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3\A-Ci with SPAD and nitrogen\time 3 aci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DC76" i="1" l="1"/>
  <c r="DB76" i="1"/>
  <c r="CZ76" i="1"/>
  <c r="BO76" i="1"/>
  <c r="BN76" i="1"/>
  <c r="BJ76" i="1"/>
  <c r="BM76" i="1" s="1"/>
  <c r="BF76" i="1"/>
  <c r="AZ76" i="1"/>
  <c r="AT76" i="1"/>
  <c r="BG76" i="1" s="1"/>
  <c r="AO76" i="1"/>
  <c r="AM76" i="1" s="1"/>
  <c r="AE76" i="1"/>
  <c r="AD76" i="1"/>
  <c r="AC76" i="1" s="1"/>
  <c r="V76" i="1"/>
  <c r="DC75" i="1"/>
  <c r="DB75" i="1"/>
  <c r="CZ75" i="1"/>
  <c r="BO75" i="1"/>
  <c r="BN75" i="1"/>
  <c r="BJ75" i="1"/>
  <c r="BF75" i="1"/>
  <c r="AZ75" i="1"/>
  <c r="AT75" i="1"/>
  <c r="BG75" i="1" s="1"/>
  <c r="AO75" i="1"/>
  <c r="AM75" i="1"/>
  <c r="Q75" i="1" s="1"/>
  <c r="AE75" i="1"/>
  <c r="AD75" i="1"/>
  <c r="AC75" i="1" s="1"/>
  <c r="V75" i="1"/>
  <c r="DC74" i="1"/>
  <c r="Y74" i="1" s="1"/>
  <c r="DB74" i="1"/>
  <c r="CZ74" i="1"/>
  <c r="BO74" i="1"/>
  <c r="BN74" i="1"/>
  <c r="BJ74" i="1"/>
  <c r="BK74" i="1" s="1"/>
  <c r="BF74" i="1"/>
  <c r="AZ74" i="1"/>
  <c r="AT74" i="1"/>
  <c r="BG74" i="1" s="1"/>
  <c r="AO74" i="1"/>
  <c r="AM74" i="1" s="1"/>
  <c r="AN74" i="1"/>
  <c r="AE74" i="1"/>
  <c r="AD74" i="1"/>
  <c r="V74" i="1"/>
  <c r="DC73" i="1"/>
  <c r="DB73" i="1"/>
  <c r="CZ73" i="1"/>
  <c r="BO73" i="1"/>
  <c r="BN73" i="1"/>
  <c r="BJ73" i="1"/>
  <c r="BM73" i="1" s="1"/>
  <c r="BF73" i="1"/>
  <c r="AZ73" i="1"/>
  <c r="AT73" i="1"/>
  <c r="BG73" i="1" s="1"/>
  <c r="AO73" i="1"/>
  <c r="AM73" i="1" s="1"/>
  <c r="AE73" i="1"/>
  <c r="AC73" i="1" s="1"/>
  <c r="AD73" i="1"/>
  <c r="V73" i="1"/>
  <c r="DC72" i="1"/>
  <c r="DB72" i="1"/>
  <c r="CZ72" i="1"/>
  <c r="BP72" i="1"/>
  <c r="BQ72" i="1" s="1"/>
  <c r="BO72" i="1"/>
  <c r="BN72" i="1"/>
  <c r="BL72" i="1"/>
  <c r="BJ72" i="1"/>
  <c r="BM72" i="1" s="1"/>
  <c r="BF72" i="1"/>
  <c r="AZ72" i="1"/>
  <c r="AT72" i="1"/>
  <c r="BG72" i="1" s="1"/>
  <c r="AO72" i="1"/>
  <c r="AM72" i="1" s="1"/>
  <c r="AN72" i="1"/>
  <c r="AE72" i="1"/>
  <c r="AD72" i="1"/>
  <c r="V72" i="1"/>
  <c r="DC71" i="1"/>
  <c r="DB71" i="1"/>
  <c r="CZ71" i="1"/>
  <c r="BO71" i="1"/>
  <c r="BN71" i="1"/>
  <c r="BJ71" i="1"/>
  <c r="BF71" i="1"/>
  <c r="AZ71" i="1"/>
  <c r="AT71" i="1"/>
  <c r="BG71" i="1" s="1"/>
  <c r="AO71" i="1"/>
  <c r="AM71" i="1"/>
  <c r="Q71" i="1" s="1"/>
  <c r="AE71" i="1"/>
  <c r="AD71" i="1"/>
  <c r="V71" i="1"/>
  <c r="P71" i="1"/>
  <c r="BC71" i="1" s="1"/>
  <c r="DC70" i="1"/>
  <c r="DB70" i="1"/>
  <c r="CZ70" i="1"/>
  <c r="BO70" i="1"/>
  <c r="BN70" i="1"/>
  <c r="BJ70" i="1"/>
  <c r="BM70" i="1" s="1"/>
  <c r="BF70" i="1"/>
  <c r="AZ70" i="1"/>
  <c r="AT70" i="1"/>
  <c r="BG70" i="1" s="1"/>
  <c r="AO70" i="1"/>
  <c r="AM70" i="1" s="1"/>
  <c r="AE70" i="1"/>
  <c r="AD70" i="1"/>
  <c r="AC70" i="1" s="1"/>
  <c r="V70" i="1"/>
  <c r="DC69" i="1"/>
  <c r="DB69" i="1"/>
  <c r="CZ69" i="1"/>
  <c r="BO69" i="1"/>
  <c r="BN69" i="1"/>
  <c r="BJ69" i="1"/>
  <c r="BF69" i="1"/>
  <c r="AZ69" i="1"/>
  <c r="AT69" i="1"/>
  <c r="BG69" i="1" s="1"/>
  <c r="AO69" i="1"/>
  <c r="AM69" i="1" s="1"/>
  <c r="AN69" i="1" s="1"/>
  <c r="AE69" i="1"/>
  <c r="AD69" i="1"/>
  <c r="AC69" i="1" s="1"/>
  <c r="V69" i="1"/>
  <c r="T69" i="1"/>
  <c r="P69" i="1"/>
  <c r="BC69" i="1" s="1"/>
  <c r="DC68" i="1"/>
  <c r="DB68" i="1"/>
  <c r="CZ68" i="1"/>
  <c r="BO68" i="1"/>
  <c r="BN68" i="1"/>
  <c r="BL68" i="1"/>
  <c r="BP68" i="1" s="1"/>
  <c r="BQ68" i="1" s="1"/>
  <c r="BJ68" i="1"/>
  <c r="BF68" i="1"/>
  <c r="AZ68" i="1"/>
  <c r="AT68" i="1"/>
  <c r="BG68" i="1" s="1"/>
  <c r="AO68" i="1"/>
  <c r="AM68" i="1"/>
  <c r="Q68" i="1" s="1"/>
  <c r="AE68" i="1"/>
  <c r="AD68" i="1"/>
  <c r="V68" i="1"/>
  <c r="T68" i="1"/>
  <c r="DC67" i="1"/>
  <c r="DB67" i="1"/>
  <c r="CZ67" i="1"/>
  <c r="BO67" i="1"/>
  <c r="BN67" i="1"/>
  <c r="BJ67" i="1"/>
  <c r="BF67" i="1"/>
  <c r="AZ67" i="1"/>
  <c r="AT67" i="1"/>
  <c r="BG67" i="1" s="1"/>
  <c r="AO67" i="1"/>
  <c r="AM67" i="1" s="1"/>
  <c r="P67" i="1" s="1"/>
  <c r="BC67" i="1" s="1"/>
  <c r="AN67" i="1"/>
  <c r="AE67" i="1"/>
  <c r="AD67" i="1"/>
  <c r="V67" i="1"/>
  <c r="T67" i="1"/>
  <c r="DC66" i="1"/>
  <c r="DB66" i="1"/>
  <c r="CZ66" i="1"/>
  <c r="BO66" i="1"/>
  <c r="BN66" i="1"/>
  <c r="BJ66" i="1"/>
  <c r="BF66" i="1"/>
  <c r="AZ66" i="1"/>
  <c r="AT66" i="1"/>
  <c r="BG66" i="1" s="1"/>
  <c r="AO66" i="1"/>
  <c r="AN66" i="1"/>
  <c r="AM66" i="1"/>
  <c r="O66" i="1" s="1"/>
  <c r="AE66" i="1"/>
  <c r="AD66" i="1"/>
  <c r="AC66" i="1" s="1"/>
  <c r="V66" i="1"/>
  <c r="N66" i="1"/>
  <c r="DC65" i="1"/>
  <c r="DB65" i="1"/>
  <c r="CZ65" i="1"/>
  <c r="BO65" i="1"/>
  <c r="BN65" i="1"/>
  <c r="BJ65" i="1"/>
  <c r="BF65" i="1"/>
  <c r="AZ65" i="1"/>
  <c r="AT65" i="1"/>
  <c r="BG65" i="1" s="1"/>
  <c r="AO65" i="1"/>
  <c r="AM65" i="1" s="1"/>
  <c r="AN65" i="1" s="1"/>
  <c r="AE65" i="1"/>
  <c r="AD65" i="1"/>
  <c r="AC65" i="1" s="1"/>
  <c r="V65" i="1"/>
  <c r="DC64" i="1"/>
  <c r="DB64" i="1"/>
  <c r="CZ64" i="1"/>
  <c r="BO64" i="1"/>
  <c r="BN64" i="1"/>
  <c r="BL64" i="1"/>
  <c r="BP64" i="1" s="1"/>
  <c r="BQ64" i="1" s="1"/>
  <c r="BJ64" i="1"/>
  <c r="BF64" i="1"/>
  <c r="AZ64" i="1"/>
  <c r="AT64" i="1"/>
  <c r="BG64" i="1" s="1"/>
  <c r="AO64" i="1"/>
  <c r="AM64" i="1"/>
  <c r="Q64" i="1" s="1"/>
  <c r="AE64" i="1"/>
  <c r="AD64" i="1"/>
  <c r="V64" i="1"/>
  <c r="P64" i="1"/>
  <c r="BC64" i="1" s="1"/>
  <c r="DC63" i="1"/>
  <c r="DB63" i="1"/>
  <c r="CZ63" i="1"/>
  <c r="BO63" i="1"/>
  <c r="BN63" i="1"/>
  <c r="BL63" i="1"/>
  <c r="BP63" i="1" s="1"/>
  <c r="BQ63" i="1" s="1"/>
  <c r="BJ63" i="1"/>
  <c r="BF63" i="1"/>
  <c r="AZ63" i="1"/>
  <c r="AT63" i="1"/>
  <c r="BG63" i="1" s="1"/>
  <c r="AO63" i="1"/>
  <c r="AM63" i="1" s="1"/>
  <c r="AN63" i="1"/>
  <c r="AE63" i="1"/>
  <c r="AD63" i="1"/>
  <c r="AC63" i="1" s="1"/>
  <c r="V63" i="1"/>
  <c r="DC62" i="1"/>
  <c r="DB62" i="1"/>
  <c r="CZ62" i="1"/>
  <c r="BO62" i="1"/>
  <c r="BN62" i="1"/>
  <c r="BJ62" i="1"/>
  <c r="BF62" i="1"/>
  <c r="AZ62" i="1"/>
  <c r="AT62" i="1"/>
  <c r="BG62" i="1" s="1"/>
  <c r="AO62" i="1"/>
  <c r="AM62" i="1"/>
  <c r="O62" i="1" s="1"/>
  <c r="N62" i="1" s="1"/>
  <c r="AE62" i="1"/>
  <c r="AD62" i="1"/>
  <c r="V62" i="1"/>
  <c r="Q62" i="1"/>
  <c r="DC61" i="1"/>
  <c r="DB61" i="1"/>
  <c r="CZ61" i="1"/>
  <c r="BO61" i="1"/>
  <c r="BN61" i="1"/>
  <c r="BL61" i="1"/>
  <c r="BP61" i="1" s="1"/>
  <c r="BQ61" i="1" s="1"/>
  <c r="BJ61" i="1"/>
  <c r="BF61" i="1"/>
  <c r="AZ61" i="1"/>
  <c r="AT61" i="1"/>
  <c r="BG61" i="1" s="1"/>
  <c r="AO61" i="1"/>
  <c r="AM61" i="1" s="1"/>
  <c r="Q61" i="1" s="1"/>
  <c r="AE61" i="1"/>
  <c r="AD61" i="1"/>
  <c r="V61" i="1"/>
  <c r="P61" i="1"/>
  <c r="BC61" i="1" s="1"/>
  <c r="O61" i="1"/>
  <c r="N61" i="1" s="1"/>
  <c r="DC60" i="1"/>
  <c r="DB60" i="1"/>
  <c r="CZ60" i="1"/>
  <c r="BO60" i="1"/>
  <c r="BN60" i="1"/>
  <c r="BL60" i="1"/>
  <c r="BP60" i="1" s="1"/>
  <c r="BQ60" i="1" s="1"/>
  <c r="BJ60" i="1"/>
  <c r="BF60" i="1"/>
  <c r="AZ60" i="1"/>
  <c r="AT60" i="1"/>
  <c r="BG60" i="1" s="1"/>
  <c r="AO60" i="1"/>
  <c r="AM60" i="1"/>
  <c r="O60" i="1" s="1"/>
  <c r="N60" i="1" s="1"/>
  <c r="AE60" i="1"/>
  <c r="AD60" i="1"/>
  <c r="Y60" i="1"/>
  <c r="V60" i="1"/>
  <c r="DC59" i="1"/>
  <c r="DB59" i="1"/>
  <c r="CZ59" i="1"/>
  <c r="BO59" i="1"/>
  <c r="BN59" i="1"/>
  <c r="BJ59" i="1"/>
  <c r="BK59" i="1" s="1"/>
  <c r="BF59" i="1"/>
  <c r="AZ59" i="1"/>
  <c r="AT59" i="1"/>
  <c r="BG59" i="1" s="1"/>
  <c r="AO59" i="1"/>
  <c r="AM59" i="1" s="1"/>
  <c r="Q59" i="1" s="1"/>
  <c r="AE59" i="1"/>
  <c r="AD59" i="1"/>
  <c r="AC59" i="1" s="1"/>
  <c r="V59" i="1"/>
  <c r="DC58" i="1"/>
  <c r="DB58" i="1"/>
  <c r="CZ58" i="1"/>
  <c r="DA58" i="1" s="1"/>
  <c r="BB58" i="1" s="1"/>
  <c r="BO58" i="1"/>
  <c r="BN58" i="1"/>
  <c r="BL58" i="1"/>
  <c r="BP58" i="1" s="1"/>
  <c r="BQ58" i="1" s="1"/>
  <c r="BJ58" i="1"/>
  <c r="BM58" i="1" s="1"/>
  <c r="BF58" i="1"/>
  <c r="AZ58" i="1"/>
  <c r="AT58" i="1"/>
  <c r="BG58" i="1" s="1"/>
  <c r="AO58" i="1"/>
  <c r="AM58" i="1"/>
  <c r="O58" i="1" s="1"/>
  <c r="AE58" i="1"/>
  <c r="AC58" i="1" s="1"/>
  <c r="AD58" i="1"/>
  <c r="V58" i="1"/>
  <c r="P58" i="1"/>
  <c r="BC58" i="1" s="1"/>
  <c r="N58" i="1"/>
  <c r="AG58" i="1" s="1"/>
  <c r="DC57" i="1"/>
  <c r="DB57" i="1"/>
  <c r="CZ57" i="1"/>
  <c r="BO57" i="1"/>
  <c r="BN57" i="1"/>
  <c r="BM57" i="1"/>
  <c r="BL57" i="1"/>
  <c r="BP57" i="1" s="1"/>
  <c r="BQ57" i="1" s="1"/>
  <c r="BK57" i="1"/>
  <c r="BJ57" i="1"/>
  <c r="BF57" i="1"/>
  <c r="AZ57" i="1"/>
  <c r="AT57" i="1"/>
  <c r="BG57" i="1" s="1"/>
  <c r="AO57" i="1"/>
  <c r="AM57" i="1" s="1"/>
  <c r="AE57" i="1"/>
  <c r="AD57" i="1"/>
  <c r="AC57" i="1" s="1"/>
  <c r="Y57" i="1"/>
  <c r="V57" i="1"/>
  <c r="DC56" i="1"/>
  <c r="DB56" i="1"/>
  <c r="DA56" i="1"/>
  <c r="BB56" i="1" s="1"/>
  <c r="CZ56" i="1"/>
  <c r="Y56" i="1" s="1"/>
  <c r="BO56" i="1"/>
  <c r="BN56" i="1"/>
  <c r="BK56" i="1"/>
  <c r="BJ56" i="1"/>
  <c r="BM56" i="1" s="1"/>
  <c r="BF56" i="1"/>
  <c r="AZ56" i="1"/>
  <c r="BD56" i="1" s="1"/>
  <c r="AT56" i="1"/>
  <c r="BG56" i="1" s="1"/>
  <c r="AO56" i="1"/>
  <c r="AM56" i="1" s="1"/>
  <c r="AE56" i="1"/>
  <c r="AD56" i="1"/>
  <c r="AC56" i="1" s="1"/>
  <c r="V56" i="1"/>
  <c r="DC55" i="1"/>
  <c r="DB55" i="1"/>
  <c r="CZ55" i="1"/>
  <c r="Y55" i="1" s="1"/>
  <c r="BO55" i="1"/>
  <c r="BN55" i="1"/>
  <c r="BJ55" i="1"/>
  <c r="BK55" i="1" s="1"/>
  <c r="BF55" i="1"/>
  <c r="AZ55" i="1"/>
  <c r="AT55" i="1"/>
  <c r="BG55" i="1" s="1"/>
  <c r="AO55" i="1"/>
  <c r="AM55" i="1"/>
  <c r="AE55" i="1"/>
  <c r="AD55" i="1"/>
  <c r="AC55" i="1" s="1"/>
  <c r="V55" i="1"/>
  <c r="DC54" i="1"/>
  <c r="Y54" i="1" s="1"/>
  <c r="DB54" i="1"/>
  <c r="CZ54" i="1"/>
  <c r="DA54" i="1" s="1"/>
  <c r="BB54" i="1" s="1"/>
  <c r="BD54" i="1" s="1"/>
  <c r="BO54" i="1"/>
  <c r="BN54" i="1"/>
  <c r="BJ54" i="1"/>
  <c r="BK54" i="1" s="1"/>
  <c r="BF54" i="1"/>
  <c r="AZ54" i="1"/>
  <c r="AT54" i="1"/>
  <c r="BG54" i="1" s="1"/>
  <c r="AO54" i="1"/>
  <c r="AM54" i="1"/>
  <c r="Q54" i="1" s="1"/>
  <c r="AE54" i="1"/>
  <c r="AD54" i="1"/>
  <c r="AC54" i="1"/>
  <c r="V54" i="1"/>
  <c r="DC53" i="1"/>
  <c r="DB53" i="1"/>
  <c r="CZ53" i="1"/>
  <c r="Y53" i="1" s="1"/>
  <c r="BO53" i="1"/>
  <c r="BN53" i="1"/>
  <c r="BM53" i="1"/>
  <c r="BL53" i="1"/>
  <c r="BP53" i="1" s="1"/>
  <c r="BQ53" i="1" s="1"/>
  <c r="BJ53" i="1"/>
  <c r="BK53" i="1" s="1"/>
  <c r="BF53" i="1"/>
  <c r="AZ53" i="1"/>
  <c r="AT53" i="1"/>
  <c r="BG53" i="1" s="1"/>
  <c r="AO53" i="1"/>
  <c r="AM53" i="1" s="1"/>
  <c r="AE53" i="1"/>
  <c r="AD53" i="1"/>
  <c r="V53" i="1"/>
  <c r="Q53" i="1"/>
  <c r="DC52" i="1"/>
  <c r="DB52" i="1"/>
  <c r="CZ52" i="1"/>
  <c r="Y52" i="1" s="1"/>
  <c r="BO52" i="1"/>
  <c r="BN52" i="1"/>
  <c r="BK52" i="1"/>
  <c r="BJ52" i="1"/>
  <c r="BM52" i="1" s="1"/>
  <c r="BG52" i="1"/>
  <c r="BF52" i="1"/>
  <c r="AZ52" i="1"/>
  <c r="AT52" i="1"/>
  <c r="AO52" i="1"/>
  <c r="AM52" i="1" s="1"/>
  <c r="AE52" i="1"/>
  <c r="AD52" i="1"/>
  <c r="AC52" i="1" s="1"/>
  <c r="V52" i="1"/>
  <c r="DC51" i="1"/>
  <c r="DB51" i="1"/>
  <c r="CZ51" i="1"/>
  <c r="DA51" i="1" s="1"/>
  <c r="BB51" i="1" s="1"/>
  <c r="BD51" i="1" s="1"/>
  <c r="BO51" i="1"/>
  <c r="BN51" i="1"/>
  <c r="BM51" i="1"/>
  <c r="BL51" i="1"/>
  <c r="BP51" i="1" s="1"/>
  <c r="BQ51" i="1" s="1"/>
  <c r="BJ51" i="1"/>
  <c r="BK51" i="1" s="1"/>
  <c r="BG51" i="1"/>
  <c r="BF51" i="1"/>
  <c r="AZ51" i="1"/>
  <c r="AT51" i="1"/>
  <c r="AO51" i="1"/>
  <c r="AM51" i="1"/>
  <c r="AE51" i="1"/>
  <c r="AD51" i="1"/>
  <c r="AC51" i="1"/>
  <c r="Y51" i="1"/>
  <c r="V51" i="1"/>
  <c r="DC50" i="1"/>
  <c r="DB50" i="1"/>
  <c r="CZ50" i="1"/>
  <c r="BO50" i="1"/>
  <c r="BN50" i="1"/>
  <c r="BM50" i="1"/>
  <c r="BL50" i="1"/>
  <c r="BP50" i="1" s="1"/>
  <c r="BQ50" i="1" s="1"/>
  <c r="BJ50" i="1"/>
  <c r="BK50" i="1" s="1"/>
  <c r="BF50" i="1"/>
  <c r="AZ50" i="1"/>
  <c r="AT50" i="1"/>
  <c r="BG50" i="1" s="1"/>
  <c r="AO50" i="1"/>
  <c r="AM50" i="1"/>
  <c r="Q50" i="1" s="1"/>
  <c r="AE50" i="1"/>
  <c r="AC50" i="1" s="1"/>
  <c r="AD50" i="1"/>
  <c r="V50" i="1"/>
  <c r="T50" i="1"/>
  <c r="DC49" i="1"/>
  <c r="DB49" i="1"/>
  <c r="CZ49" i="1"/>
  <c r="Y49" i="1" s="1"/>
  <c r="BO49" i="1"/>
  <c r="BN49" i="1"/>
  <c r="BM49" i="1"/>
  <c r="BL49" i="1"/>
  <c r="BP49" i="1" s="1"/>
  <c r="BQ49" i="1" s="1"/>
  <c r="BK49" i="1"/>
  <c r="BJ49" i="1"/>
  <c r="BF49" i="1"/>
  <c r="AZ49" i="1"/>
  <c r="AT49" i="1"/>
  <c r="BG49" i="1" s="1"/>
  <c r="AO49" i="1"/>
  <c r="AM49" i="1" s="1"/>
  <c r="AE49" i="1"/>
  <c r="AC49" i="1" s="1"/>
  <c r="AD49" i="1"/>
  <c r="V49" i="1"/>
  <c r="DC48" i="1"/>
  <c r="Y48" i="1" s="1"/>
  <c r="DB48" i="1"/>
  <c r="DA48" i="1"/>
  <c r="BB48" i="1" s="1"/>
  <c r="CZ48" i="1"/>
  <c r="BO48" i="1"/>
  <c r="BN48" i="1"/>
  <c r="BL48" i="1"/>
  <c r="BP48" i="1" s="1"/>
  <c r="BQ48" i="1" s="1"/>
  <c r="BK48" i="1"/>
  <c r="BJ48" i="1"/>
  <c r="BM48" i="1" s="1"/>
  <c r="BF48" i="1"/>
  <c r="AZ48" i="1"/>
  <c r="AT48" i="1"/>
  <c r="BG48" i="1" s="1"/>
  <c r="AO48" i="1"/>
  <c r="AM48" i="1" s="1"/>
  <c r="AE48" i="1"/>
  <c r="AD48" i="1"/>
  <c r="AC48" i="1" s="1"/>
  <c r="V48" i="1"/>
  <c r="DC47" i="1"/>
  <c r="DB47" i="1"/>
  <c r="CZ47" i="1"/>
  <c r="DA47" i="1" s="1"/>
  <c r="BB47" i="1" s="1"/>
  <c r="BO47" i="1"/>
  <c r="BN47" i="1"/>
  <c r="BJ47" i="1"/>
  <c r="BM47" i="1" s="1"/>
  <c r="BG47" i="1"/>
  <c r="BF47" i="1"/>
  <c r="AZ47" i="1"/>
  <c r="AT47" i="1"/>
  <c r="AO47" i="1"/>
  <c r="AM47" i="1" s="1"/>
  <c r="AE47" i="1"/>
  <c r="AD47" i="1"/>
  <c r="V47" i="1"/>
  <c r="DC46" i="1"/>
  <c r="DB46" i="1"/>
  <c r="CZ46" i="1"/>
  <c r="DA46" i="1" s="1"/>
  <c r="BB46" i="1" s="1"/>
  <c r="BO46" i="1"/>
  <c r="BN46" i="1"/>
  <c r="BJ46" i="1"/>
  <c r="BM46" i="1" s="1"/>
  <c r="BF46" i="1"/>
  <c r="AZ46" i="1"/>
  <c r="AT46" i="1"/>
  <c r="BG46" i="1" s="1"/>
  <c r="AO46" i="1"/>
  <c r="AM46" i="1" s="1"/>
  <c r="AE46" i="1"/>
  <c r="AD46" i="1"/>
  <c r="AC46" i="1" s="1"/>
  <c r="V46" i="1"/>
  <c r="DC45" i="1"/>
  <c r="Y45" i="1" s="1"/>
  <c r="DB45" i="1"/>
  <c r="CZ45" i="1"/>
  <c r="BO45" i="1"/>
  <c r="BN45" i="1"/>
  <c r="BJ45" i="1"/>
  <c r="BM45" i="1" s="1"/>
  <c r="BF45" i="1"/>
  <c r="AZ45" i="1"/>
  <c r="AT45" i="1"/>
  <c r="BG45" i="1" s="1"/>
  <c r="AO45" i="1"/>
  <c r="AM45" i="1" s="1"/>
  <c r="AE45" i="1"/>
  <c r="AD45" i="1"/>
  <c r="AC45" i="1"/>
  <c r="V45" i="1"/>
  <c r="DC44" i="1"/>
  <c r="DB44" i="1"/>
  <c r="DA44" i="1" s="1"/>
  <c r="BB44" i="1" s="1"/>
  <c r="CZ44" i="1"/>
  <c r="BO44" i="1"/>
  <c r="BN44" i="1"/>
  <c r="BJ44" i="1"/>
  <c r="BM44" i="1" s="1"/>
  <c r="BF44" i="1"/>
  <c r="AZ44" i="1"/>
  <c r="AT44" i="1"/>
  <c r="BG44" i="1" s="1"/>
  <c r="AO44" i="1"/>
  <c r="AM44" i="1" s="1"/>
  <c r="Q44" i="1" s="1"/>
  <c r="AE44" i="1"/>
  <c r="AD44" i="1"/>
  <c r="Y44" i="1"/>
  <c r="V44" i="1"/>
  <c r="DC43" i="1"/>
  <c r="DB43" i="1"/>
  <c r="CZ43" i="1"/>
  <c r="DA43" i="1" s="1"/>
  <c r="BB43" i="1" s="1"/>
  <c r="BO43" i="1"/>
  <c r="BN43" i="1"/>
  <c r="BJ43" i="1"/>
  <c r="BM43" i="1" s="1"/>
  <c r="BF43" i="1"/>
  <c r="AZ43" i="1"/>
  <c r="AT43" i="1"/>
  <c r="BG43" i="1" s="1"/>
  <c r="AO43" i="1"/>
  <c r="AM43" i="1" s="1"/>
  <c r="O43" i="1" s="1"/>
  <c r="N43" i="1" s="1"/>
  <c r="AG43" i="1" s="1"/>
  <c r="AE43" i="1"/>
  <c r="AD43" i="1"/>
  <c r="AC43" i="1" s="1"/>
  <c r="V43" i="1"/>
  <c r="DC42" i="1"/>
  <c r="DB42" i="1"/>
  <c r="CZ42" i="1"/>
  <c r="DA42" i="1" s="1"/>
  <c r="BB42" i="1" s="1"/>
  <c r="BD42" i="1" s="1"/>
  <c r="BP42" i="1"/>
  <c r="BQ42" i="1" s="1"/>
  <c r="BO42" i="1"/>
  <c r="BN42" i="1"/>
  <c r="BL42" i="1"/>
  <c r="BJ42" i="1"/>
  <c r="BK42" i="1" s="1"/>
  <c r="BF42" i="1"/>
  <c r="AZ42" i="1"/>
  <c r="AT42" i="1"/>
  <c r="BG42" i="1" s="1"/>
  <c r="AO42" i="1"/>
  <c r="AM42" i="1"/>
  <c r="AE42" i="1"/>
  <c r="AD42" i="1"/>
  <c r="AC42" i="1" s="1"/>
  <c r="V42" i="1"/>
  <c r="DC41" i="1"/>
  <c r="Y41" i="1" s="1"/>
  <c r="DB41" i="1"/>
  <c r="CZ41" i="1"/>
  <c r="DA41" i="1" s="1"/>
  <c r="BB41" i="1" s="1"/>
  <c r="BD41" i="1" s="1"/>
  <c r="BO41" i="1"/>
  <c r="BN41" i="1"/>
  <c r="BJ41" i="1"/>
  <c r="BK41" i="1" s="1"/>
  <c r="BF41" i="1"/>
  <c r="AZ41" i="1"/>
  <c r="AT41" i="1"/>
  <c r="BG41" i="1" s="1"/>
  <c r="AO41" i="1"/>
  <c r="AM41" i="1" s="1"/>
  <c r="AE41" i="1"/>
  <c r="AC41" i="1" s="1"/>
  <c r="AD41" i="1"/>
  <c r="V41" i="1"/>
  <c r="DC40" i="1"/>
  <c r="Y40" i="1" s="1"/>
  <c r="DB40" i="1"/>
  <c r="CZ40" i="1"/>
  <c r="DA40" i="1" s="1"/>
  <c r="BB40" i="1" s="1"/>
  <c r="BO40" i="1"/>
  <c r="BN40" i="1"/>
  <c r="BK40" i="1"/>
  <c r="BJ40" i="1"/>
  <c r="BM40" i="1" s="1"/>
  <c r="BF40" i="1"/>
  <c r="AZ40" i="1"/>
  <c r="AT40" i="1"/>
  <c r="BG40" i="1" s="1"/>
  <c r="AO40" i="1"/>
  <c r="AM40" i="1" s="1"/>
  <c r="AE40" i="1"/>
  <c r="AD40" i="1"/>
  <c r="AC40" i="1" s="1"/>
  <c r="V40" i="1"/>
  <c r="DC39" i="1"/>
  <c r="Y39" i="1" s="1"/>
  <c r="DB39" i="1"/>
  <c r="CZ39" i="1"/>
  <c r="BQ39" i="1"/>
  <c r="BO39" i="1"/>
  <c r="BN39" i="1"/>
  <c r="BM39" i="1"/>
  <c r="BJ39" i="1"/>
  <c r="BL39" i="1" s="1"/>
  <c r="BP39" i="1" s="1"/>
  <c r="BG39" i="1"/>
  <c r="BF39" i="1"/>
  <c r="AZ39" i="1"/>
  <c r="AT39" i="1"/>
  <c r="AO39" i="1"/>
  <c r="AM39" i="1" s="1"/>
  <c r="AE39" i="1"/>
  <c r="AD39" i="1"/>
  <c r="V39" i="1"/>
  <c r="DC38" i="1"/>
  <c r="Y38" i="1" s="1"/>
  <c r="DB38" i="1"/>
  <c r="CZ38" i="1"/>
  <c r="DA38" i="1" s="1"/>
  <c r="BB38" i="1" s="1"/>
  <c r="BD38" i="1" s="1"/>
  <c r="BO38" i="1"/>
  <c r="BN38" i="1"/>
  <c r="BJ38" i="1"/>
  <c r="BK38" i="1" s="1"/>
  <c r="BF38" i="1"/>
  <c r="AZ38" i="1"/>
  <c r="AT38" i="1"/>
  <c r="BG38" i="1" s="1"/>
  <c r="AO38" i="1"/>
  <c r="AM38" i="1"/>
  <c r="AE38" i="1"/>
  <c r="AD38" i="1"/>
  <c r="AC38" i="1"/>
  <c r="V38" i="1"/>
  <c r="DC37" i="1"/>
  <c r="DB37" i="1"/>
  <c r="CZ37" i="1"/>
  <c r="DA37" i="1" s="1"/>
  <c r="BB37" i="1" s="1"/>
  <c r="BD37" i="1" s="1"/>
  <c r="BO37" i="1"/>
  <c r="BN37" i="1"/>
  <c r="BM37" i="1"/>
  <c r="BL37" i="1"/>
  <c r="BP37" i="1" s="1"/>
  <c r="BQ37" i="1" s="1"/>
  <c r="BJ37" i="1"/>
  <c r="BK37" i="1" s="1"/>
  <c r="BF37" i="1"/>
  <c r="AZ37" i="1"/>
  <c r="AT37" i="1"/>
  <c r="BG37" i="1" s="1"/>
  <c r="AO37" i="1"/>
  <c r="AM37" i="1" s="1"/>
  <c r="AE37" i="1"/>
  <c r="AD37" i="1"/>
  <c r="AC37" i="1" s="1"/>
  <c r="V37" i="1"/>
  <c r="DC36" i="1"/>
  <c r="DB36" i="1"/>
  <c r="CZ36" i="1"/>
  <c r="Y36" i="1" s="1"/>
  <c r="BO36" i="1"/>
  <c r="BN36" i="1"/>
  <c r="BJ36" i="1"/>
  <c r="BM36" i="1" s="1"/>
  <c r="BF36" i="1"/>
  <c r="AZ36" i="1"/>
  <c r="AT36" i="1"/>
  <c r="BG36" i="1" s="1"/>
  <c r="AO36" i="1"/>
  <c r="AM36" i="1" s="1"/>
  <c r="AE36" i="1"/>
  <c r="AD36" i="1"/>
  <c r="AC36" i="1" s="1"/>
  <c r="V36" i="1"/>
  <c r="DC35" i="1"/>
  <c r="DB35" i="1"/>
  <c r="CZ35" i="1"/>
  <c r="Y35" i="1" s="1"/>
  <c r="BO35" i="1"/>
  <c r="BN35" i="1"/>
  <c r="BJ35" i="1"/>
  <c r="BM35" i="1" s="1"/>
  <c r="BF35" i="1"/>
  <c r="AZ35" i="1"/>
  <c r="AT35" i="1"/>
  <c r="BG35" i="1" s="1"/>
  <c r="AO35" i="1"/>
  <c r="AM35" i="1" s="1"/>
  <c r="AE35" i="1"/>
  <c r="AD35" i="1"/>
  <c r="V35" i="1"/>
  <c r="DC34" i="1"/>
  <c r="DB34" i="1"/>
  <c r="DA34" i="1" s="1"/>
  <c r="BB34" i="1" s="1"/>
  <c r="BD34" i="1" s="1"/>
  <c r="CZ34" i="1"/>
  <c r="Y34" i="1" s="1"/>
  <c r="BO34" i="1"/>
  <c r="BN34" i="1"/>
  <c r="BJ34" i="1"/>
  <c r="BM34" i="1" s="1"/>
  <c r="BF34" i="1"/>
  <c r="AZ34" i="1"/>
  <c r="AT34" i="1"/>
  <c r="BG34" i="1" s="1"/>
  <c r="AO34" i="1"/>
  <c r="AM34" i="1" s="1"/>
  <c r="O34" i="1" s="1"/>
  <c r="N34" i="1" s="1"/>
  <c r="AE34" i="1"/>
  <c r="AD34" i="1"/>
  <c r="V34" i="1"/>
  <c r="DC33" i="1"/>
  <c r="DB33" i="1"/>
  <c r="CZ33" i="1"/>
  <c r="DA33" i="1" s="1"/>
  <c r="BB33" i="1" s="1"/>
  <c r="BD33" i="1" s="1"/>
  <c r="BO33" i="1"/>
  <c r="BN33" i="1"/>
  <c r="BJ33" i="1"/>
  <c r="BM33" i="1" s="1"/>
  <c r="BF33" i="1"/>
  <c r="AZ33" i="1"/>
  <c r="AT33" i="1"/>
  <c r="BG33" i="1" s="1"/>
  <c r="AO33" i="1"/>
  <c r="AM33" i="1"/>
  <c r="AE33" i="1"/>
  <c r="AD33" i="1"/>
  <c r="AC33" i="1"/>
  <c r="V33" i="1"/>
  <c r="DC32" i="1"/>
  <c r="DB32" i="1"/>
  <c r="CZ32" i="1"/>
  <c r="DA32" i="1" s="1"/>
  <c r="BB32" i="1" s="1"/>
  <c r="BD32" i="1" s="1"/>
  <c r="BO32" i="1"/>
  <c r="BN32" i="1"/>
  <c r="BJ32" i="1"/>
  <c r="BK32" i="1" s="1"/>
  <c r="BF32" i="1"/>
  <c r="AZ32" i="1"/>
  <c r="AT32" i="1"/>
  <c r="BG32" i="1" s="1"/>
  <c r="AO32" i="1"/>
  <c r="AM32" i="1" s="1"/>
  <c r="AE32" i="1"/>
  <c r="AD32" i="1"/>
  <c r="AC32" i="1" s="1"/>
  <c r="V32" i="1"/>
  <c r="DC31" i="1"/>
  <c r="Y31" i="1" s="1"/>
  <c r="DB31" i="1"/>
  <c r="CZ31" i="1"/>
  <c r="DA31" i="1" s="1"/>
  <c r="BB31" i="1" s="1"/>
  <c r="BO31" i="1"/>
  <c r="BN31" i="1"/>
  <c r="BK31" i="1"/>
  <c r="BJ31" i="1"/>
  <c r="BM31" i="1" s="1"/>
  <c r="BF31" i="1"/>
  <c r="AZ31" i="1"/>
  <c r="AT31" i="1"/>
  <c r="BG31" i="1" s="1"/>
  <c r="AO31" i="1"/>
  <c r="AM31" i="1" s="1"/>
  <c r="AE31" i="1"/>
  <c r="AD31" i="1"/>
  <c r="AC31" i="1" s="1"/>
  <c r="V31" i="1"/>
  <c r="Q31" i="1"/>
  <c r="DC30" i="1"/>
  <c r="Y30" i="1" s="1"/>
  <c r="DB30" i="1"/>
  <c r="CZ30" i="1"/>
  <c r="BO30" i="1"/>
  <c r="BN30" i="1"/>
  <c r="BJ30" i="1"/>
  <c r="BM30" i="1" s="1"/>
  <c r="BF30" i="1"/>
  <c r="AZ30" i="1"/>
  <c r="AT30" i="1"/>
  <c r="BG30" i="1" s="1"/>
  <c r="AO30" i="1"/>
  <c r="AM30" i="1" s="1"/>
  <c r="O30" i="1" s="1"/>
  <c r="N30" i="1" s="1"/>
  <c r="AE30" i="1"/>
  <c r="AD30" i="1"/>
  <c r="V30" i="1"/>
  <c r="DC29" i="1"/>
  <c r="DB29" i="1"/>
  <c r="CZ29" i="1"/>
  <c r="BO29" i="1"/>
  <c r="BN29" i="1"/>
  <c r="BL29" i="1"/>
  <c r="BP29" i="1" s="1"/>
  <c r="BQ29" i="1" s="1"/>
  <c r="BJ29" i="1"/>
  <c r="BM29" i="1" s="1"/>
  <c r="BF29" i="1"/>
  <c r="AZ29" i="1"/>
  <c r="AT29" i="1"/>
  <c r="BG29" i="1" s="1"/>
  <c r="AO29" i="1"/>
  <c r="AM29" i="1" s="1"/>
  <c r="AE29" i="1"/>
  <c r="AD29" i="1"/>
  <c r="AC29" i="1" s="1"/>
  <c r="V29" i="1"/>
  <c r="DC28" i="1"/>
  <c r="DB28" i="1"/>
  <c r="CZ28" i="1"/>
  <c r="BO28" i="1"/>
  <c r="BN28" i="1"/>
  <c r="BM28" i="1"/>
  <c r="BJ28" i="1"/>
  <c r="BK28" i="1" s="1"/>
  <c r="BF28" i="1"/>
  <c r="AZ28" i="1"/>
  <c r="AT28" i="1"/>
  <c r="BG28" i="1" s="1"/>
  <c r="AO28" i="1"/>
  <c r="AM28" i="1"/>
  <c r="O28" i="1" s="1"/>
  <c r="N28" i="1" s="1"/>
  <c r="AE28" i="1"/>
  <c r="AD28" i="1"/>
  <c r="AC28" i="1" s="1"/>
  <c r="V28" i="1"/>
  <c r="DC27" i="1"/>
  <c r="DB27" i="1"/>
  <c r="CZ27" i="1"/>
  <c r="DA27" i="1" s="1"/>
  <c r="BB27" i="1" s="1"/>
  <c r="BO27" i="1"/>
  <c r="BN27" i="1"/>
  <c r="BK27" i="1"/>
  <c r="BJ27" i="1"/>
  <c r="BM27" i="1" s="1"/>
  <c r="BF27" i="1"/>
  <c r="AZ27" i="1"/>
  <c r="AT27" i="1"/>
  <c r="BG27" i="1" s="1"/>
  <c r="AO27" i="1"/>
  <c r="AM27" i="1"/>
  <c r="T27" i="1" s="1"/>
  <c r="AE27" i="1"/>
  <c r="AD27" i="1"/>
  <c r="AC27" i="1" s="1"/>
  <c r="Y27" i="1"/>
  <c r="V27" i="1"/>
  <c r="DC26" i="1"/>
  <c r="Y26" i="1" s="1"/>
  <c r="DB26" i="1"/>
  <c r="CZ26" i="1"/>
  <c r="BO26" i="1"/>
  <c r="BN26" i="1"/>
  <c r="BL26" i="1"/>
  <c r="BP26" i="1" s="1"/>
  <c r="BQ26" i="1" s="1"/>
  <c r="BJ26" i="1"/>
  <c r="BM26" i="1" s="1"/>
  <c r="BF26" i="1"/>
  <c r="AZ26" i="1"/>
  <c r="AT26" i="1"/>
  <c r="BG26" i="1" s="1"/>
  <c r="AO26" i="1"/>
  <c r="AM26" i="1" s="1"/>
  <c r="O26" i="1" s="1"/>
  <c r="N26" i="1" s="1"/>
  <c r="AE26" i="1"/>
  <c r="AD26" i="1"/>
  <c r="AC26" i="1" s="1"/>
  <c r="V26" i="1"/>
  <c r="DC25" i="1"/>
  <c r="Y25" i="1" s="1"/>
  <c r="DB25" i="1"/>
  <c r="CZ25" i="1"/>
  <c r="BO25" i="1"/>
  <c r="BN25" i="1"/>
  <c r="BL25" i="1"/>
  <c r="BP25" i="1" s="1"/>
  <c r="BQ25" i="1" s="1"/>
  <c r="BJ25" i="1"/>
  <c r="BM25" i="1" s="1"/>
  <c r="BF25" i="1"/>
  <c r="AZ25" i="1"/>
  <c r="AT25" i="1"/>
  <c r="BG25" i="1" s="1"/>
  <c r="AO25" i="1"/>
  <c r="AM25" i="1"/>
  <c r="AE25" i="1"/>
  <c r="AD25" i="1"/>
  <c r="AC25" i="1" s="1"/>
  <c r="V25" i="1"/>
  <c r="DC24" i="1"/>
  <c r="DB24" i="1"/>
  <c r="CZ24" i="1"/>
  <c r="DA24" i="1" s="1"/>
  <c r="BB24" i="1" s="1"/>
  <c r="BO24" i="1"/>
  <c r="BN24" i="1"/>
  <c r="BM24" i="1"/>
  <c r="BJ24" i="1"/>
  <c r="BK24" i="1" s="1"/>
  <c r="BF24" i="1"/>
  <c r="AZ24" i="1"/>
  <c r="AT24" i="1"/>
  <c r="BG24" i="1" s="1"/>
  <c r="AO24" i="1"/>
  <c r="AM24" i="1" s="1"/>
  <c r="AE24" i="1"/>
  <c r="AD24" i="1"/>
  <c r="AC24" i="1" s="1"/>
  <c r="V24" i="1"/>
  <c r="DC23" i="1"/>
  <c r="DB23" i="1"/>
  <c r="DA23" i="1"/>
  <c r="BB23" i="1" s="1"/>
  <c r="CZ23" i="1"/>
  <c r="BO23" i="1"/>
  <c r="BN23" i="1"/>
  <c r="BJ23" i="1"/>
  <c r="BK23" i="1" s="1"/>
  <c r="BF23" i="1"/>
  <c r="AZ23" i="1"/>
  <c r="AT23" i="1"/>
  <c r="BG23" i="1" s="1"/>
  <c r="AO23" i="1"/>
  <c r="AM23" i="1" s="1"/>
  <c r="AE23" i="1"/>
  <c r="AD23" i="1"/>
  <c r="Y23" i="1"/>
  <c r="V23" i="1"/>
  <c r="DC22" i="1"/>
  <c r="DB22" i="1"/>
  <c r="CZ22" i="1"/>
  <c r="Y22" i="1" s="1"/>
  <c r="BO22" i="1"/>
  <c r="BN22" i="1"/>
  <c r="BJ22" i="1"/>
  <c r="BM22" i="1" s="1"/>
  <c r="BG22" i="1"/>
  <c r="BF22" i="1"/>
  <c r="AZ22" i="1"/>
  <c r="AT22" i="1"/>
  <c r="AO22" i="1"/>
  <c r="AM22" i="1" s="1"/>
  <c r="AE22" i="1"/>
  <c r="AD22" i="1"/>
  <c r="V22" i="1"/>
  <c r="O22" i="1"/>
  <c r="N22" i="1" s="1"/>
  <c r="DC21" i="1"/>
  <c r="DB21" i="1"/>
  <c r="CZ21" i="1"/>
  <c r="BO21" i="1"/>
  <c r="BN21" i="1"/>
  <c r="BJ21" i="1"/>
  <c r="BK21" i="1" s="1"/>
  <c r="BF21" i="1"/>
  <c r="AZ21" i="1"/>
  <c r="AT21" i="1"/>
  <c r="BG21" i="1" s="1"/>
  <c r="AO21" i="1"/>
  <c r="AM21" i="1" s="1"/>
  <c r="AE21" i="1"/>
  <c r="AD21" i="1"/>
  <c r="AC21" i="1"/>
  <c r="V21" i="1"/>
  <c r="DC20" i="1"/>
  <c r="DB20" i="1"/>
  <c r="CZ20" i="1"/>
  <c r="DA20" i="1" s="1"/>
  <c r="BB20" i="1" s="1"/>
  <c r="BD20" i="1" s="1"/>
  <c r="BO20" i="1"/>
  <c r="BN20" i="1"/>
  <c r="BJ20" i="1"/>
  <c r="BK20" i="1" s="1"/>
  <c r="BF20" i="1"/>
  <c r="AZ20" i="1"/>
  <c r="AT20" i="1"/>
  <c r="BG20" i="1" s="1"/>
  <c r="AO20" i="1"/>
  <c r="AM20" i="1" s="1"/>
  <c r="AE20" i="1"/>
  <c r="AD20" i="1"/>
  <c r="V20" i="1"/>
  <c r="T20" i="1"/>
  <c r="DC19" i="1"/>
  <c r="DB19" i="1"/>
  <c r="CZ19" i="1"/>
  <c r="DA19" i="1" s="1"/>
  <c r="BB19" i="1" s="1"/>
  <c r="BD19" i="1" s="1"/>
  <c r="BO19" i="1"/>
  <c r="BN19" i="1"/>
  <c r="BJ19" i="1"/>
  <c r="BM19" i="1" s="1"/>
  <c r="BF19" i="1"/>
  <c r="AZ19" i="1"/>
  <c r="AT19" i="1"/>
  <c r="BG19" i="1" s="1"/>
  <c r="AO19" i="1"/>
  <c r="AM19" i="1" s="1"/>
  <c r="AE19" i="1"/>
  <c r="AD19" i="1"/>
  <c r="AC19" i="1" s="1"/>
  <c r="Y19" i="1"/>
  <c r="V19" i="1"/>
  <c r="DC18" i="1"/>
  <c r="DB18" i="1"/>
  <c r="CZ18" i="1"/>
  <c r="DA18" i="1" s="1"/>
  <c r="BB18" i="1" s="1"/>
  <c r="BD18" i="1" s="1"/>
  <c r="BO18" i="1"/>
  <c r="BN18" i="1"/>
  <c r="BJ18" i="1"/>
  <c r="BM18" i="1" s="1"/>
  <c r="BF18" i="1"/>
  <c r="AZ18" i="1"/>
  <c r="AT18" i="1"/>
  <c r="BG18" i="1" s="1"/>
  <c r="AO18" i="1"/>
  <c r="AM18" i="1"/>
  <c r="P18" i="1" s="1"/>
  <c r="BC18" i="1" s="1"/>
  <c r="BE18" i="1" s="1"/>
  <c r="AE18" i="1"/>
  <c r="AD18" i="1"/>
  <c r="AC18" i="1"/>
  <c r="V18" i="1"/>
  <c r="DC17" i="1"/>
  <c r="DB17" i="1"/>
  <c r="CZ17" i="1"/>
  <c r="BO17" i="1"/>
  <c r="BN17" i="1"/>
  <c r="BJ17" i="1"/>
  <c r="BK17" i="1" s="1"/>
  <c r="BF17" i="1"/>
  <c r="AZ17" i="1"/>
  <c r="AT17" i="1"/>
  <c r="BG17" i="1" s="1"/>
  <c r="AO17" i="1"/>
  <c r="AM17" i="1" s="1"/>
  <c r="AE17" i="1"/>
  <c r="AD17" i="1"/>
  <c r="V17" i="1"/>
  <c r="AN36" i="1" l="1"/>
  <c r="P36" i="1"/>
  <c r="BC36" i="1" s="1"/>
  <c r="Q45" i="1"/>
  <c r="T45" i="1"/>
  <c r="O35" i="1"/>
  <c r="N35" i="1" s="1"/>
  <c r="AG35" i="1" s="1"/>
  <c r="AN35" i="1"/>
  <c r="Q35" i="1"/>
  <c r="P35" i="1"/>
  <c r="BC35" i="1" s="1"/>
  <c r="T35" i="1"/>
  <c r="O70" i="1"/>
  <c r="N70" i="1" s="1"/>
  <c r="AN70" i="1"/>
  <c r="T70" i="1"/>
  <c r="Q70" i="1"/>
  <c r="P70" i="1"/>
  <c r="BC70" i="1" s="1"/>
  <c r="Q32" i="1"/>
  <c r="AN32" i="1"/>
  <c r="P32" i="1"/>
  <c r="BC32" i="1" s="1"/>
  <c r="BE32" i="1" s="1"/>
  <c r="AN73" i="1"/>
  <c r="P73" i="1"/>
  <c r="BC73" i="1" s="1"/>
  <c r="O73" i="1"/>
  <c r="N73" i="1" s="1"/>
  <c r="AG73" i="1" s="1"/>
  <c r="T73" i="1"/>
  <c r="Q73" i="1"/>
  <c r="BD73" i="1"/>
  <c r="BD27" i="1"/>
  <c r="BK30" i="1"/>
  <c r="DA35" i="1"/>
  <c r="BB35" i="1" s="1"/>
  <c r="BK36" i="1"/>
  <c r="AC53" i="1"/>
  <c r="BD31" i="1"/>
  <c r="BL19" i="1"/>
  <c r="BP19" i="1" s="1"/>
  <c r="BQ19" i="1" s="1"/>
  <c r="AN28" i="1"/>
  <c r="BK45" i="1"/>
  <c r="DA49" i="1"/>
  <c r="BB49" i="1" s="1"/>
  <c r="AC17" i="1"/>
  <c r="BM17" i="1"/>
  <c r="AC20" i="1"/>
  <c r="BM21" i="1"/>
  <c r="AC23" i="1"/>
  <c r="BL23" i="1"/>
  <c r="BP23" i="1" s="1"/>
  <c r="BQ23" i="1" s="1"/>
  <c r="P28" i="1"/>
  <c r="BC28" i="1" s="1"/>
  <c r="BL30" i="1"/>
  <c r="BP30" i="1" s="1"/>
  <c r="BQ30" i="1" s="1"/>
  <c r="BD35" i="1"/>
  <c r="BL38" i="1"/>
  <c r="BP38" i="1" s="1"/>
  <c r="BQ38" i="1" s="1"/>
  <c r="BL41" i="1"/>
  <c r="BP41" i="1" s="1"/>
  <c r="BQ41" i="1" s="1"/>
  <c r="Y42" i="1"/>
  <c r="BD44" i="1"/>
  <c r="BL45" i="1"/>
  <c r="BP45" i="1" s="1"/>
  <c r="BQ45" i="1" s="1"/>
  <c r="AC47" i="1"/>
  <c r="DA52" i="1"/>
  <c r="BB52" i="1" s="1"/>
  <c r="BD52" i="1" s="1"/>
  <c r="BL54" i="1"/>
  <c r="BP54" i="1" s="1"/>
  <c r="BQ54" i="1" s="1"/>
  <c r="Q58" i="1"/>
  <c r="AN58" i="1"/>
  <c r="AC60" i="1"/>
  <c r="AN62" i="1"/>
  <c r="AN64" i="1"/>
  <c r="AC67" i="1"/>
  <c r="AC68" i="1"/>
  <c r="AN71" i="1"/>
  <c r="DA72" i="1"/>
  <c r="BB72" i="1" s="1"/>
  <c r="BD72" i="1" s="1"/>
  <c r="AC74" i="1"/>
  <c r="BL74" i="1"/>
  <c r="BP74" i="1" s="1"/>
  <c r="BQ74" i="1" s="1"/>
  <c r="P75" i="1"/>
  <c r="BC75" i="1" s="1"/>
  <c r="BM23" i="1"/>
  <c r="O27" i="1"/>
  <c r="N27" i="1" s="1"/>
  <c r="AG27" i="1" s="1"/>
  <c r="Q28" i="1"/>
  <c r="DA28" i="1"/>
  <c r="BB28" i="1" s="1"/>
  <c r="BD28" i="1" s="1"/>
  <c r="DA29" i="1"/>
  <c r="BB29" i="1" s="1"/>
  <c r="BD29" i="1" s="1"/>
  <c r="AC35" i="1"/>
  <c r="BM38" i="1"/>
  <c r="BM41" i="1"/>
  <c r="BM54" i="1"/>
  <c r="DA55" i="1"/>
  <c r="BB55" i="1" s="1"/>
  <c r="BD55" i="1" s="1"/>
  <c r="T58" i="1"/>
  <c r="P62" i="1"/>
  <c r="BC62" i="1" s="1"/>
  <c r="BM74" i="1"/>
  <c r="T75" i="1"/>
  <c r="BL76" i="1"/>
  <c r="BP76" i="1" s="1"/>
  <c r="BQ76" i="1" s="1"/>
  <c r="BL17" i="1"/>
  <c r="BP17" i="1" s="1"/>
  <c r="BQ17" i="1" s="1"/>
  <c r="T28" i="1"/>
  <c r="BL21" i="1"/>
  <c r="BP21" i="1" s="1"/>
  <c r="BQ21" i="1" s="1"/>
  <c r="DA17" i="1"/>
  <c r="BB17" i="1" s="1"/>
  <c r="BD17" i="1" s="1"/>
  <c r="DA21" i="1"/>
  <c r="BB21" i="1" s="1"/>
  <c r="BD21" i="1" s="1"/>
  <c r="DA22" i="1"/>
  <c r="BB22" i="1" s="1"/>
  <c r="BD22" i="1" s="1"/>
  <c r="Q27" i="1"/>
  <c r="AN27" i="1"/>
  <c r="BK35" i="1"/>
  <c r="DA36" i="1"/>
  <c r="BB36" i="1" s="1"/>
  <c r="BM42" i="1"/>
  <c r="BK44" i="1"/>
  <c r="DA50" i="1"/>
  <c r="BB50" i="1" s="1"/>
  <c r="BD50" i="1" s="1"/>
  <c r="DA53" i="1"/>
  <c r="BB53" i="1" s="1"/>
  <c r="BD53" i="1" s="1"/>
  <c r="BL55" i="1"/>
  <c r="BP55" i="1" s="1"/>
  <c r="BQ55" i="1" s="1"/>
  <c r="Y58" i="1"/>
  <c r="AN60" i="1"/>
  <c r="T62" i="1"/>
  <c r="T64" i="1"/>
  <c r="P66" i="1"/>
  <c r="BC66" i="1" s="1"/>
  <c r="AN68" i="1"/>
  <c r="T71" i="1"/>
  <c r="BM20" i="1"/>
  <c r="BD25" i="1"/>
  <c r="P27" i="1"/>
  <c r="BC27" i="1" s="1"/>
  <c r="Y20" i="1"/>
  <c r="BD23" i="1"/>
  <c r="BD24" i="1"/>
  <c r="BM32" i="1"/>
  <c r="BK34" i="1"/>
  <c r="Y37" i="1"/>
  <c r="Z37" i="1" s="1"/>
  <c r="AA37" i="1" s="1"/>
  <c r="BL44" i="1"/>
  <c r="BP44" i="1" s="1"/>
  <c r="BQ44" i="1" s="1"/>
  <c r="BD46" i="1"/>
  <c r="Y50" i="1"/>
  <c r="BM55" i="1"/>
  <c r="Q60" i="1"/>
  <c r="Q66" i="1"/>
  <c r="BL70" i="1"/>
  <c r="BP70" i="1" s="1"/>
  <c r="BQ70" i="1" s="1"/>
  <c r="AC72" i="1"/>
  <c r="DA73" i="1"/>
  <c r="BB73" i="1" s="1"/>
  <c r="DA76" i="1"/>
  <c r="BB76" i="1" s="1"/>
  <c r="BD76" i="1" s="1"/>
  <c r="Y21" i="1"/>
  <c r="DA25" i="1"/>
  <c r="BB25" i="1" s="1"/>
  <c r="DA26" i="1"/>
  <c r="BB26" i="1" s="1"/>
  <c r="BD26" i="1" s="1"/>
  <c r="DA30" i="1"/>
  <c r="BB30" i="1" s="1"/>
  <c r="BD30" i="1" s="1"/>
  <c r="BL34" i="1"/>
  <c r="BP34" i="1" s="1"/>
  <c r="BQ34" i="1" s="1"/>
  <c r="BD39" i="1"/>
  <c r="DA39" i="1"/>
  <c r="BB39" i="1" s="1"/>
  <c r="AC44" i="1"/>
  <c r="DA45" i="1"/>
  <c r="BB45" i="1" s="1"/>
  <c r="BD45" i="1" s="1"/>
  <c r="BD49" i="1"/>
  <c r="O59" i="1"/>
  <c r="N59" i="1" s="1"/>
  <c r="T60" i="1"/>
  <c r="DA60" i="1"/>
  <c r="BB60" i="1" s="1"/>
  <c r="BD60" i="1" s="1"/>
  <c r="AC62" i="1"/>
  <c r="AC64" i="1"/>
  <c r="T66" i="1"/>
  <c r="P68" i="1"/>
  <c r="BC68" i="1" s="1"/>
  <c r="AC71" i="1"/>
  <c r="DA74" i="1"/>
  <c r="BB74" i="1" s="1"/>
  <c r="BD74" i="1" s="1"/>
  <c r="Q17" i="1"/>
  <c r="AN17" i="1"/>
  <c r="P17" i="1"/>
  <c r="BC17" i="1" s="1"/>
  <c r="BE17" i="1" s="1"/>
  <c r="O17" i="1"/>
  <c r="N17" i="1" s="1"/>
  <c r="T17" i="1"/>
  <c r="T19" i="1"/>
  <c r="Q19" i="1"/>
  <c r="O19" i="1"/>
  <c r="N19" i="1" s="1"/>
  <c r="P19" i="1"/>
  <c r="BC19" i="1" s="1"/>
  <c r="BE19" i="1" s="1"/>
  <c r="AN19" i="1"/>
  <c r="Z26" i="1"/>
  <c r="AA26" i="1" s="1"/>
  <c r="W26" i="1" s="1"/>
  <c r="U26" i="1" s="1"/>
  <c r="X26" i="1" s="1"/>
  <c r="R26" i="1" s="1"/>
  <c r="S26" i="1" s="1"/>
  <c r="AG26" i="1"/>
  <c r="AN39" i="1"/>
  <c r="T39" i="1"/>
  <c r="Q39" i="1"/>
  <c r="P39" i="1"/>
  <c r="BC39" i="1" s="1"/>
  <c r="BE39" i="1" s="1"/>
  <c r="O39" i="1"/>
  <c r="N39" i="1" s="1"/>
  <c r="T18" i="1"/>
  <c r="AC22" i="1"/>
  <c r="AC30" i="1"/>
  <c r="Z35" i="1"/>
  <c r="AA35" i="1" s="1"/>
  <c r="AN18" i="1"/>
  <c r="T22" i="1"/>
  <c r="Q22" i="1"/>
  <c r="P22" i="1"/>
  <c r="BC22" i="1" s="1"/>
  <c r="BE22" i="1" s="1"/>
  <c r="AN22" i="1"/>
  <c r="T30" i="1"/>
  <c r="Q30" i="1"/>
  <c r="P30" i="1"/>
  <c r="BC30" i="1" s="1"/>
  <c r="BE30" i="1" s="1"/>
  <c r="AN30" i="1"/>
  <c r="O18" i="1"/>
  <c r="N18" i="1" s="1"/>
  <c r="BK19" i="1"/>
  <c r="Q25" i="1"/>
  <c r="P25" i="1"/>
  <c r="BC25" i="1" s="1"/>
  <c r="BE25" i="1" s="1"/>
  <c r="O25" i="1"/>
  <c r="N25" i="1" s="1"/>
  <c r="AN25" i="1"/>
  <c r="T25" i="1"/>
  <c r="T42" i="1"/>
  <c r="Q42" i="1"/>
  <c r="P42" i="1"/>
  <c r="BC42" i="1" s="1"/>
  <c r="BE42" i="1" s="1"/>
  <c r="O42" i="1"/>
  <c r="N42" i="1" s="1"/>
  <c r="AN42" i="1"/>
  <c r="T46" i="1"/>
  <c r="Q46" i="1"/>
  <c r="P46" i="1"/>
  <c r="BC46" i="1" s="1"/>
  <c r="BE46" i="1" s="1"/>
  <c r="O46" i="1"/>
  <c r="N46" i="1" s="1"/>
  <c r="AN46" i="1"/>
  <c r="Z22" i="1"/>
  <c r="AA22" i="1" s="1"/>
  <c r="AH22" i="1" s="1"/>
  <c r="AG22" i="1"/>
  <c r="O23" i="1"/>
  <c r="N23" i="1" s="1"/>
  <c r="AN23" i="1"/>
  <c r="T23" i="1"/>
  <c r="P23" i="1"/>
  <c r="BC23" i="1" s="1"/>
  <c r="BE23" i="1" s="1"/>
  <c r="AG28" i="1"/>
  <c r="Z30" i="1"/>
  <c r="AA30" i="1" s="1"/>
  <c r="AG30" i="1"/>
  <c r="Z27" i="1"/>
  <c r="AA27" i="1" s="1"/>
  <c r="W27" i="1" s="1"/>
  <c r="U27" i="1" s="1"/>
  <c r="X27" i="1" s="1"/>
  <c r="R27" i="1" s="1"/>
  <c r="S27" i="1" s="1"/>
  <c r="Q18" i="1"/>
  <c r="Y18" i="1"/>
  <c r="BK18" i="1"/>
  <c r="Q20" i="1"/>
  <c r="P20" i="1"/>
  <c r="BC20" i="1" s="1"/>
  <c r="BE20" i="1" s="1"/>
  <c r="O20" i="1"/>
  <c r="N20" i="1" s="1"/>
  <c r="Z20" i="1" s="1"/>
  <c r="AA20" i="1" s="1"/>
  <c r="AN20" i="1"/>
  <c r="BE27" i="1"/>
  <c r="Q33" i="1"/>
  <c r="P33" i="1"/>
  <c r="BC33" i="1" s="1"/>
  <c r="BE33" i="1" s="1"/>
  <c r="O33" i="1"/>
  <c r="N33" i="1" s="1"/>
  <c r="AN33" i="1"/>
  <c r="T33" i="1"/>
  <c r="AC34" i="1"/>
  <c r="BE35" i="1"/>
  <c r="Q24" i="1"/>
  <c r="P24" i="1"/>
  <c r="BC24" i="1" s="1"/>
  <c r="BE24" i="1" s="1"/>
  <c r="O24" i="1"/>
  <c r="N24" i="1" s="1"/>
  <c r="AN24" i="1"/>
  <c r="T24" i="1"/>
  <c r="BL18" i="1"/>
  <c r="BP18" i="1" s="1"/>
  <c r="BQ18" i="1" s="1"/>
  <c r="Q21" i="1"/>
  <c r="P21" i="1"/>
  <c r="BC21" i="1" s="1"/>
  <c r="BE21" i="1" s="1"/>
  <c r="O21" i="1"/>
  <c r="N21" i="1" s="1"/>
  <c r="AN21" i="1"/>
  <c r="T21" i="1"/>
  <c r="Q23" i="1"/>
  <c r="T26" i="1"/>
  <c r="Q26" i="1"/>
  <c r="P26" i="1"/>
  <c r="BC26" i="1" s="1"/>
  <c r="BE26" i="1" s="1"/>
  <c r="AN26" i="1"/>
  <c r="W30" i="1"/>
  <c r="U30" i="1" s="1"/>
  <c r="X30" i="1" s="1"/>
  <c r="R30" i="1" s="1"/>
  <c r="S30" i="1" s="1"/>
  <c r="Z34" i="1"/>
  <c r="AA34" i="1" s="1"/>
  <c r="AH34" i="1" s="1"/>
  <c r="AG34" i="1"/>
  <c r="Y17" i="1"/>
  <c r="Q29" i="1"/>
  <c r="P29" i="1"/>
  <c r="BC29" i="1" s="1"/>
  <c r="BE29" i="1" s="1"/>
  <c r="O29" i="1"/>
  <c r="N29" i="1" s="1"/>
  <c r="AN29" i="1"/>
  <c r="T29" i="1"/>
  <c r="O31" i="1"/>
  <c r="N31" i="1" s="1"/>
  <c r="Z31" i="1" s="1"/>
  <c r="AA31" i="1" s="1"/>
  <c r="AN31" i="1"/>
  <c r="T31" i="1"/>
  <c r="P31" i="1"/>
  <c r="BC31" i="1" s="1"/>
  <c r="BE31" i="1" s="1"/>
  <c r="T34" i="1"/>
  <c r="Q34" i="1"/>
  <c r="P34" i="1"/>
  <c r="BC34" i="1" s="1"/>
  <c r="BE34" i="1" s="1"/>
  <c r="AN34" i="1"/>
  <c r="BL20" i="1"/>
  <c r="BP20" i="1" s="1"/>
  <c r="BQ20" i="1" s="1"/>
  <c r="BL24" i="1"/>
  <c r="BP24" i="1" s="1"/>
  <c r="BQ24" i="1" s="1"/>
  <c r="BL28" i="1"/>
  <c r="BP28" i="1" s="1"/>
  <c r="BQ28" i="1" s="1"/>
  <c r="BL32" i="1"/>
  <c r="BP32" i="1" s="1"/>
  <c r="BQ32" i="1" s="1"/>
  <c r="BE36" i="1"/>
  <c r="Z40" i="1"/>
  <c r="AA40" i="1" s="1"/>
  <c r="BL27" i="1"/>
  <c r="BP27" i="1" s="1"/>
  <c r="BQ27" i="1" s="1"/>
  <c r="BL31" i="1"/>
  <c r="BP31" i="1" s="1"/>
  <c r="BQ31" i="1" s="1"/>
  <c r="T32" i="1"/>
  <c r="BL35" i="1"/>
  <c r="BP35" i="1" s="1"/>
  <c r="BQ35" i="1" s="1"/>
  <c r="T36" i="1"/>
  <c r="Q37" i="1"/>
  <c r="P37" i="1"/>
  <c r="BC37" i="1" s="1"/>
  <c r="BE37" i="1" s="1"/>
  <c r="O37" i="1"/>
  <c r="N37" i="1" s="1"/>
  <c r="AN37" i="1"/>
  <c r="T37" i="1"/>
  <c r="Z49" i="1"/>
  <c r="AA49" i="1" s="1"/>
  <c r="AN52" i="1"/>
  <c r="T52" i="1"/>
  <c r="Q52" i="1"/>
  <c r="P52" i="1"/>
  <c r="BC52" i="1" s="1"/>
  <c r="BE52" i="1" s="1"/>
  <c r="O52" i="1"/>
  <c r="N52" i="1" s="1"/>
  <c r="BK22" i="1"/>
  <c r="BK26" i="1"/>
  <c r="AN47" i="1"/>
  <c r="T47" i="1"/>
  <c r="Q47" i="1"/>
  <c r="P47" i="1"/>
  <c r="BC47" i="1" s="1"/>
  <c r="BE47" i="1" s="1"/>
  <c r="BL22" i="1"/>
  <c r="BP22" i="1" s="1"/>
  <c r="BQ22" i="1" s="1"/>
  <c r="BL36" i="1"/>
  <c r="BP36" i="1" s="1"/>
  <c r="BQ36" i="1" s="1"/>
  <c r="P40" i="1"/>
  <c r="BC40" i="1" s="1"/>
  <c r="BE40" i="1" s="1"/>
  <c r="O40" i="1"/>
  <c r="N40" i="1" s="1"/>
  <c r="AN40" i="1"/>
  <c r="T40" i="1"/>
  <c r="BK25" i="1"/>
  <c r="Y29" i="1"/>
  <c r="BK29" i="1"/>
  <c r="O32" i="1"/>
  <c r="N32" i="1" s="1"/>
  <c r="Y33" i="1"/>
  <c r="BK33" i="1"/>
  <c r="O36" i="1"/>
  <c r="N36" i="1" s="1"/>
  <c r="T38" i="1"/>
  <c r="Q38" i="1"/>
  <c r="P38" i="1"/>
  <c r="BC38" i="1" s="1"/>
  <c r="BE38" i="1" s="1"/>
  <c r="O38" i="1"/>
  <c r="N38" i="1" s="1"/>
  <c r="Z38" i="1" s="1"/>
  <c r="AA38" i="1" s="1"/>
  <c r="AH38" i="1" s="1"/>
  <c r="AN38" i="1"/>
  <c r="AN43" i="1"/>
  <c r="T43" i="1"/>
  <c r="Q43" i="1"/>
  <c r="P43" i="1"/>
  <c r="BC43" i="1" s="1"/>
  <c r="BE43" i="1" s="1"/>
  <c r="BD47" i="1"/>
  <c r="P48" i="1"/>
  <c r="BC48" i="1" s="1"/>
  <c r="BE48" i="1" s="1"/>
  <c r="O48" i="1"/>
  <c r="N48" i="1" s="1"/>
  <c r="AN48" i="1"/>
  <c r="T48" i="1"/>
  <c r="P49" i="1"/>
  <c r="BC49" i="1" s="1"/>
  <c r="BE49" i="1" s="1"/>
  <c r="O49" i="1"/>
  <c r="N49" i="1" s="1"/>
  <c r="AN49" i="1"/>
  <c r="T49" i="1"/>
  <c r="Q49" i="1"/>
  <c r="BL33" i="1"/>
  <c r="BP33" i="1" s="1"/>
  <c r="BQ33" i="1" s="1"/>
  <c r="BD36" i="1"/>
  <c r="Q40" i="1"/>
  <c r="BD40" i="1"/>
  <c r="Q41" i="1"/>
  <c r="P41" i="1"/>
  <c r="BC41" i="1" s="1"/>
  <c r="BE41" i="1" s="1"/>
  <c r="O41" i="1"/>
  <c r="N41" i="1" s="1"/>
  <c r="AN41" i="1"/>
  <c r="T41" i="1"/>
  <c r="O47" i="1"/>
  <c r="N47" i="1" s="1"/>
  <c r="Y24" i="1"/>
  <c r="Y28" i="1"/>
  <c r="Y32" i="1"/>
  <c r="Q36" i="1"/>
  <c r="AC39" i="1"/>
  <c r="BD43" i="1"/>
  <c r="P44" i="1"/>
  <c r="BC44" i="1" s="1"/>
  <c r="BE44" i="1" s="1"/>
  <c r="O44" i="1"/>
  <c r="N44" i="1" s="1"/>
  <c r="Z44" i="1" s="1"/>
  <c r="AA44" i="1" s="1"/>
  <c r="AN44" i="1"/>
  <c r="T44" i="1"/>
  <c r="Q48" i="1"/>
  <c r="BD48" i="1"/>
  <c r="P57" i="1"/>
  <c r="BC57" i="1" s="1"/>
  <c r="O57" i="1"/>
  <c r="N57" i="1" s="1"/>
  <c r="AN57" i="1"/>
  <c r="T57" i="1"/>
  <c r="Q57" i="1"/>
  <c r="BL40" i="1"/>
  <c r="BP40" i="1" s="1"/>
  <c r="BQ40" i="1" s="1"/>
  <c r="T51" i="1"/>
  <c r="Q51" i="1"/>
  <c r="P51" i="1"/>
  <c r="BC51" i="1" s="1"/>
  <c r="BE51" i="1" s="1"/>
  <c r="O51" i="1"/>
  <c r="N51" i="1" s="1"/>
  <c r="AN51" i="1"/>
  <c r="BK39" i="1"/>
  <c r="Y43" i="1"/>
  <c r="BK43" i="1"/>
  <c r="Y47" i="1"/>
  <c r="BK47" i="1"/>
  <c r="BD57" i="1"/>
  <c r="DA69" i="1"/>
  <c r="BB69" i="1" s="1"/>
  <c r="BD69" i="1" s="1"/>
  <c r="Y69" i="1"/>
  <c r="Z39" i="1"/>
  <c r="AA39" i="1" s="1"/>
  <c r="AH39" i="1" s="1"/>
  <c r="BL43" i="1"/>
  <c r="BP43" i="1" s="1"/>
  <c r="BQ43" i="1" s="1"/>
  <c r="AN45" i="1"/>
  <c r="BL47" i="1"/>
  <c r="BP47" i="1" s="1"/>
  <c r="BQ47" i="1" s="1"/>
  <c r="BD58" i="1"/>
  <c r="AG61" i="1"/>
  <c r="AG66" i="1"/>
  <c r="BK75" i="1"/>
  <c r="BM75" i="1"/>
  <c r="BL75" i="1"/>
  <c r="BP75" i="1" s="1"/>
  <c r="BQ75" i="1" s="1"/>
  <c r="O45" i="1"/>
  <c r="N45" i="1" s="1"/>
  <c r="Z45" i="1" s="1"/>
  <c r="AA45" i="1" s="1"/>
  <c r="Y46" i="1"/>
  <c r="BK46" i="1"/>
  <c r="P53" i="1"/>
  <c r="BC53" i="1" s="1"/>
  <c r="BE53" i="1" s="1"/>
  <c r="O53" i="1"/>
  <c r="N53" i="1" s="1"/>
  <c r="Z53" i="1" s="1"/>
  <c r="AA53" i="1" s="1"/>
  <c r="AN53" i="1"/>
  <c r="T53" i="1"/>
  <c r="AN56" i="1"/>
  <c r="T56" i="1"/>
  <c r="Q56" i="1"/>
  <c r="P56" i="1"/>
  <c r="BC56" i="1" s="1"/>
  <c r="BE56" i="1" s="1"/>
  <c r="Z42" i="1"/>
  <c r="AA42" i="1" s="1"/>
  <c r="P45" i="1"/>
  <c r="BC45" i="1" s="1"/>
  <c r="BE45" i="1" s="1"/>
  <c r="BL46" i="1"/>
  <c r="BP46" i="1" s="1"/>
  <c r="BQ46" i="1" s="1"/>
  <c r="T55" i="1"/>
  <c r="Q55" i="1"/>
  <c r="P55" i="1"/>
  <c r="BC55" i="1" s="1"/>
  <c r="BE55" i="1" s="1"/>
  <c r="O55" i="1"/>
  <c r="N55" i="1" s="1"/>
  <c r="AN55" i="1"/>
  <c r="AG59" i="1"/>
  <c r="AG60" i="1"/>
  <c r="AG62" i="1"/>
  <c r="BM65" i="1"/>
  <c r="BK65" i="1"/>
  <c r="BL65" i="1"/>
  <c r="BP65" i="1" s="1"/>
  <c r="BQ65" i="1" s="1"/>
  <c r="BK71" i="1"/>
  <c r="BM71" i="1"/>
  <c r="BL71" i="1"/>
  <c r="BP71" i="1" s="1"/>
  <c r="BQ71" i="1" s="1"/>
  <c r="O56" i="1"/>
  <c r="N56" i="1" s="1"/>
  <c r="Z56" i="1" s="1"/>
  <c r="AA56" i="1" s="1"/>
  <c r="AH56" i="1" s="1"/>
  <c r="BE58" i="1"/>
  <c r="DA62" i="1"/>
  <c r="BB62" i="1" s="1"/>
  <c r="BD62" i="1" s="1"/>
  <c r="Y62" i="1"/>
  <c r="T54" i="1"/>
  <c r="P59" i="1"/>
  <c r="BC59" i="1" s="1"/>
  <c r="AN59" i="1"/>
  <c r="DA59" i="1"/>
  <c r="BB59" i="1" s="1"/>
  <c r="BD59" i="1" s="1"/>
  <c r="Y59" i="1"/>
  <c r="AC61" i="1"/>
  <c r="Q63" i="1"/>
  <c r="O63" i="1"/>
  <c r="N63" i="1" s="1"/>
  <c r="DA64" i="1"/>
  <c r="BB64" i="1" s="1"/>
  <c r="BD64" i="1" s="1"/>
  <c r="Y64" i="1"/>
  <c r="BE66" i="1"/>
  <c r="DA61" i="1"/>
  <c r="BB61" i="1" s="1"/>
  <c r="BD61" i="1" s="1"/>
  <c r="Y61" i="1"/>
  <c r="Q65" i="1"/>
  <c r="O65" i="1"/>
  <c r="N65" i="1" s="1"/>
  <c r="BK67" i="1"/>
  <c r="BM67" i="1"/>
  <c r="AN50" i="1"/>
  <c r="Z52" i="1"/>
  <c r="AA52" i="1" s="1"/>
  <c r="AH52" i="1" s="1"/>
  <c r="BL52" i="1"/>
  <c r="BP52" i="1" s="1"/>
  <c r="BQ52" i="1" s="1"/>
  <c r="AN54" i="1"/>
  <c r="BL56" i="1"/>
  <c r="BP56" i="1" s="1"/>
  <c r="BQ56" i="1" s="1"/>
  <c r="Z58" i="1"/>
  <c r="AA58" i="1" s="1"/>
  <c r="BL59" i="1"/>
  <c r="BP59" i="1" s="1"/>
  <c r="BQ59" i="1" s="1"/>
  <c r="T61" i="1"/>
  <c r="BM62" i="1"/>
  <c r="BK62" i="1"/>
  <c r="DA66" i="1"/>
  <c r="BB66" i="1" s="1"/>
  <c r="BD66" i="1" s="1"/>
  <c r="Y66" i="1"/>
  <c r="BL67" i="1"/>
  <c r="BP67" i="1" s="1"/>
  <c r="BQ67" i="1" s="1"/>
  <c r="BM69" i="1"/>
  <c r="BK69" i="1"/>
  <c r="AG70" i="1"/>
  <c r="DA71" i="1"/>
  <c r="BB71" i="1" s="1"/>
  <c r="BD71" i="1" s="1"/>
  <c r="Y71" i="1"/>
  <c r="DA75" i="1"/>
  <c r="BB75" i="1" s="1"/>
  <c r="BD75" i="1" s="1"/>
  <c r="Y75" i="1"/>
  <c r="O50" i="1"/>
  <c r="N50" i="1" s="1"/>
  <c r="O54" i="1"/>
  <c r="N54" i="1" s="1"/>
  <c r="T59" i="1"/>
  <c r="BM59" i="1"/>
  <c r="BL62" i="1"/>
  <c r="BP62" i="1" s="1"/>
  <c r="BQ62" i="1" s="1"/>
  <c r="P63" i="1"/>
  <c r="BC63" i="1" s="1"/>
  <c r="DA63" i="1"/>
  <c r="BB63" i="1" s="1"/>
  <c r="BD63" i="1" s="1"/>
  <c r="Y63" i="1"/>
  <c r="BM64" i="1"/>
  <c r="BK64" i="1"/>
  <c r="Q67" i="1"/>
  <c r="O67" i="1"/>
  <c r="N67" i="1" s="1"/>
  <c r="DA68" i="1"/>
  <c r="BB68" i="1" s="1"/>
  <c r="BD68" i="1" s="1"/>
  <c r="Y68" i="1"/>
  <c r="BL69" i="1"/>
  <c r="BP69" i="1" s="1"/>
  <c r="BQ69" i="1" s="1"/>
  <c r="DA70" i="1"/>
  <c r="BB70" i="1" s="1"/>
  <c r="BD70" i="1" s="1"/>
  <c r="Q76" i="1"/>
  <c r="P76" i="1"/>
  <c r="BC76" i="1" s="1"/>
  <c r="BE76" i="1" s="1"/>
  <c r="O76" i="1"/>
  <c r="N76" i="1" s="1"/>
  <c r="AN76" i="1"/>
  <c r="T76" i="1"/>
  <c r="P50" i="1"/>
  <c r="BC50" i="1" s="1"/>
  <c r="BE50" i="1" s="1"/>
  <c r="P54" i="1"/>
  <c r="BC54" i="1" s="1"/>
  <c r="BE54" i="1" s="1"/>
  <c r="P60" i="1"/>
  <c r="BC60" i="1" s="1"/>
  <c r="BE60" i="1" s="1"/>
  <c r="Z60" i="1"/>
  <c r="AA60" i="1" s="1"/>
  <c r="BM61" i="1"/>
  <c r="BK61" i="1"/>
  <c r="P65" i="1"/>
  <c r="BC65" i="1" s="1"/>
  <c r="DA65" i="1"/>
  <c r="BB65" i="1" s="1"/>
  <c r="BD65" i="1" s="1"/>
  <c r="Y65" i="1"/>
  <c r="Q69" i="1"/>
  <c r="O69" i="1"/>
  <c r="N69" i="1" s="1"/>
  <c r="BK58" i="1"/>
  <c r="AN61" i="1"/>
  <c r="BE62" i="1"/>
  <c r="T63" i="1"/>
  <c r="BM66" i="1"/>
  <c r="BK66" i="1"/>
  <c r="Q72" i="1"/>
  <c r="P72" i="1"/>
  <c r="BC72" i="1" s="1"/>
  <c r="BE72" i="1" s="1"/>
  <c r="O72" i="1"/>
  <c r="N72" i="1" s="1"/>
  <c r="T72" i="1"/>
  <c r="O74" i="1"/>
  <c r="N74" i="1" s="1"/>
  <c r="T74" i="1"/>
  <c r="Q74" i="1"/>
  <c r="P74" i="1"/>
  <c r="BC74" i="1" s="1"/>
  <c r="BE74" i="1" s="1"/>
  <c r="DA57" i="1"/>
  <c r="BB57" i="1" s="1"/>
  <c r="BM60" i="1"/>
  <c r="BK60" i="1"/>
  <c r="BK63" i="1"/>
  <c r="BM63" i="1"/>
  <c r="T65" i="1"/>
  <c r="BL66" i="1"/>
  <c r="BP66" i="1" s="1"/>
  <c r="BQ66" i="1" s="1"/>
  <c r="BE67" i="1"/>
  <c r="DA67" i="1"/>
  <c r="BB67" i="1" s="1"/>
  <c r="BD67" i="1" s="1"/>
  <c r="Y67" i="1"/>
  <c r="BM68" i="1"/>
  <c r="BK68" i="1"/>
  <c r="Y70" i="1"/>
  <c r="BK70" i="1"/>
  <c r="O64" i="1"/>
  <c r="N64" i="1" s="1"/>
  <c r="O68" i="1"/>
  <c r="N68" i="1" s="1"/>
  <c r="Y73" i="1"/>
  <c r="BK73" i="1"/>
  <c r="BL73" i="1"/>
  <c r="BP73" i="1" s="1"/>
  <c r="BQ73" i="1" s="1"/>
  <c r="AN75" i="1"/>
  <c r="O71" i="1"/>
  <c r="N71" i="1" s="1"/>
  <c r="Y72" i="1"/>
  <c r="BK72" i="1"/>
  <c r="O75" i="1"/>
  <c r="N75" i="1" s="1"/>
  <c r="Y76" i="1"/>
  <c r="BK76" i="1"/>
  <c r="BE65" i="1" l="1"/>
  <c r="BE69" i="1"/>
  <c r="BE68" i="1"/>
  <c r="BE70" i="1"/>
  <c r="BE73" i="1"/>
  <c r="BE28" i="1"/>
  <c r="AI20" i="1"/>
  <c r="AB20" i="1"/>
  <c r="AF20" i="1" s="1"/>
  <c r="AH20" i="1"/>
  <c r="AB31" i="1"/>
  <c r="AF31" i="1" s="1"/>
  <c r="AI31" i="1"/>
  <c r="AH31" i="1"/>
  <c r="AB53" i="1"/>
  <c r="AF53" i="1" s="1"/>
  <c r="AI53" i="1"/>
  <c r="AH53" i="1"/>
  <c r="AI58" i="1"/>
  <c r="AJ58" i="1" s="1"/>
  <c r="AB58" i="1"/>
  <c r="AF58" i="1" s="1"/>
  <c r="BE61" i="1"/>
  <c r="AB37" i="1"/>
  <c r="AF37" i="1" s="1"/>
  <c r="AI37" i="1"/>
  <c r="AG37" i="1"/>
  <c r="W37" i="1"/>
  <c r="U37" i="1" s="1"/>
  <c r="X37" i="1" s="1"/>
  <c r="R37" i="1" s="1"/>
  <c r="S37" i="1" s="1"/>
  <c r="AB40" i="1"/>
  <c r="AF40" i="1" s="1"/>
  <c r="AI40" i="1"/>
  <c r="Z17" i="1"/>
  <c r="AA17" i="1" s="1"/>
  <c r="AB27" i="1"/>
  <c r="AF27" i="1" s="1"/>
  <c r="AI27" i="1"/>
  <c r="Z47" i="1"/>
  <c r="AA47" i="1" s="1"/>
  <c r="AH58" i="1"/>
  <c r="AG71" i="1"/>
  <c r="Z68" i="1"/>
  <c r="AA68" i="1" s="1"/>
  <c r="BE63" i="1"/>
  <c r="BE75" i="1"/>
  <c r="W58" i="1"/>
  <c r="U58" i="1" s="1"/>
  <c r="X58" i="1" s="1"/>
  <c r="R58" i="1" s="1"/>
  <c r="S58" i="1" s="1"/>
  <c r="Z59" i="1"/>
  <c r="AA59" i="1" s="1"/>
  <c r="Z55" i="1"/>
  <c r="AA55" i="1" s="1"/>
  <c r="AG55" i="1"/>
  <c r="Z32" i="1"/>
  <c r="AA32" i="1" s="1"/>
  <c r="AG41" i="1"/>
  <c r="AH37" i="1"/>
  <c r="AH45" i="1"/>
  <c r="AB45" i="1"/>
  <c r="AF45" i="1" s="1"/>
  <c r="AI45" i="1"/>
  <c r="AG21" i="1"/>
  <c r="AG24" i="1"/>
  <c r="Z21" i="1"/>
  <c r="AA21" i="1" s="1"/>
  <c r="AB35" i="1"/>
  <c r="AF35" i="1" s="1"/>
  <c r="AI35" i="1"/>
  <c r="AB56" i="1"/>
  <c r="AF56" i="1" s="1"/>
  <c r="AI56" i="1"/>
  <c r="AB39" i="1"/>
  <c r="AF39" i="1" s="1"/>
  <c r="AI39" i="1"/>
  <c r="Z28" i="1"/>
  <c r="AA28" i="1" s="1"/>
  <c r="AG33" i="1"/>
  <c r="AG20" i="1"/>
  <c r="W20" i="1"/>
  <c r="U20" i="1" s="1"/>
  <c r="X20" i="1" s="1"/>
  <c r="R20" i="1" s="1"/>
  <c r="S20" i="1" s="1"/>
  <c r="AG23" i="1"/>
  <c r="AB26" i="1"/>
  <c r="AF26" i="1" s="1"/>
  <c r="AI26" i="1"/>
  <c r="AG74" i="1"/>
  <c r="AB44" i="1"/>
  <c r="AF44" i="1" s="1"/>
  <c r="AI44" i="1"/>
  <c r="AJ44" i="1" s="1"/>
  <c r="AH44" i="1"/>
  <c r="AB42" i="1"/>
  <c r="AF42" i="1" s="1"/>
  <c r="AI42" i="1"/>
  <c r="Z69" i="1"/>
  <c r="AA69" i="1" s="1"/>
  <c r="W69" i="1" s="1"/>
  <c r="U69" i="1" s="1"/>
  <c r="X69" i="1" s="1"/>
  <c r="R69" i="1" s="1"/>
  <c r="S69" i="1" s="1"/>
  <c r="Z51" i="1"/>
  <c r="AA51" i="1" s="1"/>
  <c r="AG51" i="1"/>
  <c r="W51" i="1"/>
  <c r="U51" i="1" s="1"/>
  <c r="X51" i="1" s="1"/>
  <c r="R51" i="1" s="1"/>
  <c r="S51" i="1" s="1"/>
  <c r="W44" i="1"/>
  <c r="U44" i="1" s="1"/>
  <c r="X44" i="1" s="1"/>
  <c r="R44" i="1" s="1"/>
  <c r="S44" i="1" s="1"/>
  <c r="AG44" i="1"/>
  <c r="Z24" i="1"/>
  <c r="AA24" i="1" s="1"/>
  <c r="W24" i="1" s="1"/>
  <c r="U24" i="1" s="1"/>
  <c r="X24" i="1" s="1"/>
  <c r="R24" i="1" s="1"/>
  <c r="S24" i="1" s="1"/>
  <c r="AG48" i="1"/>
  <c r="AH42" i="1"/>
  <c r="AB49" i="1"/>
  <c r="AF49" i="1" s="1"/>
  <c r="AI49" i="1"/>
  <c r="AH49" i="1"/>
  <c r="AB30" i="1"/>
  <c r="AF30" i="1" s="1"/>
  <c r="AI30" i="1"/>
  <c r="AG42" i="1"/>
  <c r="W42" i="1"/>
  <c r="U42" i="1" s="1"/>
  <c r="X42" i="1" s="1"/>
  <c r="R42" i="1" s="1"/>
  <c r="S42" i="1" s="1"/>
  <c r="AG18" i="1"/>
  <c r="AH35" i="1"/>
  <c r="AG39" i="1"/>
  <c r="W39" i="1"/>
  <c r="U39" i="1" s="1"/>
  <c r="X39" i="1" s="1"/>
  <c r="R39" i="1" s="1"/>
  <c r="S39" i="1" s="1"/>
  <c r="Z70" i="1"/>
  <c r="AA70" i="1" s="1"/>
  <c r="Z71" i="1"/>
  <c r="AA71" i="1" s="1"/>
  <c r="W71" i="1" s="1"/>
  <c r="U71" i="1" s="1"/>
  <c r="X71" i="1" s="1"/>
  <c r="R71" i="1" s="1"/>
  <c r="S71" i="1" s="1"/>
  <c r="AG29" i="1"/>
  <c r="AG76" i="1"/>
  <c r="Z64" i="1"/>
  <c r="AA64" i="1" s="1"/>
  <c r="BE59" i="1"/>
  <c r="AB38" i="1"/>
  <c r="AF38" i="1" s="1"/>
  <c r="AI38" i="1"/>
  <c r="BE71" i="1"/>
  <c r="AG57" i="1"/>
  <c r="Z33" i="1"/>
  <c r="AA33" i="1" s="1"/>
  <c r="W33" i="1" s="1"/>
  <c r="U33" i="1" s="1"/>
  <c r="X33" i="1" s="1"/>
  <c r="R33" i="1" s="1"/>
  <c r="S33" i="1" s="1"/>
  <c r="AB22" i="1"/>
  <c r="AF22" i="1" s="1"/>
  <c r="AI22" i="1"/>
  <c r="AJ22" i="1" s="1"/>
  <c r="W34" i="1"/>
  <c r="U34" i="1" s="1"/>
  <c r="X34" i="1" s="1"/>
  <c r="R34" i="1" s="1"/>
  <c r="S34" i="1" s="1"/>
  <c r="AG17" i="1"/>
  <c r="W17" i="1"/>
  <c r="U17" i="1" s="1"/>
  <c r="X17" i="1" s="1"/>
  <c r="R17" i="1" s="1"/>
  <c r="S17" i="1" s="1"/>
  <c r="Z72" i="1"/>
  <c r="AA72" i="1" s="1"/>
  <c r="W72" i="1" s="1"/>
  <c r="U72" i="1" s="1"/>
  <c r="X72" i="1" s="1"/>
  <c r="R72" i="1" s="1"/>
  <c r="S72" i="1" s="1"/>
  <c r="Z43" i="1"/>
  <c r="AA43" i="1" s="1"/>
  <c r="AG72" i="1"/>
  <c r="AI60" i="1"/>
  <c r="AB60" i="1"/>
  <c r="AF60" i="1" s="1"/>
  <c r="AG65" i="1"/>
  <c r="AG63" i="1"/>
  <c r="AG56" i="1"/>
  <c r="W56" i="1"/>
  <c r="U56" i="1" s="1"/>
  <c r="X56" i="1" s="1"/>
  <c r="R56" i="1" s="1"/>
  <c r="S56" i="1" s="1"/>
  <c r="W60" i="1"/>
  <c r="U60" i="1" s="1"/>
  <c r="X60" i="1" s="1"/>
  <c r="R60" i="1" s="1"/>
  <c r="S60" i="1" s="1"/>
  <c r="BE57" i="1"/>
  <c r="AG38" i="1"/>
  <c r="W38" i="1"/>
  <c r="U38" i="1" s="1"/>
  <c r="X38" i="1" s="1"/>
  <c r="R38" i="1" s="1"/>
  <c r="S38" i="1" s="1"/>
  <c r="AG32" i="1"/>
  <c r="W32" i="1"/>
  <c r="U32" i="1" s="1"/>
  <c r="X32" i="1" s="1"/>
  <c r="R32" i="1" s="1"/>
  <c r="S32" i="1" s="1"/>
  <c r="Z41" i="1"/>
  <c r="AA41" i="1" s="1"/>
  <c r="W41" i="1" s="1"/>
  <c r="U41" i="1" s="1"/>
  <c r="X41" i="1" s="1"/>
  <c r="R41" i="1" s="1"/>
  <c r="S41" i="1" s="1"/>
  <c r="Z48" i="1"/>
  <c r="AA48" i="1" s="1"/>
  <c r="W35" i="1"/>
  <c r="U35" i="1" s="1"/>
  <c r="X35" i="1" s="1"/>
  <c r="R35" i="1" s="1"/>
  <c r="S35" i="1" s="1"/>
  <c r="Z25" i="1"/>
  <c r="AA25" i="1" s="1"/>
  <c r="W25" i="1" s="1"/>
  <c r="U25" i="1" s="1"/>
  <c r="X25" i="1" s="1"/>
  <c r="R25" i="1" s="1"/>
  <c r="S25" i="1" s="1"/>
  <c r="AG25" i="1"/>
  <c r="AH27" i="1"/>
  <c r="Z65" i="1"/>
  <c r="AA65" i="1" s="1"/>
  <c r="W65" i="1" s="1"/>
  <c r="U65" i="1" s="1"/>
  <c r="X65" i="1" s="1"/>
  <c r="R65" i="1" s="1"/>
  <c r="S65" i="1" s="1"/>
  <c r="AG36" i="1"/>
  <c r="W36" i="1"/>
  <c r="U36" i="1" s="1"/>
  <c r="X36" i="1" s="1"/>
  <c r="R36" i="1" s="1"/>
  <c r="S36" i="1" s="1"/>
  <c r="Z36" i="1"/>
  <c r="AA36" i="1" s="1"/>
  <c r="AG67" i="1"/>
  <c r="Z73" i="1"/>
  <c r="AA73" i="1" s="1"/>
  <c r="AG54" i="1"/>
  <c r="AB52" i="1"/>
  <c r="AF52" i="1" s="1"/>
  <c r="AI52" i="1"/>
  <c r="AG75" i="1"/>
  <c r="W75" i="1"/>
  <c r="U75" i="1" s="1"/>
  <c r="X75" i="1" s="1"/>
  <c r="R75" i="1" s="1"/>
  <c r="S75" i="1" s="1"/>
  <c r="AG68" i="1"/>
  <c r="W68" i="1"/>
  <c r="U68" i="1" s="1"/>
  <c r="X68" i="1" s="1"/>
  <c r="R68" i="1" s="1"/>
  <c r="S68" i="1" s="1"/>
  <c r="AG69" i="1"/>
  <c r="AG50" i="1"/>
  <c r="Z57" i="1"/>
  <c r="AA57" i="1" s="1"/>
  <c r="W57" i="1" s="1"/>
  <c r="U57" i="1" s="1"/>
  <c r="X57" i="1" s="1"/>
  <c r="R57" i="1" s="1"/>
  <c r="S57" i="1" s="1"/>
  <c r="W53" i="1"/>
  <c r="U53" i="1" s="1"/>
  <c r="X53" i="1" s="1"/>
  <c r="R53" i="1" s="1"/>
  <c r="S53" i="1" s="1"/>
  <c r="AG53" i="1"/>
  <c r="Z46" i="1"/>
  <c r="AA46" i="1" s="1"/>
  <c r="W46" i="1" s="1"/>
  <c r="U46" i="1" s="1"/>
  <c r="X46" i="1" s="1"/>
  <c r="R46" i="1" s="1"/>
  <c r="S46" i="1" s="1"/>
  <c r="BE64" i="1"/>
  <c r="AH40" i="1"/>
  <c r="AG47" i="1"/>
  <c r="W47" i="1"/>
  <c r="U47" i="1" s="1"/>
  <c r="X47" i="1" s="1"/>
  <c r="R47" i="1" s="1"/>
  <c r="S47" i="1" s="1"/>
  <c r="W49" i="1"/>
  <c r="U49" i="1" s="1"/>
  <c r="X49" i="1" s="1"/>
  <c r="R49" i="1" s="1"/>
  <c r="S49" i="1" s="1"/>
  <c r="AG49" i="1"/>
  <c r="W40" i="1"/>
  <c r="U40" i="1" s="1"/>
  <c r="X40" i="1" s="1"/>
  <c r="R40" i="1" s="1"/>
  <c r="S40" i="1" s="1"/>
  <c r="AG40" i="1"/>
  <c r="AG52" i="1"/>
  <c r="W52" i="1"/>
  <c r="U52" i="1" s="1"/>
  <c r="X52" i="1" s="1"/>
  <c r="R52" i="1" s="1"/>
  <c r="S52" i="1" s="1"/>
  <c r="W22" i="1"/>
  <c r="U22" i="1" s="1"/>
  <c r="X22" i="1" s="1"/>
  <c r="R22" i="1" s="1"/>
  <c r="S22" i="1" s="1"/>
  <c r="AH26" i="1"/>
  <c r="AH30" i="1"/>
  <c r="Z18" i="1"/>
  <c r="AA18" i="1" s="1"/>
  <c r="AG46" i="1"/>
  <c r="Z23" i="1"/>
  <c r="AA23" i="1" s="1"/>
  <c r="Z66" i="1"/>
  <c r="AA66" i="1" s="1"/>
  <c r="AB34" i="1"/>
  <c r="AF34" i="1" s="1"/>
  <c r="AI34" i="1"/>
  <c r="AJ34" i="1" s="1"/>
  <c r="Z76" i="1"/>
  <c r="AA76" i="1" s="1"/>
  <c r="Z67" i="1"/>
  <c r="AA67" i="1" s="1"/>
  <c r="AG64" i="1"/>
  <c r="W64" i="1"/>
  <c r="U64" i="1" s="1"/>
  <c r="X64" i="1" s="1"/>
  <c r="R64" i="1" s="1"/>
  <c r="S64" i="1" s="1"/>
  <c r="Z63" i="1"/>
  <c r="AA63" i="1" s="1"/>
  <c r="W63" i="1" s="1"/>
  <c r="U63" i="1" s="1"/>
  <c r="X63" i="1" s="1"/>
  <c r="R63" i="1" s="1"/>
  <c r="S63" i="1" s="1"/>
  <c r="Z75" i="1"/>
  <c r="AA75" i="1" s="1"/>
  <c r="Z74" i="1"/>
  <c r="AA74" i="1" s="1"/>
  <c r="W74" i="1" s="1"/>
  <c r="U74" i="1" s="1"/>
  <c r="X74" i="1" s="1"/>
  <c r="R74" i="1" s="1"/>
  <c r="S74" i="1" s="1"/>
  <c r="Z61" i="1"/>
  <c r="AA61" i="1" s="1"/>
  <c r="Z62" i="1"/>
  <c r="AA62" i="1" s="1"/>
  <c r="Z54" i="1"/>
  <c r="AA54" i="1" s="1"/>
  <c r="AG45" i="1"/>
  <c r="W45" i="1"/>
  <c r="U45" i="1" s="1"/>
  <c r="X45" i="1" s="1"/>
  <c r="R45" i="1" s="1"/>
  <c r="S45" i="1" s="1"/>
  <c r="AH60" i="1"/>
  <c r="Z50" i="1"/>
  <c r="AA50" i="1" s="1"/>
  <c r="Z29" i="1"/>
  <c r="AA29" i="1" s="1"/>
  <c r="W31" i="1"/>
  <c r="U31" i="1" s="1"/>
  <c r="X31" i="1" s="1"/>
  <c r="R31" i="1" s="1"/>
  <c r="S31" i="1" s="1"/>
  <c r="AG31" i="1"/>
  <c r="Z19" i="1"/>
  <c r="AA19" i="1" s="1"/>
  <c r="AG19" i="1"/>
  <c r="AJ38" i="1" l="1"/>
  <c r="AJ39" i="1"/>
  <c r="AJ42" i="1"/>
  <c r="AH19" i="1"/>
  <c r="AB19" i="1"/>
  <c r="AF19" i="1" s="1"/>
  <c r="AI19" i="1"/>
  <c r="AJ19" i="1" s="1"/>
  <c r="AI62" i="1"/>
  <c r="AB62" i="1"/>
  <c r="AF62" i="1" s="1"/>
  <c r="AH62" i="1"/>
  <c r="W62" i="1"/>
  <c r="U62" i="1" s="1"/>
  <c r="X62" i="1" s="1"/>
  <c r="R62" i="1" s="1"/>
  <c r="S62" i="1" s="1"/>
  <c r="AH50" i="1"/>
  <c r="AB50" i="1"/>
  <c r="AF50" i="1" s="1"/>
  <c r="AI50" i="1"/>
  <c r="AJ50" i="1" s="1"/>
  <c r="AI61" i="1"/>
  <c r="AB61" i="1"/>
  <c r="AF61" i="1" s="1"/>
  <c r="W61" i="1"/>
  <c r="U61" i="1" s="1"/>
  <c r="X61" i="1" s="1"/>
  <c r="R61" i="1" s="1"/>
  <c r="S61" i="1" s="1"/>
  <c r="AH61" i="1"/>
  <c r="AI73" i="1"/>
  <c r="AJ73" i="1" s="1"/>
  <c r="AH73" i="1"/>
  <c r="AB73" i="1"/>
  <c r="AF73" i="1" s="1"/>
  <c r="W73" i="1"/>
  <c r="U73" i="1" s="1"/>
  <c r="X73" i="1" s="1"/>
  <c r="R73" i="1" s="1"/>
  <c r="S73" i="1" s="1"/>
  <c r="AB48" i="1"/>
  <c r="AF48" i="1" s="1"/>
  <c r="AI48" i="1"/>
  <c r="AH48" i="1"/>
  <c r="AJ35" i="1"/>
  <c r="AJ27" i="1"/>
  <c r="AJ53" i="1"/>
  <c r="AB55" i="1"/>
  <c r="AF55" i="1" s="1"/>
  <c r="AI55" i="1"/>
  <c r="AJ55" i="1" s="1"/>
  <c r="AH55" i="1"/>
  <c r="AI76" i="1"/>
  <c r="AB76" i="1"/>
  <c r="AF76" i="1" s="1"/>
  <c r="AH76" i="1"/>
  <c r="AB23" i="1"/>
  <c r="AF23" i="1" s="1"/>
  <c r="AI23" i="1"/>
  <c r="AH23" i="1"/>
  <c r="AB43" i="1"/>
  <c r="AF43" i="1" s="1"/>
  <c r="AI43" i="1"/>
  <c r="AH43" i="1"/>
  <c r="W43" i="1"/>
  <c r="U43" i="1" s="1"/>
  <c r="X43" i="1" s="1"/>
  <c r="R43" i="1" s="1"/>
  <c r="S43" i="1" s="1"/>
  <c r="AI70" i="1"/>
  <c r="AB70" i="1"/>
  <c r="AF70" i="1" s="1"/>
  <c r="AH70" i="1"/>
  <c r="W70" i="1"/>
  <c r="U70" i="1" s="1"/>
  <c r="X70" i="1" s="1"/>
  <c r="R70" i="1" s="1"/>
  <c r="S70" i="1" s="1"/>
  <c r="AJ26" i="1"/>
  <c r="AB28" i="1"/>
  <c r="AF28" i="1" s="1"/>
  <c r="AI28" i="1"/>
  <c r="AH28" i="1"/>
  <c r="W28" i="1"/>
  <c r="U28" i="1" s="1"/>
  <c r="X28" i="1" s="1"/>
  <c r="R28" i="1" s="1"/>
  <c r="S28" i="1" s="1"/>
  <c r="AI21" i="1"/>
  <c r="AJ21" i="1" s="1"/>
  <c r="AB21" i="1"/>
  <c r="AF21" i="1" s="1"/>
  <c r="AH21" i="1"/>
  <c r="AI17" i="1"/>
  <c r="AB17" i="1"/>
  <c r="AF17" i="1" s="1"/>
  <c r="AH17" i="1"/>
  <c r="AJ37" i="1"/>
  <c r="AI67" i="1"/>
  <c r="AJ67" i="1" s="1"/>
  <c r="AB67" i="1"/>
  <c r="AF67" i="1" s="1"/>
  <c r="AH67" i="1"/>
  <c r="W67" i="1"/>
  <c r="U67" i="1" s="1"/>
  <c r="X67" i="1" s="1"/>
  <c r="R67" i="1" s="1"/>
  <c r="S67" i="1" s="1"/>
  <c r="AB75" i="1"/>
  <c r="AF75" i="1" s="1"/>
  <c r="AI75" i="1"/>
  <c r="AH75" i="1"/>
  <c r="AB57" i="1"/>
  <c r="AF57" i="1" s="1"/>
  <c r="AI57" i="1"/>
  <c r="AH57" i="1"/>
  <c r="AI65" i="1"/>
  <c r="AB65" i="1"/>
  <c r="AF65" i="1" s="1"/>
  <c r="AH65" i="1"/>
  <c r="W50" i="1"/>
  <c r="U50" i="1" s="1"/>
  <c r="X50" i="1" s="1"/>
  <c r="R50" i="1" s="1"/>
  <c r="S50" i="1" s="1"/>
  <c r="AJ52" i="1"/>
  <c r="AB36" i="1"/>
  <c r="AF36" i="1" s="1"/>
  <c r="AI36" i="1"/>
  <c r="AH36" i="1"/>
  <c r="AI64" i="1"/>
  <c r="AB64" i="1"/>
  <c r="AF64" i="1" s="1"/>
  <c r="AH64" i="1"/>
  <c r="AJ30" i="1"/>
  <c r="AB51" i="1"/>
  <c r="AF51" i="1" s="1"/>
  <c r="AI51" i="1"/>
  <c r="AH51" i="1"/>
  <c r="AI59" i="1"/>
  <c r="AB59" i="1"/>
  <c r="AF59" i="1" s="1"/>
  <c r="AH59" i="1"/>
  <c r="W59" i="1"/>
  <c r="U59" i="1" s="1"/>
  <c r="X59" i="1" s="1"/>
  <c r="R59" i="1" s="1"/>
  <c r="S59" i="1" s="1"/>
  <c r="AJ31" i="1"/>
  <c r="AI71" i="1"/>
  <c r="AJ71" i="1" s="1"/>
  <c r="AB71" i="1"/>
  <c r="AF71" i="1" s="1"/>
  <c r="AH71" i="1"/>
  <c r="AH54" i="1"/>
  <c r="AB54" i="1"/>
  <c r="AF54" i="1" s="1"/>
  <c r="AI54" i="1"/>
  <c r="AI72" i="1"/>
  <c r="AB72" i="1"/>
  <c r="AF72" i="1" s="1"/>
  <c r="AH72" i="1"/>
  <c r="W76" i="1"/>
  <c r="U76" i="1" s="1"/>
  <c r="X76" i="1" s="1"/>
  <c r="R76" i="1" s="1"/>
  <c r="S76" i="1" s="1"/>
  <c r="W48" i="1"/>
  <c r="U48" i="1" s="1"/>
  <c r="X48" i="1" s="1"/>
  <c r="R48" i="1" s="1"/>
  <c r="S48" i="1" s="1"/>
  <c r="AB47" i="1"/>
  <c r="AF47" i="1" s="1"/>
  <c r="AI47" i="1"/>
  <c r="AH47" i="1"/>
  <c r="AJ40" i="1"/>
  <c r="AB74" i="1"/>
  <c r="AF74" i="1" s="1"/>
  <c r="AI74" i="1"/>
  <c r="AH74" i="1"/>
  <c r="AI66" i="1"/>
  <c r="AB66" i="1"/>
  <c r="AF66" i="1" s="1"/>
  <c r="AH66" i="1"/>
  <c r="W66" i="1"/>
  <c r="U66" i="1" s="1"/>
  <c r="X66" i="1" s="1"/>
  <c r="R66" i="1" s="1"/>
  <c r="S66" i="1" s="1"/>
  <c r="AB41" i="1"/>
  <c r="AF41" i="1" s="1"/>
  <c r="AI41" i="1"/>
  <c r="AH41" i="1"/>
  <c r="AI29" i="1"/>
  <c r="AH29" i="1"/>
  <c r="AB29" i="1"/>
  <c r="AF29" i="1" s="1"/>
  <c r="AI63" i="1"/>
  <c r="AJ63" i="1" s="1"/>
  <c r="AB63" i="1"/>
  <c r="AF63" i="1" s="1"/>
  <c r="AH63" i="1"/>
  <c r="AI33" i="1"/>
  <c r="AH33" i="1"/>
  <c r="AB33" i="1"/>
  <c r="AF33" i="1" s="1"/>
  <c r="W19" i="1"/>
  <c r="U19" i="1" s="1"/>
  <c r="X19" i="1" s="1"/>
  <c r="R19" i="1" s="1"/>
  <c r="S19" i="1" s="1"/>
  <c r="W54" i="1"/>
  <c r="U54" i="1" s="1"/>
  <c r="X54" i="1" s="1"/>
  <c r="R54" i="1" s="1"/>
  <c r="S54" i="1" s="1"/>
  <c r="AB24" i="1"/>
  <c r="AF24" i="1" s="1"/>
  <c r="AI24" i="1"/>
  <c r="AH24" i="1"/>
  <c r="W23" i="1"/>
  <c r="U23" i="1" s="1"/>
  <c r="X23" i="1" s="1"/>
  <c r="R23" i="1" s="1"/>
  <c r="S23" i="1" s="1"/>
  <c r="W21" i="1"/>
  <c r="U21" i="1" s="1"/>
  <c r="X21" i="1" s="1"/>
  <c r="R21" i="1" s="1"/>
  <c r="S21" i="1" s="1"/>
  <c r="AB32" i="1"/>
  <c r="AF32" i="1" s="1"/>
  <c r="AI32" i="1"/>
  <c r="AH32" i="1"/>
  <c r="AI18" i="1"/>
  <c r="AB18" i="1"/>
  <c r="AF18" i="1" s="1"/>
  <c r="AH18" i="1"/>
  <c r="AB46" i="1"/>
  <c r="AF46" i="1" s="1"/>
  <c r="AI46" i="1"/>
  <c r="AH46" i="1"/>
  <c r="AI25" i="1"/>
  <c r="AH25" i="1"/>
  <c r="AB25" i="1"/>
  <c r="AF25" i="1" s="1"/>
  <c r="W29" i="1"/>
  <c r="U29" i="1" s="1"/>
  <c r="X29" i="1" s="1"/>
  <c r="R29" i="1" s="1"/>
  <c r="S29" i="1" s="1"/>
  <c r="AJ49" i="1"/>
  <c r="AI69" i="1"/>
  <c r="AB69" i="1"/>
  <c r="AF69" i="1" s="1"/>
  <c r="AH69" i="1"/>
  <c r="AJ56" i="1"/>
  <c r="AJ60" i="1"/>
  <c r="W18" i="1"/>
  <c r="U18" i="1" s="1"/>
  <c r="X18" i="1" s="1"/>
  <c r="R18" i="1" s="1"/>
  <c r="S18" i="1" s="1"/>
  <c r="AJ45" i="1"/>
  <c r="W55" i="1"/>
  <c r="U55" i="1" s="1"/>
  <c r="X55" i="1" s="1"/>
  <c r="R55" i="1" s="1"/>
  <c r="S55" i="1" s="1"/>
  <c r="AI68" i="1"/>
  <c r="AB68" i="1"/>
  <c r="AF68" i="1" s="1"/>
  <c r="AH68" i="1"/>
  <c r="AJ20" i="1"/>
  <c r="AJ74" i="1" l="1"/>
  <c r="AJ33" i="1"/>
  <c r="AJ41" i="1"/>
  <c r="AJ17" i="1"/>
  <c r="AJ59" i="1"/>
  <c r="AJ36" i="1"/>
  <c r="AJ70" i="1"/>
  <c r="AJ47" i="1"/>
  <c r="AJ57" i="1"/>
  <c r="AJ68" i="1"/>
  <c r="AJ72" i="1"/>
  <c r="AJ46" i="1"/>
  <c r="AJ66" i="1"/>
  <c r="AJ54" i="1"/>
  <c r="AJ28" i="1"/>
  <c r="AJ76" i="1"/>
  <c r="AJ48" i="1"/>
  <c r="AJ62" i="1"/>
  <c r="AJ24" i="1"/>
  <c r="AJ29" i="1"/>
  <c r="AJ64" i="1"/>
  <c r="AJ75" i="1"/>
  <c r="AJ43" i="1"/>
  <c r="AJ61" i="1"/>
  <c r="AJ18" i="1"/>
  <c r="AJ69" i="1"/>
  <c r="AJ25" i="1"/>
  <c r="AJ32" i="1"/>
  <c r="AJ51" i="1"/>
  <c r="AJ65" i="1"/>
  <c r="AJ23" i="1"/>
</calcChain>
</file>

<file path=xl/sharedStrings.xml><?xml version="1.0" encoding="utf-8"?>
<sst xmlns="http://schemas.openxmlformats.org/spreadsheetml/2006/main" count="2106" uniqueCount="735">
  <si>
    <t>File opened</t>
  </si>
  <si>
    <t>2023-09-01 10:34:52</t>
  </si>
  <si>
    <t>Console s/n</t>
  </si>
  <si>
    <t>68C-812070</t>
  </si>
  <si>
    <t>Console ver</t>
  </si>
  <si>
    <t>Bluestem v.2.1.08</t>
  </si>
  <si>
    <t>Scripts ver</t>
  </si>
  <si>
    <t>2022.05  2.1.08, Aug 2022</t>
  </si>
  <si>
    <t>Head s/n</t>
  </si>
  <si>
    <t>68H-712060</t>
  </si>
  <si>
    <t>Head ver</t>
  </si>
  <si>
    <t>1.4.22</t>
  </si>
  <si>
    <t>Head cal</t>
  </si>
  <si>
    <t>{"oxygen": "21", "co2azero": "0.958686", "co2aspan1": "1.00384", "co2aspan2": "-0.0388579", "co2aspan2a": "0.298443", "co2aspan2b": "0.296129", "co2aspanconc1": "2473", "co2aspanconc2": "301.4", "co2bzero": "0.928023", "co2bspan1": "1.00369", "co2bspan2": "-0.0381895", "co2bspan2a": "0.304009", "co2bspan2b": "0.301603", "co2bspanconc1": "2473", "co2bspanconc2": "301.4", "h2oazero": "1.03295", "h2oaspan1": "1.01426", "h2oaspan2": "0", "h2oaspan2a": "0.0674578", "h2oaspan2b": "0.06842", "h2oaspanconc1": "11.74", "h2oaspanconc2": "0", "h2obzero": "1.03066", "h2obspan1": "0.988155", "h2obspan2": "0", "h2obspan2a": "0.0699234", "h2obspan2b": "0.0690952", "h2obspanconc1": "11.74", "h2obspanconc2": "0", "tazero": "0.0809345", "tbzero": "0.115692", "flowmeterzero": "2.46735", "flowazero": "0.3", "flowbzero": "0.2925", "chamberpressurezero": "2.71672", "ssa_ref": "35016.3", "ssb_ref": "26963.9"}</t>
  </si>
  <si>
    <t>CO2 rangematch</t>
  </si>
  <si>
    <t>Sat Aug 26 10:18</t>
  </si>
  <si>
    <t>H2O rangematch</t>
  </si>
  <si>
    <t>Sat Aug 26 10:25</t>
  </si>
  <si>
    <t>Chamber type</t>
  </si>
  <si>
    <t>6800-01A</t>
  </si>
  <si>
    <t>Chamber s/n</t>
  </si>
  <si>
    <t>MPF-281819</t>
  </si>
  <si>
    <t>Chamber rev</t>
  </si>
  <si>
    <t>0</t>
  </si>
  <si>
    <t>Chamber cal</t>
  </si>
  <si>
    <t>Fluorometer</t>
  </si>
  <si>
    <t>Flr. Version</t>
  </si>
  <si>
    <t>10:34:52</t>
  </si>
  <si>
    <t>Stability Definition:	A (GasEx): Slp&lt;1 Std&lt;0.2 Per=30	gsw (GasEx): Slp&lt;0.2 Std&lt;0.02 Per=30</t>
  </si>
  <si>
    <t>SysConst</t>
  </si>
  <si>
    <t>AvgTime</t>
  </si>
  <si>
    <t>1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</si>
  <si>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</si>
  <si>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</si>
  <si>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</si>
  <si>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</si>
  <si>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</si>
  <si>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</si>
  <si>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</si>
  <si>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</si>
  <si>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</si>
  <si>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</si>
  <si>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</si>
  <si>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</si>
  <si>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</si>
  <si>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</si>
  <si>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</si>
  <si>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</si>
  <si>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</si>
  <si>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</si>
  <si>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</si>
  <si>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</si>
  <si>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</si>
  <si>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</si>
  <si>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</si>
  <si>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</si>
  <si>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</si>
  <si>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</si>
  <si>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</si>
  <si>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</si>
  <si>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</si>
  <si>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</si>
  <si>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</si>
  <si>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</si>
  <si>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</si>
  <si>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</si>
  <si>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</si>
  <si>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</si>
  <si>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</si>
  <si>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</si>
  <si>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</si>
  <si>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</si>
  <si>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</si>
  <si>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</si>
  <si>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</si>
  <si>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</si>
  <si>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</si>
  <si>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</si>
  <si>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</si>
  <si>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</si>
  <si>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</si>
  <si>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1.00728 184.026 419.327 680.313 907.175 1075.36 1248.27 1317.08</t>
  </si>
  <si>
    <t>Fs_true</t>
  </si>
  <si>
    <t>-21.0917 178.339 392.675 600.377 801.977 1001.77 1200.88 1400.84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</si>
  <si>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</si>
  <si>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</si>
  <si>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</si>
  <si>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</si>
  <si>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</si>
  <si>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</si>
  <si>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</si>
  <si>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</si>
  <si>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</si>
  <si>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</si>
  <si>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</si>
  <si>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</si>
  <si>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</si>
  <si>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</si>
  <si>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</si>
  <si>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</si>
  <si>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</si>
  <si>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</si>
  <si>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</si>
  <si>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</si>
  <si>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</si>
  <si>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</si>
  <si>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</si>
  <si>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</si>
  <si>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</si>
  <si>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</si>
  <si>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</si>
  <si>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</si>
  <si>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spad</t>
  </si>
  <si>
    <t>leaf</t>
  </si>
  <si>
    <t>instrument</t>
  </si>
  <si>
    <t>plot</t>
  </si>
  <si>
    <t>replicate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</si>
  <si>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</si>
  <si>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</si>
  <si>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</si>
  <si>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</si>
  <si>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</si>
  <si>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</si>
  <si>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</si>
  <si>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</si>
  <si>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</si>
  <si>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</si>
  <si>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</si>
  <si>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</si>
  <si>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</si>
  <si>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</si>
  <si>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</si>
  <si>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</si>
  <si>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</si>
  <si>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</si>
  <si>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</si>
  <si>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</si>
  <si>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</si>
  <si>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</si>
  <si>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</si>
  <si>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</si>
  <si>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</si>
  <si>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</si>
  <si>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</si>
  <si>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</si>
  <si>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</si>
  <si>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</si>
  <si>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</si>
  <si>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</si>
  <si>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</si>
  <si>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</si>
  <si>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</si>
  <si>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</si>
  <si>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</si>
  <si>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</si>
  <si>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</si>
  <si>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</si>
  <si>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</si>
  <si>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</si>
  <si>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</si>
  <si>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</si>
  <si>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</si>
  <si>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</si>
  <si>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</si>
  <si>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</si>
  <si>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</si>
  <si>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</si>
  <si>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</si>
  <si>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</si>
  <si>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</si>
  <si>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</si>
  <si>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</si>
  <si>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</si>
  <si>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</si>
  <si>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</si>
  <si>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</si>
  <si>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</si>
  <si>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</si>
  <si>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</si>
  <si>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</si>
  <si>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</si>
  <si>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</si>
  <si>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</si>
  <si>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</si>
  <si>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</si>
  <si>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</si>
  <si>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</si>
  <si>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</si>
  <si>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</si>
  <si>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</si>
  <si>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</si>
  <si>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</si>
  <si>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</si>
  <si>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</si>
  <si>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</si>
  <si>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</si>
  <si>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</si>
  <si>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</si>
  <si>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</si>
  <si>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</si>
  <si>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</si>
  <si>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</si>
  <si>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</si>
  <si>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</si>
  <si>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</si>
  <si>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</si>
  <si>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</si>
  <si>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</si>
  <si>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</si>
  <si>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</si>
  <si>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</si>
  <si>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</si>
  <si>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</si>
  <si>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</si>
  <si>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</si>
  <si>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</si>
  <si>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</si>
  <si>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</si>
  <si>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</si>
  <si>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</si>
  <si>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</si>
  <si>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</si>
  <si>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</si>
  <si>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</si>
  <si>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</si>
  <si>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</si>
  <si>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</si>
  <si>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</si>
  <si>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</si>
  <si>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</si>
  <si>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</si>
  <si>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</si>
  <si>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</si>
  <si>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</si>
  <si>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</si>
  <si>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</si>
  <si>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</si>
  <si>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</si>
  <si>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</si>
  <si>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</si>
  <si>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</si>
  <si>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</si>
  <si>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</si>
  <si>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</si>
  <si>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</si>
  <si>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</si>
  <si>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</si>
  <si>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</si>
  <si>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</si>
  <si>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</si>
  <si>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</si>
  <si>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</si>
  <si>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</si>
  <si>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</si>
  <si>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</si>
  <si>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</si>
  <si>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</si>
  <si>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</si>
  <si>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</si>
  <si>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</si>
  <si>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</si>
  <si>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</si>
  <si>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</si>
  <si>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</si>
  <si>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</si>
  <si>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</si>
  <si>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</si>
  <si>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</si>
  <si>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</si>
  <si>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</si>
  <si>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</si>
  <si>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</si>
  <si>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</si>
  <si>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</si>
  <si>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</si>
  <si>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</si>
  <si>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</si>
  <si>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</si>
  <si>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</si>
  <si>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</si>
  <si>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</si>
  <si>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</si>
  <si>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</si>
  <si>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</si>
  <si>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</si>
  <si>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</si>
  <si>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</si>
  <si>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</si>
  <si>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</si>
  <si>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</si>
  <si>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</si>
  <si>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</si>
  <si>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</si>
  <si>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</si>
  <si>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</si>
  <si>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</si>
  <si>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</si>
  <si>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</si>
  <si>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</si>
  <si>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</si>
  <si>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</si>
  <si>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</si>
  <si>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</si>
  <si>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</si>
  <si>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</si>
  <si>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</si>
  <si>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</si>
  <si>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</si>
  <si>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</si>
  <si>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</si>
  <si>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</si>
  <si>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</si>
  <si>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</si>
  <si>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</si>
  <si>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</si>
  <si>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</si>
  <si>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</si>
  <si>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</si>
  <si>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</si>
  <si>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</si>
  <si>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</si>
  <si>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</si>
  <si>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</si>
  <si>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</si>
  <si>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</si>
  <si>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</si>
  <si>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</si>
  <si>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</si>
  <si>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</si>
  <si>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</si>
  <si>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</si>
  <si>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</si>
  <si>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</si>
  <si>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</si>
  <si>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</si>
  <si>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</si>
  <si>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</si>
  <si>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</si>
  <si>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</si>
  <si>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</si>
  <si>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</si>
  <si>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</si>
  <si>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</si>
  <si>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</si>
  <si>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</si>
  <si>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</si>
  <si>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</si>
  <si>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</si>
  <si>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</si>
  <si>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</si>
  <si>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</si>
  <si>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</si>
  <si>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</si>
  <si>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</si>
  <si>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</si>
  <si>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</si>
  <si>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</si>
  <si>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</si>
  <si>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</si>
  <si>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</si>
  <si>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</si>
  <si>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</si>
  <si>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</si>
  <si>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</si>
  <si>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</si>
  <si>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</si>
  <si>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</si>
  <si>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</si>
  <si>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</si>
  <si>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</si>
  <si>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</si>
  <si>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</si>
  <si>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</si>
  <si>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</si>
  <si>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</si>
  <si>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</si>
  <si>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</si>
  <si>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</si>
  <si>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</si>
  <si>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</si>
  <si>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</si>
  <si>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</si>
  <si>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</si>
  <si>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</si>
  <si>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</si>
  <si>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</si>
  <si>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</si>
  <si>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</si>
  <si>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</si>
  <si>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</si>
  <si>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</si>
  <si>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</si>
  <si>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</si>
  <si>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</si>
  <si>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</si>
  <si>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</si>
  <si>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</si>
  <si>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</si>
  <si>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</si>
  <si>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</si>
  <si>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</si>
  <si>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</si>
  <si>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</si>
  <si>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</si>
  <si>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</si>
  <si>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</si>
  <si>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</si>
  <si>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</si>
  <si>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</si>
  <si>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</si>
  <si>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</si>
  <si>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</si>
  <si>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</si>
  <si>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</si>
  <si>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20230901 11:11:40</t>
  </si>
  <si>
    <t>11:11:40</t>
  </si>
  <si>
    <t>none</t>
  </si>
  <si>
    <t>54.5</t>
  </si>
  <si>
    <t>8</t>
  </si>
  <si>
    <t>ripe14</t>
  </si>
  <si>
    <t>5</t>
  </si>
  <si>
    <t>soybean ld10</t>
  </si>
  <si>
    <t>MPF-918-20220629-11_33_48</t>
  </si>
  <si>
    <t>MPF-2373-20230901-11_10_52</t>
  </si>
  <si>
    <t>DARK-2374-20230901-11_10_59</t>
  </si>
  <si>
    <t>0: Broadleaf</t>
  </si>
  <si>
    <t>11:10:59</t>
  </si>
  <si>
    <t>2/2</t>
  </si>
  <si>
    <t>11111111</t>
  </si>
  <si>
    <t>oooooooo</t>
  </si>
  <si>
    <t>off</t>
  </si>
  <si>
    <t>20230901 11:13:36</t>
  </si>
  <si>
    <t>11:13:36</t>
  </si>
  <si>
    <t>MPF-2375-20230901-11_12_49</t>
  </si>
  <si>
    <t>DARK-2376-20230901-11_12_56</t>
  </si>
  <si>
    <t>11:12:58</t>
  </si>
  <si>
    <t>20230901 11:15:37</t>
  </si>
  <si>
    <t>11:15:37</t>
  </si>
  <si>
    <t>MPF-2377-20230901-11_14_50</t>
  </si>
  <si>
    <t>DARK-2378-20230901-11_14_57</t>
  </si>
  <si>
    <t>11:15:00</t>
  </si>
  <si>
    <t>20230901 11:17:28</t>
  </si>
  <si>
    <t>11:17:28</t>
  </si>
  <si>
    <t>MPF-2379-20230901-11_16_40</t>
  </si>
  <si>
    <t>DARK-2380-20230901-11_16_47</t>
  </si>
  <si>
    <t>11:16:50</t>
  </si>
  <si>
    <t>20230901 11:19:15</t>
  </si>
  <si>
    <t>11:19:15</t>
  </si>
  <si>
    <t>MPF-2381-20230901-11_18_28</t>
  </si>
  <si>
    <t>DARK-2382-20230901-11_18_35</t>
  </si>
  <si>
    <t>11:18:38</t>
  </si>
  <si>
    <t>20230901 11:21:04</t>
  </si>
  <si>
    <t>11:21:04</t>
  </si>
  <si>
    <t>MPF-2383-20230901-11_20_16</t>
  </si>
  <si>
    <t>DARK-2384-20230901-11_20_23</t>
  </si>
  <si>
    <t>11:20:26</t>
  </si>
  <si>
    <t>20230901 11:23:04</t>
  </si>
  <si>
    <t>11:23:04</t>
  </si>
  <si>
    <t>MPF-2385-20230901-11_22_17</t>
  </si>
  <si>
    <t>DARK-2386-20230901-11_22_24</t>
  </si>
  <si>
    <t>11:22:26</t>
  </si>
  <si>
    <t>20230901 11:25:04</t>
  </si>
  <si>
    <t>11:25:04</t>
  </si>
  <si>
    <t>MPF-2387-20230901-11_24_17</t>
  </si>
  <si>
    <t>DARK-2388-20230901-11_24_24</t>
  </si>
  <si>
    <t>11:24:27</t>
  </si>
  <si>
    <t>20230901 11:27:24</t>
  </si>
  <si>
    <t>11:27:24</t>
  </si>
  <si>
    <t>MPF-2389-20230901-11_26_36</t>
  </si>
  <si>
    <t>DARK-2390-20230901-11_26_43</t>
  </si>
  <si>
    <t>11:26:44</t>
  </si>
  <si>
    <t>20230901 11:29:03</t>
  </si>
  <si>
    <t>11:29:03</t>
  </si>
  <si>
    <t>MPF-2391-20230901-11_28_16</t>
  </si>
  <si>
    <t>DARK-2392-20230901-11_28_23</t>
  </si>
  <si>
    <t>11:29:37</t>
  </si>
  <si>
    <t>20230901 11:31:53</t>
  </si>
  <si>
    <t>11:31:53</t>
  </si>
  <si>
    <t>MPF-2393-20230901-11_31_05</t>
  </si>
  <si>
    <t>DARK-2394-20230901-11_31_12</t>
  </si>
  <si>
    <t>11:30:45</t>
  </si>
  <si>
    <t>20230901 11:33:42</t>
  </si>
  <si>
    <t>11:33:42</t>
  </si>
  <si>
    <t>MPF-2395-20230901-11_32_54</t>
  </si>
  <si>
    <t>DARK-2396-20230901-11_33_01</t>
  </si>
  <si>
    <t>11:34:22</t>
  </si>
  <si>
    <t>20230901 11:37:23</t>
  </si>
  <si>
    <t>11:37:23</t>
  </si>
  <si>
    <t>MPF-2397-20230901-11_36_36</t>
  </si>
  <si>
    <t>DARK-2398-20230901-11_36_43</t>
  </si>
  <si>
    <t>11:35:22</t>
  </si>
  <si>
    <t>1/2</t>
  </si>
  <si>
    <t>20230901 11:40:33</t>
  </si>
  <si>
    <t>11:40:33</t>
  </si>
  <si>
    <t>MPF-2399-20230901-11_39_45</t>
  </si>
  <si>
    <t>DARK-2400-20230901-11_39_52</t>
  </si>
  <si>
    <t>11:38:28</t>
  </si>
  <si>
    <t>20230901 11:43:21</t>
  </si>
  <si>
    <t>11:43:21</t>
  </si>
  <si>
    <t>MPF-2401-20230901-11_42_33</t>
  </si>
  <si>
    <t>DARK-2402-20230901-11_42_40</t>
  </si>
  <si>
    <t>11:42:35</t>
  </si>
  <si>
    <t>20230901 11:46:28</t>
  </si>
  <si>
    <t>11:46:28</t>
  </si>
  <si>
    <t>MPF-2403-20230901-11_45_40</t>
  </si>
  <si>
    <t>DARK-2404-20230901-11_45_47</t>
  </si>
  <si>
    <t>11:44:39</t>
  </si>
  <si>
    <t>20230901 12:14:53</t>
  </si>
  <si>
    <t>12:14:53</t>
  </si>
  <si>
    <t>51.9</t>
  </si>
  <si>
    <t>3</t>
  </si>
  <si>
    <t>2</t>
  </si>
  <si>
    <t>MPF-2405-20230901-12_14_05</t>
  </si>
  <si>
    <t>DARK-2406-20230901-12_14_12</t>
  </si>
  <si>
    <t>12:14:15</t>
  </si>
  <si>
    <t>20230901 12:17:05</t>
  </si>
  <si>
    <t>12:17:05</t>
  </si>
  <si>
    <t>MPF-2407-20230901-12_16_17</t>
  </si>
  <si>
    <t>DARK-2408-20230901-12_16_24</t>
  </si>
  <si>
    <t>12:16:25</t>
  </si>
  <si>
    <t>20230901 12:19:05</t>
  </si>
  <si>
    <t>12:19:05</t>
  </si>
  <si>
    <t>MPF-2409-20230901-12_18_17</t>
  </si>
  <si>
    <t>DARK-2410-20230901-12_18_24</t>
  </si>
  <si>
    <t>12:18:25</t>
  </si>
  <si>
    <t>20230901 12:21:03</t>
  </si>
  <si>
    <t>12:21:03</t>
  </si>
  <si>
    <t>MPF-2411-20230901-12_20_15</t>
  </si>
  <si>
    <t>DARK-2412-20230901-12_20_22</t>
  </si>
  <si>
    <t>12:20:24</t>
  </si>
  <si>
    <t>20230901 12:23:02</t>
  </si>
  <si>
    <t>12:23:02</t>
  </si>
  <si>
    <t>MPF-2413-20230901-12_22_14</t>
  </si>
  <si>
    <t>DARK-2414-20230901-12_22_21</t>
  </si>
  <si>
    <t>12:22:21</t>
  </si>
  <si>
    <t>20230901 12:24:58</t>
  </si>
  <si>
    <t>12:24:58</t>
  </si>
  <si>
    <t>MPF-2415-20230901-12_24_11</t>
  </si>
  <si>
    <t>DARK-2416-20230901-12_24_18</t>
  </si>
  <si>
    <t>12:24:20</t>
  </si>
  <si>
    <t>20230901 12:26:55</t>
  </si>
  <si>
    <t>12:26:55</t>
  </si>
  <si>
    <t>MPF-2417-20230901-12_26_08</t>
  </si>
  <si>
    <t>DARK-2418-20230901-12_26_15</t>
  </si>
  <si>
    <t>12:26:16</t>
  </si>
  <si>
    <t>20230901 12:28:59</t>
  </si>
  <si>
    <t>12:28:59</t>
  </si>
  <si>
    <t>MPF-2419-20230901-12_28_12</t>
  </si>
  <si>
    <t>DARK-2420-20230901-12_28_19</t>
  </si>
  <si>
    <t>12:28:20</t>
  </si>
  <si>
    <t>20230901 12:31:00</t>
  </si>
  <si>
    <t>12:31:00</t>
  </si>
  <si>
    <t>MPF-2421-20230901-12_30_13</t>
  </si>
  <si>
    <t>DARK-2422-20230901-12_30_20</t>
  </si>
  <si>
    <t>12:30:21</t>
  </si>
  <si>
    <t>20230901 12:33:01</t>
  </si>
  <si>
    <t>12:33:01</t>
  </si>
  <si>
    <t>MPF-2423-20230901-12_32_14</t>
  </si>
  <si>
    <t>DARK-2424-20230901-12_32_21</t>
  </si>
  <si>
    <t>12:32:17</t>
  </si>
  <si>
    <t>20230901 12:36:05</t>
  </si>
  <si>
    <t>12:36:05</t>
  </si>
  <si>
    <t>MPF-2425-20230901-12_35_18</t>
  </si>
  <si>
    <t>DARK-2426-20230901-12_35_25</t>
  </si>
  <si>
    <t>12:35:15</t>
  </si>
  <si>
    <t>20230901 12:39:15</t>
  </si>
  <si>
    <t>12:39:15</t>
  </si>
  <si>
    <t>MPF-2427-20230901-12_38_27</t>
  </si>
  <si>
    <t>DARK-2428-20230901-12_38_35</t>
  </si>
  <si>
    <t>12:37:14</t>
  </si>
  <si>
    <t>20230901 12:42:24</t>
  </si>
  <si>
    <t>12:42:24</t>
  </si>
  <si>
    <t>MPF-2429-20230901-12_41_37</t>
  </si>
  <si>
    <t>DARK-2430-20230901-12_41_44</t>
  </si>
  <si>
    <t>12:40:23</t>
  </si>
  <si>
    <t>20230901 12:44:56</t>
  </si>
  <si>
    <t>12:44:56</t>
  </si>
  <si>
    <t>MPF-2431-20230901-12_44_09</t>
  </si>
  <si>
    <t>DARK-2432-20230901-12_44_16</t>
  </si>
  <si>
    <t>12:43:27</t>
  </si>
  <si>
    <t>20230901 12:47:58</t>
  </si>
  <si>
    <t>12:47:58</t>
  </si>
  <si>
    <t>MPF-2433-20230901-12_47_11</t>
  </si>
  <si>
    <t>DARK-2434-20230901-12_47_18</t>
  </si>
  <si>
    <t>12:46:25</t>
  </si>
  <si>
    <t>20230901 12:50:30</t>
  </si>
  <si>
    <t>12:50:30</t>
  </si>
  <si>
    <t>MPF-2435-20230901-12_49_43</t>
  </si>
  <si>
    <t>DARK-2436-20230901-12_49_50</t>
  </si>
  <si>
    <t>12:49:11</t>
  </si>
  <si>
    <t>61.6</t>
  </si>
  <si>
    <t>flag-4</t>
  </si>
  <si>
    <t>4</t>
  </si>
  <si>
    <t>sorghum</t>
  </si>
  <si>
    <t>20230901 13:52:52</t>
  </si>
  <si>
    <t>13:52:52</t>
  </si>
  <si>
    <t>MPF-2453-20230901-13_52_05</t>
  </si>
  <si>
    <t>DARK-2454-20230901-13_52_12</t>
  </si>
  <si>
    <t>13:52:18</t>
  </si>
  <si>
    <t>20230901 13:55:08</t>
  </si>
  <si>
    <t>13:55:08</t>
  </si>
  <si>
    <t>MPF-2455-20230901-13_54_21</t>
  </si>
  <si>
    <t>DARK-2456-20230901-13_54_28</t>
  </si>
  <si>
    <t>13:54:33</t>
  </si>
  <si>
    <t>20230901 13:56:51</t>
  </si>
  <si>
    <t>13:56:51</t>
  </si>
  <si>
    <t>MPF-2457-20230901-13_56_03</t>
  </si>
  <si>
    <t>DARK-2458-20230901-13_56_11</t>
  </si>
  <si>
    <t>13:56:17</t>
  </si>
  <si>
    <t>20230901 13:58:37</t>
  </si>
  <si>
    <t>13:58:37</t>
  </si>
  <si>
    <t>MPF-2459-20230901-13_57_50</t>
  </si>
  <si>
    <t>DARK-2460-20230901-13_57_57</t>
  </si>
  <si>
    <t>13:58:02</t>
  </si>
  <si>
    <t>20230901 14:00:23</t>
  </si>
  <si>
    <t>14:00:23</t>
  </si>
  <si>
    <t>MPF-2461-20230901-13_59_36</t>
  </si>
  <si>
    <t>DARK-2462-20230901-13_59_43</t>
  </si>
  <si>
    <t>13:59:48</t>
  </si>
  <si>
    <t>20230901 14:02:16</t>
  </si>
  <si>
    <t>14:02:16</t>
  </si>
  <si>
    <t>MPF-2463-20230901-14_01_28</t>
  </si>
  <si>
    <t>DARK-2464-20230901-14_01_36</t>
  </si>
  <si>
    <t>14:01:38</t>
  </si>
  <si>
    <t>20230901 14:04:13</t>
  </si>
  <si>
    <t>14:04:13</t>
  </si>
  <si>
    <t>MPF-2465-20230901-14_03_26</t>
  </si>
  <si>
    <t>DARK-2466-20230901-14_03_33</t>
  </si>
  <si>
    <t>14:03:36</t>
  </si>
  <si>
    <t>20230901 14:07:23</t>
  </si>
  <si>
    <t>14:07:23</t>
  </si>
  <si>
    <t>MPF-2467-20230901-14_06_35</t>
  </si>
  <si>
    <t>DARK-2468-20230901-14_06_43</t>
  </si>
  <si>
    <t>14:05:31</t>
  </si>
  <si>
    <t>20230901 14:09:09</t>
  </si>
  <si>
    <t>14:09:09</t>
  </si>
  <si>
    <t>MPF-2469-20230901-14_08_21</t>
  </si>
  <si>
    <t>DARK-2470-20230901-14_08_29</t>
  </si>
  <si>
    <t>14:08:32</t>
  </si>
  <si>
    <t>20230901 14:11:47</t>
  </si>
  <si>
    <t>14:11:47</t>
  </si>
  <si>
    <t>MPF-2471-20230901-14_11_00</t>
  </si>
  <si>
    <t>DARK-2472-20230901-14_11_07</t>
  </si>
  <si>
    <t>14:11:11</t>
  </si>
  <si>
    <t>20230901 14:13:27</t>
  </si>
  <si>
    <t>14:13:27</t>
  </si>
  <si>
    <t>MPF-2473-20230901-14_12_39</t>
  </si>
  <si>
    <t>DARK-2474-20230901-14_12_47</t>
  </si>
  <si>
    <t>14:13:55</t>
  </si>
  <si>
    <t>20230901 14:15:26</t>
  </si>
  <si>
    <t>14:15:26</t>
  </si>
  <si>
    <t>MPF-2475-20230901-14_14_39</t>
  </si>
  <si>
    <t>DARK-2476-20230901-14_14_46</t>
  </si>
  <si>
    <t>14:14:51</t>
  </si>
  <si>
    <t>20230901 14:18:15</t>
  </si>
  <si>
    <t>14:18:15</t>
  </si>
  <si>
    <t>MPF-2477-20230901-14_17_28</t>
  </si>
  <si>
    <t>DARK-2478-20230901-14_17_35</t>
  </si>
  <si>
    <t>14:17:26</t>
  </si>
  <si>
    <t>20230901 14:20:04</t>
  </si>
  <si>
    <t>14:20:04</t>
  </si>
  <si>
    <t>MPF-2479-20230901-14_19_17</t>
  </si>
  <si>
    <t>DARK-2480-20230901-14_19_24</t>
  </si>
  <si>
    <t>14:19:30</t>
  </si>
  <si>
    <t>20230901 14:45:35</t>
  </si>
  <si>
    <t>14:45:35</t>
  </si>
  <si>
    <t>63</t>
  </si>
  <si>
    <t>MPF-2481-20230901-14_44_47</t>
  </si>
  <si>
    <t>DARK-2482-20230901-14_44_55</t>
  </si>
  <si>
    <t>14:45:00</t>
  </si>
  <si>
    <t>20230901 14:47:24</t>
  </si>
  <si>
    <t>14:47:24</t>
  </si>
  <si>
    <t>MPF-2483-20230901-14_46_37</t>
  </si>
  <si>
    <t>DARK-2484-20230901-14_46_44</t>
  </si>
  <si>
    <t>14:46:50</t>
  </si>
  <si>
    <t>20230901 14:49:17</t>
  </si>
  <si>
    <t>14:49:17</t>
  </si>
  <si>
    <t>MPF-2485-20230901-14_48_30</t>
  </si>
  <si>
    <t>DARK-2486-20230901-14_48_37</t>
  </si>
  <si>
    <t>14:48:43</t>
  </si>
  <si>
    <t>20230901 14:51:11</t>
  </si>
  <si>
    <t>14:51:11</t>
  </si>
  <si>
    <t>MPF-2487-20230901-14_50_24</t>
  </si>
  <si>
    <t>DARK-2488-20230901-14_50_31</t>
  </si>
  <si>
    <t>14:50:36</t>
  </si>
  <si>
    <t>20230901 14:53:02</t>
  </si>
  <si>
    <t>14:53:02</t>
  </si>
  <si>
    <t>MPF-2489-20230901-14_52_15</t>
  </si>
  <si>
    <t>DARK-2490-20230901-14_52_22</t>
  </si>
  <si>
    <t>14:52:28</t>
  </si>
  <si>
    <t>20230901 14:55:11</t>
  </si>
  <si>
    <t>14:55:11</t>
  </si>
  <si>
    <t>MPF-2491-20230901-14_54_24</t>
  </si>
  <si>
    <t>DARK-2492-20230901-14_54_31</t>
  </si>
  <si>
    <t>14:54:34</t>
  </si>
  <si>
    <t>20230901 14:56:55</t>
  </si>
  <si>
    <t>14:56:55</t>
  </si>
  <si>
    <t>MPF-2493-20230901-14_56_08</t>
  </si>
  <si>
    <t>DARK-2494-20230901-14_56_15</t>
  </si>
  <si>
    <t>14:56:20</t>
  </si>
  <si>
    <t>20230901 15:00:05</t>
  </si>
  <si>
    <t>15:00:05</t>
  </si>
  <si>
    <t>MPF-2495-20230901-14_59_18</t>
  </si>
  <si>
    <t>DARK-2496-20230901-14_59_25</t>
  </si>
  <si>
    <t>14:58:13</t>
  </si>
  <si>
    <t>20230901 15:02:39</t>
  </si>
  <si>
    <t>15:02:39</t>
  </si>
  <si>
    <t>MPF-2497-20230901-15_01_52</t>
  </si>
  <si>
    <t>DARK-2498-20230901-15_01_59</t>
  </si>
  <si>
    <t>15:01:09</t>
  </si>
  <si>
    <t>20230901 15:04:19</t>
  </si>
  <si>
    <t>15:04:19</t>
  </si>
  <si>
    <t>MPF-2499-20230901-15_03_32</t>
  </si>
  <si>
    <t>DARK-2500-20230901-15_03_39</t>
  </si>
  <si>
    <t>15:04:48</t>
  </si>
  <si>
    <t>20230901 15:06:44</t>
  </si>
  <si>
    <t>15:06:44</t>
  </si>
  <si>
    <t>MPF-2501-20230901-15_05_57</t>
  </si>
  <si>
    <t>DARK-2502-20230901-15_06_04</t>
  </si>
  <si>
    <t>15:05:52</t>
  </si>
  <si>
    <t>20230901 15:09:38</t>
  </si>
  <si>
    <t>15:09:38</t>
  </si>
  <si>
    <t>MPF-2503-20230901-15_08_51</t>
  </si>
  <si>
    <t>DARK-2504-20230901-15_08_58</t>
  </si>
  <si>
    <t>15:07:53</t>
  </si>
  <si>
    <t>20230901 15:12:48</t>
  </si>
  <si>
    <t>15:12:48</t>
  </si>
  <si>
    <t>MPF-2505-20230901-15_12_01</t>
  </si>
  <si>
    <t>DARK-2506-20230901-15_12_08</t>
  </si>
  <si>
    <t>15:10:56</t>
  </si>
  <si>
    <t>20230901 15:15:00</t>
  </si>
  <si>
    <t>15:15:00</t>
  </si>
  <si>
    <t>MPF-2507-20230901-15_14_13</t>
  </si>
  <si>
    <t>DARK-2508-20230901-15_14_20</t>
  </si>
  <si>
    <t>15:14:08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</si>
</sst>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X76"/>
  <sheetViews>
    <sheetView tabSelected="1" topLeftCell="A43" workbookViewId="0">
      <selection activeCell="A49" sqref="A49:XFD56"/>
    </sheetView>
  </sheetViews>
  <sheetFormatPr defaultRowHeight="14.4" x14ac:dyDescent="0.3"/>
  <sheetData>
    <row r="2" spans="1:284" x14ac:dyDescent="0.3">
      <c r="A2" t="s">
        <v>29</v>
      </c>
      <c r="B2" t="s">
        <v>30</v>
      </c>
      <c r="C2" t="s">
        <v>32</v>
      </c>
    </row>
    <row r="3" spans="1:284" x14ac:dyDescent="0.3">
      <c r="B3" t="s">
        <v>31</v>
      </c>
      <c r="C3">
        <v>21</v>
      </c>
    </row>
    <row r="4" spans="1:284" x14ac:dyDescent="0.3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84" x14ac:dyDescent="0.3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84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84" x14ac:dyDescent="0.3">
      <c r="B7">
        <v>0</v>
      </c>
      <c r="C7">
        <v>1</v>
      </c>
      <c r="D7">
        <v>0</v>
      </c>
      <c r="E7">
        <v>0</v>
      </c>
    </row>
    <row r="8" spans="1:284" x14ac:dyDescent="0.3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84" x14ac:dyDescent="0.3">
      <c r="B9" t="s">
        <v>52</v>
      </c>
      <c r="C9" t="s">
        <v>54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84" x14ac:dyDescent="0.3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84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84" x14ac:dyDescent="0.3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84" x14ac:dyDescent="0.3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84" x14ac:dyDescent="0.3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92</v>
      </c>
      <c r="DA14" t="s">
        <v>92</v>
      </c>
      <c r="DB14" t="s">
        <v>92</v>
      </c>
      <c r="DC14" t="s">
        <v>92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105</v>
      </c>
    </row>
    <row r="15" spans="1:284" x14ac:dyDescent="0.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88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174</v>
      </c>
      <c r="CN15" t="s">
        <v>195</v>
      </c>
      <c r="CO15" t="s">
        <v>196</v>
      </c>
      <c r="CP15" t="s">
        <v>197</v>
      </c>
      <c r="CQ15" t="s">
        <v>148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118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107</v>
      </c>
      <c r="FH15" t="s">
        <v>110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</row>
    <row r="16" spans="1:284" x14ac:dyDescent="0.3">
      <c r="B16" t="s">
        <v>384</v>
      </c>
      <c r="C16" t="s">
        <v>384</v>
      </c>
      <c r="F16" t="s">
        <v>384</v>
      </c>
      <c r="M16" t="s">
        <v>384</v>
      </c>
      <c r="N16" t="s">
        <v>385</v>
      </c>
      <c r="O16" t="s">
        <v>386</v>
      </c>
      <c r="P16" t="s">
        <v>387</v>
      </c>
      <c r="Q16" t="s">
        <v>388</v>
      </c>
      <c r="R16" t="s">
        <v>388</v>
      </c>
      <c r="S16" t="s">
        <v>221</v>
      </c>
      <c r="T16" t="s">
        <v>221</v>
      </c>
      <c r="U16" t="s">
        <v>385</v>
      </c>
      <c r="V16" t="s">
        <v>385</v>
      </c>
      <c r="W16" t="s">
        <v>385</v>
      </c>
      <c r="X16" t="s">
        <v>385</v>
      </c>
      <c r="Y16" t="s">
        <v>389</v>
      </c>
      <c r="Z16" t="s">
        <v>390</v>
      </c>
      <c r="AA16" t="s">
        <v>390</v>
      </c>
      <c r="AB16" t="s">
        <v>391</v>
      </c>
      <c r="AC16" t="s">
        <v>392</v>
      </c>
      <c r="AD16" t="s">
        <v>391</v>
      </c>
      <c r="AE16" t="s">
        <v>391</v>
      </c>
      <c r="AF16" t="s">
        <v>391</v>
      </c>
      <c r="AG16" t="s">
        <v>389</v>
      </c>
      <c r="AH16" t="s">
        <v>389</v>
      </c>
      <c r="AI16" t="s">
        <v>389</v>
      </c>
      <c r="AJ16" t="s">
        <v>389</v>
      </c>
      <c r="AK16" t="s">
        <v>393</v>
      </c>
      <c r="AL16" t="s">
        <v>392</v>
      </c>
      <c r="AN16" t="s">
        <v>392</v>
      </c>
      <c r="AO16" t="s">
        <v>393</v>
      </c>
      <c r="AU16" t="s">
        <v>387</v>
      </c>
      <c r="BB16" t="s">
        <v>387</v>
      </c>
      <c r="BC16" t="s">
        <v>387</v>
      </c>
      <c r="BD16" t="s">
        <v>387</v>
      </c>
      <c r="BE16" t="s">
        <v>394</v>
      </c>
      <c r="BS16" t="s">
        <v>395</v>
      </c>
      <c r="BU16" t="s">
        <v>395</v>
      </c>
      <c r="BV16" t="s">
        <v>387</v>
      </c>
      <c r="BY16" t="s">
        <v>395</v>
      </c>
      <c r="BZ16" t="s">
        <v>392</v>
      </c>
      <c r="CC16" t="s">
        <v>396</v>
      </c>
      <c r="CD16" t="s">
        <v>396</v>
      </c>
      <c r="CF16" t="s">
        <v>397</v>
      </c>
      <c r="CG16" t="s">
        <v>395</v>
      </c>
      <c r="CI16" t="s">
        <v>395</v>
      </c>
      <c r="CJ16" t="s">
        <v>387</v>
      </c>
      <c r="CN16" t="s">
        <v>395</v>
      </c>
      <c r="CP16" t="s">
        <v>398</v>
      </c>
      <c r="CS16" t="s">
        <v>395</v>
      </c>
      <c r="CT16" t="s">
        <v>395</v>
      </c>
      <c r="CV16" t="s">
        <v>395</v>
      </c>
      <c r="CX16" t="s">
        <v>395</v>
      </c>
      <c r="CZ16" t="s">
        <v>387</v>
      </c>
      <c r="DA16" t="s">
        <v>387</v>
      </c>
      <c r="DC16" t="s">
        <v>399</v>
      </c>
      <c r="DD16" t="s">
        <v>400</v>
      </c>
      <c r="DG16" t="s">
        <v>385</v>
      </c>
      <c r="DH16" t="s">
        <v>384</v>
      </c>
      <c r="DI16" t="s">
        <v>388</v>
      </c>
      <c r="DJ16" t="s">
        <v>388</v>
      </c>
      <c r="DK16" t="s">
        <v>401</v>
      </c>
      <c r="DL16" t="s">
        <v>401</v>
      </c>
      <c r="DM16" t="s">
        <v>388</v>
      </c>
      <c r="DN16" t="s">
        <v>401</v>
      </c>
      <c r="DO16" t="s">
        <v>393</v>
      </c>
      <c r="DP16" t="s">
        <v>391</v>
      </c>
      <c r="DQ16" t="s">
        <v>391</v>
      </c>
      <c r="DR16" t="s">
        <v>390</v>
      </c>
      <c r="DS16" t="s">
        <v>390</v>
      </c>
      <c r="DT16" t="s">
        <v>390</v>
      </c>
      <c r="DU16" t="s">
        <v>390</v>
      </c>
      <c r="DV16" t="s">
        <v>390</v>
      </c>
      <c r="DW16" t="s">
        <v>402</v>
      </c>
      <c r="DX16" t="s">
        <v>387</v>
      </c>
      <c r="DY16" t="s">
        <v>387</v>
      </c>
      <c r="DZ16" t="s">
        <v>388</v>
      </c>
      <c r="EA16" t="s">
        <v>388</v>
      </c>
      <c r="EB16" t="s">
        <v>388</v>
      </c>
      <c r="EC16" t="s">
        <v>401</v>
      </c>
      <c r="ED16" t="s">
        <v>388</v>
      </c>
      <c r="EE16" t="s">
        <v>401</v>
      </c>
      <c r="EF16" t="s">
        <v>391</v>
      </c>
      <c r="EG16" t="s">
        <v>391</v>
      </c>
      <c r="EH16" t="s">
        <v>390</v>
      </c>
      <c r="EI16" t="s">
        <v>390</v>
      </c>
      <c r="EJ16" t="s">
        <v>387</v>
      </c>
      <c r="EO16" t="s">
        <v>387</v>
      </c>
      <c r="ER16" t="s">
        <v>390</v>
      </c>
      <c r="ES16" t="s">
        <v>390</v>
      </c>
      <c r="ET16" t="s">
        <v>390</v>
      </c>
      <c r="EU16" t="s">
        <v>390</v>
      </c>
      <c r="EV16" t="s">
        <v>390</v>
      </c>
      <c r="EW16" t="s">
        <v>387</v>
      </c>
      <c r="EX16" t="s">
        <v>387</v>
      </c>
      <c r="EY16" t="s">
        <v>387</v>
      </c>
      <c r="EZ16" t="s">
        <v>384</v>
      </c>
      <c r="FC16" t="s">
        <v>403</v>
      </c>
      <c r="FD16" t="s">
        <v>403</v>
      </c>
      <c r="FF16" t="s">
        <v>384</v>
      </c>
      <c r="FG16" t="s">
        <v>404</v>
      </c>
      <c r="FI16" t="s">
        <v>384</v>
      </c>
      <c r="FJ16" t="s">
        <v>384</v>
      </c>
      <c r="FL16" t="s">
        <v>405</v>
      </c>
      <c r="FM16" t="s">
        <v>406</v>
      </c>
      <c r="FN16" t="s">
        <v>405</v>
      </c>
      <c r="FO16" t="s">
        <v>406</v>
      </c>
      <c r="FP16" t="s">
        <v>405</v>
      </c>
      <c r="FQ16" t="s">
        <v>406</v>
      </c>
      <c r="FR16" t="s">
        <v>392</v>
      </c>
      <c r="FS16" t="s">
        <v>392</v>
      </c>
      <c r="FT16" t="s">
        <v>387</v>
      </c>
      <c r="FU16" t="s">
        <v>407</v>
      </c>
      <c r="FV16" t="s">
        <v>387</v>
      </c>
      <c r="FX16" t="s">
        <v>385</v>
      </c>
      <c r="FY16" t="s">
        <v>408</v>
      </c>
      <c r="FZ16" t="s">
        <v>385</v>
      </c>
      <c r="GE16" t="s">
        <v>409</v>
      </c>
      <c r="GF16" t="s">
        <v>409</v>
      </c>
      <c r="GS16" t="s">
        <v>409</v>
      </c>
      <c r="GT16" t="s">
        <v>409</v>
      </c>
      <c r="GU16" t="s">
        <v>410</v>
      </c>
      <c r="GV16" t="s">
        <v>410</v>
      </c>
      <c r="GW16" t="s">
        <v>390</v>
      </c>
      <c r="GX16" t="s">
        <v>390</v>
      </c>
      <c r="GY16" t="s">
        <v>392</v>
      </c>
      <c r="GZ16" t="s">
        <v>390</v>
      </c>
      <c r="HA16" t="s">
        <v>401</v>
      </c>
      <c r="HB16" t="s">
        <v>392</v>
      </c>
      <c r="HC16" t="s">
        <v>392</v>
      </c>
      <c r="HE16" t="s">
        <v>409</v>
      </c>
      <c r="HF16" t="s">
        <v>409</v>
      </c>
      <c r="HG16" t="s">
        <v>409</v>
      </c>
      <c r="HH16" t="s">
        <v>409</v>
      </c>
      <c r="HI16" t="s">
        <v>409</v>
      </c>
      <c r="HJ16" t="s">
        <v>409</v>
      </c>
      <c r="HK16" t="s">
        <v>409</v>
      </c>
      <c r="HL16" t="s">
        <v>411</v>
      </c>
      <c r="HM16" t="s">
        <v>411</v>
      </c>
      <c r="HN16" t="s">
        <v>411</v>
      </c>
      <c r="HO16" t="s">
        <v>412</v>
      </c>
      <c r="HP16" t="s">
        <v>409</v>
      </c>
      <c r="HQ16" t="s">
        <v>409</v>
      </c>
      <c r="HR16" t="s">
        <v>409</v>
      </c>
      <c r="HS16" t="s">
        <v>409</v>
      </c>
      <c r="HT16" t="s">
        <v>409</v>
      </c>
      <c r="HU16" t="s">
        <v>409</v>
      </c>
      <c r="HV16" t="s">
        <v>409</v>
      </c>
      <c r="HW16" t="s">
        <v>409</v>
      </c>
      <c r="HX16" t="s">
        <v>409</v>
      </c>
      <c r="HY16" t="s">
        <v>409</v>
      </c>
      <c r="HZ16" t="s">
        <v>409</v>
      </c>
      <c r="IA16" t="s">
        <v>409</v>
      </c>
      <c r="IH16" t="s">
        <v>409</v>
      </c>
      <c r="II16" t="s">
        <v>392</v>
      </c>
      <c r="IJ16" t="s">
        <v>392</v>
      </c>
      <c r="IK16" t="s">
        <v>405</v>
      </c>
      <c r="IL16" t="s">
        <v>406</v>
      </c>
      <c r="IM16" t="s">
        <v>406</v>
      </c>
      <c r="IQ16" t="s">
        <v>406</v>
      </c>
      <c r="IU16" t="s">
        <v>388</v>
      </c>
      <c r="IV16" t="s">
        <v>388</v>
      </c>
      <c r="IW16" t="s">
        <v>401</v>
      </c>
      <c r="IX16" t="s">
        <v>401</v>
      </c>
      <c r="IY16" t="s">
        <v>413</v>
      </c>
      <c r="IZ16" t="s">
        <v>413</v>
      </c>
      <c r="JA16" t="s">
        <v>409</v>
      </c>
      <c r="JB16" t="s">
        <v>409</v>
      </c>
      <c r="JC16" t="s">
        <v>409</v>
      </c>
      <c r="JD16" t="s">
        <v>409</v>
      </c>
      <c r="JE16" t="s">
        <v>409</v>
      </c>
      <c r="JF16" t="s">
        <v>409</v>
      </c>
      <c r="JG16" t="s">
        <v>390</v>
      </c>
      <c r="JH16" t="s">
        <v>409</v>
      </c>
      <c r="JJ16" t="s">
        <v>393</v>
      </c>
      <c r="JK16" t="s">
        <v>393</v>
      </c>
      <c r="JL16" t="s">
        <v>390</v>
      </c>
      <c r="JM16" t="s">
        <v>390</v>
      </c>
      <c r="JN16" t="s">
        <v>390</v>
      </c>
      <c r="JO16" t="s">
        <v>390</v>
      </c>
      <c r="JP16" t="s">
        <v>390</v>
      </c>
      <c r="JQ16" t="s">
        <v>392</v>
      </c>
      <c r="JR16" t="s">
        <v>392</v>
      </c>
      <c r="JS16" t="s">
        <v>392</v>
      </c>
      <c r="JT16" t="s">
        <v>390</v>
      </c>
      <c r="JU16" t="s">
        <v>388</v>
      </c>
      <c r="JV16" t="s">
        <v>401</v>
      </c>
      <c r="JW16" t="s">
        <v>392</v>
      </c>
      <c r="JX16" t="s">
        <v>392</v>
      </c>
    </row>
    <row r="17" spans="1:284" x14ac:dyDescent="0.3">
      <c r="A17">
        <v>1</v>
      </c>
      <c r="B17">
        <v>1693584700.0999999</v>
      </c>
      <c r="C17">
        <v>0</v>
      </c>
      <c r="D17" t="s">
        <v>414</v>
      </c>
      <c r="E17" t="s">
        <v>415</v>
      </c>
      <c r="F17" t="s">
        <v>416</v>
      </c>
      <c r="G17" t="s">
        <v>417</v>
      </c>
      <c r="H17" t="s">
        <v>418</v>
      </c>
      <c r="I17" t="s">
        <v>419</v>
      </c>
      <c r="J17" t="s">
        <v>420</v>
      </c>
      <c r="K17" t="s">
        <v>31</v>
      </c>
      <c r="L17" t="s">
        <v>421</v>
      </c>
      <c r="M17">
        <v>1693584700.0999999</v>
      </c>
      <c r="N17">
        <f t="shared" ref="N17:N48" si="0">(O17)/1000</f>
        <v>4.4139253133308985E-3</v>
      </c>
      <c r="O17">
        <f t="shared" ref="O17:O48" si="1">1000*DO17*AM17*(DK17-DL17)/(100*DD17*(1000-AM17*DK17))</f>
        <v>4.4139253133308989</v>
      </c>
      <c r="P17">
        <f t="shared" ref="P17:P48" si="2">DO17*AM17*(DJ17-DI17*(1000-AM17*DL17)/(1000-AM17*DK17))/(100*DD17)</f>
        <v>23.43495272873977</v>
      </c>
      <c r="Q17">
        <f t="shared" ref="Q17:Q48" si="3">DI17 - IF(AM17&gt;1, P17*DD17*100/(AO17*DW17), 0)</f>
        <v>370.00900000000001</v>
      </c>
      <c r="R17">
        <f t="shared" ref="R17:R48" si="4">((X17-N17/2)*Q17-P17)/(X17+N17/2)</f>
        <v>246.63964010616732</v>
      </c>
      <c r="S17">
        <f t="shared" ref="S17:S48" si="5">R17*(DP17+DQ17)/1000</f>
        <v>24.658726371219437</v>
      </c>
      <c r="T17">
        <f t="shared" ref="T17:T48" si="6">(DI17 - IF(AM17&gt;1, P17*DD17*100/(AO17*DW17), 0))*(DP17+DQ17)/1000</f>
        <v>36.993042488876</v>
      </c>
      <c r="U17">
        <f t="shared" ref="U17:U48" si="7">2/((1/W17-1/V17)+SIGN(W17)*SQRT((1/W17-1/V17)*(1/W17-1/V17) + 4*DE17/((DE17+1)*(DE17+1))*(2*1/W17*1/V17-1/V17*1/V17)))</f>
        <v>0.33917906950126414</v>
      </c>
      <c r="V17">
        <f t="shared" ref="V17:V48" si="8">IF(LEFT(DF17,1)&lt;&gt;"0",IF(LEFT(DF17,1)="1",3,DG17),$D$5+$E$5*(DW17*DP17/($K$5*1000))+$F$5*(DW17*DP17/($K$5*1000))*MAX(MIN(DD17,$J$5),$I$5)*MAX(MIN(DD17,$J$5),$I$5)+$G$5*MAX(MIN(DD17,$J$5),$I$5)*(DW17*DP17/($K$5*1000))+$H$5*(DW17*DP17/($K$5*1000))*(DW17*DP17/($K$5*1000)))</f>
        <v>2.9361790877721408</v>
      </c>
      <c r="W17">
        <f t="shared" ref="W17:W48" si="9">N17*(1000-(1000*0.61365*EXP(17.502*AA17/(240.97+AA17))/(DP17+DQ17)+DK17)/2)/(1000*0.61365*EXP(17.502*AA17/(240.97+AA17))/(DP17+DQ17)-DK17)</f>
        <v>0.31881843076247868</v>
      </c>
      <c r="X17">
        <f t="shared" ref="X17:X48" si="10">1/((DE17+1)/(U17/1.6)+1/(V17/1.37)) + DE17/((DE17+1)/(U17/1.6) + DE17/(V17/1.37))</f>
        <v>0.20098891062639923</v>
      </c>
      <c r="Y17">
        <f t="shared" ref="Y17:Y48" si="11">(CZ17*DC17)</f>
        <v>344.36429964449417</v>
      </c>
      <c r="Z17">
        <f t="shared" ref="Z17:Z48" si="12">(DR17+(Y17+2*0.95*0.0000000567*(((DR17+$B$7)+273)^4-(DR17+273)^4)-44100*N17)/(1.84*29.3*V17+8*0.95*0.0000000567*(DR17+273)^3))</f>
        <v>28.794057877749093</v>
      </c>
      <c r="AA17">
        <f t="shared" ref="AA17:AA48" si="13">($C$7*DS17+$D$7*DT17+$E$7*Z17)</f>
        <v>28.0242</v>
      </c>
      <c r="AB17">
        <f t="shared" ref="AB17:AB48" si="14">0.61365*EXP(17.502*AA17/(240.97+AA17))</f>
        <v>3.8001966475304481</v>
      </c>
      <c r="AC17">
        <f t="shared" ref="AC17:AC48" si="15">(AD17/AE17*100)</f>
        <v>65.135300242899078</v>
      </c>
      <c r="AD17">
        <f t="shared" ref="AD17:AD48" si="16">DK17*(DP17+DQ17)/1000</f>
        <v>2.4593576198832001</v>
      </c>
      <c r="AE17">
        <f t="shared" ref="AE17:AE48" si="17">0.61365*EXP(17.502*DR17/(240.97+DR17))</f>
        <v>3.7757676877390529</v>
      </c>
      <c r="AF17">
        <f t="shared" ref="AF17:AF48" si="18">(AB17-DK17*(DP17+DQ17)/1000)</f>
        <v>1.3408390276472479</v>
      </c>
      <c r="AG17">
        <f t="shared" ref="AG17:AG48" si="19">(-N17*44100)</f>
        <v>-194.65410631789263</v>
      </c>
      <c r="AH17">
        <f t="shared" ref="AH17:AH48" si="20">2*29.3*V17*0.92*(DR17-AA17)</f>
        <v>-17.507458739985118</v>
      </c>
      <c r="AI17">
        <f t="shared" ref="AI17:AI48" si="21">2*0.95*0.0000000567*(((DR17+$B$7)+273)^4-(AA17+273)^4)</f>
        <v>-1.2993215925893808</v>
      </c>
      <c r="AJ17">
        <f t="shared" ref="AJ17:AJ48" si="22">Y17+AI17+AG17+AH17</f>
        <v>130.90341299402706</v>
      </c>
      <c r="AK17">
        <v>18</v>
      </c>
      <c r="AL17">
        <v>4</v>
      </c>
      <c r="AM17">
        <f t="shared" ref="AM17:AM48" si="23">IF(AK17*$H$13&gt;=AO17,1,(AO17/(AO17-AK17*$H$13)))</f>
        <v>1</v>
      </c>
      <c r="AN17">
        <f t="shared" ref="AN17:AN48" si="24">(AM17-1)*100</f>
        <v>0</v>
      </c>
      <c r="AO17">
        <f t="shared" ref="AO17:AO48" si="25">MAX(0,($B$13+$C$13*DW17)/(1+$D$13*DW17)*DP17/(DR17+273)*$E$13)</f>
        <v>52905.164326852369</v>
      </c>
      <c r="AP17" t="s">
        <v>422</v>
      </c>
      <c r="AQ17">
        <v>10366.9</v>
      </c>
      <c r="AR17">
        <v>993.59653846153856</v>
      </c>
      <c r="AS17">
        <v>3431.87</v>
      </c>
      <c r="AT17">
        <f t="shared" ref="AT17:AT48" si="26">1-AR17/AS17</f>
        <v>0.71047955241266758</v>
      </c>
      <c r="AU17">
        <v>-3.9894345373445681</v>
      </c>
      <c r="AV17" t="s">
        <v>423</v>
      </c>
      <c r="AW17">
        <v>10326.4</v>
      </c>
      <c r="AX17">
        <v>934.22896153846148</v>
      </c>
      <c r="AY17">
        <v>1300.6015549081769</v>
      </c>
      <c r="AZ17">
        <f t="shared" ref="AZ17:AZ48" si="27">1-AX17/AY17</f>
        <v>0.28169472194394041</v>
      </c>
      <c r="BA17">
        <v>0.5</v>
      </c>
      <c r="BB17">
        <f t="shared" ref="BB17:BB48" si="28">DA17</f>
        <v>1513.1597998222471</v>
      </c>
      <c r="BC17">
        <f t="shared" ref="BC17:BC48" si="29">P17</f>
        <v>23.43495272873977</v>
      </c>
      <c r="BD17">
        <f t="shared" ref="BD17:BD48" si="30">AZ17*BA17*BB17</f>
        <v>213.12456453383822</v>
      </c>
      <c r="BE17">
        <f t="shared" ref="BE17:BE48" si="31">(BC17-AU17)/BB17</f>
        <v>1.8123920070640204E-2</v>
      </c>
      <c r="BF17">
        <f t="shared" ref="BF17:BF48" si="32">(AS17-AY17)/AY17</f>
        <v>1.6386789920778557</v>
      </c>
      <c r="BG17">
        <f t="shared" ref="BG17:BG48" si="33">AR17/(AT17+AR17/AY17)</f>
        <v>673.88469705233604</v>
      </c>
      <c r="BH17" t="s">
        <v>424</v>
      </c>
      <c r="BI17">
        <v>641.01</v>
      </c>
      <c r="BJ17">
        <f t="shared" ref="BJ17:BJ48" si="34">IF(BI17&lt;&gt;0, BI17, BG17)</f>
        <v>641.01</v>
      </c>
      <c r="BK17">
        <f t="shared" ref="BK17:BK48" si="35">1-BJ17/AY17</f>
        <v>0.50714344636835706</v>
      </c>
      <c r="BL17">
        <f t="shared" ref="BL17:BL48" si="36">(AY17-AX17)/(AY17-BJ17)</f>
        <v>0.55545373594226644</v>
      </c>
      <c r="BM17">
        <f t="shared" ref="BM17:BM48" si="37">(AS17-AY17)/(AS17-BJ17)</f>
        <v>0.76366010659503647</v>
      </c>
      <c r="BN17">
        <f t="shared" ref="BN17:BN48" si="38">(AY17-AX17)/(AY17-AR17)</f>
        <v>1.1933765695760088</v>
      </c>
      <c r="BO17">
        <f t="shared" ref="BO17:BO48" si="39">(AS17-AY17)/(AS17-AR17)</f>
        <v>0.8740891777360652</v>
      </c>
      <c r="BP17">
        <f t="shared" ref="BP17:BP48" si="40">(BL17*BJ17/AX17)</f>
        <v>0.38111792069688888</v>
      </c>
      <c r="BQ17">
        <f t="shared" ref="BQ17:BQ48" si="41">(1-BP17)</f>
        <v>0.61888207930311112</v>
      </c>
      <c r="BR17">
        <v>2373</v>
      </c>
      <c r="BS17">
        <v>290.00000000000011</v>
      </c>
      <c r="BT17">
        <v>1211.55</v>
      </c>
      <c r="BU17">
        <v>165</v>
      </c>
      <c r="BV17">
        <v>10326.4</v>
      </c>
      <c r="BW17">
        <v>1209.1099999999999</v>
      </c>
      <c r="BX17">
        <v>2.44</v>
      </c>
      <c r="BY17">
        <v>300.00000000000011</v>
      </c>
      <c r="BZ17">
        <v>38.4</v>
      </c>
      <c r="CA17">
        <v>1300.6015549081769</v>
      </c>
      <c r="CB17">
        <v>1.3338200203435759</v>
      </c>
      <c r="CC17">
        <v>-94.476395531370486</v>
      </c>
      <c r="CD17">
        <v>1.1266263219952179</v>
      </c>
      <c r="CE17">
        <v>0.99603406693632235</v>
      </c>
      <c r="CF17">
        <v>-1.12291552836485E-2</v>
      </c>
      <c r="CG17">
        <v>289.99999999999989</v>
      </c>
      <c r="CH17">
        <v>1208.51</v>
      </c>
      <c r="CI17">
        <v>845</v>
      </c>
      <c r="CJ17">
        <v>10287.299999999999</v>
      </c>
      <c r="CK17">
        <v>1208.76</v>
      </c>
      <c r="CL17">
        <v>-0.25</v>
      </c>
      <c r="CZ17">
        <f t="shared" ref="CZ17:CZ48" si="42">$B$11*DX17+$C$11*DY17+$F$11*EJ17*(1-EM17)</f>
        <v>1799.97</v>
      </c>
      <c r="DA17">
        <f t="shared" ref="DA17:DA48" si="43">CZ17*DB17</f>
        <v>1513.1597998222471</v>
      </c>
      <c r="DB17">
        <f t="shared" ref="DB17:DB48" si="44">($B$11*$D$9+$C$11*$D$9+$F$11*((EW17+EO17)/MAX(EW17+EO17+EX17, 0.1)*$I$9+EX17/MAX(EW17+EO17+EX17, 0.1)*$J$9))/($B$11+$C$11+$F$11)</f>
        <v>0.84065834420698515</v>
      </c>
      <c r="DC17">
        <f t="shared" ref="DC17:DC48" si="45">($B$11*$K$9+$C$11*$K$9+$F$11*((EW17+EO17)/MAX(EW17+EO17+EX17, 0.1)*$P$9+EX17/MAX(EW17+EO17+EX17, 0.1)*$Q$9))/($B$11+$C$11+$F$11)</f>
        <v>0.19131668841397031</v>
      </c>
      <c r="DD17">
        <v>6</v>
      </c>
      <c r="DE17">
        <v>0.5</v>
      </c>
      <c r="DF17" t="s">
        <v>425</v>
      </c>
      <c r="DG17">
        <v>2</v>
      </c>
      <c r="DH17">
        <v>1693584700.0999999</v>
      </c>
      <c r="DI17">
        <v>370.00900000000001</v>
      </c>
      <c r="DJ17">
        <v>400.09300000000002</v>
      </c>
      <c r="DK17">
        <v>24.598800000000001</v>
      </c>
      <c r="DL17">
        <v>19.431999999999999</v>
      </c>
      <c r="DM17">
        <v>368.65699999999998</v>
      </c>
      <c r="DN17">
        <v>23.989599999999999</v>
      </c>
      <c r="DO17">
        <v>499.96300000000002</v>
      </c>
      <c r="DP17">
        <v>99.879000000000005</v>
      </c>
      <c r="DQ17">
        <v>9.9764000000000005E-2</v>
      </c>
      <c r="DR17">
        <v>27.913599999999999</v>
      </c>
      <c r="DS17">
        <v>28.0242</v>
      </c>
      <c r="DT17">
        <v>999.9</v>
      </c>
      <c r="DU17">
        <v>0</v>
      </c>
      <c r="DV17">
        <v>0</v>
      </c>
      <c r="DW17">
        <v>10050</v>
      </c>
      <c r="DX17">
        <v>0</v>
      </c>
      <c r="DY17">
        <v>1562.93</v>
      </c>
      <c r="DZ17">
        <v>-30.084199999999999</v>
      </c>
      <c r="EA17">
        <v>379.34</v>
      </c>
      <c r="EB17">
        <v>408.02199999999999</v>
      </c>
      <c r="EC17">
        <v>5.1668000000000003</v>
      </c>
      <c r="ED17">
        <v>400.09300000000002</v>
      </c>
      <c r="EE17">
        <v>19.431999999999999</v>
      </c>
      <c r="EF17">
        <v>2.4569000000000001</v>
      </c>
      <c r="EG17">
        <v>1.94085</v>
      </c>
      <c r="EH17">
        <v>20.7438</v>
      </c>
      <c r="EI17">
        <v>16.969799999999999</v>
      </c>
      <c r="EJ17">
        <v>1799.97</v>
      </c>
      <c r="EK17">
        <v>0.97799400000000003</v>
      </c>
      <c r="EL17">
        <v>2.2006100000000001E-2</v>
      </c>
      <c r="EM17">
        <v>0</v>
      </c>
      <c r="EN17">
        <v>933.90899999999999</v>
      </c>
      <c r="EO17">
        <v>5.0002700000000004</v>
      </c>
      <c r="EP17">
        <v>17472.599999999999</v>
      </c>
      <c r="EQ17">
        <v>16248.3</v>
      </c>
      <c r="ER17">
        <v>46.625</v>
      </c>
      <c r="ES17">
        <v>48.686999999999998</v>
      </c>
      <c r="ET17">
        <v>47.811999999999998</v>
      </c>
      <c r="EU17">
        <v>47.625</v>
      </c>
      <c r="EV17">
        <v>48.311999999999998</v>
      </c>
      <c r="EW17">
        <v>1755.47</v>
      </c>
      <c r="EX17">
        <v>39.5</v>
      </c>
      <c r="EY17">
        <v>0</v>
      </c>
      <c r="EZ17">
        <v>1693584689.9000001</v>
      </c>
      <c r="FA17">
        <v>0</v>
      </c>
      <c r="FB17">
        <v>934.22896153846148</v>
      </c>
      <c r="FC17">
        <v>-1.622940170154904</v>
      </c>
      <c r="FD17">
        <v>-7.4564103187108044</v>
      </c>
      <c r="FE17">
        <v>17471.08846153846</v>
      </c>
      <c r="FF17">
        <v>15</v>
      </c>
      <c r="FG17">
        <v>1693584659.5999999</v>
      </c>
      <c r="FH17" t="s">
        <v>426</v>
      </c>
      <c r="FI17">
        <v>1693584643.5999999</v>
      </c>
      <c r="FJ17">
        <v>1693584659.5999999</v>
      </c>
      <c r="FK17">
        <v>2</v>
      </c>
      <c r="FL17">
        <v>0.51900000000000002</v>
      </c>
      <c r="FM17">
        <v>-5.8000000000000003E-2</v>
      </c>
      <c r="FN17">
        <v>1.353</v>
      </c>
      <c r="FO17">
        <v>0.34399999999999997</v>
      </c>
      <c r="FP17">
        <v>400</v>
      </c>
      <c r="FQ17">
        <v>19</v>
      </c>
      <c r="FR17">
        <v>0.18</v>
      </c>
      <c r="FS17">
        <v>0.06</v>
      </c>
      <c r="FT17">
        <v>23.48106449133439</v>
      </c>
      <c r="FU17">
        <v>-0.92753731507775672</v>
      </c>
      <c r="FV17">
        <v>0.18601109175128169</v>
      </c>
      <c r="FW17">
        <v>1</v>
      </c>
      <c r="FX17">
        <v>0.34084587423367002</v>
      </c>
      <c r="FY17">
        <v>1.523557434022879E-2</v>
      </c>
      <c r="FZ17">
        <v>8.4575149482965187E-3</v>
      </c>
      <c r="GA17">
        <v>1</v>
      </c>
      <c r="GB17">
        <v>2</v>
      </c>
      <c r="GC17">
        <v>2</v>
      </c>
      <c r="GD17" t="s">
        <v>427</v>
      </c>
      <c r="GE17">
        <v>3.0817399999999999</v>
      </c>
      <c r="GF17">
        <v>2.8653499999999998</v>
      </c>
      <c r="GG17">
        <v>8.7606400000000001E-2</v>
      </c>
      <c r="GH17">
        <v>9.5789799999999994E-2</v>
      </c>
      <c r="GI17">
        <v>0.117225</v>
      </c>
      <c r="GJ17">
        <v>0.103604</v>
      </c>
      <c r="GK17">
        <v>27679.8</v>
      </c>
      <c r="GL17">
        <v>21140.2</v>
      </c>
      <c r="GM17">
        <v>29244.5</v>
      </c>
      <c r="GN17">
        <v>21788.799999999999</v>
      </c>
      <c r="GO17">
        <v>34585.9</v>
      </c>
      <c r="GP17">
        <v>26858.400000000001</v>
      </c>
      <c r="GQ17">
        <v>40586.5</v>
      </c>
      <c r="GR17">
        <v>30944.5</v>
      </c>
      <c r="GS17">
        <v>2.0503</v>
      </c>
      <c r="GT17">
        <v>1.8193999999999999</v>
      </c>
      <c r="GU17">
        <v>5.7235399999999999E-2</v>
      </c>
      <c r="GV17">
        <v>0</v>
      </c>
      <c r="GW17">
        <v>27.089099999999998</v>
      </c>
      <c r="GX17">
        <v>999.9</v>
      </c>
      <c r="GY17">
        <v>39.700000000000003</v>
      </c>
      <c r="GZ17">
        <v>37.6</v>
      </c>
      <c r="HA17">
        <v>25.894300000000001</v>
      </c>
      <c r="HB17">
        <v>61.898299999999999</v>
      </c>
      <c r="HC17">
        <v>13.974399999999999</v>
      </c>
      <c r="HD17">
        <v>1</v>
      </c>
      <c r="HE17">
        <v>0.202876</v>
      </c>
      <c r="HF17">
        <v>3.4590399999999999</v>
      </c>
      <c r="HG17">
        <v>20.242000000000001</v>
      </c>
      <c r="HH17">
        <v>5.2346599999999999</v>
      </c>
      <c r="HI17">
        <v>11.974</v>
      </c>
      <c r="HJ17">
        <v>4.9753999999999996</v>
      </c>
      <c r="HK17">
        <v>3.2839</v>
      </c>
      <c r="HL17">
        <v>9999</v>
      </c>
      <c r="HM17">
        <v>9999</v>
      </c>
      <c r="HN17">
        <v>9999</v>
      </c>
      <c r="HO17">
        <v>999.9</v>
      </c>
      <c r="HP17">
        <v>1.8615699999999999</v>
      </c>
      <c r="HQ17">
        <v>1.8632500000000001</v>
      </c>
      <c r="HR17">
        <v>1.86859</v>
      </c>
      <c r="HS17">
        <v>1.85928</v>
      </c>
      <c r="HT17">
        <v>1.8575999999999999</v>
      </c>
      <c r="HU17">
        <v>1.86127</v>
      </c>
      <c r="HV17">
        <v>1.8652</v>
      </c>
      <c r="HW17">
        <v>1.8672200000000001</v>
      </c>
      <c r="HX17">
        <v>5</v>
      </c>
      <c r="HY17">
        <v>0</v>
      </c>
      <c r="HZ17">
        <v>0</v>
      </c>
      <c r="IA17">
        <v>0</v>
      </c>
      <c r="IB17" t="s">
        <v>428</v>
      </c>
      <c r="IC17" t="s">
        <v>429</v>
      </c>
      <c r="ID17" t="s">
        <v>430</v>
      </c>
      <c r="IE17" t="s">
        <v>430</v>
      </c>
      <c r="IF17" t="s">
        <v>430</v>
      </c>
      <c r="IG17" t="s">
        <v>430</v>
      </c>
      <c r="IH17">
        <v>0</v>
      </c>
      <c r="II17">
        <v>100</v>
      </c>
      <c r="IJ17">
        <v>100</v>
      </c>
      <c r="IK17">
        <v>1.3520000000000001</v>
      </c>
      <c r="IL17">
        <v>0.60919999999999996</v>
      </c>
      <c r="IM17">
        <v>1.142021512144596</v>
      </c>
      <c r="IN17">
        <v>1.118558698776514E-3</v>
      </c>
      <c r="IO17">
        <v>-1.6939696309573479E-6</v>
      </c>
      <c r="IP17">
        <v>5.4698917449866148E-10</v>
      </c>
      <c r="IQ17">
        <v>-5.2830755461891248E-2</v>
      </c>
      <c r="IR17">
        <v>-7.6058941998734366E-3</v>
      </c>
      <c r="IS17">
        <v>1.6984902717538061E-3</v>
      </c>
      <c r="IT17">
        <v>-9.6352527008986976E-6</v>
      </c>
      <c r="IU17">
        <v>2</v>
      </c>
      <c r="IV17">
        <v>2021</v>
      </c>
      <c r="IW17">
        <v>2</v>
      </c>
      <c r="IX17">
        <v>40</v>
      </c>
      <c r="IY17">
        <v>0.9</v>
      </c>
      <c r="IZ17">
        <v>0.7</v>
      </c>
      <c r="JA17">
        <v>1.02173</v>
      </c>
      <c r="JB17">
        <v>2.5122100000000001</v>
      </c>
      <c r="JC17">
        <v>1.34399</v>
      </c>
      <c r="JD17">
        <v>2.2424300000000001</v>
      </c>
      <c r="JE17">
        <v>1.5918000000000001</v>
      </c>
      <c r="JF17">
        <v>2.3584000000000001</v>
      </c>
      <c r="JG17">
        <v>44.669199999999996</v>
      </c>
      <c r="JH17">
        <v>23.991199999999999</v>
      </c>
      <c r="JI17">
        <v>18</v>
      </c>
      <c r="JJ17">
        <v>532.08299999999997</v>
      </c>
      <c r="JK17">
        <v>420.31099999999998</v>
      </c>
      <c r="JL17">
        <v>22.761299999999999</v>
      </c>
      <c r="JM17">
        <v>30.076699999999999</v>
      </c>
      <c r="JN17">
        <v>30.000399999999999</v>
      </c>
      <c r="JO17">
        <v>30.007300000000001</v>
      </c>
      <c r="JP17">
        <v>29.9724</v>
      </c>
      <c r="JQ17">
        <v>20.5229</v>
      </c>
      <c r="JR17">
        <v>27.1038</v>
      </c>
      <c r="JS17">
        <v>33.597999999999999</v>
      </c>
      <c r="JT17">
        <v>22.762799999999999</v>
      </c>
      <c r="JU17">
        <v>400</v>
      </c>
      <c r="JV17">
        <v>19.527699999999999</v>
      </c>
      <c r="JW17">
        <v>99.712000000000003</v>
      </c>
      <c r="JX17">
        <v>97.784999999999997</v>
      </c>
    </row>
    <row r="18" spans="1:284" x14ac:dyDescent="0.3">
      <c r="A18">
        <v>2</v>
      </c>
      <c r="B18">
        <v>1693584816.5999999</v>
      </c>
      <c r="C18">
        <v>116.5</v>
      </c>
      <c r="D18" t="s">
        <v>431</v>
      </c>
      <c r="E18" t="s">
        <v>432</v>
      </c>
      <c r="F18" t="s">
        <v>416</v>
      </c>
      <c r="G18" t="s">
        <v>417</v>
      </c>
      <c r="H18" t="s">
        <v>418</v>
      </c>
      <c r="I18" t="s">
        <v>419</v>
      </c>
      <c r="J18" t="s">
        <v>420</v>
      </c>
      <c r="K18" t="s">
        <v>31</v>
      </c>
      <c r="L18" t="s">
        <v>421</v>
      </c>
      <c r="M18">
        <v>1693584816.5999999</v>
      </c>
      <c r="N18">
        <f t="shared" si="0"/>
        <v>4.3695539902012161E-3</v>
      </c>
      <c r="O18">
        <f t="shared" si="1"/>
        <v>4.3695539902012159</v>
      </c>
      <c r="P18">
        <f t="shared" si="2"/>
        <v>16.711544677038795</v>
      </c>
      <c r="Q18">
        <f t="shared" si="3"/>
        <v>278.48500000000001</v>
      </c>
      <c r="R18">
        <f t="shared" si="4"/>
        <v>189.8036114271151</v>
      </c>
      <c r="S18">
        <f t="shared" si="5"/>
        <v>18.975745498488823</v>
      </c>
      <c r="T18">
        <f t="shared" si="6"/>
        <v>27.841727801769999</v>
      </c>
      <c r="U18">
        <f t="shared" si="7"/>
        <v>0.3374863694413856</v>
      </c>
      <c r="V18">
        <f t="shared" si="8"/>
        <v>2.9203376008257136</v>
      </c>
      <c r="W18">
        <f t="shared" si="9"/>
        <v>0.31721963011647863</v>
      </c>
      <c r="X18">
        <f t="shared" si="10"/>
        <v>0.19998165508850507</v>
      </c>
      <c r="Y18">
        <f t="shared" si="11"/>
        <v>344.42189964446339</v>
      </c>
      <c r="Z18">
        <f t="shared" si="12"/>
        <v>28.727060739218498</v>
      </c>
      <c r="AA18">
        <f t="shared" si="13"/>
        <v>27.9817</v>
      </c>
      <c r="AB18">
        <f t="shared" si="14"/>
        <v>3.7907931250739395</v>
      </c>
      <c r="AC18">
        <f t="shared" si="15"/>
        <v>65.382393371718365</v>
      </c>
      <c r="AD18">
        <f t="shared" si="16"/>
        <v>2.456702433786</v>
      </c>
      <c r="AE18">
        <f t="shared" si="17"/>
        <v>3.7574372963359046</v>
      </c>
      <c r="AF18">
        <f t="shared" si="18"/>
        <v>1.3340906912879396</v>
      </c>
      <c r="AG18">
        <f t="shared" si="19"/>
        <v>-192.69733096787363</v>
      </c>
      <c r="AH18">
        <f t="shared" si="20"/>
        <v>-23.852347971460738</v>
      </c>
      <c r="AI18">
        <f t="shared" si="21"/>
        <v>-1.7786956286294502</v>
      </c>
      <c r="AJ18">
        <f t="shared" si="22"/>
        <v>126.09352507649956</v>
      </c>
      <c r="AK18">
        <v>17</v>
      </c>
      <c r="AL18">
        <v>3</v>
      </c>
      <c r="AM18">
        <f t="shared" si="23"/>
        <v>1</v>
      </c>
      <c r="AN18">
        <f t="shared" si="24"/>
        <v>0</v>
      </c>
      <c r="AO18">
        <f t="shared" si="25"/>
        <v>52463.320939289923</v>
      </c>
      <c r="AP18" t="s">
        <v>422</v>
      </c>
      <c r="AQ18">
        <v>10366.9</v>
      </c>
      <c r="AR18">
        <v>993.59653846153856</v>
      </c>
      <c r="AS18">
        <v>3431.87</v>
      </c>
      <c r="AT18">
        <f t="shared" si="26"/>
        <v>0.71047955241266758</v>
      </c>
      <c r="AU18">
        <v>-3.9894345373445681</v>
      </c>
      <c r="AV18" t="s">
        <v>433</v>
      </c>
      <c r="AW18">
        <v>10329.5</v>
      </c>
      <c r="AX18">
        <v>929.07396153846162</v>
      </c>
      <c r="AY18">
        <v>1250.2486749688351</v>
      </c>
      <c r="AZ18">
        <f t="shared" si="27"/>
        <v>0.25688866531962484</v>
      </c>
      <c r="BA18">
        <v>0.5</v>
      </c>
      <c r="BB18">
        <f t="shared" si="28"/>
        <v>1513.4120998222315</v>
      </c>
      <c r="BC18">
        <f t="shared" si="29"/>
        <v>16.711544677038795</v>
      </c>
      <c r="BD18">
        <f t="shared" si="30"/>
        <v>194.38920720095194</v>
      </c>
      <c r="BE18">
        <f t="shared" si="31"/>
        <v>1.3678349219498735E-2</v>
      </c>
      <c r="BF18">
        <f t="shared" si="32"/>
        <v>1.7449499197314056</v>
      </c>
      <c r="BG18">
        <f t="shared" si="33"/>
        <v>660.10989146481745</v>
      </c>
      <c r="BH18" t="s">
        <v>434</v>
      </c>
      <c r="BI18">
        <v>645.92999999999995</v>
      </c>
      <c r="BJ18">
        <f t="shared" si="34"/>
        <v>645.92999999999995</v>
      </c>
      <c r="BK18">
        <f t="shared" si="35"/>
        <v>0.48335878059130832</v>
      </c>
      <c r="BL18">
        <f t="shared" si="36"/>
        <v>0.53146580890775308</v>
      </c>
      <c r="BM18">
        <f t="shared" si="37"/>
        <v>0.78308266690279216</v>
      </c>
      <c r="BN18">
        <f t="shared" si="38"/>
        <v>1.2514008953954006</v>
      </c>
      <c r="BO18">
        <f t="shared" si="39"/>
        <v>0.89474021656891656</v>
      </c>
      <c r="BP18">
        <f t="shared" si="40"/>
        <v>0.36949664306523938</v>
      </c>
      <c r="BQ18">
        <f t="shared" si="41"/>
        <v>0.63050335693476067</v>
      </c>
      <c r="BR18">
        <v>2375</v>
      </c>
      <c r="BS18">
        <v>290.00000000000011</v>
      </c>
      <c r="BT18">
        <v>1174.54</v>
      </c>
      <c r="BU18">
        <v>155</v>
      </c>
      <c r="BV18">
        <v>10329.5</v>
      </c>
      <c r="BW18">
        <v>1171.52</v>
      </c>
      <c r="BX18">
        <v>3.02</v>
      </c>
      <c r="BY18">
        <v>300.00000000000011</v>
      </c>
      <c r="BZ18">
        <v>38.4</v>
      </c>
      <c r="CA18">
        <v>1250.2486749688351</v>
      </c>
      <c r="CB18">
        <v>1.1791107145937989</v>
      </c>
      <c r="CC18">
        <v>-81.325578359799536</v>
      </c>
      <c r="CD18">
        <v>0.99609082923469083</v>
      </c>
      <c r="CE18">
        <v>0.99581706459687125</v>
      </c>
      <c r="CF18">
        <v>-1.123044894327031E-2</v>
      </c>
      <c r="CG18">
        <v>289.99999999999989</v>
      </c>
      <c r="CH18">
        <v>1171.8699999999999</v>
      </c>
      <c r="CI18">
        <v>715</v>
      </c>
      <c r="CJ18">
        <v>10296.799999999999</v>
      </c>
      <c r="CK18">
        <v>1171.27</v>
      </c>
      <c r="CL18">
        <v>0.6</v>
      </c>
      <c r="CZ18">
        <f t="shared" si="42"/>
        <v>1800.27</v>
      </c>
      <c r="DA18">
        <f t="shared" si="43"/>
        <v>1513.4120998222315</v>
      </c>
      <c r="DB18">
        <f t="shared" si="44"/>
        <v>0.8406584011410686</v>
      </c>
      <c r="DC18">
        <f t="shared" si="45"/>
        <v>0.19131680228213735</v>
      </c>
      <c r="DD18">
        <v>6</v>
      </c>
      <c r="DE18">
        <v>0.5</v>
      </c>
      <c r="DF18" t="s">
        <v>425</v>
      </c>
      <c r="DG18">
        <v>2</v>
      </c>
      <c r="DH18">
        <v>1693584816.5999999</v>
      </c>
      <c r="DI18">
        <v>278.48500000000001</v>
      </c>
      <c r="DJ18">
        <v>300.00700000000001</v>
      </c>
      <c r="DK18">
        <v>24.573</v>
      </c>
      <c r="DL18">
        <v>19.456499999999998</v>
      </c>
      <c r="DM18">
        <v>277.274</v>
      </c>
      <c r="DN18">
        <v>23.966200000000001</v>
      </c>
      <c r="DO18">
        <v>499.81599999999997</v>
      </c>
      <c r="DP18">
        <v>99.875299999999996</v>
      </c>
      <c r="DQ18">
        <v>0.100382</v>
      </c>
      <c r="DR18">
        <v>27.830200000000001</v>
      </c>
      <c r="DS18">
        <v>27.9817</v>
      </c>
      <c r="DT18">
        <v>999.9</v>
      </c>
      <c r="DU18">
        <v>0</v>
      </c>
      <c r="DV18">
        <v>0</v>
      </c>
      <c r="DW18">
        <v>9960</v>
      </c>
      <c r="DX18">
        <v>0</v>
      </c>
      <c r="DY18">
        <v>1567.2</v>
      </c>
      <c r="DZ18">
        <v>-21.5214</v>
      </c>
      <c r="EA18">
        <v>285.50099999999998</v>
      </c>
      <c r="EB18">
        <v>305.95999999999998</v>
      </c>
      <c r="EC18">
        <v>5.11653</v>
      </c>
      <c r="ED18">
        <v>300.00700000000001</v>
      </c>
      <c r="EE18">
        <v>19.456499999999998</v>
      </c>
      <c r="EF18">
        <v>2.45424</v>
      </c>
      <c r="EG18">
        <v>1.9432199999999999</v>
      </c>
      <c r="EH18">
        <v>20.726199999999999</v>
      </c>
      <c r="EI18">
        <v>16.989100000000001</v>
      </c>
      <c r="EJ18">
        <v>1800.27</v>
      </c>
      <c r="EK18">
        <v>0.97799400000000003</v>
      </c>
      <c r="EL18">
        <v>2.2006100000000001E-2</v>
      </c>
      <c r="EM18">
        <v>0</v>
      </c>
      <c r="EN18">
        <v>928.91700000000003</v>
      </c>
      <c r="EO18">
        <v>5.0002700000000004</v>
      </c>
      <c r="EP18">
        <v>17357.2</v>
      </c>
      <c r="EQ18">
        <v>16251</v>
      </c>
      <c r="ER18">
        <v>46.436999999999998</v>
      </c>
      <c r="ES18">
        <v>48.436999999999998</v>
      </c>
      <c r="ET18">
        <v>47.561999999999998</v>
      </c>
      <c r="EU18">
        <v>47.375</v>
      </c>
      <c r="EV18">
        <v>48.125</v>
      </c>
      <c r="EW18">
        <v>1755.76</v>
      </c>
      <c r="EX18">
        <v>39.51</v>
      </c>
      <c r="EY18">
        <v>0</v>
      </c>
      <c r="EZ18">
        <v>114.2000000476837</v>
      </c>
      <c r="FA18">
        <v>0</v>
      </c>
      <c r="FB18">
        <v>929.07396153846162</v>
      </c>
      <c r="FC18">
        <v>-1.3337777713921239</v>
      </c>
      <c r="FD18">
        <v>-47.849572421175509</v>
      </c>
      <c r="FE18">
        <v>17357.846153846149</v>
      </c>
      <c r="FF18">
        <v>15</v>
      </c>
      <c r="FG18">
        <v>1693584778.5999999</v>
      </c>
      <c r="FH18" t="s">
        <v>435</v>
      </c>
      <c r="FI18">
        <v>1693584775.0999999</v>
      </c>
      <c r="FJ18">
        <v>1693584778.5999999</v>
      </c>
      <c r="FK18">
        <v>3</v>
      </c>
      <c r="FL18">
        <v>-0.122</v>
      </c>
      <c r="FM18">
        <v>-1E-3</v>
      </c>
      <c r="FN18">
        <v>1.2170000000000001</v>
      </c>
      <c r="FO18">
        <v>0.35099999999999998</v>
      </c>
      <c r="FP18">
        <v>300</v>
      </c>
      <c r="FQ18">
        <v>19</v>
      </c>
      <c r="FR18">
        <v>0.22</v>
      </c>
      <c r="FS18">
        <v>0.05</v>
      </c>
      <c r="FT18">
        <v>16.815251023961469</v>
      </c>
      <c r="FU18">
        <v>-0.69088771416973715</v>
      </c>
      <c r="FV18">
        <v>0.1486480347725771</v>
      </c>
      <c r="FW18">
        <v>1</v>
      </c>
      <c r="FX18">
        <v>0.33511383896933389</v>
      </c>
      <c r="FY18">
        <v>6.2344179581941078E-2</v>
      </c>
      <c r="FZ18">
        <v>1.3102682744562491E-2</v>
      </c>
      <c r="GA18">
        <v>1</v>
      </c>
      <c r="GB18">
        <v>2</v>
      </c>
      <c r="GC18">
        <v>2</v>
      </c>
      <c r="GD18" t="s">
        <v>427</v>
      </c>
      <c r="GE18">
        <v>3.0815800000000002</v>
      </c>
      <c r="GF18">
        <v>2.8651900000000001</v>
      </c>
      <c r="GG18">
        <v>6.9558099999999998E-2</v>
      </c>
      <c r="GH18">
        <v>7.6244900000000004E-2</v>
      </c>
      <c r="GI18">
        <v>0.117135</v>
      </c>
      <c r="GJ18">
        <v>0.10369</v>
      </c>
      <c r="GK18">
        <v>28226</v>
      </c>
      <c r="GL18">
        <v>21598.2</v>
      </c>
      <c r="GM18">
        <v>29243.3</v>
      </c>
      <c r="GN18">
        <v>21789.9</v>
      </c>
      <c r="GO18">
        <v>34587.199999999997</v>
      </c>
      <c r="GP18">
        <v>26855.9</v>
      </c>
      <c r="GQ18">
        <v>40585.4</v>
      </c>
      <c r="GR18">
        <v>30946.2</v>
      </c>
      <c r="GS18">
        <v>2.0501999999999998</v>
      </c>
      <c r="GT18">
        <v>1.8140000000000001</v>
      </c>
      <c r="GU18">
        <v>5.3226900000000001E-2</v>
      </c>
      <c r="GV18">
        <v>0</v>
      </c>
      <c r="GW18">
        <v>27.112100000000002</v>
      </c>
      <c r="GX18">
        <v>999.9</v>
      </c>
      <c r="GY18">
        <v>38.700000000000003</v>
      </c>
      <c r="GZ18">
        <v>38</v>
      </c>
      <c r="HA18">
        <v>25.7957</v>
      </c>
      <c r="HB18">
        <v>62.088299999999997</v>
      </c>
      <c r="HC18">
        <v>13.8101</v>
      </c>
      <c r="HD18">
        <v>1</v>
      </c>
      <c r="HE18">
        <v>0.20414599999999999</v>
      </c>
      <c r="HF18">
        <v>3.1814300000000002</v>
      </c>
      <c r="HG18">
        <v>20.247299999999999</v>
      </c>
      <c r="HH18">
        <v>5.2346599999999999</v>
      </c>
      <c r="HI18">
        <v>11.974</v>
      </c>
      <c r="HJ18">
        <v>4.9757999999999996</v>
      </c>
      <c r="HK18">
        <v>3.2839</v>
      </c>
      <c r="HL18">
        <v>9999</v>
      </c>
      <c r="HM18">
        <v>9999</v>
      </c>
      <c r="HN18">
        <v>9999</v>
      </c>
      <c r="HO18">
        <v>999.9</v>
      </c>
      <c r="HP18">
        <v>1.86145</v>
      </c>
      <c r="HQ18">
        <v>1.8631500000000001</v>
      </c>
      <c r="HR18">
        <v>1.86852</v>
      </c>
      <c r="HS18">
        <v>1.8591899999999999</v>
      </c>
      <c r="HT18">
        <v>1.8575299999999999</v>
      </c>
      <c r="HU18">
        <v>1.8612200000000001</v>
      </c>
      <c r="HV18">
        <v>1.86511</v>
      </c>
      <c r="HW18">
        <v>1.8671199999999999</v>
      </c>
      <c r="HX18">
        <v>5</v>
      </c>
      <c r="HY18">
        <v>0</v>
      </c>
      <c r="HZ18">
        <v>0</v>
      </c>
      <c r="IA18">
        <v>0</v>
      </c>
      <c r="IB18" t="s">
        <v>428</v>
      </c>
      <c r="IC18" t="s">
        <v>429</v>
      </c>
      <c r="ID18" t="s">
        <v>430</v>
      </c>
      <c r="IE18" t="s">
        <v>430</v>
      </c>
      <c r="IF18" t="s">
        <v>430</v>
      </c>
      <c r="IG18" t="s">
        <v>430</v>
      </c>
      <c r="IH18">
        <v>0</v>
      </c>
      <c r="II18">
        <v>100</v>
      </c>
      <c r="IJ18">
        <v>100</v>
      </c>
      <c r="IK18">
        <v>1.2110000000000001</v>
      </c>
      <c r="IL18">
        <v>0.60680000000000001</v>
      </c>
      <c r="IM18">
        <v>1.0196925508007331</v>
      </c>
      <c r="IN18">
        <v>1.118558698776514E-3</v>
      </c>
      <c r="IO18">
        <v>-1.6939696309573479E-6</v>
      </c>
      <c r="IP18">
        <v>5.4698917449866148E-10</v>
      </c>
      <c r="IQ18">
        <v>-5.3784615815352037E-2</v>
      </c>
      <c r="IR18">
        <v>-7.6058941998734366E-3</v>
      </c>
      <c r="IS18">
        <v>1.6984902717538061E-3</v>
      </c>
      <c r="IT18">
        <v>-9.6352527008986976E-6</v>
      </c>
      <c r="IU18">
        <v>2</v>
      </c>
      <c r="IV18">
        <v>2021</v>
      </c>
      <c r="IW18">
        <v>2</v>
      </c>
      <c r="IX18">
        <v>40</v>
      </c>
      <c r="IY18">
        <v>0.7</v>
      </c>
      <c r="IZ18">
        <v>0.6</v>
      </c>
      <c r="JA18">
        <v>0.81298800000000004</v>
      </c>
      <c r="JB18">
        <v>2.51953</v>
      </c>
      <c r="JC18">
        <v>1.34399</v>
      </c>
      <c r="JD18">
        <v>2.2424300000000001</v>
      </c>
      <c r="JE18">
        <v>1.5918000000000001</v>
      </c>
      <c r="JF18">
        <v>2.2583000000000002</v>
      </c>
      <c r="JG18">
        <v>44.950400000000002</v>
      </c>
      <c r="JH18">
        <v>23.956199999999999</v>
      </c>
      <c r="JI18">
        <v>18</v>
      </c>
      <c r="JJ18">
        <v>532.18799999999999</v>
      </c>
      <c r="JK18">
        <v>417.07</v>
      </c>
      <c r="JL18">
        <v>22.897500000000001</v>
      </c>
      <c r="JM18">
        <v>30.118400000000001</v>
      </c>
      <c r="JN18">
        <v>30.000299999999999</v>
      </c>
      <c r="JO18">
        <v>30.025400000000001</v>
      </c>
      <c r="JP18">
        <v>29.9879</v>
      </c>
      <c r="JQ18">
        <v>16.358000000000001</v>
      </c>
      <c r="JR18">
        <v>26.237400000000001</v>
      </c>
      <c r="JS18">
        <v>32.058300000000003</v>
      </c>
      <c r="JT18">
        <v>22.898399999999999</v>
      </c>
      <c r="JU18">
        <v>300</v>
      </c>
      <c r="JV18">
        <v>19.446100000000001</v>
      </c>
      <c r="JW18">
        <v>99.708799999999997</v>
      </c>
      <c r="JX18">
        <v>97.790199999999999</v>
      </c>
    </row>
    <row r="19" spans="1:284" x14ac:dyDescent="0.3">
      <c r="A19">
        <v>3</v>
      </c>
      <c r="B19">
        <v>1693584937.5999999</v>
      </c>
      <c r="C19">
        <v>237.5</v>
      </c>
      <c r="D19" t="s">
        <v>436</v>
      </c>
      <c r="E19" t="s">
        <v>437</v>
      </c>
      <c r="F19" t="s">
        <v>416</v>
      </c>
      <c r="G19" t="s">
        <v>417</v>
      </c>
      <c r="H19" t="s">
        <v>418</v>
      </c>
      <c r="I19" t="s">
        <v>419</v>
      </c>
      <c r="J19" t="s">
        <v>420</v>
      </c>
      <c r="K19" t="s">
        <v>31</v>
      </c>
      <c r="L19" t="s">
        <v>421</v>
      </c>
      <c r="M19">
        <v>1693584937.5999999</v>
      </c>
      <c r="N19">
        <f t="shared" si="0"/>
        <v>4.4820250206383059E-3</v>
      </c>
      <c r="O19">
        <f t="shared" si="1"/>
        <v>4.4820250206383063</v>
      </c>
      <c r="P19">
        <f t="shared" si="2"/>
        <v>10.148691250718581</v>
      </c>
      <c r="Q19">
        <f t="shared" si="3"/>
        <v>186.857</v>
      </c>
      <c r="R19">
        <f t="shared" si="4"/>
        <v>134.18373669042265</v>
      </c>
      <c r="S19">
        <f t="shared" si="5"/>
        <v>13.415340445674378</v>
      </c>
      <c r="T19">
        <f t="shared" si="6"/>
        <v>18.681476097514999</v>
      </c>
      <c r="U19">
        <f t="shared" si="7"/>
        <v>0.34878775218818053</v>
      </c>
      <c r="V19">
        <f t="shared" si="8"/>
        <v>2.9230070393836889</v>
      </c>
      <c r="W19">
        <f t="shared" si="9"/>
        <v>0.3272059683919612</v>
      </c>
      <c r="X19">
        <f t="shared" si="10"/>
        <v>0.20633138854694411</v>
      </c>
      <c r="Y19">
        <f t="shared" si="11"/>
        <v>344.31939964462867</v>
      </c>
      <c r="Z19">
        <f t="shared" si="12"/>
        <v>28.722183588558295</v>
      </c>
      <c r="AA19">
        <f t="shared" si="13"/>
        <v>27.973700000000001</v>
      </c>
      <c r="AB19">
        <f t="shared" si="14"/>
        <v>3.789025322446756</v>
      </c>
      <c r="AC19">
        <f t="shared" si="15"/>
        <v>65.434443951936188</v>
      </c>
      <c r="AD19">
        <f t="shared" si="16"/>
        <v>2.4623632569340002</v>
      </c>
      <c r="AE19">
        <f t="shared" si="17"/>
        <v>3.7630995362972581</v>
      </c>
      <c r="AF19">
        <f t="shared" si="18"/>
        <v>1.3266620655127559</v>
      </c>
      <c r="AG19">
        <f t="shared" si="19"/>
        <v>-197.6573034101493</v>
      </c>
      <c r="AH19">
        <f t="shared" si="20"/>
        <v>-18.54777280320361</v>
      </c>
      <c r="AI19">
        <f t="shared" si="21"/>
        <v>-1.3819871092523397</v>
      </c>
      <c r="AJ19">
        <f t="shared" si="22"/>
        <v>126.73233632202341</v>
      </c>
      <c r="AK19">
        <v>19</v>
      </c>
      <c r="AL19">
        <v>4</v>
      </c>
      <c r="AM19">
        <f t="shared" si="23"/>
        <v>1</v>
      </c>
      <c r="AN19">
        <f t="shared" si="24"/>
        <v>0</v>
      </c>
      <c r="AO19">
        <f t="shared" si="25"/>
        <v>52535.65613064159</v>
      </c>
      <c r="AP19" t="s">
        <v>422</v>
      </c>
      <c r="AQ19">
        <v>10366.9</v>
      </c>
      <c r="AR19">
        <v>993.59653846153856</v>
      </c>
      <c r="AS19">
        <v>3431.87</v>
      </c>
      <c r="AT19">
        <f t="shared" si="26"/>
        <v>0.71047955241266758</v>
      </c>
      <c r="AU19">
        <v>-3.9894345373445681</v>
      </c>
      <c r="AV19" t="s">
        <v>438</v>
      </c>
      <c r="AW19">
        <v>10325</v>
      </c>
      <c r="AX19">
        <v>934.78243999999995</v>
      </c>
      <c r="AY19">
        <v>1212.4449547200429</v>
      </c>
      <c r="AZ19">
        <f t="shared" si="27"/>
        <v>0.22901040879349122</v>
      </c>
      <c r="BA19">
        <v>0.5</v>
      </c>
      <c r="BB19">
        <f t="shared" si="28"/>
        <v>1512.9659998223142</v>
      </c>
      <c r="BC19">
        <f t="shared" si="29"/>
        <v>10.148691250718581</v>
      </c>
      <c r="BD19">
        <f t="shared" si="30"/>
        <v>173.24248105498066</v>
      </c>
      <c r="BE19">
        <f t="shared" si="31"/>
        <v>9.3446421067780502E-3</v>
      </c>
      <c r="BF19">
        <f t="shared" si="32"/>
        <v>1.8305367486084585</v>
      </c>
      <c r="BG19">
        <f t="shared" si="33"/>
        <v>649.41891723137076</v>
      </c>
      <c r="BH19" t="s">
        <v>439</v>
      </c>
      <c r="BI19">
        <v>657.04</v>
      </c>
      <c r="BJ19">
        <f t="shared" si="34"/>
        <v>657.04</v>
      </c>
      <c r="BK19">
        <f t="shared" si="35"/>
        <v>0.45808673833632929</v>
      </c>
      <c r="BL19">
        <f t="shared" si="36"/>
        <v>0.49992804774311267</v>
      </c>
      <c r="BM19">
        <f t="shared" si="37"/>
        <v>0.79984180842788821</v>
      </c>
      <c r="BN19">
        <f t="shared" si="38"/>
        <v>1.2687435416122328</v>
      </c>
      <c r="BO19">
        <f t="shared" si="39"/>
        <v>0.91024451534635531</v>
      </c>
      <c r="BP19">
        <f t="shared" si="40"/>
        <v>0.35138948961122413</v>
      </c>
      <c r="BQ19">
        <f t="shared" si="41"/>
        <v>0.64861051038877582</v>
      </c>
      <c r="BR19">
        <v>2377</v>
      </c>
      <c r="BS19">
        <v>290.00000000000011</v>
      </c>
      <c r="BT19">
        <v>1149.3699999999999</v>
      </c>
      <c r="BU19">
        <v>195</v>
      </c>
      <c r="BV19">
        <v>10325</v>
      </c>
      <c r="BW19">
        <v>1147.1099999999999</v>
      </c>
      <c r="BX19">
        <v>2.2599999999999998</v>
      </c>
      <c r="BY19">
        <v>300.00000000000011</v>
      </c>
      <c r="BZ19">
        <v>38.4</v>
      </c>
      <c r="CA19">
        <v>1212.4449547200429</v>
      </c>
      <c r="CB19">
        <v>1.2958929880854859</v>
      </c>
      <c r="CC19">
        <v>-67.459865696445078</v>
      </c>
      <c r="CD19">
        <v>1.094983314835172</v>
      </c>
      <c r="CE19">
        <v>0.9926769830051595</v>
      </c>
      <c r="CF19">
        <v>-1.123263114571748E-2</v>
      </c>
      <c r="CG19">
        <v>289.99999999999989</v>
      </c>
      <c r="CH19">
        <v>1148.5899999999999</v>
      </c>
      <c r="CI19">
        <v>885</v>
      </c>
      <c r="CJ19">
        <v>10289.4</v>
      </c>
      <c r="CK19">
        <v>1146.8800000000001</v>
      </c>
      <c r="CL19">
        <v>1.71</v>
      </c>
      <c r="CZ19">
        <f t="shared" si="42"/>
        <v>1799.74</v>
      </c>
      <c r="DA19">
        <f t="shared" si="43"/>
        <v>1512.9659998223142</v>
      </c>
      <c r="DB19">
        <f t="shared" si="44"/>
        <v>0.84065809495944643</v>
      </c>
      <c r="DC19">
        <f t="shared" si="45"/>
        <v>0.1913161899188931</v>
      </c>
      <c r="DD19">
        <v>6</v>
      </c>
      <c r="DE19">
        <v>0.5</v>
      </c>
      <c r="DF19" t="s">
        <v>425</v>
      </c>
      <c r="DG19">
        <v>2</v>
      </c>
      <c r="DH19">
        <v>1693584937.5999999</v>
      </c>
      <c r="DI19">
        <v>186.857</v>
      </c>
      <c r="DJ19">
        <v>200.03700000000001</v>
      </c>
      <c r="DK19">
        <v>24.629200000000001</v>
      </c>
      <c r="DL19">
        <v>19.384599999999999</v>
      </c>
      <c r="DM19">
        <v>185.87700000000001</v>
      </c>
      <c r="DN19">
        <v>24.018699999999999</v>
      </c>
      <c r="DO19">
        <v>500.13</v>
      </c>
      <c r="DP19">
        <v>99.877200000000002</v>
      </c>
      <c r="DQ19">
        <v>0.10019500000000001</v>
      </c>
      <c r="DR19">
        <v>27.856000000000002</v>
      </c>
      <c r="DS19">
        <v>27.973700000000001</v>
      </c>
      <c r="DT19">
        <v>999.9</v>
      </c>
      <c r="DU19">
        <v>0</v>
      </c>
      <c r="DV19">
        <v>0</v>
      </c>
      <c r="DW19">
        <v>9975</v>
      </c>
      <c r="DX19">
        <v>0</v>
      </c>
      <c r="DY19">
        <v>1571.7</v>
      </c>
      <c r="DZ19">
        <v>-13.1799</v>
      </c>
      <c r="EA19">
        <v>191.57499999999999</v>
      </c>
      <c r="EB19">
        <v>203.99100000000001</v>
      </c>
      <c r="EC19">
        <v>5.2446000000000002</v>
      </c>
      <c r="ED19">
        <v>200.03700000000001</v>
      </c>
      <c r="EE19">
        <v>19.384599999999999</v>
      </c>
      <c r="EF19">
        <v>2.4598900000000001</v>
      </c>
      <c r="EG19">
        <v>1.93608</v>
      </c>
      <c r="EH19">
        <v>20.763500000000001</v>
      </c>
      <c r="EI19">
        <v>16.931000000000001</v>
      </c>
      <c r="EJ19">
        <v>1799.74</v>
      </c>
      <c r="EK19">
        <v>0.97799999999999998</v>
      </c>
      <c r="EL19">
        <v>2.20003E-2</v>
      </c>
      <c r="EM19">
        <v>0</v>
      </c>
      <c r="EN19">
        <v>934.17499999999995</v>
      </c>
      <c r="EO19">
        <v>5.0002700000000004</v>
      </c>
      <c r="EP19">
        <v>17439.5</v>
      </c>
      <c r="EQ19">
        <v>16246.2</v>
      </c>
      <c r="ER19">
        <v>46.061999999999998</v>
      </c>
      <c r="ES19">
        <v>48.061999999999998</v>
      </c>
      <c r="ET19">
        <v>47.25</v>
      </c>
      <c r="EU19">
        <v>47.061999999999998</v>
      </c>
      <c r="EV19">
        <v>47.811999999999998</v>
      </c>
      <c r="EW19">
        <v>1755.26</v>
      </c>
      <c r="EX19">
        <v>39.479999999999997</v>
      </c>
      <c r="EY19">
        <v>0</v>
      </c>
      <c r="EZ19">
        <v>118.7999999523163</v>
      </c>
      <c r="FA19">
        <v>0</v>
      </c>
      <c r="FB19">
        <v>934.78243999999995</v>
      </c>
      <c r="FC19">
        <v>-1.8482307734052541</v>
      </c>
      <c r="FD19">
        <v>23.338461862923669</v>
      </c>
      <c r="FE19">
        <v>17448.723999999998</v>
      </c>
      <c r="FF19">
        <v>15</v>
      </c>
      <c r="FG19">
        <v>1693584900.0999999</v>
      </c>
      <c r="FH19" t="s">
        <v>440</v>
      </c>
      <c r="FI19">
        <v>1693584891.5999999</v>
      </c>
      <c r="FJ19">
        <v>1693584900.0999999</v>
      </c>
      <c r="FK19">
        <v>4</v>
      </c>
      <c r="FL19">
        <v>-0.192</v>
      </c>
      <c r="FM19">
        <v>1E-3</v>
      </c>
      <c r="FN19">
        <v>0.98699999999999999</v>
      </c>
      <c r="FO19">
        <v>0.34899999999999998</v>
      </c>
      <c r="FP19">
        <v>200</v>
      </c>
      <c r="FQ19">
        <v>19</v>
      </c>
      <c r="FR19">
        <v>0.33</v>
      </c>
      <c r="FS19">
        <v>0.04</v>
      </c>
      <c r="FT19">
        <v>10.12848373666673</v>
      </c>
      <c r="FU19">
        <v>-0.31527193954748178</v>
      </c>
      <c r="FV19">
        <v>9.9289106494735851E-2</v>
      </c>
      <c r="FW19">
        <v>1</v>
      </c>
      <c r="FX19">
        <v>0.34113982989310632</v>
      </c>
      <c r="FY19">
        <v>6.7339768938782851E-2</v>
      </c>
      <c r="FZ19">
        <v>1.540698157048268E-2</v>
      </c>
      <c r="GA19">
        <v>1</v>
      </c>
      <c r="GB19">
        <v>2</v>
      </c>
      <c r="GC19">
        <v>2</v>
      </c>
      <c r="GD19" t="s">
        <v>427</v>
      </c>
      <c r="GE19">
        <v>3.0819299999999998</v>
      </c>
      <c r="GF19">
        <v>2.8651399999999998</v>
      </c>
      <c r="GG19">
        <v>4.9209999999999997E-2</v>
      </c>
      <c r="GH19">
        <v>5.4020699999999998E-2</v>
      </c>
      <c r="GI19">
        <v>0.117325</v>
      </c>
      <c r="GJ19">
        <v>0.103425</v>
      </c>
      <c r="GK19">
        <v>28844.799999999999</v>
      </c>
      <c r="GL19">
        <v>22123.5</v>
      </c>
      <c r="GM19">
        <v>29244.7</v>
      </c>
      <c r="GN19">
        <v>21795.4</v>
      </c>
      <c r="GO19">
        <v>34578.699999999997</v>
      </c>
      <c r="GP19">
        <v>26868.9</v>
      </c>
      <c r="GQ19">
        <v>40587.1</v>
      </c>
      <c r="GR19">
        <v>30954.1</v>
      </c>
      <c r="GS19">
        <v>2.0489000000000002</v>
      </c>
      <c r="GT19">
        <v>1.8137000000000001</v>
      </c>
      <c r="GU19">
        <v>5.70863E-2</v>
      </c>
      <c r="GV19">
        <v>0</v>
      </c>
      <c r="GW19">
        <v>27.040900000000001</v>
      </c>
      <c r="GX19">
        <v>999.9</v>
      </c>
      <c r="GY19">
        <v>37.6</v>
      </c>
      <c r="GZ19">
        <v>38.299999999999997</v>
      </c>
      <c r="HA19">
        <v>25.472899999999999</v>
      </c>
      <c r="HB19">
        <v>62.1083</v>
      </c>
      <c r="HC19">
        <v>13.573700000000001</v>
      </c>
      <c r="HD19">
        <v>1</v>
      </c>
      <c r="HE19">
        <v>0.19902400000000001</v>
      </c>
      <c r="HF19">
        <v>2.7322899999999999</v>
      </c>
      <c r="HG19">
        <v>20.255800000000001</v>
      </c>
      <c r="HH19">
        <v>5.2346599999999999</v>
      </c>
      <c r="HI19">
        <v>11.974</v>
      </c>
      <c r="HJ19">
        <v>4.9752000000000001</v>
      </c>
      <c r="HK19">
        <v>3.2837000000000001</v>
      </c>
      <c r="HL19">
        <v>9999</v>
      </c>
      <c r="HM19">
        <v>9999</v>
      </c>
      <c r="HN19">
        <v>9999</v>
      </c>
      <c r="HO19">
        <v>999.9</v>
      </c>
      <c r="HP19">
        <v>1.8614999999999999</v>
      </c>
      <c r="HQ19">
        <v>1.8631800000000001</v>
      </c>
      <c r="HR19">
        <v>1.86852</v>
      </c>
      <c r="HS19">
        <v>1.85921</v>
      </c>
      <c r="HT19">
        <v>1.8575699999999999</v>
      </c>
      <c r="HU19">
        <v>1.8612500000000001</v>
      </c>
      <c r="HV19">
        <v>1.86514</v>
      </c>
      <c r="HW19">
        <v>1.86714</v>
      </c>
      <c r="HX19">
        <v>5</v>
      </c>
      <c r="HY19">
        <v>0</v>
      </c>
      <c r="HZ19">
        <v>0</v>
      </c>
      <c r="IA19">
        <v>0</v>
      </c>
      <c r="IB19" t="s">
        <v>428</v>
      </c>
      <c r="IC19" t="s">
        <v>429</v>
      </c>
      <c r="ID19" t="s">
        <v>430</v>
      </c>
      <c r="IE19" t="s">
        <v>430</v>
      </c>
      <c r="IF19" t="s">
        <v>430</v>
      </c>
      <c r="IG19" t="s">
        <v>430</v>
      </c>
      <c r="IH19">
        <v>0</v>
      </c>
      <c r="II19">
        <v>100</v>
      </c>
      <c r="IJ19">
        <v>100</v>
      </c>
      <c r="IK19">
        <v>0.98</v>
      </c>
      <c r="IL19">
        <v>0.61050000000000004</v>
      </c>
      <c r="IM19">
        <v>0.82715819678082469</v>
      </c>
      <c r="IN19">
        <v>1.118558698776514E-3</v>
      </c>
      <c r="IO19">
        <v>-1.6939696309573479E-6</v>
      </c>
      <c r="IP19">
        <v>5.4698917449866148E-10</v>
      </c>
      <c r="IQ19">
        <v>-5.3159722123715891E-2</v>
      </c>
      <c r="IR19">
        <v>-7.6058941998734366E-3</v>
      </c>
      <c r="IS19">
        <v>1.6984902717538061E-3</v>
      </c>
      <c r="IT19">
        <v>-9.6352527008986976E-6</v>
      </c>
      <c r="IU19">
        <v>2</v>
      </c>
      <c r="IV19">
        <v>2021</v>
      </c>
      <c r="IW19">
        <v>2</v>
      </c>
      <c r="IX19">
        <v>40</v>
      </c>
      <c r="IY19">
        <v>0.8</v>
      </c>
      <c r="IZ19">
        <v>0.6</v>
      </c>
      <c r="JA19">
        <v>0.59570299999999998</v>
      </c>
      <c r="JB19">
        <v>2.5146500000000001</v>
      </c>
      <c r="JC19">
        <v>1.34399</v>
      </c>
      <c r="JD19">
        <v>2.2412100000000001</v>
      </c>
      <c r="JE19">
        <v>1.5918000000000001</v>
      </c>
      <c r="JF19">
        <v>2.47803</v>
      </c>
      <c r="JG19">
        <v>45.261899999999997</v>
      </c>
      <c r="JH19">
        <v>24.026199999999999</v>
      </c>
      <c r="JI19">
        <v>18</v>
      </c>
      <c r="JJ19">
        <v>531.09500000000003</v>
      </c>
      <c r="JK19">
        <v>416.702</v>
      </c>
      <c r="JL19">
        <v>23.2362</v>
      </c>
      <c r="JM19">
        <v>30.0869</v>
      </c>
      <c r="JN19">
        <v>29.999600000000001</v>
      </c>
      <c r="JO19">
        <v>30.002099999999999</v>
      </c>
      <c r="JP19">
        <v>29.964700000000001</v>
      </c>
      <c r="JQ19">
        <v>12.0116</v>
      </c>
      <c r="JR19">
        <v>25.377099999999999</v>
      </c>
      <c r="JS19">
        <v>30.556100000000001</v>
      </c>
      <c r="JT19">
        <v>23.235600000000002</v>
      </c>
      <c r="JU19">
        <v>200</v>
      </c>
      <c r="JV19">
        <v>19.3047</v>
      </c>
      <c r="JW19">
        <v>99.713300000000004</v>
      </c>
      <c r="JX19">
        <v>97.815100000000001</v>
      </c>
    </row>
    <row r="20" spans="1:284" x14ac:dyDescent="0.3">
      <c r="A20">
        <v>4</v>
      </c>
      <c r="B20">
        <v>1693585048.0999999</v>
      </c>
      <c r="C20">
        <v>348</v>
      </c>
      <c r="D20" t="s">
        <v>441</v>
      </c>
      <c r="E20" t="s">
        <v>442</v>
      </c>
      <c r="F20" t="s">
        <v>416</v>
      </c>
      <c r="G20" t="s">
        <v>417</v>
      </c>
      <c r="H20" t="s">
        <v>418</v>
      </c>
      <c r="I20" t="s">
        <v>419</v>
      </c>
      <c r="J20" t="s">
        <v>420</v>
      </c>
      <c r="K20" t="s">
        <v>31</v>
      </c>
      <c r="L20" t="s">
        <v>421</v>
      </c>
      <c r="M20">
        <v>1693585048.0999999</v>
      </c>
      <c r="N20">
        <f t="shared" si="0"/>
        <v>4.5588020424656593E-3</v>
      </c>
      <c r="O20">
        <f t="shared" si="1"/>
        <v>4.5588020424656595</v>
      </c>
      <c r="P20">
        <f t="shared" si="2"/>
        <v>6.6586192436358047</v>
      </c>
      <c r="Q20">
        <f t="shared" si="3"/>
        <v>141.21700000000001</v>
      </c>
      <c r="R20">
        <f t="shared" si="4"/>
        <v>106.72730502150871</v>
      </c>
      <c r="S20">
        <f t="shared" si="5"/>
        <v>10.669681975428428</v>
      </c>
      <c r="T20">
        <f t="shared" si="6"/>
        <v>14.117666319977101</v>
      </c>
      <c r="U20">
        <f t="shared" si="7"/>
        <v>0.35424562462195869</v>
      </c>
      <c r="V20">
        <f t="shared" si="8"/>
        <v>2.9391123897542455</v>
      </c>
      <c r="W20">
        <f t="shared" si="9"/>
        <v>0.33211992796022988</v>
      </c>
      <c r="X20">
        <f t="shared" si="10"/>
        <v>0.20944759732481372</v>
      </c>
      <c r="Y20">
        <f t="shared" si="11"/>
        <v>344.3680996444981</v>
      </c>
      <c r="Z20">
        <f t="shared" si="12"/>
        <v>28.739631741142418</v>
      </c>
      <c r="AA20">
        <f t="shared" si="13"/>
        <v>28.004300000000001</v>
      </c>
      <c r="AB20">
        <f t="shared" si="14"/>
        <v>3.7957910558804078</v>
      </c>
      <c r="AC20">
        <f t="shared" si="15"/>
        <v>65.386517530441083</v>
      </c>
      <c r="AD20">
        <f t="shared" si="16"/>
        <v>2.4665252678244896</v>
      </c>
      <c r="AE20">
        <f t="shared" si="17"/>
        <v>3.7722230223932391</v>
      </c>
      <c r="AF20">
        <f t="shared" si="18"/>
        <v>1.3292657880559182</v>
      </c>
      <c r="AG20">
        <f t="shared" si="19"/>
        <v>-201.04317007273556</v>
      </c>
      <c r="AH20">
        <f t="shared" si="20"/>
        <v>-16.922826020306783</v>
      </c>
      <c r="AI20">
        <f t="shared" si="21"/>
        <v>-1.2544543355775022</v>
      </c>
      <c r="AJ20">
        <f t="shared" si="22"/>
        <v>125.14764921587823</v>
      </c>
      <c r="AK20">
        <v>17</v>
      </c>
      <c r="AL20">
        <v>3</v>
      </c>
      <c r="AM20">
        <f t="shared" si="23"/>
        <v>1</v>
      </c>
      <c r="AN20">
        <f t="shared" si="24"/>
        <v>0</v>
      </c>
      <c r="AO20">
        <f t="shared" si="25"/>
        <v>52992.510589111189</v>
      </c>
      <c r="AP20" t="s">
        <v>422</v>
      </c>
      <c r="AQ20">
        <v>10366.9</v>
      </c>
      <c r="AR20">
        <v>993.59653846153856</v>
      </c>
      <c r="AS20">
        <v>3431.87</v>
      </c>
      <c r="AT20">
        <f t="shared" si="26"/>
        <v>0.71047955241266758</v>
      </c>
      <c r="AU20">
        <v>-3.9894345373445681</v>
      </c>
      <c r="AV20" t="s">
        <v>443</v>
      </c>
      <c r="AW20">
        <v>10334.700000000001</v>
      </c>
      <c r="AX20">
        <v>938.43460000000005</v>
      </c>
      <c r="AY20">
        <v>1195.849199364736</v>
      </c>
      <c r="AZ20">
        <f t="shared" si="27"/>
        <v>0.21525673931251599</v>
      </c>
      <c r="BA20">
        <v>0.5</v>
      </c>
      <c r="BB20">
        <f t="shared" si="28"/>
        <v>1513.176599822249</v>
      </c>
      <c r="BC20">
        <f t="shared" si="29"/>
        <v>6.6586192436358047</v>
      </c>
      <c r="BD20">
        <f t="shared" si="30"/>
        <v>162.86073044086859</v>
      </c>
      <c r="BE20">
        <f t="shared" si="31"/>
        <v>7.0368876853046675E-3</v>
      </c>
      <c r="BF20">
        <f t="shared" si="32"/>
        <v>1.8698183699274895</v>
      </c>
      <c r="BG20">
        <f t="shared" si="33"/>
        <v>644.62718952330272</v>
      </c>
      <c r="BH20" t="s">
        <v>444</v>
      </c>
      <c r="BI20">
        <v>660.09</v>
      </c>
      <c r="BJ20">
        <f t="shared" si="34"/>
        <v>660.09</v>
      </c>
      <c r="BK20">
        <f t="shared" si="35"/>
        <v>0.44801568596554164</v>
      </c>
      <c r="BL20">
        <f t="shared" si="36"/>
        <v>0.48046697036646191</v>
      </c>
      <c r="BM20">
        <f t="shared" si="37"/>
        <v>0.80670933502488085</v>
      </c>
      <c r="BN20">
        <f t="shared" si="38"/>
        <v>1.2727377638207698</v>
      </c>
      <c r="BO20">
        <f t="shared" si="39"/>
        <v>0.91705087058791868</v>
      </c>
      <c r="BP20">
        <f t="shared" si="40"/>
        <v>0.33795795942434115</v>
      </c>
      <c r="BQ20">
        <f t="shared" si="41"/>
        <v>0.66204204057565885</v>
      </c>
      <c r="BR20">
        <v>2379</v>
      </c>
      <c r="BS20">
        <v>290.00000000000011</v>
      </c>
      <c r="BT20">
        <v>1135.79</v>
      </c>
      <c r="BU20">
        <v>125</v>
      </c>
      <c r="BV20">
        <v>10334.700000000001</v>
      </c>
      <c r="BW20">
        <v>1134.92</v>
      </c>
      <c r="BX20">
        <v>0.87</v>
      </c>
      <c r="BY20">
        <v>300.00000000000011</v>
      </c>
      <c r="BZ20">
        <v>38.4</v>
      </c>
      <c r="CA20">
        <v>1195.849199364736</v>
      </c>
      <c r="CB20">
        <v>1.1021563367737961</v>
      </c>
      <c r="CC20">
        <v>-62.970051683471141</v>
      </c>
      <c r="CD20">
        <v>0.93104102484789208</v>
      </c>
      <c r="CE20">
        <v>0.99391616646728698</v>
      </c>
      <c r="CF20">
        <v>-1.1230424249165739E-2</v>
      </c>
      <c r="CG20">
        <v>289.99999999999989</v>
      </c>
      <c r="CH20">
        <v>1136.08</v>
      </c>
      <c r="CI20">
        <v>795</v>
      </c>
      <c r="CJ20">
        <v>10291.1</v>
      </c>
      <c r="CK20">
        <v>1134.6600000000001</v>
      </c>
      <c r="CL20">
        <v>1.42</v>
      </c>
      <c r="CZ20">
        <f t="shared" si="42"/>
        <v>1799.99</v>
      </c>
      <c r="DA20">
        <f t="shared" si="43"/>
        <v>1513.176599822249</v>
      </c>
      <c r="DB20">
        <f t="shared" si="44"/>
        <v>0.84065833689200997</v>
      </c>
      <c r="DC20">
        <f t="shared" si="45"/>
        <v>0.19131667378401995</v>
      </c>
      <c r="DD20">
        <v>6</v>
      </c>
      <c r="DE20">
        <v>0.5</v>
      </c>
      <c r="DF20" t="s">
        <v>425</v>
      </c>
      <c r="DG20">
        <v>2</v>
      </c>
      <c r="DH20">
        <v>1693585048.0999999</v>
      </c>
      <c r="DI20">
        <v>141.21700000000001</v>
      </c>
      <c r="DJ20">
        <v>149.98400000000001</v>
      </c>
      <c r="DK20">
        <v>24.6723</v>
      </c>
      <c r="DL20">
        <v>19.334199999999999</v>
      </c>
      <c r="DM20">
        <v>140.20599999999999</v>
      </c>
      <c r="DN20">
        <v>24.063400000000001</v>
      </c>
      <c r="DO20">
        <v>499.76499999999999</v>
      </c>
      <c r="DP20">
        <v>99.872</v>
      </c>
      <c r="DQ20">
        <v>9.9436300000000005E-2</v>
      </c>
      <c r="DR20">
        <v>27.897500000000001</v>
      </c>
      <c r="DS20">
        <v>28.004300000000001</v>
      </c>
      <c r="DT20">
        <v>999.9</v>
      </c>
      <c r="DU20">
        <v>0</v>
      </c>
      <c r="DV20">
        <v>0</v>
      </c>
      <c r="DW20">
        <v>10067.5</v>
      </c>
      <c r="DX20">
        <v>0</v>
      </c>
      <c r="DY20">
        <v>1581.28</v>
      </c>
      <c r="DZ20">
        <v>-8.7679299999999998</v>
      </c>
      <c r="EA20">
        <v>144.78899999999999</v>
      </c>
      <c r="EB20">
        <v>152.941</v>
      </c>
      <c r="EC20">
        <v>5.3380299999999998</v>
      </c>
      <c r="ED20">
        <v>149.98400000000001</v>
      </c>
      <c r="EE20">
        <v>19.334199999999999</v>
      </c>
      <c r="EF20">
        <v>2.46407</v>
      </c>
      <c r="EG20">
        <v>1.9309499999999999</v>
      </c>
      <c r="EH20">
        <v>20.7911</v>
      </c>
      <c r="EI20">
        <v>16.889199999999999</v>
      </c>
      <c r="EJ20">
        <v>1799.99</v>
      </c>
      <c r="EK20">
        <v>0.97799400000000003</v>
      </c>
      <c r="EL20">
        <v>2.2006100000000001E-2</v>
      </c>
      <c r="EM20">
        <v>0</v>
      </c>
      <c r="EN20">
        <v>938.279</v>
      </c>
      <c r="EO20">
        <v>5.0002700000000004</v>
      </c>
      <c r="EP20">
        <v>17536.8</v>
      </c>
      <c r="EQ20">
        <v>16248.5</v>
      </c>
      <c r="ER20">
        <v>46.436999999999998</v>
      </c>
      <c r="ES20">
        <v>48.5</v>
      </c>
      <c r="ET20">
        <v>47.625</v>
      </c>
      <c r="EU20">
        <v>47.625</v>
      </c>
      <c r="EV20">
        <v>48.061999999999998</v>
      </c>
      <c r="EW20">
        <v>1755.49</v>
      </c>
      <c r="EX20">
        <v>39.5</v>
      </c>
      <c r="EY20">
        <v>0</v>
      </c>
      <c r="EZ20">
        <v>108.6000001430511</v>
      </c>
      <c r="FA20">
        <v>0</v>
      </c>
      <c r="FB20">
        <v>938.43460000000005</v>
      </c>
      <c r="FC20">
        <v>-1.887999998884619</v>
      </c>
      <c r="FD20">
        <v>-39.092307804468632</v>
      </c>
      <c r="FE20">
        <v>17539.348000000002</v>
      </c>
      <c r="FF20">
        <v>15</v>
      </c>
      <c r="FG20">
        <v>1693585010.0999999</v>
      </c>
      <c r="FH20" t="s">
        <v>445</v>
      </c>
      <c r="FI20">
        <v>1693585004.5999999</v>
      </c>
      <c r="FJ20">
        <v>1693585010.0999999</v>
      </c>
      <c r="FK20">
        <v>5</v>
      </c>
      <c r="FL20">
        <v>5.8000000000000003E-2</v>
      </c>
      <c r="FM20">
        <v>-4.0000000000000001E-3</v>
      </c>
      <c r="FN20">
        <v>1.016</v>
      </c>
      <c r="FO20">
        <v>0.33500000000000002</v>
      </c>
      <c r="FP20">
        <v>150</v>
      </c>
      <c r="FQ20">
        <v>19</v>
      </c>
      <c r="FR20">
        <v>0.61</v>
      </c>
      <c r="FS20">
        <v>0.04</v>
      </c>
      <c r="FT20">
        <v>6.6842508871875141</v>
      </c>
      <c r="FU20">
        <v>-0.3502380655429963</v>
      </c>
      <c r="FV20">
        <v>9.7083508600503673E-2</v>
      </c>
      <c r="FW20">
        <v>1</v>
      </c>
      <c r="FX20">
        <v>0.3474018715930719</v>
      </c>
      <c r="FY20">
        <v>7.6527286956436721E-2</v>
      </c>
      <c r="FZ20">
        <v>1.8539580386269069E-2</v>
      </c>
      <c r="GA20">
        <v>1</v>
      </c>
      <c r="GB20">
        <v>2</v>
      </c>
      <c r="GC20">
        <v>2</v>
      </c>
      <c r="GD20" t="s">
        <v>427</v>
      </c>
      <c r="GE20">
        <v>3.0815000000000001</v>
      </c>
      <c r="GF20">
        <v>2.8651800000000001</v>
      </c>
      <c r="GG20">
        <v>3.8036800000000003E-2</v>
      </c>
      <c r="GH20">
        <v>4.1663699999999998E-2</v>
      </c>
      <c r="GI20">
        <v>0.117483</v>
      </c>
      <c r="GJ20">
        <v>0.10323499999999999</v>
      </c>
      <c r="GK20">
        <v>29184.3</v>
      </c>
      <c r="GL20">
        <v>22416.5</v>
      </c>
      <c r="GM20">
        <v>29245</v>
      </c>
      <c r="GN20">
        <v>21799.200000000001</v>
      </c>
      <c r="GO20">
        <v>34571.199999999997</v>
      </c>
      <c r="GP20">
        <v>26878.799999999999</v>
      </c>
      <c r="GQ20">
        <v>40587.599999999999</v>
      </c>
      <c r="GR20">
        <v>30960.2</v>
      </c>
      <c r="GS20">
        <v>2.0512000000000001</v>
      </c>
      <c r="GT20">
        <v>1.8107</v>
      </c>
      <c r="GU20">
        <v>5.6296600000000002E-2</v>
      </c>
      <c r="GV20">
        <v>0</v>
      </c>
      <c r="GW20">
        <v>27.084399999999999</v>
      </c>
      <c r="GX20">
        <v>999.9</v>
      </c>
      <c r="GY20">
        <v>36.799999999999997</v>
      </c>
      <c r="GZ20">
        <v>38.700000000000003</v>
      </c>
      <c r="HA20">
        <v>25.474799999999998</v>
      </c>
      <c r="HB20">
        <v>61.718400000000003</v>
      </c>
      <c r="HC20">
        <v>13.665900000000001</v>
      </c>
      <c r="HD20">
        <v>1</v>
      </c>
      <c r="HE20">
        <v>0.197551</v>
      </c>
      <c r="HF20">
        <v>3.2678600000000002</v>
      </c>
      <c r="HG20">
        <v>20.300799999999999</v>
      </c>
      <c r="HH20">
        <v>5.2340600000000004</v>
      </c>
      <c r="HI20">
        <v>11.974</v>
      </c>
      <c r="HJ20">
        <v>4.9748000000000001</v>
      </c>
      <c r="HK20">
        <v>3.2837999999999998</v>
      </c>
      <c r="HL20">
        <v>9999</v>
      </c>
      <c r="HM20">
        <v>9999</v>
      </c>
      <c r="HN20">
        <v>9999</v>
      </c>
      <c r="HO20">
        <v>999.9</v>
      </c>
      <c r="HP20">
        <v>1.86127</v>
      </c>
      <c r="HQ20">
        <v>1.8629599999999999</v>
      </c>
      <c r="HR20">
        <v>1.86836</v>
      </c>
      <c r="HS20">
        <v>1.8591200000000001</v>
      </c>
      <c r="HT20">
        <v>1.85745</v>
      </c>
      <c r="HU20">
        <v>1.86111</v>
      </c>
      <c r="HV20">
        <v>1.86493</v>
      </c>
      <c r="HW20">
        <v>1.8669899999999999</v>
      </c>
      <c r="HX20">
        <v>5</v>
      </c>
      <c r="HY20">
        <v>0</v>
      </c>
      <c r="HZ20">
        <v>0</v>
      </c>
      <c r="IA20">
        <v>0</v>
      </c>
      <c r="IB20" t="s">
        <v>428</v>
      </c>
      <c r="IC20" t="s">
        <v>429</v>
      </c>
      <c r="ID20" t="s">
        <v>430</v>
      </c>
      <c r="IE20" t="s">
        <v>430</v>
      </c>
      <c r="IF20" t="s">
        <v>430</v>
      </c>
      <c r="IG20" t="s">
        <v>430</v>
      </c>
      <c r="IH20">
        <v>0</v>
      </c>
      <c r="II20">
        <v>100</v>
      </c>
      <c r="IJ20">
        <v>100</v>
      </c>
      <c r="IK20">
        <v>1.0109999999999999</v>
      </c>
      <c r="IL20">
        <v>0.6089</v>
      </c>
      <c r="IM20">
        <v>0.88542828818478503</v>
      </c>
      <c r="IN20">
        <v>1.118558698776514E-3</v>
      </c>
      <c r="IO20">
        <v>-1.6939696309573479E-6</v>
      </c>
      <c r="IP20">
        <v>5.4698917449866148E-10</v>
      </c>
      <c r="IQ20">
        <v>-5.7387849301966942E-2</v>
      </c>
      <c r="IR20">
        <v>-7.6058941998734366E-3</v>
      </c>
      <c r="IS20">
        <v>1.6984902717538061E-3</v>
      </c>
      <c r="IT20">
        <v>-9.6352527008986976E-6</v>
      </c>
      <c r="IU20">
        <v>2</v>
      </c>
      <c r="IV20">
        <v>2021</v>
      </c>
      <c r="IW20">
        <v>2</v>
      </c>
      <c r="IX20">
        <v>40</v>
      </c>
      <c r="IY20">
        <v>0.7</v>
      </c>
      <c r="IZ20">
        <v>0.6</v>
      </c>
      <c r="JA20">
        <v>0.48461900000000002</v>
      </c>
      <c r="JB20">
        <v>2.5329600000000001</v>
      </c>
      <c r="JC20">
        <v>1.34399</v>
      </c>
      <c r="JD20">
        <v>2.2412100000000001</v>
      </c>
      <c r="JE20">
        <v>1.5918000000000001</v>
      </c>
      <c r="JF20">
        <v>2.3889200000000002</v>
      </c>
      <c r="JG20">
        <v>45.547199999999997</v>
      </c>
      <c r="JH20">
        <v>15.4717</v>
      </c>
      <c r="JI20">
        <v>18</v>
      </c>
      <c r="JJ20">
        <v>532.346</v>
      </c>
      <c r="JK20">
        <v>414.62299999999999</v>
      </c>
      <c r="JL20">
        <v>22.920999999999999</v>
      </c>
      <c r="JM20">
        <v>30.040400000000002</v>
      </c>
      <c r="JN20">
        <v>29.9999</v>
      </c>
      <c r="JO20">
        <v>29.9712</v>
      </c>
      <c r="JP20">
        <v>29.936399999999999</v>
      </c>
      <c r="JQ20">
        <v>9.7793399999999995</v>
      </c>
      <c r="JR20">
        <v>24.791</v>
      </c>
      <c r="JS20">
        <v>29.3002</v>
      </c>
      <c r="JT20">
        <v>22.929600000000001</v>
      </c>
      <c r="JU20">
        <v>150</v>
      </c>
      <c r="JV20">
        <v>19.263500000000001</v>
      </c>
      <c r="JW20">
        <v>99.714399999999998</v>
      </c>
      <c r="JX20">
        <v>97.833200000000005</v>
      </c>
    </row>
    <row r="21" spans="1:284" x14ac:dyDescent="0.3">
      <c r="A21">
        <v>5</v>
      </c>
      <c r="B21">
        <v>1693585155.5999999</v>
      </c>
      <c r="C21">
        <v>455.5</v>
      </c>
      <c r="D21" t="s">
        <v>446</v>
      </c>
      <c r="E21" t="s">
        <v>447</v>
      </c>
      <c r="F21" t="s">
        <v>416</v>
      </c>
      <c r="G21" t="s">
        <v>417</v>
      </c>
      <c r="H21" t="s">
        <v>418</v>
      </c>
      <c r="I21" t="s">
        <v>419</v>
      </c>
      <c r="J21" t="s">
        <v>420</v>
      </c>
      <c r="K21" t="s">
        <v>31</v>
      </c>
      <c r="L21" t="s">
        <v>421</v>
      </c>
      <c r="M21">
        <v>1693585155.5999999</v>
      </c>
      <c r="N21">
        <f t="shared" si="0"/>
        <v>4.6596625728436173E-3</v>
      </c>
      <c r="O21">
        <f t="shared" si="1"/>
        <v>4.659662572843617</v>
      </c>
      <c r="P21">
        <f t="shared" si="2"/>
        <v>3.2728441158950377</v>
      </c>
      <c r="Q21">
        <f t="shared" si="3"/>
        <v>95.598100000000002</v>
      </c>
      <c r="R21">
        <f t="shared" si="4"/>
        <v>78.516997760093346</v>
      </c>
      <c r="S21">
        <f t="shared" si="5"/>
        <v>7.8492582899639833</v>
      </c>
      <c r="T21">
        <f t="shared" si="6"/>
        <v>9.5568373770805</v>
      </c>
      <c r="U21">
        <f t="shared" si="7"/>
        <v>0.36497956791510694</v>
      </c>
      <c r="V21">
        <f t="shared" si="8"/>
        <v>2.9175726230527292</v>
      </c>
      <c r="W21">
        <f t="shared" si="9"/>
        <v>0.34137924221436522</v>
      </c>
      <c r="X21">
        <f t="shared" si="10"/>
        <v>0.21535512559024389</v>
      </c>
      <c r="Y21">
        <f t="shared" si="11"/>
        <v>344.34411280567406</v>
      </c>
      <c r="Z21">
        <f t="shared" si="12"/>
        <v>28.725857089401174</v>
      </c>
      <c r="AA21">
        <f t="shared" si="13"/>
        <v>27.994299999999999</v>
      </c>
      <c r="AB21">
        <f t="shared" si="14"/>
        <v>3.7935788734124554</v>
      </c>
      <c r="AC21">
        <f t="shared" si="15"/>
        <v>65.500272046997154</v>
      </c>
      <c r="AD21">
        <f t="shared" si="16"/>
        <v>2.4718111512490002</v>
      </c>
      <c r="AE21">
        <f t="shared" si="17"/>
        <v>3.7737418090041657</v>
      </c>
      <c r="AF21">
        <f t="shared" si="18"/>
        <v>1.3217677221634552</v>
      </c>
      <c r="AG21">
        <f t="shared" si="19"/>
        <v>-205.49111946240353</v>
      </c>
      <c r="AH21">
        <f t="shared" si="20"/>
        <v>-14.140566555336298</v>
      </c>
      <c r="AI21">
        <f t="shared" si="21"/>
        <v>-1.0559335322693826</v>
      </c>
      <c r="AJ21">
        <f t="shared" si="22"/>
        <v>123.65649325566487</v>
      </c>
      <c r="AK21">
        <v>18</v>
      </c>
      <c r="AL21">
        <v>4</v>
      </c>
      <c r="AM21">
        <f t="shared" si="23"/>
        <v>1</v>
      </c>
      <c r="AN21">
        <f t="shared" si="24"/>
        <v>0</v>
      </c>
      <c r="AO21">
        <f t="shared" si="25"/>
        <v>52370.752513349034</v>
      </c>
      <c r="AP21" t="s">
        <v>422</v>
      </c>
      <c r="AQ21">
        <v>10366.9</v>
      </c>
      <c r="AR21">
        <v>993.59653846153856</v>
      </c>
      <c r="AS21">
        <v>3431.87</v>
      </c>
      <c r="AT21">
        <f t="shared" si="26"/>
        <v>0.71047955241266758</v>
      </c>
      <c r="AU21">
        <v>-3.9894345373445681</v>
      </c>
      <c r="AV21" t="s">
        <v>448</v>
      </c>
      <c r="AW21">
        <v>10334.6</v>
      </c>
      <c r="AX21">
        <v>942.36480769230775</v>
      </c>
      <c r="AY21">
        <v>1173.2762054247851</v>
      </c>
      <c r="AZ21">
        <f t="shared" si="27"/>
        <v>0.19680906905367246</v>
      </c>
      <c r="BA21">
        <v>0.5</v>
      </c>
      <c r="BB21">
        <f t="shared" si="28"/>
        <v>1513.075206402837</v>
      </c>
      <c r="BC21">
        <f t="shared" si="29"/>
        <v>3.2728441158950377</v>
      </c>
      <c r="BD21">
        <f t="shared" si="30"/>
        <v>148.89346139016783</v>
      </c>
      <c r="BE21">
        <f t="shared" si="31"/>
        <v>4.7996812204099499E-3</v>
      </c>
      <c r="BF21">
        <f t="shared" si="32"/>
        <v>1.9250316201183761</v>
      </c>
      <c r="BG21">
        <f t="shared" si="33"/>
        <v>638.01037674400447</v>
      </c>
      <c r="BH21" t="s">
        <v>449</v>
      </c>
      <c r="BI21">
        <v>660.71</v>
      </c>
      <c r="BJ21">
        <f t="shared" si="34"/>
        <v>660.71</v>
      </c>
      <c r="BK21">
        <f t="shared" si="35"/>
        <v>0.43686746825246514</v>
      </c>
      <c r="BL21">
        <f t="shared" si="36"/>
        <v>0.45050062857950496</v>
      </c>
      <c r="BM21">
        <f t="shared" si="37"/>
        <v>0.81503550663809199</v>
      </c>
      <c r="BN21">
        <f t="shared" si="38"/>
        <v>1.2851281485272914</v>
      </c>
      <c r="BO21">
        <f t="shared" si="39"/>
        <v>0.926308648395051</v>
      </c>
      <c r="BP21">
        <f t="shared" si="40"/>
        <v>0.31585461158896622</v>
      </c>
      <c r="BQ21">
        <f t="shared" si="41"/>
        <v>0.68414538841103378</v>
      </c>
      <c r="BR21">
        <v>2381</v>
      </c>
      <c r="BS21">
        <v>290.00000000000011</v>
      </c>
      <c r="BT21">
        <v>1122.82</v>
      </c>
      <c r="BU21">
        <v>105</v>
      </c>
      <c r="BV21">
        <v>10334.6</v>
      </c>
      <c r="BW21">
        <v>1121.42</v>
      </c>
      <c r="BX21">
        <v>1.4</v>
      </c>
      <c r="BY21">
        <v>300.00000000000011</v>
      </c>
      <c r="BZ21">
        <v>38.4</v>
      </c>
      <c r="CA21">
        <v>1173.2762054247851</v>
      </c>
      <c r="CB21">
        <v>1.274799357586027</v>
      </c>
      <c r="CC21">
        <v>-53.589871913461486</v>
      </c>
      <c r="CD21">
        <v>1.0763846634414731</v>
      </c>
      <c r="CE21">
        <v>0.98883010029139806</v>
      </c>
      <c r="CF21">
        <v>-1.1225418464961071E-2</v>
      </c>
      <c r="CG21">
        <v>289.99999999999989</v>
      </c>
      <c r="CH21">
        <v>1122.73</v>
      </c>
      <c r="CI21">
        <v>865</v>
      </c>
      <c r="CJ21">
        <v>10282.5</v>
      </c>
      <c r="CK21">
        <v>1121.1600000000001</v>
      </c>
      <c r="CL21">
        <v>1.57</v>
      </c>
      <c r="CZ21">
        <f t="shared" si="42"/>
        <v>1799.87</v>
      </c>
      <c r="DA21">
        <f t="shared" si="43"/>
        <v>1513.075206402837</v>
      </c>
      <c r="DB21">
        <f t="shared" si="44"/>
        <v>0.84065805108304326</v>
      </c>
      <c r="DC21">
        <f t="shared" si="45"/>
        <v>0.19131610216608649</v>
      </c>
      <c r="DD21">
        <v>6</v>
      </c>
      <c r="DE21">
        <v>0.5</v>
      </c>
      <c r="DF21" t="s">
        <v>425</v>
      </c>
      <c r="DG21">
        <v>2</v>
      </c>
      <c r="DH21">
        <v>1693585155.5999999</v>
      </c>
      <c r="DI21">
        <v>95.598100000000002</v>
      </c>
      <c r="DJ21">
        <v>100.057</v>
      </c>
      <c r="DK21">
        <v>24.7258</v>
      </c>
      <c r="DL21">
        <v>19.276199999999999</v>
      </c>
      <c r="DM21">
        <v>94.5488</v>
      </c>
      <c r="DN21">
        <v>24.115400000000001</v>
      </c>
      <c r="DO21">
        <v>500.34300000000002</v>
      </c>
      <c r="DP21">
        <v>99.868099999999998</v>
      </c>
      <c r="DQ21">
        <v>0.10080500000000001</v>
      </c>
      <c r="DR21">
        <v>27.904399999999999</v>
      </c>
      <c r="DS21">
        <v>27.994299999999999</v>
      </c>
      <c r="DT21">
        <v>999.9</v>
      </c>
      <c r="DU21">
        <v>0</v>
      </c>
      <c r="DV21">
        <v>0</v>
      </c>
      <c r="DW21">
        <v>9945</v>
      </c>
      <c r="DX21">
        <v>0</v>
      </c>
      <c r="DY21">
        <v>1586.75</v>
      </c>
      <c r="DZ21">
        <v>-4.4590100000000001</v>
      </c>
      <c r="EA21">
        <v>98.021699999999996</v>
      </c>
      <c r="EB21">
        <v>102.024</v>
      </c>
      <c r="EC21">
        <v>5.44963</v>
      </c>
      <c r="ED21">
        <v>100.057</v>
      </c>
      <c r="EE21">
        <v>19.276199999999999</v>
      </c>
      <c r="EF21">
        <v>2.4693200000000002</v>
      </c>
      <c r="EG21">
        <v>1.9250700000000001</v>
      </c>
      <c r="EH21">
        <v>20.825700000000001</v>
      </c>
      <c r="EI21">
        <v>16.841200000000001</v>
      </c>
      <c r="EJ21">
        <v>1799.87</v>
      </c>
      <c r="EK21">
        <v>0.97800100000000001</v>
      </c>
      <c r="EL21">
        <v>2.1998799999999999E-2</v>
      </c>
      <c r="EM21">
        <v>0</v>
      </c>
      <c r="EN21">
        <v>942.10799999999995</v>
      </c>
      <c r="EO21">
        <v>5.0002700000000004</v>
      </c>
      <c r="EP21">
        <v>17639.7</v>
      </c>
      <c r="EQ21">
        <v>16247.4</v>
      </c>
      <c r="ER21">
        <v>47.125</v>
      </c>
      <c r="ES21">
        <v>49.186999999999998</v>
      </c>
      <c r="ET21">
        <v>48.311999999999998</v>
      </c>
      <c r="EU21">
        <v>48.311999999999998</v>
      </c>
      <c r="EV21">
        <v>48.686999999999998</v>
      </c>
      <c r="EW21">
        <v>1755.38</v>
      </c>
      <c r="EX21">
        <v>39.479999999999997</v>
      </c>
      <c r="EY21">
        <v>0</v>
      </c>
      <c r="EZ21">
        <v>105.7999999523163</v>
      </c>
      <c r="FA21">
        <v>0</v>
      </c>
      <c r="FB21">
        <v>942.36480769230775</v>
      </c>
      <c r="FC21">
        <v>-1.85370940423444</v>
      </c>
      <c r="FD21">
        <v>-37.261538567238482</v>
      </c>
      <c r="FE21">
        <v>17642.426923076921</v>
      </c>
      <c r="FF21">
        <v>15</v>
      </c>
      <c r="FG21">
        <v>1693585118.0999999</v>
      </c>
      <c r="FH21" t="s">
        <v>450</v>
      </c>
      <c r="FI21">
        <v>1693585111.5999999</v>
      </c>
      <c r="FJ21">
        <v>1693585118.0999999</v>
      </c>
      <c r="FK21">
        <v>6</v>
      </c>
      <c r="FL21">
        <v>7.2999999999999995E-2</v>
      </c>
      <c r="FM21">
        <v>-1E-3</v>
      </c>
      <c r="FN21">
        <v>1.0529999999999999</v>
      </c>
      <c r="FO21">
        <v>0.33300000000000002</v>
      </c>
      <c r="FP21">
        <v>100</v>
      </c>
      <c r="FQ21">
        <v>19</v>
      </c>
      <c r="FR21">
        <v>0.86</v>
      </c>
      <c r="FS21">
        <v>0.04</v>
      </c>
      <c r="FT21">
        <v>3.225588951169521</v>
      </c>
      <c r="FU21">
        <v>-0.3382961878688619</v>
      </c>
      <c r="FV21">
        <v>7.7542368001440404E-2</v>
      </c>
      <c r="FW21">
        <v>1</v>
      </c>
      <c r="FX21">
        <v>0.35893068867802752</v>
      </c>
      <c r="FY21">
        <v>7.7547483777776191E-2</v>
      </c>
      <c r="FZ21">
        <v>1.768996706081772E-2</v>
      </c>
      <c r="GA21">
        <v>1</v>
      </c>
      <c r="GB21">
        <v>2</v>
      </c>
      <c r="GC21">
        <v>2</v>
      </c>
      <c r="GD21" t="s">
        <v>427</v>
      </c>
      <c r="GE21">
        <v>3.0821399999999999</v>
      </c>
      <c r="GF21">
        <v>2.8654899999999999</v>
      </c>
      <c r="GG21">
        <v>2.6178699999999999E-2</v>
      </c>
      <c r="GH21">
        <v>2.8466600000000002E-2</v>
      </c>
      <c r="GI21">
        <v>0.117655</v>
      </c>
      <c r="GJ21">
        <v>0.103008</v>
      </c>
      <c r="GK21">
        <v>29543</v>
      </c>
      <c r="GL21">
        <v>22726.9</v>
      </c>
      <c r="GM21">
        <v>29244</v>
      </c>
      <c r="GN21">
        <v>21800.9</v>
      </c>
      <c r="GO21">
        <v>34562.1</v>
      </c>
      <c r="GP21">
        <v>26886.799999999999</v>
      </c>
      <c r="GQ21">
        <v>40586.199999999997</v>
      </c>
      <c r="GR21">
        <v>30962.7</v>
      </c>
      <c r="GS21">
        <v>2.0501999999999998</v>
      </c>
      <c r="GT21">
        <v>1.8080000000000001</v>
      </c>
      <c r="GU21">
        <v>5.3152400000000002E-2</v>
      </c>
      <c r="GV21">
        <v>0</v>
      </c>
      <c r="GW21">
        <v>27.125900000000001</v>
      </c>
      <c r="GX21">
        <v>999.9</v>
      </c>
      <c r="GY21">
        <v>36</v>
      </c>
      <c r="GZ21">
        <v>39</v>
      </c>
      <c r="HA21">
        <v>25.330100000000002</v>
      </c>
      <c r="HB21">
        <v>61.788400000000003</v>
      </c>
      <c r="HC21">
        <v>13.8141</v>
      </c>
      <c r="HD21">
        <v>1</v>
      </c>
      <c r="HE21">
        <v>0.19978699999999999</v>
      </c>
      <c r="HF21">
        <v>3.3442799999999999</v>
      </c>
      <c r="HG21">
        <v>20.252800000000001</v>
      </c>
      <c r="HH21">
        <v>5.2346599999999999</v>
      </c>
      <c r="HI21">
        <v>11.974</v>
      </c>
      <c r="HJ21">
        <v>4.9748000000000001</v>
      </c>
      <c r="HK21">
        <v>3.2839999999999998</v>
      </c>
      <c r="HL21">
        <v>9999</v>
      </c>
      <c r="HM21">
        <v>9999</v>
      </c>
      <c r="HN21">
        <v>9999</v>
      </c>
      <c r="HO21">
        <v>999.9</v>
      </c>
      <c r="HP21">
        <v>1.86151</v>
      </c>
      <c r="HQ21">
        <v>1.8631800000000001</v>
      </c>
      <c r="HR21">
        <v>1.8685400000000001</v>
      </c>
      <c r="HS21">
        <v>1.8592500000000001</v>
      </c>
      <c r="HT21">
        <v>1.85762</v>
      </c>
      <c r="HU21">
        <v>1.86127</v>
      </c>
      <c r="HV21">
        <v>1.86514</v>
      </c>
      <c r="HW21">
        <v>1.86714</v>
      </c>
      <c r="HX21">
        <v>5</v>
      </c>
      <c r="HY21">
        <v>0</v>
      </c>
      <c r="HZ21">
        <v>0</v>
      </c>
      <c r="IA21">
        <v>0</v>
      </c>
      <c r="IB21" t="s">
        <v>428</v>
      </c>
      <c r="IC21" t="s">
        <v>429</v>
      </c>
      <c r="ID21" t="s">
        <v>430</v>
      </c>
      <c r="IE21" t="s">
        <v>430</v>
      </c>
      <c r="IF21" t="s">
        <v>430</v>
      </c>
      <c r="IG21" t="s">
        <v>430</v>
      </c>
      <c r="IH21">
        <v>0</v>
      </c>
      <c r="II21">
        <v>100</v>
      </c>
      <c r="IJ21">
        <v>100</v>
      </c>
      <c r="IK21">
        <v>1.0489999999999999</v>
      </c>
      <c r="IL21">
        <v>0.61040000000000005</v>
      </c>
      <c r="IM21">
        <v>0.9581429203292241</v>
      </c>
      <c r="IN21">
        <v>1.118558698776514E-3</v>
      </c>
      <c r="IO21">
        <v>-1.6939696309573479E-6</v>
      </c>
      <c r="IP21">
        <v>5.4698917449866148E-10</v>
      </c>
      <c r="IQ21">
        <v>-5.8818924322936839E-2</v>
      </c>
      <c r="IR21">
        <v>-7.6058941998734366E-3</v>
      </c>
      <c r="IS21">
        <v>1.6984902717538061E-3</v>
      </c>
      <c r="IT21">
        <v>-9.6352527008986976E-6</v>
      </c>
      <c r="IU21">
        <v>2</v>
      </c>
      <c r="IV21">
        <v>2021</v>
      </c>
      <c r="IW21">
        <v>2</v>
      </c>
      <c r="IX21">
        <v>40</v>
      </c>
      <c r="IY21">
        <v>0.7</v>
      </c>
      <c r="IZ21">
        <v>0.6</v>
      </c>
      <c r="JA21">
        <v>0.37109399999999998</v>
      </c>
      <c r="JB21">
        <v>2.5390600000000001</v>
      </c>
      <c r="JC21">
        <v>1.34399</v>
      </c>
      <c r="JD21">
        <v>2.2412100000000001</v>
      </c>
      <c r="JE21">
        <v>1.5918000000000001</v>
      </c>
      <c r="JF21">
        <v>2.50854</v>
      </c>
      <c r="JG21">
        <v>45.834400000000002</v>
      </c>
      <c r="JH21">
        <v>15.4892</v>
      </c>
      <c r="JI21">
        <v>18</v>
      </c>
      <c r="JJ21">
        <v>531.79700000000003</v>
      </c>
      <c r="JK21">
        <v>413.05700000000002</v>
      </c>
      <c r="JL21">
        <v>22.823</v>
      </c>
      <c r="JM21">
        <v>30.066400000000002</v>
      </c>
      <c r="JN21">
        <v>30.0002</v>
      </c>
      <c r="JO21">
        <v>29.984100000000002</v>
      </c>
      <c r="JP21">
        <v>29.949200000000001</v>
      </c>
      <c r="JQ21">
        <v>7.5045900000000003</v>
      </c>
      <c r="JR21">
        <v>24.713699999999999</v>
      </c>
      <c r="JS21">
        <v>27.988199999999999</v>
      </c>
      <c r="JT21">
        <v>22.8232</v>
      </c>
      <c r="JU21">
        <v>100</v>
      </c>
      <c r="JV21">
        <v>19.1586</v>
      </c>
      <c r="JW21">
        <v>99.710999999999999</v>
      </c>
      <c r="JX21">
        <v>97.841099999999997</v>
      </c>
    </row>
    <row r="22" spans="1:284" x14ac:dyDescent="0.3">
      <c r="A22">
        <v>6</v>
      </c>
      <c r="B22">
        <v>1693585264.0999999</v>
      </c>
      <c r="C22">
        <v>564</v>
      </c>
      <c r="D22" t="s">
        <v>451</v>
      </c>
      <c r="E22" t="s">
        <v>452</v>
      </c>
      <c r="F22" t="s">
        <v>416</v>
      </c>
      <c r="G22" t="s">
        <v>417</v>
      </c>
      <c r="H22" t="s">
        <v>418</v>
      </c>
      <c r="I22" t="s">
        <v>419</v>
      </c>
      <c r="J22" t="s">
        <v>420</v>
      </c>
      <c r="K22" t="s">
        <v>31</v>
      </c>
      <c r="L22" t="s">
        <v>421</v>
      </c>
      <c r="M22">
        <v>1693585264.0999999</v>
      </c>
      <c r="N22">
        <f t="shared" si="0"/>
        <v>4.935158016116767E-3</v>
      </c>
      <c r="O22">
        <f t="shared" si="1"/>
        <v>4.935158016116767</v>
      </c>
      <c r="P22">
        <f t="shared" si="2"/>
        <v>1.4067606768487322</v>
      </c>
      <c r="Q22">
        <f t="shared" si="3"/>
        <v>72.835300000000004</v>
      </c>
      <c r="R22">
        <f t="shared" si="4"/>
        <v>65.194247585544304</v>
      </c>
      <c r="S22">
        <f t="shared" si="5"/>
        <v>6.5175956035499221</v>
      </c>
      <c r="T22">
        <f t="shared" si="6"/>
        <v>7.2814864599879003</v>
      </c>
      <c r="U22">
        <f t="shared" si="7"/>
        <v>0.38900352190030446</v>
      </c>
      <c r="V22">
        <f t="shared" si="8"/>
        <v>2.9149907768699674</v>
      </c>
      <c r="W22">
        <f t="shared" si="9"/>
        <v>0.36229397575608269</v>
      </c>
      <c r="X22">
        <f t="shared" si="10"/>
        <v>0.22868047438817191</v>
      </c>
      <c r="Y22">
        <f t="shared" si="11"/>
        <v>344.39089964452177</v>
      </c>
      <c r="Z22">
        <f t="shared" si="12"/>
        <v>28.69405568960083</v>
      </c>
      <c r="AA22">
        <f t="shared" si="13"/>
        <v>28.001300000000001</v>
      </c>
      <c r="AB22">
        <f t="shared" si="14"/>
        <v>3.7951272829969649</v>
      </c>
      <c r="AC22">
        <f t="shared" si="15"/>
        <v>65.462085773393611</v>
      </c>
      <c r="AD22">
        <f t="shared" si="16"/>
        <v>2.4760251066695997</v>
      </c>
      <c r="AE22">
        <f t="shared" si="17"/>
        <v>3.7823804075548639</v>
      </c>
      <c r="AF22">
        <f t="shared" si="18"/>
        <v>1.3191021763273652</v>
      </c>
      <c r="AG22">
        <f t="shared" si="19"/>
        <v>-217.64046851074943</v>
      </c>
      <c r="AH22">
        <f t="shared" si="20"/>
        <v>-9.0677271054028932</v>
      </c>
      <c r="AI22">
        <f t="shared" si="21"/>
        <v>-0.67787980993535069</v>
      </c>
      <c r="AJ22">
        <f t="shared" si="22"/>
        <v>117.00482421843409</v>
      </c>
      <c r="AK22">
        <v>16</v>
      </c>
      <c r="AL22">
        <v>3</v>
      </c>
      <c r="AM22">
        <f t="shared" si="23"/>
        <v>1</v>
      </c>
      <c r="AN22">
        <f t="shared" si="24"/>
        <v>0</v>
      </c>
      <c r="AO22">
        <f t="shared" si="25"/>
        <v>52289.837282264765</v>
      </c>
      <c r="AP22" t="s">
        <v>422</v>
      </c>
      <c r="AQ22">
        <v>10366.9</v>
      </c>
      <c r="AR22">
        <v>993.59653846153856</v>
      </c>
      <c r="AS22">
        <v>3431.87</v>
      </c>
      <c r="AT22">
        <f t="shared" si="26"/>
        <v>0.71047955241266758</v>
      </c>
      <c r="AU22">
        <v>-3.9894345373445681</v>
      </c>
      <c r="AV22" t="s">
        <v>453</v>
      </c>
      <c r="AW22">
        <v>10313.799999999999</v>
      </c>
      <c r="AX22">
        <v>943.14847999999995</v>
      </c>
      <c r="AY22">
        <v>1157.7804053997211</v>
      </c>
      <c r="AZ22">
        <f t="shared" si="27"/>
        <v>0.18538224036156492</v>
      </c>
      <c r="BA22">
        <v>0.5</v>
      </c>
      <c r="BB22">
        <f t="shared" si="28"/>
        <v>1513.2773998222608</v>
      </c>
      <c r="BC22">
        <f t="shared" si="29"/>
        <v>1.4067606768487322</v>
      </c>
      <c r="BD22">
        <f t="shared" si="30"/>
        <v>140.26737733378715</v>
      </c>
      <c r="BE22">
        <f t="shared" si="31"/>
        <v>3.5658995600060506E-3</v>
      </c>
      <c r="BF22">
        <f t="shared" si="32"/>
        <v>1.9641804127917974</v>
      </c>
      <c r="BG22">
        <f t="shared" si="33"/>
        <v>633.40045389268209</v>
      </c>
      <c r="BH22" t="s">
        <v>454</v>
      </c>
      <c r="BI22">
        <v>658.15</v>
      </c>
      <c r="BJ22">
        <f t="shared" si="34"/>
        <v>658.15</v>
      </c>
      <c r="BK22">
        <f t="shared" si="35"/>
        <v>0.43154159724030294</v>
      </c>
      <c r="BL22">
        <f t="shared" si="36"/>
        <v>0.42958139272570567</v>
      </c>
      <c r="BM22">
        <f t="shared" si="37"/>
        <v>0.81986992003528802</v>
      </c>
      <c r="BN22">
        <f t="shared" si="38"/>
        <v>1.3072656248286136</v>
      </c>
      <c r="BO22">
        <f t="shared" si="39"/>
        <v>0.93266388305986458</v>
      </c>
      <c r="BP22">
        <f t="shared" si="40"/>
        <v>0.29977145658170723</v>
      </c>
      <c r="BQ22">
        <f t="shared" si="41"/>
        <v>0.70022854341829277</v>
      </c>
      <c r="BR22">
        <v>2383</v>
      </c>
      <c r="BS22">
        <v>290.00000000000011</v>
      </c>
      <c r="BT22">
        <v>1111.18</v>
      </c>
      <c r="BU22">
        <v>195</v>
      </c>
      <c r="BV22">
        <v>10313.799999999999</v>
      </c>
      <c r="BW22">
        <v>1109.97</v>
      </c>
      <c r="BX22">
        <v>1.21</v>
      </c>
      <c r="BY22">
        <v>300.00000000000011</v>
      </c>
      <c r="BZ22">
        <v>38.4</v>
      </c>
      <c r="CA22">
        <v>1157.7804053997211</v>
      </c>
      <c r="CB22">
        <v>1.189238682141007</v>
      </c>
      <c r="CC22">
        <v>-49.30702009832595</v>
      </c>
      <c r="CD22">
        <v>1.0037074068968601</v>
      </c>
      <c r="CE22">
        <v>0.98853049048863673</v>
      </c>
      <c r="CF22">
        <v>-1.122069121245829E-2</v>
      </c>
      <c r="CG22">
        <v>289.99999999999989</v>
      </c>
      <c r="CH22">
        <v>1110.49</v>
      </c>
      <c r="CI22">
        <v>775</v>
      </c>
      <c r="CJ22">
        <v>10282.700000000001</v>
      </c>
      <c r="CK22">
        <v>1109.83</v>
      </c>
      <c r="CL22">
        <v>0.66</v>
      </c>
      <c r="CZ22">
        <f t="shared" si="42"/>
        <v>1800.11</v>
      </c>
      <c r="DA22">
        <f t="shared" si="43"/>
        <v>1513.2773998222608</v>
      </c>
      <c r="DB22">
        <f t="shared" si="44"/>
        <v>0.84065829300557238</v>
      </c>
      <c r="DC22">
        <f t="shared" si="45"/>
        <v>0.19131658601114476</v>
      </c>
      <c r="DD22">
        <v>6</v>
      </c>
      <c r="DE22">
        <v>0.5</v>
      </c>
      <c r="DF22" t="s">
        <v>425</v>
      </c>
      <c r="DG22">
        <v>2</v>
      </c>
      <c r="DH22">
        <v>1693585264.0999999</v>
      </c>
      <c r="DI22">
        <v>72.835300000000004</v>
      </c>
      <c r="DJ22">
        <v>74.956000000000003</v>
      </c>
      <c r="DK22">
        <v>24.767199999999999</v>
      </c>
      <c r="DL22">
        <v>18.988299999999999</v>
      </c>
      <c r="DM22">
        <v>71.732299999999995</v>
      </c>
      <c r="DN22">
        <v>24.154900000000001</v>
      </c>
      <c r="DO22">
        <v>499.70699999999999</v>
      </c>
      <c r="DP22">
        <v>99.871499999999997</v>
      </c>
      <c r="DQ22">
        <v>0.100443</v>
      </c>
      <c r="DR22">
        <v>27.9436</v>
      </c>
      <c r="DS22">
        <v>28.001300000000001</v>
      </c>
      <c r="DT22">
        <v>999.9</v>
      </c>
      <c r="DU22">
        <v>0</v>
      </c>
      <c r="DV22">
        <v>0</v>
      </c>
      <c r="DW22">
        <v>9930</v>
      </c>
      <c r="DX22">
        <v>0</v>
      </c>
      <c r="DY22">
        <v>1592.03</v>
      </c>
      <c r="DZ22">
        <v>-2.1206800000000001</v>
      </c>
      <c r="EA22">
        <v>74.685100000000006</v>
      </c>
      <c r="EB22">
        <v>76.406800000000004</v>
      </c>
      <c r="EC22">
        <v>5.7788899999999996</v>
      </c>
      <c r="ED22">
        <v>74.956000000000003</v>
      </c>
      <c r="EE22">
        <v>18.988299999999999</v>
      </c>
      <c r="EF22">
        <v>2.4735399999999998</v>
      </c>
      <c r="EG22">
        <v>1.89639</v>
      </c>
      <c r="EH22">
        <v>20.853400000000001</v>
      </c>
      <c r="EI22">
        <v>16.604800000000001</v>
      </c>
      <c r="EJ22">
        <v>1800.11</v>
      </c>
      <c r="EK22">
        <v>0.97799499999999995</v>
      </c>
      <c r="EL22">
        <v>2.2004599999999999E-2</v>
      </c>
      <c r="EM22">
        <v>0</v>
      </c>
      <c r="EN22">
        <v>943.00800000000004</v>
      </c>
      <c r="EO22">
        <v>5.0002700000000004</v>
      </c>
      <c r="EP22">
        <v>17694.599999999999</v>
      </c>
      <c r="EQ22">
        <v>16249.6</v>
      </c>
      <c r="ER22">
        <v>47.75</v>
      </c>
      <c r="ES22">
        <v>49.811999999999998</v>
      </c>
      <c r="ET22">
        <v>48.936999999999998</v>
      </c>
      <c r="EU22">
        <v>48.875</v>
      </c>
      <c r="EV22">
        <v>49.311999999999998</v>
      </c>
      <c r="EW22">
        <v>1755.61</v>
      </c>
      <c r="EX22">
        <v>39.5</v>
      </c>
      <c r="EY22">
        <v>0</v>
      </c>
      <c r="EZ22">
        <v>106.7999999523163</v>
      </c>
      <c r="FA22">
        <v>0</v>
      </c>
      <c r="FB22">
        <v>943.14847999999995</v>
      </c>
      <c r="FC22">
        <v>-0.9242307679649916</v>
      </c>
      <c r="FD22">
        <v>7.8461537111950879</v>
      </c>
      <c r="FE22">
        <v>17694.5</v>
      </c>
      <c r="FF22">
        <v>15</v>
      </c>
      <c r="FG22">
        <v>1693585226.0999999</v>
      </c>
      <c r="FH22" t="s">
        <v>455</v>
      </c>
      <c r="FI22">
        <v>1693585215.0999999</v>
      </c>
      <c r="FJ22">
        <v>1693585226.0999999</v>
      </c>
      <c r="FK22">
        <v>7</v>
      </c>
      <c r="FL22">
        <v>7.2999999999999995E-2</v>
      </c>
      <c r="FM22">
        <v>0</v>
      </c>
      <c r="FN22">
        <v>1.105</v>
      </c>
      <c r="FO22">
        <v>0.32500000000000001</v>
      </c>
      <c r="FP22">
        <v>75</v>
      </c>
      <c r="FQ22">
        <v>19</v>
      </c>
      <c r="FR22">
        <v>0.89</v>
      </c>
      <c r="FS22">
        <v>0.04</v>
      </c>
      <c r="FT22">
        <v>1.4651879156086891</v>
      </c>
      <c r="FU22">
        <v>-0.25835328520221018</v>
      </c>
      <c r="FV22">
        <v>8.4090602765647962E-2</v>
      </c>
      <c r="FW22">
        <v>1</v>
      </c>
      <c r="FX22">
        <v>0.37760750398578219</v>
      </c>
      <c r="FY22">
        <v>9.0721462177057136E-2</v>
      </c>
      <c r="FZ22">
        <v>1.9561971966414179E-2</v>
      </c>
      <c r="GA22">
        <v>1</v>
      </c>
      <c r="GB22">
        <v>2</v>
      </c>
      <c r="GC22">
        <v>2</v>
      </c>
      <c r="GD22" t="s">
        <v>427</v>
      </c>
      <c r="GE22">
        <v>3.08135</v>
      </c>
      <c r="GF22">
        <v>2.8649900000000001</v>
      </c>
      <c r="GG22">
        <v>2.0019499999999999E-2</v>
      </c>
      <c r="GH22">
        <v>2.15271E-2</v>
      </c>
      <c r="GI22">
        <v>0.117786</v>
      </c>
      <c r="GJ22">
        <v>0.101905</v>
      </c>
      <c r="GK22">
        <v>29726.3</v>
      </c>
      <c r="GL22">
        <v>22889.5</v>
      </c>
      <c r="GM22">
        <v>29240.799999999999</v>
      </c>
      <c r="GN22">
        <v>21801.200000000001</v>
      </c>
      <c r="GO22">
        <v>34553</v>
      </c>
      <c r="GP22">
        <v>26920.6</v>
      </c>
      <c r="GQ22">
        <v>40581.9</v>
      </c>
      <c r="GR22">
        <v>30964.1</v>
      </c>
      <c r="GS22">
        <v>2.0518000000000001</v>
      </c>
      <c r="GT22">
        <v>1.8017000000000001</v>
      </c>
      <c r="GU22">
        <v>4.8369200000000001E-2</v>
      </c>
      <c r="GV22">
        <v>0</v>
      </c>
      <c r="GW22">
        <v>27.211099999999998</v>
      </c>
      <c r="GX22">
        <v>999.9</v>
      </c>
      <c r="GY22">
        <v>35.299999999999997</v>
      </c>
      <c r="GZ22">
        <v>39.299999999999997</v>
      </c>
      <c r="HA22">
        <v>25.2409</v>
      </c>
      <c r="HB22">
        <v>62.138399999999997</v>
      </c>
      <c r="HC22">
        <v>13.9183</v>
      </c>
      <c r="HD22">
        <v>1</v>
      </c>
      <c r="HE22">
        <v>0.20477600000000001</v>
      </c>
      <c r="HF22">
        <v>3.4973000000000001</v>
      </c>
      <c r="HG22">
        <v>20.246600000000001</v>
      </c>
      <c r="HH22">
        <v>5.2340600000000004</v>
      </c>
      <c r="HI22">
        <v>11.974</v>
      </c>
      <c r="HJ22">
        <v>4.9752000000000001</v>
      </c>
      <c r="HK22">
        <v>3.2839999999999998</v>
      </c>
      <c r="HL22">
        <v>9999</v>
      </c>
      <c r="HM22">
        <v>9999</v>
      </c>
      <c r="HN22">
        <v>9999</v>
      </c>
      <c r="HO22">
        <v>999.9</v>
      </c>
      <c r="HP22">
        <v>1.86151</v>
      </c>
      <c r="HQ22">
        <v>1.8631899999999999</v>
      </c>
      <c r="HR22">
        <v>1.8685400000000001</v>
      </c>
      <c r="HS22">
        <v>1.8593</v>
      </c>
      <c r="HT22">
        <v>1.85768</v>
      </c>
      <c r="HU22">
        <v>1.86134</v>
      </c>
      <c r="HV22">
        <v>1.8651500000000001</v>
      </c>
      <c r="HW22">
        <v>1.8671599999999999</v>
      </c>
      <c r="HX22">
        <v>5</v>
      </c>
      <c r="HY22">
        <v>0</v>
      </c>
      <c r="HZ22">
        <v>0</v>
      </c>
      <c r="IA22">
        <v>0</v>
      </c>
      <c r="IB22" t="s">
        <v>428</v>
      </c>
      <c r="IC22" t="s">
        <v>429</v>
      </c>
      <c r="ID22" t="s">
        <v>430</v>
      </c>
      <c r="IE22" t="s">
        <v>430</v>
      </c>
      <c r="IF22" t="s">
        <v>430</v>
      </c>
      <c r="IG22" t="s">
        <v>430</v>
      </c>
      <c r="IH22">
        <v>0</v>
      </c>
      <c r="II22">
        <v>100</v>
      </c>
      <c r="IJ22">
        <v>100</v>
      </c>
      <c r="IK22">
        <v>1.103</v>
      </c>
      <c r="IL22">
        <v>0.61229999999999996</v>
      </c>
      <c r="IM22">
        <v>1.031263341617489</v>
      </c>
      <c r="IN22">
        <v>1.118558698776514E-3</v>
      </c>
      <c r="IO22">
        <v>-1.6939696309573479E-6</v>
      </c>
      <c r="IP22">
        <v>5.4698917449866148E-10</v>
      </c>
      <c r="IQ22">
        <v>-5.9234658838983822E-2</v>
      </c>
      <c r="IR22">
        <v>-7.6058941998734366E-3</v>
      </c>
      <c r="IS22">
        <v>1.6984902717538061E-3</v>
      </c>
      <c r="IT22">
        <v>-9.6352527008986976E-6</v>
      </c>
      <c r="IU22">
        <v>2</v>
      </c>
      <c r="IV22">
        <v>2021</v>
      </c>
      <c r="IW22">
        <v>2</v>
      </c>
      <c r="IX22">
        <v>40</v>
      </c>
      <c r="IY22">
        <v>0.8</v>
      </c>
      <c r="IZ22">
        <v>0.6</v>
      </c>
      <c r="JA22">
        <v>0.31372100000000003</v>
      </c>
      <c r="JB22">
        <v>2.5708000000000002</v>
      </c>
      <c r="JC22">
        <v>1.34399</v>
      </c>
      <c r="JD22">
        <v>2.2412100000000001</v>
      </c>
      <c r="JE22">
        <v>1.5918000000000001</v>
      </c>
      <c r="JF22">
        <v>2.2644000000000002</v>
      </c>
      <c r="JG22">
        <v>46.152700000000003</v>
      </c>
      <c r="JH22">
        <v>23.947399999999998</v>
      </c>
      <c r="JI22">
        <v>18</v>
      </c>
      <c r="JJ22">
        <v>533.21400000000006</v>
      </c>
      <c r="JK22">
        <v>409.46699999999998</v>
      </c>
      <c r="JL22">
        <v>22.6965</v>
      </c>
      <c r="JM22">
        <v>30.118400000000001</v>
      </c>
      <c r="JN22">
        <v>30.000299999999999</v>
      </c>
      <c r="JO22">
        <v>30.020199999999999</v>
      </c>
      <c r="JP22">
        <v>29.985299999999999</v>
      </c>
      <c r="JQ22">
        <v>6.3660899999999998</v>
      </c>
      <c r="JR22">
        <v>25.119900000000001</v>
      </c>
      <c r="JS22">
        <v>26.7196</v>
      </c>
      <c r="JT22">
        <v>22.7012</v>
      </c>
      <c r="JU22">
        <v>75</v>
      </c>
      <c r="JV22">
        <v>18.9405</v>
      </c>
      <c r="JW22">
        <v>99.700299999999999</v>
      </c>
      <c r="JX22">
        <v>97.844300000000004</v>
      </c>
    </row>
    <row r="23" spans="1:284" x14ac:dyDescent="0.3">
      <c r="A23">
        <v>7</v>
      </c>
      <c r="B23">
        <v>1693585384.5999999</v>
      </c>
      <c r="C23">
        <v>684.5</v>
      </c>
      <c r="D23" t="s">
        <v>456</v>
      </c>
      <c r="E23" t="s">
        <v>457</v>
      </c>
      <c r="F23" t="s">
        <v>416</v>
      </c>
      <c r="G23" t="s">
        <v>417</v>
      </c>
      <c r="H23" t="s">
        <v>418</v>
      </c>
      <c r="I23" t="s">
        <v>419</v>
      </c>
      <c r="J23" t="s">
        <v>420</v>
      </c>
      <c r="K23" t="s">
        <v>31</v>
      </c>
      <c r="L23" t="s">
        <v>421</v>
      </c>
      <c r="M23">
        <v>1693585384.5999999</v>
      </c>
      <c r="N23">
        <f t="shared" si="0"/>
        <v>5.3712489551739264E-3</v>
      </c>
      <c r="O23">
        <f t="shared" si="1"/>
        <v>5.3712489551739262</v>
      </c>
      <c r="P23">
        <f t="shared" si="2"/>
        <v>-0.34913892246579664</v>
      </c>
      <c r="Q23">
        <f t="shared" si="3"/>
        <v>50.160699999999999</v>
      </c>
      <c r="R23">
        <f t="shared" si="4"/>
        <v>50.475565706932343</v>
      </c>
      <c r="S23">
        <f t="shared" si="5"/>
        <v>5.0459654193403409</v>
      </c>
      <c r="T23">
        <f t="shared" si="6"/>
        <v>5.0144887742217596</v>
      </c>
      <c r="U23">
        <f t="shared" si="7"/>
        <v>0.42854819206997763</v>
      </c>
      <c r="V23">
        <f t="shared" si="8"/>
        <v>2.9254877800072352</v>
      </c>
      <c r="W23">
        <f t="shared" si="9"/>
        <v>0.39647912104814309</v>
      </c>
      <c r="X23">
        <f t="shared" si="10"/>
        <v>0.25048044996293989</v>
      </c>
      <c r="Y23">
        <f t="shared" si="11"/>
        <v>344.32759964454664</v>
      </c>
      <c r="Z23">
        <f t="shared" si="12"/>
        <v>28.627669130549876</v>
      </c>
      <c r="AA23">
        <f t="shared" si="13"/>
        <v>27.999700000000001</v>
      </c>
      <c r="AB23">
        <f t="shared" si="14"/>
        <v>3.7947733122019862</v>
      </c>
      <c r="AC23">
        <f t="shared" si="15"/>
        <v>65.455034689700739</v>
      </c>
      <c r="AD23">
        <f t="shared" si="16"/>
        <v>2.4829870362153601</v>
      </c>
      <c r="AE23">
        <f t="shared" si="17"/>
        <v>3.7934240627727522</v>
      </c>
      <c r="AF23">
        <f t="shared" si="18"/>
        <v>1.3117862759866261</v>
      </c>
      <c r="AG23">
        <f t="shared" si="19"/>
        <v>-236.87207892317016</v>
      </c>
      <c r="AH23">
        <f t="shared" si="20"/>
        <v>-0.96208527289407464</v>
      </c>
      <c r="AI23">
        <f t="shared" si="21"/>
        <v>-7.1682224196979089E-2</v>
      </c>
      <c r="AJ23">
        <f t="shared" si="22"/>
        <v>106.42175322428541</v>
      </c>
      <c r="AK23">
        <v>15</v>
      </c>
      <c r="AL23">
        <v>3</v>
      </c>
      <c r="AM23">
        <f t="shared" si="23"/>
        <v>1</v>
      </c>
      <c r="AN23">
        <f t="shared" si="24"/>
        <v>0</v>
      </c>
      <c r="AO23">
        <f t="shared" si="25"/>
        <v>52582.826963459505</v>
      </c>
      <c r="AP23" t="s">
        <v>422</v>
      </c>
      <c r="AQ23">
        <v>10366.9</v>
      </c>
      <c r="AR23">
        <v>993.59653846153856</v>
      </c>
      <c r="AS23">
        <v>3431.87</v>
      </c>
      <c r="AT23">
        <f t="shared" si="26"/>
        <v>0.71047955241266758</v>
      </c>
      <c r="AU23">
        <v>-3.9894345373445681</v>
      </c>
      <c r="AV23" t="s">
        <v>458</v>
      </c>
      <c r="AW23">
        <v>10309.700000000001</v>
      </c>
      <c r="AX23">
        <v>945.49827999999991</v>
      </c>
      <c r="AY23">
        <v>1142.434019387726</v>
      </c>
      <c r="AZ23">
        <f t="shared" si="27"/>
        <v>0.17238259369523279</v>
      </c>
      <c r="BA23">
        <v>0.5</v>
      </c>
      <c r="BB23">
        <f t="shared" si="28"/>
        <v>1512.9998998222732</v>
      </c>
      <c r="BC23">
        <f t="shared" si="29"/>
        <v>-0.34913892246579664</v>
      </c>
      <c r="BD23">
        <f t="shared" si="30"/>
        <v>130.4074234959954</v>
      </c>
      <c r="BE23">
        <f t="shared" si="31"/>
        <v>2.406011801657346E-3</v>
      </c>
      <c r="BF23">
        <f t="shared" si="32"/>
        <v>2.0039984294578956</v>
      </c>
      <c r="BG23">
        <f t="shared" si="33"/>
        <v>628.77956438023523</v>
      </c>
      <c r="BH23" t="s">
        <v>459</v>
      </c>
      <c r="BI23">
        <v>651.42999999999995</v>
      </c>
      <c r="BJ23">
        <f t="shared" si="34"/>
        <v>651.42999999999995</v>
      </c>
      <c r="BK23">
        <f t="shared" si="35"/>
        <v>0.42978763854640278</v>
      </c>
      <c r="BL23">
        <f t="shared" si="36"/>
        <v>0.40108783556049449</v>
      </c>
      <c r="BM23">
        <f t="shared" si="37"/>
        <v>0.82340779898587046</v>
      </c>
      <c r="BN23">
        <f t="shared" si="38"/>
        <v>1.3231595842810042</v>
      </c>
      <c r="BO23">
        <f t="shared" si="39"/>
        <v>0.93895783911281361</v>
      </c>
      <c r="BP23">
        <f t="shared" si="40"/>
        <v>0.27634174936751121</v>
      </c>
      <c r="BQ23">
        <f t="shared" si="41"/>
        <v>0.72365825063248879</v>
      </c>
      <c r="BR23">
        <v>2385</v>
      </c>
      <c r="BS23">
        <v>290.00000000000011</v>
      </c>
      <c r="BT23">
        <v>1100.32</v>
      </c>
      <c r="BU23">
        <v>195</v>
      </c>
      <c r="BV23">
        <v>10309.700000000001</v>
      </c>
      <c r="BW23">
        <v>1098.8399999999999</v>
      </c>
      <c r="BX23">
        <v>1.48</v>
      </c>
      <c r="BY23">
        <v>300.00000000000011</v>
      </c>
      <c r="BZ23">
        <v>38.4</v>
      </c>
      <c r="CA23">
        <v>1142.434019387726</v>
      </c>
      <c r="CB23">
        <v>1.377410424990634</v>
      </c>
      <c r="CC23">
        <v>-44.946102325026338</v>
      </c>
      <c r="CD23">
        <v>1.1620350087895419</v>
      </c>
      <c r="CE23">
        <v>0.98162788021470249</v>
      </c>
      <c r="CF23">
        <v>-1.1215973303670759E-2</v>
      </c>
      <c r="CG23">
        <v>289.99999999999989</v>
      </c>
      <c r="CH23">
        <v>1098.92</v>
      </c>
      <c r="CI23">
        <v>845</v>
      </c>
      <c r="CJ23">
        <v>10274.200000000001</v>
      </c>
      <c r="CK23">
        <v>1098.69</v>
      </c>
      <c r="CL23">
        <v>0.23</v>
      </c>
      <c r="CZ23">
        <f t="shared" si="42"/>
        <v>1799.78</v>
      </c>
      <c r="DA23">
        <f t="shared" si="43"/>
        <v>1512.9998998222732</v>
      </c>
      <c r="DB23">
        <f t="shared" si="44"/>
        <v>0.8406582470203432</v>
      </c>
      <c r="DC23">
        <f t="shared" si="45"/>
        <v>0.19131649404068643</v>
      </c>
      <c r="DD23">
        <v>6</v>
      </c>
      <c r="DE23">
        <v>0.5</v>
      </c>
      <c r="DF23" t="s">
        <v>425</v>
      </c>
      <c r="DG23">
        <v>2</v>
      </c>
      <c r="DH23">
        <v>1693585384.5999999</v>
      </c>
      <c r="DI23">
        <v>50.160699999999999</v>
      </c>
      <c r="DJ23">
        <v>50.064999999999998</v>
      </c>
      <c r="DK23">
        <v>24.837700000000002</v>
      </c>
      <c r="DL23">
        <v>18.549399999999999</v>
      </c>
      <c r="DM23">
        <v>49.024999999999999</v>
      </c>
      <c r="DN23">
        <v>24.219000000000001</v>
      </c>
      <c r="DO23">
        <v>499.77</v>
      </c>
      <c r="DP23">
        <v>99.868499999999997</v>
      </c>
      <c r="DQ23">
        <v>9.9976800000000005E-2</v>
      </c>
      <c r="DR23">
        <v>27.993600000000001</v>
      </c>
      <c r="DS23">
        <v>27.999700000000001</v>
      </c>
      <c r="DT23">
        <v>999.9</v>
      </c>
      <c r="DU23">
        <v>0</v>
      </c>
      <c r="DV23">
        <v>0</v>
      </c>
      <c r="DW23">
        <v>9990</v>
      </c>
      <c r="DX23">
        <v>0</v>
      </c>
      <c r="DY23">
        <v>1593.65</v>
      </c>
      <c r="DZ23">
        <v>9.5626799999999998E-2</v>
      </c>
      <c r="EA23">
        <v>51.438299999999998</v>
      </c>
      <c r="EB23">
        <v>51.011299999999999</v>
      </c>
      <c r="EC23">
        <v>6.2882600000000002</v>
      </c>
      <c r="ED23">
        <v>50.064999999999998</v>
      </c>
      <c r="EE23">
        <v>18.549399999999999</v>
      </c>
      <c r="EF23">
        <v>2.4805000000000001</v>
      </c>
      <c r="EG23">
        <v>1.8525</v>
      </c>
      <c r="EH23">
        <v>20.899100000000001</v>
      </c>
      <c r="EI23">
        <v>16.236999999999998</v>
      </c>
      <c r="EJ23">
        <v>1799.78</v>
      </c>
      <c r="EK23">
        <v>0.97799899999999995</v>
      </c>
      <c r="EL23">
        <v>2.2001E-2</v>
      </c>
      <c r="EM23">
        <v>0</v>
      </c>
      <c r="EN23">
        <v>945.6</v>
      </c>
      <c r="EO23">
        <v>5.0002700000000004</v>
      </c>
      <c r="EP23">
        <v>17766.099999999999</v>
      </c>
      <c r="EQ23">
        <v>16246.6</v>
      </c>
      <c r="ER23">
        <v>48.375</v>
      </c>
      <c r="ES23">
        <v>50.436999999999998</v>
      </c>
      <c r="ET23">
        <v>49.561999999999998</v>
      </c>
      <c r="EU23">
        <v>49.5</v>
      </c>
      <c r="EV23">
        <v>49.875</v>
      </c>
      <c r="EW23">
        <v>1755.29</v>
      </c>
      <c r="EX23">
        <v>39.49</v>
      </c>
      <c r="EY23">
        <v>0</v>
      </c>
      <c r="EZ23">
        <v>118.7999999523163</v>
      </c>
      <c r="FA23">
        <v>0</v>
      </c>
      <c r="FB23">
        <v>945.49827999999991</v>
      </c>
      <c r="FC23">
        <v>0.57584615366158987</v>
      </c>
      <c r="FD23">
        <v>7.0615389238610016</v>
      </c>
      <c r="FE23">
        <v>17760.583999999999</v>
      </c>
      <c r="FF23">
        <v>15</v>
      </c>
      <c r="FG23">
        <v>1693585346.5999999</v>
      </c>
      <c r="FH23" t="s">
        <v>460</v>
      </c>
      <c r="FI23">
        <v>1693585324.0999999</v>
      </c>
      <c r="FJ23">
        <v>1693585346.5999999</v>
      </c>
      <c r="FK23">
        <v>8</v>
      </c>
      <c r="FL23">
        <v>5.3999999999999999E-2</v>
      </c>
      <c r="FM23">
        <v>3.0000000000000001E-3</v>
      </c>
      <c r="FN23">
        <v>1.1359999999999999</v>
      </c>
      <c r="FO23">
        <v>0.32200000000000001</v>
      </c>
      <c r="FP23">
        <v>50</v>
      </c>
      <c r="FQ23">
        <v>19</v>
      </c>
      <c r="FR23">
        <v>0.7</v>
      </c>
      <c r="FS23">
        <v>0.03</v>
      </c>
      <c r="FT23">
        <v>-0.43369313920544789</v>
      </c>
      <c r="FU23">
        <v>-0.1374880598270958</v>
      </c>
      <c r="FV23">
        <v>4.7389365547343507E-2</v>
      </c>
      <c r="FW23">
        <v>1</v>
      </c>
      <c r="FX23">
        <v>0.42520592187669948</v>
      </c>
      <c r="FY23">
        <v>7.541948823915065E-2</v>
      </c>
      <c r="FZ23">
        <v>1.5845296463820369E-2</v>
      </c>
      <c r="GA23">
        <v>1</v>
      </c>
      <c r="GB23">
        <v>2</v>
      </c>
      <c r="GC23">
        <v>2</v>
      </c>
      <c r="GD23" t="s">
        <v>427</v>
      </c>
      <c r="GE23">
        <v>3.0813100000000002</v>
      </c>
      <c r="GF23">
        <v>2.86504</v>
      </c>
      <c r="GG23">
        <v>1.3761900000000001E-2</v>
      </c>
      <c r="GH23">
        <v>1.44779E-2</v>
      </c>
      <c r="GI23">
        <v>0.11798599999999999</v>
      </c>
      <c r="GJ23">
        <v>0.100201</v>
      </c>
      <c r="GK23">
        <v>29910.2</v>
      </c>
      <c r="GL23">
        <v>23053.4</v>
      </c>
      <c r="GM23">
        <v>29235.4</v>
      </c>
      <c r="GN23">
        <v>21800.5</v>
      </c>
      <c r="GO23">
        <v>34538.800000000003</v>
      </c>
      <c r="GP23">
        <v>26970.400000000001</v>
      </c>
      <c r="GQ23">
        <v>40574.400000000001</v>
      </c>
      <c r="GR23">
        <v>30963</v>
      </c>
      <c r="GS23">
        <v>2.0531000000000001</v>
      </c>
      <c r="GT23">
        <v>1.7951999999999999</v>
      </c>
      <c r="GU23">
        <v>4.5299499999999999E-2</v>
      </c>
      <c r="GV23">
        <v>0</v>
      </c>
      <c r="GW23">
        <v>27.259699999999999</v>
      </c>
      <c r="GX23">
        <v>999.9</v>
      </c>
      <c r="GY23">
        <v>34.6</v>
      </c>
      <c r="GZ23">
        <v>39.700000000000003</v>
      </c>
      <c r="HA23">
        <v>25.277200000000001</v>
      </c>
      <c r="HB23">
        <v>61.868400000000001</v>
      </c>
      <c r="HC23">
        <v>14.375</v>
      </c>
      <c r="HD23">
        <v>1</v>
      </c>
      <c r="HE23">
        <v>0.21065</v>
      </c>
      <c r="HF23">
        <v>3.2830599999999999</v>
      </c>
      <c r="HG23">
        <v>20.2437</v>
      </c>
      <c r="HH23">
        <v>5.2346599999999999</v>
      </c>
      <c r="HI23">
        <v>11.974</v>
      </c>
      <c r="HJ23">
        <v>4.9749999999999996</v>
      </c>
      <c r="HK23">
        <v>3.2839</v>
      </c>
      <c r="HL23">
        <v>9999</v>
      </c>
      <c r="HM23">
        <v>9999</v>
      </c>
      <c r="HN23">
        <v>9999</v>
      </c>
      <c r="HO23">
        <v>999.9</v>
      </c>
      <c r="HP23">
        <v>1.8614299999999999</v>
      </c>
      <c r="HQ23">
        <v>1.86313</v>
      </c>
      <c r="HR23">
        <v>1.86853</v>
      </c>
      <c r="HS23">
        <v>1.8593</v>
      </c>
      <c r="HT23">
        <v>1.85762</v>
      </c>
      <c r="HU23">
        <v>1.86128</v>
      </c>
      <c r="HV23">
        <v>1.8650899999999999</v>
      </c>
      <c r="HW23">
        <v>1.86714</v>
      </c>
      <c r="HX23">
        <v>5</v>
      </c>
      <c r="HY23">
        <v>0</v>
      </c>
      <c r="HZ23">
        <v>0</v>
      </c>
      <c r="IA23">
        <v>0</v>
      </c>
      <c r="IB23" t="s">
        <v>428</v>
      </c>
      <c r="IC23" t="s">
        <v>429</v>
      </c>
      <c r="ID23" t="s">
        <v>430</v>
      </c>
      <c r="IE23" t="s">
        <v>430</v>
      </c>
      <c r="IF23" t="s">
        <v>430</v>
      </c>
      <c r="IG23" t="s">
        <v>430</v>
      </c>
      <c r="IH23">
        <v>0</v>
      </c>
      <c r="II23">
        <v>100</v>
      </c>
      <c r="IJ23">
        <v>100</v>
      </c>
      <c r="IK23">
        <v>1.1359999999999999</v>
      </c>
      <c r="IL23">
        <v>0.61870000000000003</v>
      </c>
      <c r="IM23">
        <v>1.0848765786719849</v>
      </c>
      <c r="IN23">
        <v>1.118558698776514E-3</v>
      </c>
      <c r="IO23">
        <v>-1.6939696309573479E-6</v>
      </c>
      <c r="IP23">
        <v>5.4698917449866148E-10</v>
      </c>
      <c r="IQ23">
        <v>-5.6538660033851267E-2</v>
      </c>
      <c r="IR23">
        <v>-7.6058941998734366E-3</v>
      </c>
      <c r="IS23">
        <v>1.6984902717538061E-3</v>
      </c>
      <c r="IT23">
        <v>-9.6352527008986976E-6</v>
      </c>
      <c r="IU23">
        <v>2</v>
      </c>
      <c r="IV23">
        <v>2021</v>
      </c>
      <c r="IW23">
        <v>2</v>
      </c>
      <c r="IX23">
        <v>40</v>
      </c>
      <c r="IY23">
        <v>1</v>
      </c>
      <c r="IZ23">
        <v>0.6</v>
      </c>
      <c r="JA23">
        <v>0.25756800000000002</v>
      </c>
      <c r="JB23">
        <v>2.5805699999999998</v>
      </c>
      <c r="JC23">
        <v>1.34399</v>
      </c>
      <c r="JD23">
        <v>2.2399900000000001</v>
      </c>
      <c r="JE23">
        <v>1.5918000000000001</v>
      </c>
      <c r="JF23">
        <v>2.3828100000000001</v>
      </c>
      <c r="JG23">
        <v>46.590800000000002</v>
      </c>
      <c r="JH23">
        <v>24.14</v>
      </c>
      <c r="JI23">
        <v>18</v>
      </c>
      <c r="JJ23">
        <v>534.72799999999995</v>
      </c>
      <c r="JK23">
        <v>405.995</v>
      </c>
      <c r="JL23">
        <v>22.9175</v>
      </c>
      <c r="JM23">
        <v>30.207100000000001</v>
      </c>
      <c r="JN23">
        <v>30.0002</v>
      </c>
      <c r="JO23">
        <v>30.087800000000001</v>
      </c>
      <c r="JP23">
        <v>30.049900000000001</v>
      </c>
      <c r="JQ23">
        <v>5.2380000000000004</v>
      </c>
      <c r="JR23">
        <v>26.692</v>
      </c>
      <c r="JS23">
        <v>25.2227</v>
      </c>
      <c r="JT23">
        <v>22.919499999999999</v>
      </c>
      <c r="JU23">
        <v>50</v>
      </c>
      <c r="JV23">
        <v>18.4924</v>
      </c>
      <c r="JW23">
        <v>99.681899999999999</v>
      </c>
      <c r="JX23">
        <v>97.841099999999997</v>
      </c>
    </row>
    <row r="24" spans="1:284" x14ac:dyDescent="0.3">
      <c r="A24">
        <v>8</v>
      </c>
      <c r="B24">
        <v>1693585504.5999999</v>
      </c>
      <c r="C24">
        <v>804.5</v>
      </c>
      <c r="D24" t="s">
        <v>461</v>
      </c>
      <c r="E24" t="s">
        <v>462</v>
      </c>
      <c r="F24" t="s">
        <v>416</v>
      </c>
      <c r="G24" t="s">
        <v>417</v>
      </c>
      <c r="H24" t="s">
        <v>418</v>
      </c>
      <c r="I24" t="s">
        <v>419</v>
      </c>
      <c r="J24" t="s">
        <v>420</v>
      </c>
      <c r="K24" t="s">
        <v>31</v>
      </c>
      <c r="L24" t="s">
        <v>421</v>
      </c>
      <c r="M24">
        <v>1693585504.5999999</v>
      </c>
      <c r="N24">
        <f t="shared" si="0"/>
        <v>5.62939808004808E-3</v>
      </c>
      <c r="O24">
        <f t="shared" si="1"/>
        <v>5.6293980800480803</v>
      </c>
      <c r="P24">
        <f t="shared" si="2"/>
        <v>-3.0017857824062157</v>
      </c>
      <c r="Q24">
        <f t="shared" si="3"/>
        <v>23.403600000000001</v>
      </c>
      <c r="R24">
        <f t="shared" si="4"/>
        <v>34.193640432134906</v>
      </c>
      <c r="S24">
        <f t="shared" si="5"/>
        <v>3.4182382859895433</v>
      </c>
      <c r="T24">
        <f t="shared" si="6"/>
        <v>2.3395894832772002</v>
      </c>
      <c r="U24">
        <f t="shared" si="7"/>
        <v>0.45196465305138267</v>
      </c>
      <c r="V24">
        <f t="shared" si="8"/>
        <v>2.9148979314375696</v>
      </c>
      <c r="W24">
        <f t="shared" si="9"/>
        <v>0.41633265792209834</v>
      </c>
      <c r="X24">
        <f t="shared" si="10"/>
        <v>0.26317481411809684</v>
      </c>
      <c r="Y24">
        <f t="shared" si="11"/>
        <v>344.34029964465043</v>
      </c>
      <c r="Z24">
        <f t="shared" si="12"/>
        <v>28.663444246569949</v>
      </c>
      <c r="AA24">
        <f t="shared" si="13"/>
        <v>28.026399999999999</v>
      </c>
      <c r="AB24">
        <f t="shared" si="14"/>
        <v>3.8006839716080334</v>
      </c>
      <c r="AC24">
        <f t="shared" si="15"/>
        <v>65.294764786664601</v>
      </c>
      <c r="AD24">
        <f t="shared" si="16"/>
        <v>2.4915294436095001</v>
      </c>
      <c r="AE24">
        <f t="shared" si="17"/>
        <v>3.8158180854927513</v>
      </c>
      <c r="AF24">
        <f t="shared" si="18"/>
        <v>1.3091545279985333</v>
      </c>
      <c r="AG24">
        <f t="shared" si="19"/>
        <v>-248.25645533012033</v>
      </c>
      <c r="AH24">
        <f t="shared" si="20"/>
        <v>10.717492050473112</v>
      </c>
      <c r="AI24">
        <f t="shared" si="21"/>
        <v>0.80194090647051952</v>
      </c>
      <c r="AJ24">
        <f t="shared" si="22"/>
        <v>107.60327727147373</v>
      </c>
      <c r="AK24">
        <v>15</v>
      </c>
      <c r="AL24">
        <v>3</v>
      </c>
      <c r="AM24">
        <f t="shared" si="23"/>
        <v>1</v>
      </c>
      <c r="AN24">
        <f t="shared" si="24"/>
        <v>0</v>
      </c>
      <c r="AO24">
        <f t="shared" si="25"/>
        <v>52260.840209590286</v>
      </c>
      <c r="AP24" t="s">
        <v>422</v>
      </c>
      <c r="AQ24">
        <v>10366.9</v>
      </c>
      <c r="AR24">
        <v>993.59653846153856</v>
      </c>
      <c r="AS24">
        <v>3431.87</v>
      </c>
      <c r="AT24">
        <f t="shared" si="26"/>
        <v>0.71047955241266758</v>
      </c>
      <c r="AU24">
        <v>-3.9894345373445681</v>
      </c>
      <c r="AV24" t="s">
        <v>463</v>
      </c>
      <c r="AW24">
        <v>10311.6</v>
      </c>
      <c r="AX24">
        <v>951.17980769230769</v>
      </c>
      <c r="AY24">
        <v>1128.9383713900691</v>
      </c>
      <c r="AZ24">
        <f t="shared" si="27"/>
        <v>0.15745639284001489</v>
      </c>
      <c r="BA24">
        <v>0.5</v>
      </c>
      <c r="BB24">
        <f t="shared" si="28"/>
        <v>1513.0583998223251</v>
      </c>
      <c r="BC24">
        <f t="shared" si="29"/>
        <v>-3.0017857824062157</v>
      </c>
      <c r="BD24">
        <f t="shared" si="30"/>
        <v>119.12035889615417</v>
      </c>
      <c r="BE24">
        <f t="shared" si="31"/>
        <v>6.527499236343618E-4</v>
      </c>
      <c r="BF24">
        <f t="shared" si="32"/>
        <v>2.0399090747303741</v>
      </c>
      <c r="BG24">
        <f t="shared" si="33"/>
        <v>624.66957073861511</v>
      </c>
      <c r="BH24" t="s">
        <v>464</v>
      </c>
      <c r="BI24">
        <v>645.84</v>
      </c>
      <c r="BJ24">
        <f t="shared" si="34"/>
        <v>645.84</v>
      </c>
      <c r="BK24">
        <f t="shared" si="35"/>
        <v>0.42792271361564838</v>
      </c>
      <c r="BL24">
        <f t="shared" si="36"/>
        <v>0.36795521207467169</v>
      </c>
      <c r="BM24">
        <f t="shared" si="37"/>
        <v>0.82659972383999136</v>
      </c>
      <c r="BN24">
        <f t="shared" si="38"/>
        <v>1.3134044356531638</v>
      </c>
      <c r="BO24">
        <f t="shared" si="39"/>
        <v>0.94449275888721085</v>
      </c>
      <c r="BP24">
        <f t="shared" si="40"/>
        <v>0.24983729915677413</v>
      </c>
      <c r="BQ24">
        <f t="shared" si="41"/>
        <v>0.75016270084322589</v>
      </c>
      <c r="BR24">
        <v>2387</v>
      </c>
      <c r="BS24">
        <v>290.00000000000011</v>
      </c>
      <c r="BT24">
        <v>1089.9000000000001</v>
      </c>
      <c r="BU24">
        <v>165</v>
      </c>
      <c r="BV24">
        <v>10311.6</v>
      </c>
      <c r="BW24">
        <v>1089.26</v>
      </c>
      <c r="BX24">
        <v>0.64</v>
      </c>
      <c r="BY24">
        <v>300.00000000000011</v>
      </c>
      <c r="BZ24">
        <v>38.4</v>
      </c>
      <c r="CA24">
        <v>1128.9383713900691</v>
      </c>
      <c r="CB24">
        <v>1.397704336417632</v>
      </c>
      <c r="CC24">
        <v>-40.914466478700383</v>
      </c>
      <c r="CD24">
        <v>1.1787564137058559</v>
      </c>
      <c r="CE24">
        <v>0.9772869997445085</v>
      </c>
      <c r="CF24">
        <v>-1.121229321468298E-2</v>
      </c>
      <c r="CG24">
        <v>289.99999999999989</v>
      </c>
      <c r="CH24">
        <v>1088.55</v>
      </c>
      <c r="CI24">
        <v>645</v>
      </c>
      <c r="CJ24">
        <v>10285.4</v>
      </c>
      <c r="CK24">
        <v>1089.1600000000001</v>
      </c>
      <c r="CL24">
        <v>-0.61</v>
      </c>
      <c r="CZ24">
        <f t="shared" si="42"/>
        <v>1799.85</v>
      </c>
      <c r="DA24">
        <f t="shared" si="43"/>
        <v>1513.0583998223251</v>
      </c>
      <c r="DB24">
        <f t="shared" si="44"/>
        <v>0.84065805473918676</v>
      </c>
      <c r="DC24">
        <f t="shared" si="45"/>
        <v>0.19131610947837344</v>
      </c>
      <c r="DD24">
        <v>6</v>
      </c>
      <c r="DE24">
        <v>0.5</v>
      </c>
      <c r="DF24" t="s">
        <v>425</v>
      </c>
      <c r="DG24">
        <v>2</v>
      </c>
      <c r="DH24">
        <v>1693585504.5999999</v>
      </c>
      <c r="DI24">
        <v>23.403600000000001</v>
      </c>
      <c r="DJ24">
        <v>19.959299999999999</v>
      </c>
      <c r="DK24">
        <v>24.923500000000001</v>
      </c>
      <c r="DL24">
        <v>18.336099999999998</v>
      </c>
      <c r="DM24">
        <v>22.221599999999999</v>
      </c>
      <c r="DN24">
        <v>24.315799999999999</v>
      </c>
      <c r="DO24">
        <v>499.96300000000002</v>
      </c>
      <c r="DP24">
        <v>99.866200000000006</v>
      </c>
      <c r="DQ24">
        <v>0.10087699999999999</v>
      </c>
      <c r="DR24">
        <v>28.0946</v>
      </c>
      <c r="DS24">
        <v>28.026399999999999</v>
      </c>
      <c r="DT24">
        <v>999.9</v>
      </c>
      <c r="DU24">
        <v>0</v>
      </c>
      <c r="DV24">
        <v>0</v>
      </c>
      <c r="DW24">
        <v>9930</v>
      </c>
      <c r="DX24">
        <v>0</v>
      </c>
      <c r="DY24">
        <v>1588.42</v>
      </c>
      <c r="DZ24">
        <v>3.44428</v>
      </c>
      <c r="EA24">
        <v>24.001799999999999</v>
      </c>
      <c r="EB24">
        <v>20.332100000000001</v>
      </c>
      <c r="EC24">
        <v>6.5873400000000002</v>
      </c>
      <c r="ED24">
        <v>19.959299999999999</v>
      </c>
      <c r="EE24">
        <v>18.336099999999998</v>
      </c>
      <c r="EF24">
        <v>2.4890099999999999</v>
      </c>
      <c r="EG24">
        <v>1.8311599999999999</v>
      </c>
      <c r="EH24">
        <v>20.954799999999999</v>
      </c>
      <c r="EI24">
        <v>16.055399999999999</v>
      </c>
      <c r="EJ24">
        <v>1799.85</v>
      </c>
      <c r="EK24">
        <v>0.97800600000000004</v>
      </c>
      <c r="EL24">
        <v>2.1993700000000001E-2</v>
      </c>
      <c r="EM24">
        <v>0</v>
      </c>
      <c r="EN24">
        <v>951.61199999999997</v>
      </c>
      <c r="EO24">
        <v>5.0002700000000004</v>
      </c>
      <c r="EP24">
        <v>17898.8</v>
      </c>
      <c r="EQ24">
        <v>16247.3</v>
      </c>
      <c r="ER24">
        <v>48.875</v>
      </c>
      <c r="ES24">
        <v>50.936999999999998</v>
      </c>
      <c r="ET24">
        <v>50.125</v>
      </c>
      <c r="EU24">
        <v>49.875</v>
      </c>
      <c r="EV24">
        <v>50.311999999999998</v>
      </c>
      <c r="EW24">
        <v>1755.37</v>
      </c>
      <c r="EX24">
        <v>39.479999999999997</v>
      </c>
      <c r="EY24">
        <v>0</v>
      </c>
      <c r="EZ24">
        <v>118.2000000476837</v>
      </c>
      <c r="FA24">
        <v>0</v>
      </c>
      <c r="FB24">
        <v>951.17980769230769</v>
      </c>
      <c r="FC24">
        <v>2.0723076929554778</v>
      </c>
      <c r="FD24">
        <v>1.199999922899091</v>
      </c>
      <c r="FE24">
        <v>17893.257692307689</v>
      </c>
      <c r="FF24">
        <v>15</v>
      </c>
      <c r="FG24">
        <v>1693585467.0999999</v>
      </c>
      <c r="FH24" t="s">
        <v>465</v>
      </c>
      <c r="FI24">
        <v>1693585460.5999999</v>
      </c>
      <c r="FJ24">
        <v>1693585467.0999999</v>
      </c>
      <c r="FK24">
        <v>9</v>
      </c>
      <c r="FL24">
        <v>7.2999999999999995E-2</v>
      </c>
      <c r="FM24">
        <v>-1.7000000000000001E-2</v>
      </c>
      <c r="FN24">
        <v>1.1779999999999999</v>
      </c>
      <c r="FO24">
        <v>0.28199999999999997</v>
      </c>
      <c r="FP24">
        <v>20</v>
      </c>
      <c r="FQ24">
        <v>18</v>
      </c>
      <c r="FR24">
        <v>0.71</v>
      </c>
      <c r="FS24">
        <v>0.03</v>
      </c>
      <c r="FT24">
        <v>-2.9279083164801598</v>
      </c>
      <c r="FU24">
        <v>1.4508407347913799E-2</v>
      </c>
      <c r="FV24">
        <v>4.6926333537866592E-2</v>
      </c>
      <c r="FW24">
        <v>1</v>
      </c>
      <c r="FX24">
        <v>0.44504074534944899</v>
      </c>
      <c r="FY24">
        <v>8.8758878465161672E-2</v>
      </c>
      <c r="FZ24">
        <v>1.801401546459902E-2</v>
      </c>
      <c r="GA24">
        <v>1</v>
      </c>
      <c r="GB24">
        <v>2</v>
      </c>
      <c r="GC24">
        <v>2</v>
      </c>
      <c r="GD24" t="s">
        <v>427</v>
      </c>
      <c r="GE24">
        <v>3.08148</v>
      </c>
      <c r="GF24">
        <v>2.8654299999999999</v>
      </c>
      <c r="GG24">
        <v>6.2633999999999997E-3</v>
      </c>
      <c r="GH24">
        <v>5.7994099999999996E-3</v>
      </c>
      <c r="GI24">
        <v>0.11830599999999999</v>
      </c>
      <c r="GJ24">
        <v>9.9365899999999993E-2</v>
      </c>
      <c r="GK24">
        <v>30135.5</v>
      </c>
      <c r="GL24">
        <v>23257.5</v>
      </c>
      <c r="GM24">
        <v>29233.599999999999</v>
      </c>
      <c r="GN24">
        <v>21801.7</v>
      </c>
      <c r="GO24">
        <v>34522.800000000003</v>
      </c>
      <c r="GP24">
        <v>26997.5</v>
      </c>
      <c r="GQ24">
        <v>40571.199999999997</v>
      </c>
      <c r="GR24">
        <v>30966</v>
      </c>
      <c r="GS24">
        <v>2.0535000000000001</v>
      </c>
      <c r="GT24">
        <v>1.7906</v>
      </c>
      <c r="GU24">
        <v>4.36753E-2</v>
      </c>
      <c r="GV24">
        <v>0</v>
      </c>
      <c r="GW24">
        <v>27.312999999999999</v>
      </c>
      <c r="GX24">
        <v>999.9</v>
      </c>
      <c r="GY24">
        <v>33.6</v>
      </c>
      <c r="GZ24">
        <v>40.1</v>
      </c>
      <c r="HA24">
        <v>25.075399999999998</v>
      </c>
      <c r="HB24">
        <v>61.598399999999998</v>
      </c>
      <c r="HC24">
        <v>14.054500000000001</v>
      </c>
      <c r="HD24">
        <v>1</v>
      </c>
      <c r="HE24">
        <v>0.215366</v>
      </c>
      <c r="HF24">
        <v>3.6542699999999999</v>
      </c>
      <c r="HG24">
        <v>20.2362</v>
      </c>
      <c r="HH24">
        <v>5.2340600000000004</v>
      </c>
      <c r="HI24">
        <v>11.974</v>
      </c>
      <c r="HJ24">
        <v>4.9744000000000002</v>
      </c>
      <c r="HK24">
        <v>3.2839</v>
      </c>
      <c r="HL24">
        <v>9999</v>
      </c>
      <c r="HM24">
        <v>9999</v>
      </c>
      <c r="HN24">
        <v>9999</v>
      </c>
      <c r="HO24">
        <v>999.9</v>
      </c>
      <c r="HP24">
        <v>1.8615200000000001</v>
      </c>
      <c r="HQ24">
        <v>1.8632</v>
      </c>
      <c r="HR24">
        <v>1.86853</v>
      </c>
      <c r="HS24">
        <v>1.8593</v>
      </c>
      <c r="HT24">
        <v>1.8576299999999999</v>
      </c>
      <c r="HU24">
        <v>1.8613200000000001</v>
      </c>
      <c r="HV24">
        <v>1.8652</v>
      </c>
      <c r="HW24">
        <v>1.8671800000000001</v>
      </c>
      <c r="HX24">
        <v>5</v>
      </c>
      <c r="HY24">
        <v>0</v>
      </c>
      <c r="HZ24">
        <v>0</v>
      </c>
      <c r="IA24">
        <v>0</v>
      </c>
      <c r="IB24" t="s">
        <v>428</v>
      </c>
      <c r="IC24" t="s">
        <v>429</v>
      </c>
      <c r="ID24" t="s">
        <v>430</v>
      </c>
      <c r="IE24" t="s">
        <v>430</v>
      </c>
      <c r="IF24" t="s">
        <v>430</v>
      </c>
      <c r="IG24" t="s">
        <v>430</v>
      </c>
      <c r="IH24">
        <v>0</v>
      </c>
      <c r="II24">
        <v>100</v>
      </c>
      <c r="IJ24">
        <v>100</v>
      </c>
      <c r="IK24">
        <v>1.1819999999999999</v>
      </c>
      <c r="IL24">
        <v>0.60770000000000002</v>
      </c>
      <c r="IM24">
        <v>1.157987191916857</v>
      </c>
      <c r="IN24">
        <v>1.118558698776514E-3</v>
      </c>
      <c r="IO24">
        <v>-1.6939696309573479E-6</v>
      </c>
      <c r="IP24">
        <v>5.4698917449866148E-10</v>
      </c>
      <c r="IQ24">
        <v>-7.30676013831843E-2</v>
      </c>
      <c r="IR24">
        <v>-7.6058941998734366E-3</v>
      </c>
      <c r="IS24">
        <v>1.6984902717538061E-3</v>
      </c>
      <c r="IT24">
        <v>-9.6352527008986976E-6</v>
      </c>
      <c r="IU24">
        <v>2</v>
      </c>
      <c r="IV24">
        <v>2021</v>
      </c>
      <c r="IW24">
        <v>2</v>
      </c>
      <c r="IX24">
        <v>40</v>
      </c>
      <c r="IY24">
        <v>0.7</v>
      </c>
      <c r="IZ24">
        <v>0.6</v>
      </c>
      <c r="JA24">
        <v>0.19164999999999999</v>
      </c>
      <c r="JB24">
        <v>2.6049799999999999</v>
      </c>
      <c r="JC24">
        <v>1.34399</v>
      </c>
      <c r="JD24">
        <v>2.2399900000000001</v>
      </c>
      <c r="JE24">
        <v>1.5918000000000001</v>
      </c>
      <c r="JF24">
        <v>2.3059099999999999</v>
      </c>
      <c r="JG24">
        <v>46.915100000000002</v>
      </c>
      <c r="JH24">
        <v>23.527100000000001</v>
      </c>
      <c r="JI24">
        <v>18</v>
      </c>
      <c r="JJ24">
        <v>535.39200000000005</v>
      </c>
      <c r="JK24">
        <v>403.47699999999998</v>
      </c>
      <c r="JL24">
        <v>22.7424</v>
      </c>
      <c r="JM24">
        <v>30.254300000000001</v>
      </c>
      <c r="JN24">
        <v>30.0001</v>
      </c>
      <c r="JO24">
        <v>30.129100000000001</v>
      </c>
      <c r="JP24">
        <v>30.086099999999998</v>
      </c>
      <c r="JQ24">
        <v>3.9084599999999998</v>
      </c>
      <c r="JR24">
        <v>25.984100000000002</v>
      </c>
      <c r="JS24">
        <v>23.178799999999999</v>
      </c>
      <c r="JT24">
        <v>22.7408</v>
      </c>
      <c r="JU24">
        <v>20</v>
      </c>
      <c r="JV24">
        <v>18.3551</v>
      </c>
      <c r="JW24">
        <v>99.674800000000005</v>
      </c>
      <c r="JX24">
        <v>97.8489</v>
      </c>
    </row>
    <row r="25" spans="1:284" x14ac:dyDescent="0.3">
      <c r="A25">
        <v>9</v>
      </c>
      <c r="B25">
        <v>1693585644.0999999</v>
      </c>
      <c r="C25">
        <v>944</v>
      </c>
      <c r="D25" t="s">
        <v>466</v>
      </c>
      <c r="E25" t="s">
        <v>467</v>
      </c>
      <c r="F25" t="s">
        <v>416</v>
      </c>
      <c r="G25" t="s">
        <v>417</v>
      </c>
      <c r="H25" t="s">
        <v>418</v>
      </c>
      <c r="I25" t="s">
        <v>419</v>
      </c>
      <c r="J25" t="s">
        <v>420</v>
      </c>
      <c r="K25" t="s">
        <v>31</v>
      </c>
      <c r="L25" t="s">
        <v>421</v>
      </c>
      <c r="M25">
        <v>1693585644.0999999</v>
      </c>
      <c r="N25">
        <f t="shared" si="0"/>
        <v>5.9030906864507449E-3</v>
      </c>
      <c r="O25">
        <f t="shared" si="1"/>
        <v>5.9030906864507449</v>
      </c>
      <c r="P25">
        <f t="shared" si="2"/>
        <v>25.674676557820149</v>
      </c>
      <c r="Q25">
        <f t="shared" si="3"/>
        <v>366.68299999999999</v>
      </c>
      <c r="R25">
        <f t="shared" si="4"/>
        <v>268.91031437856623</v>
      </c>
      <c r="S25">
        <f t="shared" si="5"/>
        <v>26.882340202713845</v>
      </c>
      <c r="T25">
        <f t="shared" si="6"/>
        <v>36.656448732103392</v>
      </c>
      <c r="U25">
        <f t="shared" si="7"/>
        <v>0.48605356051628895</v>
      </c>
      <c r="V25">
        <f t="shared" si="8"/>
        <v>2.9438462909083585</v>
      </c>
      <c r="W25">
        <f t="shared" si="9"/>
        <v>0.44547123588196808</v>
      </c>
      <c r="X25">
        <f t="shared" si="10"/>
        <v>0.28178277879911007</v>
      </c>
      <c r="Y25">
        <f t="shared" si="11"/>
        <v>344.38709964451783</v>
      </c>
      <c r="Z25">
        <f t="shared" si="12"/>
        <v>28.739556705621265</v>
      </c>
      <c r="AA25">
        <f t="shared" si="13"/>
        <v>27.982500000000002</v>
      </c>
      <c r="AB25">
        <f t="shared" si="14"/>
        <v>3.790969944907626</v>
      </c>
      <c r="AC25">
        <f t="shared" si="15"/>
        <v>65.147658201596144</v>
      </c>
      <c r="AD25">
        <f t="shared" si="16"/>
        <v>2.5079991475903798</v>
      </c>
      <c r="AE25">
        <f t="shared" si="17"/>
        <v>3.8497149657006897</v>
      </c>
      <c r="AF25">
        <f t="shared" si="18"/>
        <v>1.2829707973172462</v>
      </c>
      <c r="AG25">
        <f t="shared" si="19"/>
        <v>-260.32629927247785</v>
      </c>
      <c r="AH25">
        <f t="shared" si="20"/>
        <v>41.899081286159074</v>
      </c>
      <c r="AI25">
        <f t="shared" si="21"/>
        <v>3.105958646826783</v>
      </c>
      <c r="AJ25">
        <f t="shared" si="22"/>
        <v>129.0658403050258</v>
      </c>
      <c r="AK25">
        <v>16</v>
      </c>
      <c r="AL25">
        <v>3</v>
      </c>
      <c r="AM25">
        <f t="shared" si="23"/>
        <v>1</v>
      </c>
      <c r="AN25">
        <f t="shared" si="24"/>
        <v>0</v>
      </c>
      <c r="AO25">
        <f t="shared" si="25"/>
        <v>53067.643451280419</v>
      </c>
      <c r="AP25" t="s">
        <v>422</v>
      </c>
      <c r="AQ25">
        <v>10366.9</v>
      </c>
      <c r="AR25">
        <v>993.59653846153856</v>
      </c>
      <c r="AS25">
        <v>3431.87</v>
      </c>
      <c r="AT25">
        <f t="shared" si="26"/>
        <v>0.71047955241266758</v>
      </c>
      <c r="AU25">
        <v>-3.9894345373445681</v>
      </c>
      <c r="AV25" t="s">
        <v>468</v>
      </c>
      <c r="AW25">
        <v>10306.4</v>
      </c>
      <c r="AX25">
        <v>904.02303846153859</v>
      </c>
      <c r="AY25">
        <v>1236.1197808339739</v>
      </c>
      <c r="AZ25">
        <f t="shared" si="27"/>
        <v>0.2686606488477834</v>
      </c>
      <c r="BA25">
        <v>0.5</v>
      </c>
      <c r="BB25">
        <f t="shared" si="28"/>
        <v>1513.2605998222587</v>
      </c>
      <c r="BC25">
        <f t="shared" si="29"/>
        <v>25.674676557820149</v>
      </c>
      <c r="BD25">
        <f t="shared" si="30"/>
        <v>203.27678731201695</v>
      </c>
      <c r="BE25">
        <f t="shared" si="31"/>
        <v>1.9602777670051637E-2</v>
      </c>
      <c r="BF25">
        <f t="shared" si="32"/>
        <v>1.7763247973304153</v>
      </c>
      <c r="BG25">
        <f t="shared" si="33"/>
        <v>656.1501150758661</v>
      </c>
      <c r="BH25" t="s">
        <v>469</v>
      </c>
      <c r="BI25">
        <v>617.83000000000004</v>
      </c>
      <c r="BJ25">
        <f t="shared" si="34"/>
        <v>617.83000000000004</v>
      </c>
      <c r="BK25">
        <f t="shared" si="35"/>
        <v>0.50018597745991233</v>
      </c>
      <c r="BL25">
        <f t="shared" si="36"/>
        <v>0.5371215127063721</v>
      </c>
      <c r="BM25">
        <f t="shared" si="37"/>
        <v>0.78028394023042535</v>
      </c>
      <c r="BN25">
        <f t="shared" si="38"/>
        <v>1.3693398584142495</v>
      </c>
      <c r="BO25">
        <f t="shared" si="39"/>
        <v>0.90053484721955168</v>
      </c>
      <c r="BP25">
        <f t="shared" si="40"/>
        <v>0.36708111417173395</v>
      </c>
      <c r="BQ25">
        <f t="shared" si="41"/>
        <v>0.63291888582826605</v>
      </c>
      <c r="BR25">
        <v>2389</v>
      </c>
      <c r="BS25">
        <v>290.00000000000011</v>
      </c>
      <c r="BT25">
        <v>1152.79</v>
      </c>
      <c r="BU25">
        <v>185</v>
      </c>
      <c r="BV25">
        <v>10306.4</v>
      </c>
      <c r="BW25">
        <v>1150.19</v>
      </c>
      <c r="BX25">
        <v>2.6</v>
      </c>
      <c r="BY25">
        <v>300.00000000000011</v>
      </c>
      <c r="BZ25">
        <v>38.4</v>
      </c>
      <c r="CA25">
        <v>1236.1197808339739</v>
      </c>
      <c r="CB25">
        <v>1.42635640862087</v>
      </c>
      <c r="CC25">
        <v>-88.55778207542842</v>
      </c>
      <c r="CD25">
        <v>1.2026856400141801</v>
      </c>
      <c r="CE25">
        <v>0.99486226407406908</v>
      </c>
      <c r="CF25">
        <v>-1.121074416017798E-2</v>
      </c>
      <c r="CG25">
        <v>289.99999999999989</v>
      </c>
      <c r="CH25">
        <v>1146.23</v>
      </c>
      <c r="CI25">
        <v>825</v>
      </c>
      <c r="CJ25">
        <v>10269.5</v>
      </c>
      <c r="CK25">
        <v>1149.8900000000001</v>
      </c>
      <c r="CL25">
        <v>-3.66</v>
      </c>
      <c r="CZ25">
        <f t="shared" si="42"/>
        <v>1800.09</v>
      </c>
      <c r="DA25">
        <f t="shared" si="43"/>
        <v>1513.2605998222587</v>
      </c>
      <c r="DB25">
        <f t="shared" si="44"/>
        <v>0.84065830031957223</v>
      </c>
      <c r="DC25">
        <f t="shared" si="45"/>
        <v>0.19131660063914463</v>
      </c>
      <c r="DD25">
        <v>6</v>
      </c>
      <c r="DE25">
        <v>0.5</v>
      </c>
      <c r="DF25" t="s">
        <v>425</v>
      </c>
      <c r="DG25">
        <v>2</v>
      </c>
      <c r="DH25">
        <v>1693585644.0999999</v>
      </c>
      <c r="DI25">
        <v>366.68299999999999</v>
      </c>
      <c r="DJ25">
        <v>400.07900000000001</v>
      </c>
      <c r="DK25">
        <v>25.088100000000001</v>
      </c>
      <c r="DL25">
        <v>18.1844</v>
      </c>
      <c r="DM25">
        <v>365.18200000000002</v>
      </c>
      <c r="DN25">
        <v>24.471299999999999</v>
      </c>
      <c r="DO25">
        <v>500.166</v>
      </c>
      <c r="DP25">
        <v>99.868499999999997</v>
      </c>
      <c r="DQ25">
        <v>9.9179799999999999E-2</v>
      </c>
      <c r="DR25">
        <v>28.246500000000001</v>
      </c>
      <c r="DS25">
        <v>27.982500000000002</v>
      </c>
      <c r="DT25">
        <v>999.9</v>
      </c>
      <c r="DU25">
        <v>0</v>
      </c>
      <c r="DV25">
        <v>0</v>
      </c>
      <c r="DW25">
        <v>10095</v>
      </c>
      <c r="DX25">
        <v>0</v>
      </c>
      <c r="DY25">
        <v>1600.2</v>
      </c>
      <c r="DZ25">
        <v>-33.395499999999998</v>
      </c>
      <c r="EA25">
        <v>376.11900000000003</v>
      </c>
      <c r="EB25">
        <v>407.48899999999998</v>
      </c>
      <c r="EC25">
        <v>6.9037100000000002</v>
      </c>
      <c r="ED25">
        <v>400.07900000000001</v>
      </c>
      <c r="EE25">
        <v>18.1844</v>
      </c>
      <c r="EF25">
        <v>2.5055100000000001</v>
      </c>
      <c r="EG25">
        <v>1.8160400000000001</v>
      </c>
      <c r="EH25">
        <v>21.0623</v>
      </c>
      <c r="EI25">
        <v>15.925599999999999</v>
      </c>
      <c r="EJ25">
        <v>1800.09</v>
      </c>
      <c r="EK25">
        <v>0.97799700000000001</v>
      </c>
      <c r="EL25">
        <v>2.2003100000000001E-2</v>
      </c>
      <c r="EM25">
        <v>0</v>
      </c>
      <c r="EN25">
        <v>904.06899999999996</v>
      </c>
      <c r="EO25">
        <v>5.0002700000000004</v>
      </c>
      <c r="EP25">
        <v>17129</v>
      </c>
      <c r="EQ25">
        <v>16249.4</v>
      </c>
      <c r="ER25">
        <v>49.311999999999998</v>
      </c>
      <c r="ES25">
        <v>51.311999999999998</v>
      </c>
      <c r="ET25">
        <v>50.5</v>
      </c>
      <c r="EU25">
        <v>50.25</v>
      </c>
      <c r="EV25">
        <v>50.686999999999998</v>
      </c>
      <c r="EW25">
        <v>1755.59</v>
      </c>
      <c r="EX25">
        <v>39.5</v>
      </c>
      <c r="EY25">
        <v>0</v>
      </c>
      <c r="EZ25">
        <v>137.4000000953674</v>
      </c>
      <c r="FA25">
        <v>0</v>
      </c>
      <c r="FB25">
        <v>904.02303846153859</v>
      </c>
      <c r="FC25">
        <v>-0.58246153725253391</v>
      </c>
      <c r="FD25">
        <v>-6.512820229824106</v>
      </c>
      <c r="FE25">
        <v>17121.188461538459</v>
      </c>
      <c r="FF25">
        <v>15</v>
      </c>
      <c r="FG25">
        <v>1693585604.5999999</v>
      </c>
      <c r="FH25" t="s">
        <v>470</v>
      </c>
      <c r="FI25">
        <v>1693585598.5999999</v>
      </c>
      <c r="FJ25">
        <v>1693585604.5999999</v>
      </c>
      <c r="FK25">
        <v>10</v>
      </c>
      <c r="FL25">
        <v>0.13400000000000001</v>
      </c>
      <c r="FM25">
        <v>0</v>
      </c>
      <c r="FN25">
        <v>1.504</v>
      </c>
      <c r="FO25">
        <v>0.27</v>
      </c>
      <c r="FP25">
        <v>400</v>
      </c>
      <c r="FQ25">
        <v>18</v>
      </c>
      <c r="FR25">
        <v>0.24</v>
      </c>
      <c r="FS25">
        <v>0.04</v>
      </c>
      <c r="FT25">
        <v>25.57860832500668</v>
      </c>
      <c r="FU25">
        <v>-5.7602917562390991E-2</v>
      </c>
      <c r="FV25">
        <v>0.16659491782340999</v>
      </c>
      <c r="FW25">
        <v>1</v>
      </c>
      <c r="FX25">
        <v>0.48565977966138357</v>
      </c>
      <c r="FY25">
        <v>1.964296629805776E-2</v>
      </c>
      <c r="FZ25">
        <v>8.5084495323922513E-3</v>
      </c>
      <c r="GA25">
        <v>1</v>
      </c>
      <c r="GB25">
        <v>2</v>
      </c>
      <c r="GC25">
        <v>2</v>
      </c>
      <c r="GD25" t="s">
        <v>427</v>
      </c>
      <c r="GE25">
        <v>3.08168</v>
      </c>
      <c r="GF25">
        <v>2.86517</v>
      </c>
      <c r="GG25">
        <v>8.6925799999999998E-2</v>
      </c>
      <c r="GH25">
        <v>9.57403E-2</v>
      </c>
      <c r="GI25">
        <v>0.118848</v>
      </c>
      <c r="GJ25">
        <v>9.8780699999999999E-2</v>
      </c>
      <c r="GK25">
        <v>27691</v>
      </c>
      <c r="GL25">
        <v>21158.5</v>
      </c>
      <c r="GM25">
        <v>29235.3</v>
      </c>
      <c r="GN25">
        <v>21806.799999999999</v>
      </c>
      <c r="GO25">
        <v>34510.9</v>
      </c>
      <c r="GP25">
        <v>27026.9</v>
      </c>
      <c r="GQ25">
        <v>40573.800000000003</v>
      </c>
      <c r="GR25">
        <v>30971.599999999999</v>
      </c>
      <c r="GS25">
        <v>2.0529000000000002</v>
      </c>
      <c r="GT25">
        <v>1.7898000000000001</v>
      </c>
      <c r="GU25">
        <v>4.5090900000000003E-2</v>
      </c>
      <c r="GV25">
        <v>0</v>
      </c>
      <c r="GW25">
        <v>27.245799999999999</v>
      </c>
      <c r="GX25">
        <v>999.9</v>
      </c>
      <c r="GY25">
        <v>32.5</v>
      </c>
      <c r="GZ25">
        <v>40.5</v>
      </c>
      <c r="HA25">
        <v>24.776499999999999</v>
      </c>
      <c r="HB25">
        <v>61.668399999999998</v>
      </c>
      <c r="HC25">
        <v>14.4191</v>
      </c>
      <c r="HD25">
        <v>1</v>
      </c>
      <c r="HE25">
        <v>0.21010200000000001</v>
      </c>
      <c r="HF25">
        <v>2.7957299999999998</v>
      </c>
      <c r="HG25">
        <v>20.2545</v>
      </c>
      <c r="HH25">
        <v>5.2358599999999997</v>
      </c>
      <c r="HI25">
        <v>11.974</v>
      </c>
      <c r="HJ25">
        <v>4.9757999999999996</v>
      </c>
      <c r="HK25">
        <v>3.2839</v>
      </c>
      <c r="HL25">
        <v>9999</v>
      </c>
      <c r="HM25">
        <v>9999</v>
      </c>
      <c r="HN25">
        <v>9999</v>
      </c>
      <c r="HO25">
        <v>999.9</v>
      </c>
      <c r="HP25">
        <v>1.8616600000000001</v>
      </c>
      <c r="HQ25">
        <v>1.86331</v>
      </c>
      <c r="HR25">
        <v>1.8686199999999999</v>
      </c>
      <c r="HS25">
        <v>1.85941</v>
      </c>
      <c r="HT25">
        <v>1.8577399999999999</v>
      </c>
      <c r="HU25">
        <v>1.8613900000000001</v>
      </c>
      <c r="HV25">
        <v>1.86521</v>
      </c>
      <c r="HW25">
        <v>1.86731</v>
      </c>
      <c r="HX25">
        <v>5</v>
      </c>
      <c r="HY25">
        <v>0</v>
      </c>
      <c r="HZ25">
        <v>0</v>
      </c>
      <c r="IA25">
        <v>0</v>
      </c>
      <c r="IB25" t="s">
        <v>428</v>
      </c>
      <c r="IC25" t="s">
        <v>429</v>
      </c>
      <c r="ID25" t="s">
        <v>430</v>
      </c>
      <c r="IE25" t="s">
        <v>430</v>
      </c>
      <c r="IF25" t="s">
        <v>430</v>
      </c>
      <c r="IG25" t="s">
        <v>430</v>
      </c>
      <c r="IH25">
        <v>0</v>
      </c>
      <c r="II25">
        <v>100</v>
      </c>
      <c r="IJ25">
        <v>100</v>
      </c>
      <c r="IK25">
        <v>1.5009999999999999</v>
      </c>
      <c r="IL25">
        <v>0.61680000000000001</v>
      </c>
      <c r="IM25">
        <v>1.292262085279694</v>
      </c>
      <c r="IN25">
        <v>1.118558698776514E-3</v>
      </c>
      <c r="IO25">
        <v>-1.6939696309573479E-6</v>
      </c>
      <c r="IP25">
        <v>5.4698917449866148E-10</v>
      </c>
      <c r="IQ25">
        <v>-7.3079601839903363E-2</v>
      </c>
      <c r="IR25">
        <v>-7.6058941998734366E-3</v>
      </c>
      <c r="IS25">
        <v>1.6984902717538061E-3</v>
      </c>
      <c r="IT25">
        <v>-9.6352527008986976E-6</v>
      </c>
      <c r="IU25">
        <v>2</v>
      </c>
      <c r="IV25">
        <v>2021</v>
      </c>
      <c r="IW25">
        <v>2</v>
      </c>
      <c r="IX25">
        <v>40</v>
      </c>
      <c r="IY25">
        <v>0.8</v>
      </c>
      <c r="IZ25">
        <v>0.7</v>
      </c>
      <c r="JA25">
        <v>1.02539</v>
      </c>
      <c r="JB25">
        <v>2.5427200000000001</v>
      </c>
      <c r="JC25">
        <v>1.34399</v>
      </c>
      <c r="JD25">
        <v>2.2387700000000001</v>
      </c>
      <c r="JE25">
        <v>1.5918000000000001</v>
      </c>
      <c r="JF25">
        <v>2.48169</v>
      </c>
      <c r="JG25">
        <v>47.242100000000001</v>
      </c>
      <c r="JH25">
        <v>23.877400000000002</v>
      </c>
      <c r="JI25">
        <v>18</v>
      </c>
      <c r="JJ25">
        <v>534.90200000000004</v>
      </c>
      <c r="JK25">
        <v>402.93400000000003</v>
      </c>
      <c r="JL25">
        <v>23.217199999999998</v>
      </c>
      <c r="JM25">
        <v>30.226500000000001</v>
      </c>
      <c r="JN25">
        <v>29.998899999999999</v>
      </c>
      <c r="JO25">
        <v>30.119800000000001</v>
      </c>
      <c r="JP25">
        <v>30.078299999999999</v>
      </c>
      <c r="JQ25">
        <v>20.601600000000001</v>
      </c>
      <c r="JR25">
        <v>25.3992</v>
      </c>
      <c r="JS25">
        <v>20.86</v>
      </c>
      <c r="JT25">
        <v>23.287199999999999</v>
      </c>
      <c r="JU25">
        <v>400</v>
      </c>
      <c r="JV25">
        <v>18.207999999999998</v>
      </c>
      <c r="JW25">
        <v>99.680899999999994</v>
      </c>
      <c r="JX25">
        <v>97.868700000000004</v>
      </c>
    </row>
    <row r="26" spans="1:284" x14ac:dyDescent="0.3">
      <c r="A26">
        <v>10</v>
      </c>
      <c r="B26">
        <v>1693585743.5999999</v>
      </c>
      <c r="C26">
        <v>1043.5</v>
      </c>
      <c r="D26" t="s">
        <v>471</v>
      </c>
      <c r="E26" t="s">
        <v>472</v>
      </c>
      <c r="F26" t="s">
        <v>416</v>
      </c>
      <c r="G26" t="s">
        <v>417</v>
      </c>
      <c r="H26" t="s">
        <v>418</v>
      </c>
      <c r="I26" t="s">
        <v>419</v>
      </c>
      <c r="J26" t="s">
        <v>420</v>
      </c>
      <c r="K26" t="s">
        <v>31</v>
      </c>
      <c r="L26" t="s">
        <v>421</v>
      </c>
      <c r="M26">
        <v>1693585743.5999999</v>
      </c>
      <c r="N26">
        <f t="shared" si="0"/>
        <v>5.0878056114679699E-3</v>
      </c>
      <c r="O26">
        <f t="shared" si="1"/>
        <v>5.0878056114679699</v>
      </c>
      <c r="P26">
        <f t="shared" si="2"/>
        <v>25.345491552715419</v>
      </c>
      <c r="Q26">
        <f t="shared" si="3"/>
        <v>367.26299999999998</v>
      </c>
      <c r="R26">
        <f t="shared" si="4"/>
        <v>251.23606861296767</v>
      </c>
      <c r="S26">
        <f t="shared" si="5"/>
        <v>25.115859997121085</v>
      </c>
      <c r="T26">
        <f t="shared" si="6"/>
        <v>36.714975445394998</v>
      </c>
      <c r="U26">
        <f t="shared" si="7"/>
        <v>0.39488520735746085</v>
      </c>
      <c r="V26">
        <f t="shared" si="8"/>
        <v>2.9307570146918116</v>
      </c>
      <c r="W26">
        <f t="shared" si="9"/>
        <v>0.36752937871101016</v>
      </c>
      <c r="X26">
        <f t="shared" si="10"/>
        <v>0.23200555894139918</v>
      </c>
      <c r="Y26">
        <f t="shared" si="11"/>
        <v>344.38459964460583</v>
      </c>
      <c r="Z26">
        <f t="shared" si="12"/>
        <v>28.959152732241705</v>
      </c>
      <c r="AA26">
        <f t="shared" si="13"/>
        <v>28.029299999999999</v>
      </c>
      <c r="AB26">
        <f t="shared" si="14"/>
        <v>3.8013264366483264</v>
      </c>
      <c r="AC26">
        <f t="shared" si="15"/>
        <v>63.899292649852555</v>
      </c>
      <c r="AD26">
        <f t="shared" si="16"/>
        <v>2.4607709872245001</v>
      </c>
      <c r="AE26">
        <f t="shared" si="17"/>
        <v>3.8510144403455744</v>
      </c>
      <c r="AF26">
        <f t="shared" si="18"/>
        <v>1.3405554494238263</v>
      </c>
      <c r="AG26">
        <f t="shared" si="19"/>
        <v>-224.37222746573747</v>
      </c>
      <c r="AH26">
        <f t="shared" si="20"/>
        <v>35.234662795262885</v>
      </c>
      <c r="AI26">
        <f t="shared" si="21"/>
        <v>2.6242812237868272</v>
      </c>
      <c r="AJ26">
        <f t="shared" si="22"/>
        <v>157.87131619791811</v>
      </c>
      <c r="AK26">
        <v>16</v>
      </c>
      <c r="AL26">
        <v>3</v>
      </c>
      <c r="AM26">
        <f t="shared" si="23"/>
        <v>1</v>
      </c>
      <c r="AN26">
        <f t="shared" si="24"/>
        <v>0</v>
      </c>
      <c r="AO26">
        <f t="shared" si="25"/>
        <v>52689.28210183364</v>
      </c>
      <c r="AP26" t="s">
        <v>422</v>
      </c>
      <c r="AQ26">
        <v>10366.9</v>
      </c>
      <c r="AR26">
        <v>993.59653846153856</v>
      </c>
      <c r="AS26">
        <v>3431.87</v>
      </c>
      <c r="AT26">
        <f t="shared" si="26"/>
        <v>0.71047955241266758</v>
      </c>
      <c r="AU26">
        <v>-3.9894345373445681</v>
      </c>
      <c r="AV26" t="s">
        <v>473</v>
      </c>
      <c r="AW26">
        <v>10324.799999999999</v>
      </c>
      <c r="AX26">
        <v>905.17808000000002</v>
      </c>
      <c r="AY26">
        <v>1252.8737933932221</v>
      </c>
      <c r="AZ26">
        <f t="shared" si="27"/>
        <v>0.27751854594351433</v>
      </c>
      <c r="BA26">
        <v>0.5</v>
      </c>
      <c r="BB26">
        <f t="shared" si="28"/>
        <v>1513.2518998223027</v>
      </c>
      <c r="BC26">
        <f t="shared" si="29"/>
        <v>25.345491552715419</v>
      </c>
      <c r="BD26">
        <f t="shared" si="30"/>
        <v>209.97773344247301</v>
      </c>
      <c r="BE26">
        <f t="shared" si="31"/>
        <v>1.938535553367203E-2</v>
      </c>
      <c r="BF26">
        <f t="shared" si="32"/>
        <v>1.7391984875869191</v>
      </c>
      <c r="BG26">
        <f t="shared" si="33"/>
        <v>660.84096046086654</v>
      </c>
      <c r="BH26" t="s">
        <v>474</v>
      </c>
      <c r="BI26">
        <v>625.36</v>
      </c>
      <c r="BJ26">
        <f t="shared" si="34"/>
        <v>625.36</v>
      </c>
      <c r="BK26">
        <f t="shared" si="35"/>
        <v>0.50085954124213461</v>
      </c>
      <c r="BL26">
        <f t="shared" si="36"/>
        <v>0.55408457479968698</v>
      </c>
      <c r="BM26">
        <f t="shared" si="37"/>
        <v>0.77640778283589873</v>
      </c>
      <c r="BN26">
        <f t="shared" si="38"/>
        <v>1.3410189547279638</v>
      </c>
      <c r="BO26">
        <f t="shared" si="39"/>
        <v>0.89366358654123679</v>
      </c>
      <c r="BP26">
        <f t="shared" si="40"/>
        <v>0.38280017750400258</v>
      </c>
      <c r="BQ26">
        <f t="shared" si="41"/>
        <v>0.61719982249599736</v>
      </c>
      <c r="BR26">
        <v>2391</v>
      </c>
      <c r="BS26">
        <v>290.00000000000011</v>
      </c>
      <c r="BT26">
        <v>1162.53</v>
      </c>
      <c r="BU26">
        <v>85</v>
      </c>
      <c r="BV26">
        <v>10324.799999999999</v>
      </c>
      <c r="BW26">
        <v>1160.0999999999999</v>
      </c>
      <c r="BX26">
        <v>2.4300000000000002</v>
      </c>
      <c r="BY26">
        <v>300.00000000000011</v>
      </c>
      <c r="BZ26">
        <v>38.4</v>
      </c>
      <c r="CA26">
        <v>1252.8737933932221</v>
      </c>
      <c r="CB26">
        <v>1.4173200491642239</v>
      </c>
      <c r="CC26">
        <v>-95.789227608809</v>
      </c>
      <c r="CD26">
        <v>1.1948242501783251</v>
      </c>
      <c r="CE26">
        <v>0.99566244621971156</v>
      </c>
      <c r="CF26">
        <v>-1.120881245828699E-2</v>
      </c>
      <c r="CG26">
        <v>289.99999999999989</v>
      </c>
      <c r="CH26">
        <v>1155.78</v>
      </c>
      <c r="CI26">
        <v>695</v>
      </c>
      <c r="CJ26">
        <v>10276.4</v>
      </c>
      <c r="CK26">
        <v>1159.6600000000001</v>
      </c>
      <c r="CL26">
        <v>-3.88</v>
      </c>
      <c r="CZ26">
        <f t="shared" si="42"/>
        <v>1800.08</v>
      </c>
      <c r="DA26">
        <f t="shared" si="43"/>
        <v>1513.2518998223027</v>
      </c>
      <c r="DB26">
        <f t="shared" si="44"/>
        <v>0.84065813731739858</v>
      </c>
      <c r="DC26">
        <f t="shared" si="45"/>
        <v>0.19131627463479725</v>
      </c>
      <c r="DD26">
        <v>6</v>
      </c>
      <c r="DE26">
        <v>0.5</v>
      </c>
      <c r="DF26" t="s">
        <v>425</v>
      </c>
      <c r="DG26">
        <v>2</v>
      </c>
      <c r="DH26">
        <v>1693585743.5999999</v>
      </c>
      <c r="DI26">
        <v>367.26299999999998</v>
      </c>
      <c r="DJ26">
        <v>399.892</v>
      </c>
      <c r="DK26">
        <v>24.615300000000001</v>
      </c>
      <c r="DL26">
        <v>18.665299999999998</v>
      </c>
      <c r="DM26">
        <v>365.72699999999998</v>
      </c>
      <c r="DN26">
        <v>24.295300000000001</v>
      </c>
      <c r="DO26">
        <v>500.42700000000002</v>
      </c>
      <c r="DP26">
        <v>99.869100000000003</v>
      </c>
      <c r="DQ26">
        <v>0.100065</v>
      </c>
      <c r="DR26">
        <v>28.252300000000002</v>
      </c>
      <c r="DS26">
        <v>28.029299999999999</v>
      </c>
      <c r="DT26">
        <v>999.9</v>
      </c>
      <c r="DU26">
        <v>0</v>
      </c>
      <c r="DV26">
        <v>0</v>
      </c>
      <c r="DW26">
        <v>10020</v>
      </c>
      <c r="DX26">
        <v>0</v>
      </c>
      <c r="DY26">
        <v>1603.99</v>
      </c>
      <c r="DZ26">
        <v>-32.6633</v>
      </c>
      <c r="EA26">
        <v>376.60700000000003</v>
      </c>
      <c r="EB26">
        <v>407.49799999999999</v>
      </c>
      <c r="EC26">
        <v>6.2365399999999998</v>
      </c>
      <c r="ED26">
        <v>399.892</v>
      </c>
      <c r="EE26">
        <v>18.665299999999998</v>
      </c>
      <c r="EF26">
        <v>2.48692</v>
      </c>
      <c r="EG26">
        <v>1.86409</v>
      </c>
      <c r="EH26">
        <v>20.941199999999998</v>
      </c>
      <c r="EI26">
        <v>16.334800000000001</v>
      </c>
      <c r="EJ26">
        <v>1800.08</v>
      </c>
      <c r="EK26">
        <v>0.97800100000000001</v>
      </c>
      <c r="EL26">
        <v>2.1999500000000002E-2</v>
      </c>
      <c r="EM26">
        <v>0</v>
      </c>
      <c r="EN26">
        <v>905.279</v>
      </c>
      <c r="EO26">
        <v>5.0002700000000004</v>
      </c>
      <c r="EP26">
        <v>17153.900000000001</v>
      </c>
      <c r="EQ26">
        <v>16249.3</v>
      </c>
      <c r="ER26">
        <v>49.561999999999998</v>
      </c>
      <c r="ES26">
        <v>51.5</v>
      </c>
      <c r="ET26">
        <v>50.811999999999998</v>
      </c>
      <c r="EU26">
        <v>50.436999999999998</v>
      </c>
      <c r="EV26">
        <v>50.936999999999998</v>
      </c>
      <c r="EW26">
        <v>1755.59</v>
      </c>
      <c r="EX26">
        <v>39.49</v>
      </c>
      <c r="EY26">
        <v>0</v>
      </c>
      <c r="EZ26">
        <v>97.400000095367432</v>
      </c>
      <c r="FA26">
        <v>0</v>
      </c>
      <c r="FB26">
        <v>905.17808000000002</v>
      </c>
      <c r="FC26">
        <v>3.178307687809542</v>
      </c>
      <c r="FD26">
        <v>66.992307947251575</v>
      </c>
      <c r="FE26">
        <v>17145.527999999998</v>
      </c>
      <c r="FF26">
        <v>15</v>
      </c>
      <c r="FG26">
        <v>1693585777.0999999</v>
      </c>
      <c r="FH26" t="s">
        <v>475</v>
      </c>
      <c r="FI26">
        <v>1693585764.5999999</v>
      </c>
      <c r="FJ26">
        <v>1693585777.0999999</v>
      </c>
      <c r="FK26">
        <v>11</v>
      </c>
      <c r="FL26">
        <v>3.2000000000000001E-2</v>
      </c>
      <c r="FM26">
        <v>1.4999999999999999E-2</v>
      </c>
      <c r="FN26">
        <v>1.536</v>
      </c>
      <c r="FO26">
        <v>0.32</v>
      </c>
      <c r="FP26">
        <v>400</v>
      </c>
      <c r="FQ26">
        <v>19</v>
      </c>
      <c r="FR26">
        <v>0.18</v>
      </c>
      <c r="FS26">
        <v>0.03</v>
      </c>
      <c r="FT26">
        <v>25.47374873446952</v>
      </c>
      <c r="FU26">
        <v>-0.48049166042320041</v>
      </c>
      <c r="FV26">
        <v>0.10219951393368661</v>
      </c>
      <c r="FW26">
        <v>1</v>
      </c>
      <c r="FX26">
        <v>0.43603545676498429</v>
      </c>
      <c r="FY26">
        <v>-4.9581366825261479E-2</v>
      </c>
      <c r="FZ26">
        <v>7.5296581608661753E-3</v>
      </c>
      <c r="GA26">
        <v>1</v>
      </c>
      <c r="GB26">
        <v>2</v>
      </c>
      <c r="GC26">
        <v>2</v>
      </c>
      <c r="GD26" t="s">
        <v>427</v>
      </c>
      <c r="GE26">
        <v>3.08209</v>
      </c>
      <c r="GF26">
        <v>2.8654000000000002</v>
      </c>
      <c r="GG26">
        <v>8.7029200000000001E-2</v>
      </c>
      <c r="GH26">
        <v>9.5712199999999997E-2</v>
      </c>
      <c r="GI26">
        <v>0.118244</v>
      </c>
      <c r="GJ26">
        <v>0.100643</v>
      </c>
      <c r="GK26">
        <v>27687.599999999999</v>
      </c>
      <c r="GL26">
        <v>21160.400000000001</v>
      </c>
      <c r="GM26">
        <v>29234.9</v>
      </c>
      <c r="GN26">
        <v>21808.1</v>
      </c>
      <c r="GO26">
        <v>34534.800000000003</v>
      </c>
      <c r="GP26">
        <v>26973.8</v>
      </c>
      <c r="GQ26">
        <v>40573.4</v>
      </c>
      <c r="GR26">
        <v>30974.799999999999</v>
      </c>
      <c r="GS26">
        <v>2.0527000000000002</v>
      </c>
      <c r="GT26">
        <v>1.7896000000000001</v>
      </c>
      <c r="GU26">
        <v>4.5821099999999997E-2</v>
      </c>
      <c r="GV26">
        <v>0</v>
      </c>
      <c r="GW26">
        <v>27.280799999999999</v>
      </c>
      <c r="GX26">
        <v>999.9</v>
      </c>
      <c r="GY26">
        <v>31.8</v>
      </c>
      <c r="GZ26">
        <v>40.799999999999997</v>
      </c>
      <c r="HA26">
        <v>24.633400000000002</v>
      </c>
      <c r="HB26">
        <v>61.788400000000003</v>
      </c>
      <c r="HC26">
        <v>14.214700000000001</v>
      </c>
      <c r="HD26">
        <v>1</v>
      </c>
      <c r="HE26">
        <v>0.21310999999999999</v>
      </c>
      <c r="HF26">
        <v>3.7972199999999998</v>
      </c>
      <c r="HG26">
        <v>20.231999999999999</v>
      </c>
      <c r="HH26">
        <v>5.2352600000000002</v>
      </c>
      <c r="HI26">
        <v>11.974</v>
      </c>
      <c r="HJ26">
        <v>4.9756</v>
      </c>
      <c r="HK26">
        <v>3.2839</v>
      </c>
      <c r="HL26">
        <v>9999</v>
      </c>
      <c r="HM26">
        <v>9999</v>
      </c>
      <c r="HN26">
        <v>9999</v>
      </c>
      <c r="HO26">
        <v>999.9</v>
      </c>
      <c r="HP26">
        <v>1.86164</v>
      </c>
      <c r="HQ26">
        <v>1.86331</v>
      </c>
      <c r="HR26">
        <v>1.8686799999999999</v>
      </c>
      <c r="HS26">
        <v>1.85944</v>
      </c>
      <c r="HT26">
        <v>1.8577699999999999</v>
      </c>
      <c r="HU26">
        <v>1.8614200000000001</v>
      </c>
      <c r="HV26">
        <v>1.86528</v>
      </c>
      <c r="HW26">
        <v>1.86731</v>
      </c>
      <c r="HX26">
        <v>5</v>
      </c>
      <c r="HY26">
        <v>0</v>
      </c>
      <c r="HZ26">
        <v>0</v>
      </c>
      <c r="IA26">
        <v>0</v>
      </c>
      <c r="IB26" t="s">
        <v>428</v>
      </c>
      <c r="IC26" t="s">
        <v>429</v>
      </c>
      <c r="ID26" t="s">
        <v>430</v>
      </c>
      <c r="IE26" t="s">
        <v>430</v>
      </c>
      <c r="IF26" t="s">
        <v>430</v>
      </c>
      <c r="IG26" t="s">
        <v>430</v>
      </c>
      <c r="IH26">
        <v>0</v>
      </c>
      <c r="II26">
        <v>100</v>
      </c>
      <c r="IJ26">
        <v>100</v>
      </c>
      <c r="IK26">
        <v>1.536</v>
      </c>
      <c r="IL26">
        <v>0.32</v>
      </c>
      <c r="IM26">
        <v>1.292262085279694</v>
      </c>
      <c r="IN26">
        <v>1.118558698776514E-3</v>
      </c>
      <c r="IO26">
        <v>-1.6939696309573479E-6</v>
      </c>
      <c r="IP26">
        <v>5.4698917449866148E-10</v>
      </c>
      <c r="IQ26">
        <v>-7.3079601839903363E-2</v>
      </c>
      <c r="IR26">
        <v>-7.6058941998734366E-3</v>
      </c>
      <c r="IS26">
        <v>1.6984902717538061E-3</v>
      </c>
      <c r="IT26">
        <v>-9.6352527008986976E-6</v>
      </c>
      <c r="IU26">
        <v>2</v>
      </c>
      <c r="IV26">
        <v>2021</v>
      </c>
      <c r="IW26">
        <v>2</v>
      </c>
      <c r="IX26">
        <v>40</v>
      </c>
      <c r="IY26">
        <v>2.4</v>
      </c>
      <c r="IZ26">
        <v>2.2999999999999998</v>
      </c>
      <c r="JA26">
        <v>1.02539</v>
      </c>
      <c r="JB26">
        <v>2.5366200000000001</v>
      </c>
      <c r="JC26">
        <v>1.34399</v>
      </c>
      <c r="JD26">
        <v>2.2387700000000001</v>
      </c>
      <c r="JE26">
        <v>1.5918000000000001</v>
      </c>
      <c r="JF26">
        <v>2.5</v>
      </c>
      <c r="JG26">
        <v>47.421599999999998</v>
      </c>
      <c r="JH26">
        <v>23.921099999999999</v>
      </c>
      <c r="JI26">
        <v>18</v>
      </c>
      <c r="JJ26">
        <v>534.68100000000004</v>
      </c>
      <c r="JK26">
        <v>402.774</v>
      </c>
      <c r="JL26">
        <v>22.803000000000001</v>
      </c>
      <c r="JM26">
        <v>30.217600000000001</v>
      </c>
      <c r="JN26">
        <v>30.0001</v>
      </c>
      <c r="JO26">
        <v>30.110900000000001</v>
      </c>
      <c r="JP26">
        <v>30.0731</v>
      </c>
      <c r="JQ26">
        <v>20.6174</v>
      </c>
      <c r="JR26">
        <v>21.346</v>
      </c>
      <c r="JS26">
        <v>18.975300000000001</v>
      </c>
      <c r="JT26">
        <v>22.793299999999999</v>
      </c>
      <c r="JU26">
        <v>400</v>
      </c>
      <c r="JV26">
        <v>18.778199999999998</v>
      </c>
      <c r="JW26">
        <v>99.679699999999997</v>
      </c>
      <c r="JX26">
        <v>97.876900000000006</v>
      </c>
    </row>
    <row r="27" spans="1:284" x14ac:dyDescent="0.3">
      <c r="A27">
        <v>11</v>
      </c>
      <c r="B27">
        <v>1693585913</v>
      </c>
      <c r="C27">
        <v>1212.900000095367</v>
      </c>
      <c r="D27" t="s">
        <v>476</v>
      </c>
      <c r="E27" t="s">
        <v>477</v>
      </c>
      <c r="F27" t="s">
        <v>416</v>
      </c>
      <c r="G27" t="s">
        <v>417</v>
      </c>
      <c r="H27" t="s">
        <v>418</v>
      </c>
      <c r="I27" t="s">
        <v>419</v>
      </c>
      <c r="J27" t="s">
        <v>420</v>
      </c>
      <c r="K27" t="s">
        <v>31</v>
      </c>
      <c r="L27" t="s">
        <v>421</v>
      </c>
      <c r="M27">
        <v>1693585913</v>
      </c>
      <c r="N27">
        <f t="shared" si="0"/>
        <v>3.9041350074022138E-3</v>
      </c>
      <c r="O27">
        <f t="shared" si="1"/>
        <v>3.9041350074022136</v>
      </c>
      <c r="P27">
        <f t="shared" si="2"/>
        <v>32.502783640747253</v>
      </c>
      <c r="Q27">
        <f t="shared" si="3"/>
        <v>558.31200000000001</v>
      </c>
      <c r="R27">
        <f t="shared" si="4"/>
        <v>365.21123119903984</v>
      </c>
      <c r="S27">
        <f t="shared" si="5"/>
        <v>36.509468133882727</v>
      </c>
      <c r="T27">
        <f t="shared" si="6"/>
        <v>55.813382589143998</v>
      </c>
      <c r="U27">
        <f t="shared" si="7"/>
        <v>0.29799677694318605</v>
      </c>
      <c r="V27">
        <f t="shared" si="8"/>
        <v>2.9202095956918255</v>
      </c>
      <c r="W27">
        <f t="shared" si="9"/>
        <v>0.28207466125799358</v>
      </c>
      <c r="X27">
        <f t="shared" si="10"/>
        <v>0.17765627523028982</v>
      </c>
      <c r="Y27">
        <f t="shared" si="11"/>
        <v>344.37889964459993</v>
      </c>
      <c r="Z27">
        <f t="shared" si="12"/>
        <v>28.989973564165908</v>
      </c>
      <c r="AA27">
        <f t="shared" si="13"/>
        <v>27.998200000000001</v>
      </c>
      <c r="AB27">
        <f t="shared" si="14"/>
        <v>3.7944414907416801</v>
      </c>
      <c r="AC27">
        <f t="shared" si="15"/>
        <v>64.773268533108336</v>
      </c>
      <c r="AD27">
        <f t="shared" si="16"/>
        <v>2.4540465901021005</v>
      </c>
      <c r="AE27">
        <f t="shared" si="17"/>
        <v>3.7886718482451363</v>
      </c>
      <c r="AF27">
        <f t="shared" si="18"/>
        <v>1.3403949006395797</v>
      </c>
      <c r="AG27">
        <f t="shared" si="19"/>
        <v>-172.17235382643764</v>
      </c>
      <c r="AH27">
        <f t="shared" si="20"/>
        <v>-4.109036266768606</v>
      </c>
      <c r="AI27">
        <f t="shared" si="21"/>
        <v>-0.3066707575854643</v>
      </c>
      <c r="AJ27">
        <f t="shared" si="22"/>
        <v>167.79083879380823</v>
      </c>
      <c r="AK27">
        <v>17</v>
      </c>
      <c r="AL27">
        <v>3</v>
      </c>
      <c r="AM27">
        <f t="shared" si="23"/>
        <v>1</v>
      </c>
      <c r="AN27">
        <f t="shared" si="24"/>
        <v>0</v>
      </c>
      <c r="AO27">
        <f t="shared" si="25"/>
        <v>52434.753141863948</v>
      </c>
      <c r="AP27" t="s">
        <v>422</v>
      </c>
      <c r="AQ27">
        <v>10366.9</v>
      </c>
      <c r="AR27">
        <v>993.59653846153856</v>
      </c>
      <c r="AS27">
        <v>3431.87</v>
      </c>
      <c r="AT27">
        <f t="shared" si="26"/>
        <v>0.71047955241266758</v>
      </c>
      <c r="AU27">
        <v>-3.9894345373445681</v>
      </c>
      <c r="AV27" t="s">
        <v>478</v>
      </c>
      <c r="AW27">
        <v>10319</v>
      </c>
      <c r="AX27">
        <v>930.59265384615378</v>
      </c>
      <c r="AY27">
        <v>1346.5471259938711</v>
      </c>
      <c r="AZ27">
        <f t="shared" si="27"/>
        <v>0.30890450405937786</v>
      </c>
      <c r="BA27">
        <v>0.5</v>
      </c>
      <c r="BB27">
        <f t="shared" si="28"/>
        <v>1513.2266998222999</v>
      </c>
      <c r="BC27">
        <f t="shared" si="29"/>
        <v>32.502783640747253</v>
      </c>
      <c r="BD27">
        <f t="shared" si="30"/>
        <v>233.72127161900829</v>
      </c>
      <c r="BE27">
        <f t="shared" si="31"/>
        <v>2.4115499800774823E-2</v>
      </c>
      <c r="BF27">
        <f t="shared" si="32"/>
        <v>1.5486445544688794</v>
      </c>
      <c r="BG27">
        <f t="shared" si="33"/>
        <v>686.01287864622429</v>
      </c>
      <c r="BH27" t="s">
        <v>479</v>
      </c>
      <c r="BI27">
        <v>631.13</v>
      </c>
      <c r="BJ27">
        <f t="shared" si="34"/>
        <v>631.13</v>
      </c>
      <c r="BK27">
        <f t="shared" si="35"/>
        <v>0.53129750320905389</v>
      </c>
      <c r="BL27">
        <f t="shared" si="36"/>
        <v>0.58141531287759629</v>
      </c>
      <c r="BM27">
        <f t="shared" si="37"/>
        <v>0.74456139234849672</v>
      </c>
      <c r="BN27">
        <f t="shared" si="38"/>
        <v>1.1785062465992162</v>
      </c>
      <c r="BO27">
        <f t="shared" si="39"/>
        <v>0.85524569204406053</v>
      </c>
      <c r="BP27">
        <f t="shared" si="40"/>
        <v>0.39431715359006214</v>
      </c>
      <c r="BQ27">
        <f t="shared" si="41"/>
        <v>0.60568284640993786</v>
      </c>
      <c r="BR27">
        <v>2393</v>
      </c>
      <c r="BS27">
        <v>290.00000000000011</v>
      </c>
      <c r="BT27">
        <v>1241.83</v>
      </c>
      <c r="BU27">
        <v>105</v>
      </c>
      <c r="BV27">
        <v>10319</v>
      </c>
      <c r="BW27">
        <v>1237.9100000000001</v>
      </c>
      <c r="BX27">
        <v>3.92</v>
      </c>
      <c r="BY27">
        <v>300.00000000000011</v>
      </c>
      <c r="BZ27">
        <v>38.4</v>
      </c>
      <c r="CA27">
        <v>1346.5471259938711</v>
      </c>
      <c r="CB27">
        <v>1.27934323087123</v>
      </c>
      <c r="CC27">
        <v>-112.1073175528071</v>
      </c>
      <c r="CD27">
        <v>1.078376955902556</v>
      </c>
      <c r="CE27">
        <v>0.99741591022162601</v>
      </c>
      <c r="CF27">
        <v>-1.1206888987764179E-2</v>
      </c>
      <c r="CG27">
        <v>289.99999999999989</v>
      </c>
      <c r="CH27">
        <v>1235.45</v>
      </c>
      <c r="CI27">
        <v>655</v>
      </c>
      <c r="CJ27">
        <v>10278.9</v>
      </c>
      <c r="CK27">
        <v>1237.48</v>
      </c>
      <c r="CL27">
        <v>-2.0299999999999998</v>
      </c>
      <c r="CZ27">
        <f t="shared" si="42"/>
        <v>1800.05</v>
      </c>
      <c r="DA27">
        <f t="shared" si="43"/>
        <v>1513.2266998222999</v>
      </c>
      <c r="DB27">
        <f t="shared" si="44"/>
        <v>0.84065814828604757</v>
      </c>
      <c r="DC27">
        <f t="shared" si="45"/>
        <v>0.19131629657209517</v>
      </c>
      <c r="DD27">
        <v>6</v>
      </c>
      <c r="DE27">
        <v>0.5</v>
      </c>
      <c r="DF27" t="s">
        <v>425</v>
      </c>
      <c r="DG27">
        <v>2</v>
      </c>
      <c r="DH27">
        <v>1693585913</v>
      </c>
      <c r="DI27">
        <v>558.31200000000001</v>
      </c>
      <c r="DJ27">
        <v>599.89499999999998</v>
      </c>
      <c r="DK27">
        <v>24.548300000000001</v>
      </c>
      <c r="DL27">
        <v>19.982299999999999</v>
      </c>
      <c r="DM27">
        <v>556.41200000000003</v>
      </c>
      <c r="DN27">
        <v>23.937000000000001</v>
      </c>
      <c r="DO27">
        <v>500.43299999999999</v>
      </c>
      <c r="DP27">
        <v>99.867999999999995</v>
      </c>
      <c r="DQ27">
        <v>0.100087</v>
      </c>
      <c r="DR27">
        <v>27.972100000000001</v>
      </c>
      <c r="DS27">
        <v>27.998200000000001</v>
      </c>
      <c r="DT27">
        <v>999.9</v>
      </c>
      <c r="DU27">
        <v>0</v>
      </c>
      <c r="DV27">
        <v>0</v>
      </c>
      <c r="DW27">
        <v>9960</v>
      </c>
      <c r="DX27">
        <v>0</v>
      </c>
      <c r="DY27">
        <v>1608.38</v>
      </c>
      <c r="DZ27">
        <v>-41.583300000000001</v>
      </c>
      <c r="EA27">
        <v>572.36199999999997</v>
      </c>
      <c r="EB27">
        <v>612.12699999999995</v>
      </c>
      <c r="EC27">
        <v>4.5659799999999997</v>
      </c>
      <c r="ED27">
        <v>599.89499999999998</v>
      </c>
      <c r="EE27">
        <v>19.982299999999999</v>
      </c>
      <c r="EF27">
        <v>2.4515899999999999</v>
      </c>
      <c r="EG27">
        <v>1.99559</v>
      </c>
      <c r="EH27">
        <v>20.708600000000001</v>
      </c>
      <c r="EI27">
        <v>17.409400000000002</v>
      </c>
      <c r="EJ27">
        <v>1800.05</v>
      </c>
      <c r="EK27">
        <v>0.97800100000000001</v>
      </c>
      <c r="EL27">
        <v>2.1999500000000002E-2</v>
      </c>
      <c r="EM27">
        <v>0</v>
      </c>
      <c r="EN27">
        <v>930.01199999999994</v>
      </c>
      <c r="EO27">
        <v>5.0002700000000004</v>
      </c>
      <c r="EP27">
        <v>17630.5</v>
      </c>
      <c r="EQ27">
        <v>16249.1</v>
      </c>
      <c r="ER27">
        <v>49.875</v>
      </c>
      <c r="ES27">
        <v>51.936999999999998</v>
      </c>
      <c r="ET27">
        <v>51.186999999999998</v>
      </c>
      <c r="EU27">
        <v>50.625</v>
      </c>
      <c r="EV27">
        <v>51.25</v>
      </c>
      <c r="EW27">
        <v>1755.56</v>
      </c>
      <c r="EX27">
        <v>39.49</v>
      </c>
      <c r="EY27">
        <v>0</v>
      </c>
      <c r="EZ27">
        <v>167.60000014305109</v>
      </c>
      <c r="FA27">
        <v>0</v>
      </c>
      <c r="FB27">
        <v>930.59265384615378</v>
      </c>
      <c r="FC27">
        <v>-4.482017087759874</v>
      </c>
      <c r="FD27">
        <v>-96.909401714912434</v>
      </c>
      <c r="FE27">
        <v>17642.307692307699</v>
      </c>
      <c r="FF27">
        <v>15</v>
      </c>
      <c r="FG27">
        <v>1693585845.5</v>
      </c>
      <c r="FH27" t="s">
        <v>480</v>
      </c>
      <c r="FI27">
        <v>1693585838</v>
      </c>
      <c r="FJ27">
        <v>1693585845.5</v>
      </c>
      <c r="FK27">
        <v>12</v>
      </c>
      <c r="FL27">
        <v>0.38300000000000001</v>
      </c>
      <c r="FM27">
        <v>1.0999999999999999E-2</v>
      </c>
      <c r="FN27">
        <v>1.8879999999999999</v>
      </c>
      <c r="FO27">
        <v>0.35899999999999999</v>
      </c>
      <c r="FP27">
        <v>600</v>
      </c>
      <c r="FQ27">
        <v>19</v>
      </c>
      <c r="FR27">
        <v>0.14000000000000001</v>
      </c>
      <c r="FS27">
        <v>0.06</v>
      </c>
      <c r="FT27">
        <v>32.797034969289292</v>
      </c>
      <c r="FU27">
        <v>-0.94456086531097949</v>
      </c>
      <c r="FV27">
        <v>0.16638735597114851</v>
      </c>
      <c r="FW27">
        <v>1</v>
      </c>
      <c r="FX27">
        <v>0.30708369448706913</v>
      </c>
      <c r="FY27">
        <v>-3.191089651673068E-2</v>
      </c>
      <c r="FZ27">
        <v>4.6452461917551391E-3</v>
      </c>
      <c r="GA27">
        <v>1</v>
      </c>
      <c r="GB27">
        <v>2</v>
      </c>
      <c r="GC27">
        <v>2</v>
      </c>
      <c r="GD27" t="s">
        <v>427</v>
      </c>
      <c r="GE27">
        <v>3.0824099999999999</v>
      </c>
      <c r="GF27">
        <v>2.8649</v>
      </c>
      <c r="GG27">
        <v>0.119337</v>
      </c>
      <c r="GH27">
        <v>0.12901699999999999</v>
      </c>
      <c r="GI27">
        <v>0.11698799999999999</v>
      </c>
      <c r="GJ27">
        <v>0.105629</v>
      </c>
      <c r="GK27">
        <v>26702.6</v>
      </c>
      <c r="GL27">
        <v>20380.900000000001</v>
      </c>
      <c r="GM27">
        <v>29229.599999999999</v>
      </c>
      <c r="GN27">
        <v>21808.1</v>
      </c>
      <c r="GO27">
        <v>34582.6</v>
      </c>
      <c r="GP27">
        <v>26826.7</v>
      </c>
      <c r="GQ27">
        <v>40565.300000000003</v>
      </c>
      <c r="GR27">
        <v>30974.400000000001</v>
      </c>
      <c r="GS27">
        <v>2.0506000000000002</v>
      </c>
      <c r="GT27">
        <v>1.7870999999999999</v>
      </c>
      <c r="GU27">
        <v>4.7892299999999999E-2</v>
      </c>
      <c r="GV27">
        <v>0</v>
      </c>
      <c r="GW27">
        <v>27.215800000000002</v>
      </c>
      <c r="GX27">
        <v>999.9</v>
      </c>
      <c r="GY27">
        <v>31.2</v>
      </c>
      <c r="GZ27">
        <v>41.3</v>
      </c>
      <c r="HA27">
        <v>24.819199999999999</v>
      </c>
      <c r="HB27">
        <v>61.948399999999999</v>
      </c>
      <c r="HC27">
        <v>14.022399999999999</v>
      </c>
      <c r="HD27">
        <v>1</v>
      </c>
      <c r="HE27">
        <v>0.22021299999999999</v>
      </c>
      <c r="HF27">
        <v>4.0485800000000003</v>
      </c>
      <c r="HG27">
        <v>20.224799999999998</v>
      </c>
      <c r="HH27">
        <v>5.2346599999999999</v>
      </c>
      <c r="HI27">
        <v>11.974</v>
      </c>
      <c r="HJ27">
        <v>4.9745999999999997</v>
      </c>
      <c r="HK27">
        <v>3.2839</v>
      </c>
      <c r="HL27">
        <v>9999</v>
      </c>
      <c r="HM27">
        <v>9999</v>
      </c>
      <c r="HN27">
        <v>9999</v>
      </c>
      <c r="HO27">
        <v>999.9</v>
      </c>
      <c r="HP27">
        <v>1.8616600000000001</v>
      </c>
      <c r="HQ27">
        <v>1.8633999999999999</v>
      </c>
      <c r="HR27">
        <v>1.8687400000000001</v>
      </c>
      <c r="HS27">
        <v>1.85944</v>
      </c>
      <c r="HT27">
        <v>1.8577699999999999</v>
      </c>
      <c r="HU27">
        <v>1.8614299999999999</v>
      </c>
      <c r="HV27">
        <v>1.86531</v>
      </c>
      <c r="HW27">
        <v>1.8673500000000001</v>
      </c>
      <c r="HX27">
        <v>5</v>
      </c>
      <c r="HY27">
        <v>0</v>
      </c>
      <c r="HZ27">
        <v>0</v>
      </c>
      <c r="IA27">
        <v>0</v>
      </c>
      <c r="IB27" t="s">
        <v>428</v>
      </c>
      <c r="IC27" t="s">
        <v>429</v>
      </c>
      <c r="ID27" t="s">
        <v>430</v>
      </c>
      <c r="IE27" t="s">
        <v>430</v>
      </c>
      <c r="IF27" t="s">
        <v>430</v>
      </c>
      <c r="IG27" t="s">
        <v>430</v>
      </c>
      <c r="IH27">
        <v>0</v>
      </c>
      <c r="II27">
        <v>100</v>
      </c>
      <c r="IJ27">
        <v>100</v>
      </c>
      <c r="IK27">
        <v>1.9</v>
      </c>
      <c r="IL27">
        <v>0.61129999999999995</v>
      </c>
      <c r="IM27">
        <v>1.707740876371006</v>
      </c>
      <c r="IN27">
        <v>1.118558698776514E-3</v>
      </c>
      <c r="IO27">
        <v>-1.6939696309573479E-6</v>
      </c>
      <c r="IP27">
        <v>5.4698917449866148E-10</v>
      </c>
      <c r="IQ27">
        <v>-4.7651931376884893E-2</v>
      </c>
      <c r="IR27">
        <v>-7.6058941998734366E-3</v>
      </c>
      <c r="IS27">
        <v>1.6984902717538061E-3</v>
      </c>
      <c r="IT27">
        <v>-9.6352527008986976E-6</v>
      </c>
      <c r="IU27">
        <v>2</v>
      </c>
      <c r="IV27">
        <v>2021</v>
      </c>
      <c r="IW27">
        <v>2</v>
      </c>
      <c r="IX27">
        <v>40</v>
      </c>
      <c r="IY27">
        <v>1.2</v>
      </c>
      <c r="IZ27">
        <v>1.1000000000000001</v>
      </c>
      <c r="JA27">
        <v>1.42822</v>
      </c>
      <c r="JB27">
        <v>2.5317400000000001</v>
      </c>
      <c r="JC27">
        <v>1.34399</v>
      </c>
      <c r="JD27">
        <v>2.2387700000000001</v>
      </c>
      <c r="JE27">
        <v>1.5918000000000001</v>
      </c>
      <c r="JF27">
        <v>2.4706999999999999</v>
      </c>
      <c r="JG27">
        <v>47.7226</v>
      </c>
      <c r="JH27">
        <v>23.9649</v>
      </c>
      <c r="JI27">
        <v>18</v>
      </c>
      <c r="JJ27">
        <v>533.697</v>
      </c>
      <c r="JK27">
        <v>401.61500000000001</v>
      </c>
      <c r="JL27">
        <v>22.0852</v>
      </c>
      <c r="JM27">
        <v>30.2925</v>
      </c>
      <c r="JN27">
        <v>30.000499999999999</v>
      </c>
      <c r="JO27">
        <v>30.156600000000001</v>
      </c>
      <c r="JP27">
        <v>30.119700000000002</v>
      </c>
      <c r="JQ27">
        <v>28.658200000000001</v>
      </c>
      <c r="JR27">
        <v>16.154399999999999</v>
      </c>
      <c r="JS27">
        <v>18.967400000000001</v>
      </c>
      <c r="JT27">
        <v>22.0837</v>
      </c>
      <c r="JU27">
        <v>600</v>
      </c>
      <c r="JV27">
        <v>20.115600000000001</v>
      </c>
      <c r="JW27">
        <v>99.660700000000006</v>
      </c>
      <c r="JX27">
        <v>97.876199999999997</v>
      </c>
    </row>
    <row r="28" spans="1:284" x14ac:dyDescent="0.3">
      <c r="A28">
        <v>12</v>
      </c>
      <c r="B28">
        <v>1693586022</v>
      </c>
      <c r="C28">
        <v>1321.900000095367</v>
      </c>
      <c r="D28" t="s">
        <v>481</v>
      </c>
      <c r="E28" t="s">
        <v>482</v>
      </c>
      <c r="F28" t="s">
        <v>416</v>
      </c>
      <c r="G28" t="s">
        <v>417</v>
      </c>
      <c r="H28" t="s">
        <v>418</v>
      </c>
      <c r="I28" t="s">
        <v>419</v>
      </c>
      <c r="J28" t="s">
        <v>420</v>
      </c>
      <c r="K28" t="s">
        <v>31</v>
      </c>
      <c r="L28" t="s">
        <v>421</v>
      </c>
      <c r="M28">
        <v>1693586022</v>
      </c>
      <c r="N28">
        <f t="shared" si="0"/>
        <v>3.2166988432079666E-3</v>
      </c>
      <c r="O28">
        <f t="shared" si="1"/>
        <v>3.2166988432079666</v>
      </c>
      <c r="P28">
        <f t="shared" si="2"/>
        <v>38.954391563230175</v>
      </c>
      <c r="Q28">
        <f t="shared" si="3"/>
        <v>750.55000000000007</v>
      </c>
      <c r="R28">
        <f t="shared" si="4"/>
        <v>467.87887156881976</v>
      </c>
      <c r="S28">
        <f t="shared" si="5"/>
        <v>46.771272778152571</v>
      </c>
      <c r="T28">
        <f t="shared" si="6"/>
        <v>75.028347969500004</v>
      </c>
      <c r="U28">
        <f t="shared" si="7"/>
        <v>0.24063582601823144</v>
      </c>
      <c r="V28">
        <f t="shared" si="8"/>
        <v>2.9201394532141132</v>
      </c>
      <c r="W28">
        <f t="shared" si="9"/>
        <v>0.2301371667775946</v>
      </c>
      <c r="X28">
        <f t="shared" si="10"/>
        <v>0.14474082005175315</v>
      </c>
      <c r="Y28">
        <f t="shared" si="11"/>
        <v>344.42379964446536</v>
      </c>
      <c r="Z28">
        <f t="shared" si="12"/>
        <v>29.041362503948253</v>
      </c>
      <c r="AA28">
        <f t="shared" si="13"/>
        <v>27.983000000000001</v>
      </c>
      <c r="AB28">
        <f t="shared" si="14"/>
        <v>3.7910804609577342</v>
      </c>
      <c r="AC28">
        <f t="shared" si="15"/>
        <v>64.81614373492873</v>
      </c>
      <c r="AD28">
        <f t="shared" si="16"/>
        <v>2.4373741809760001</v>
      </c>
      <c r="AE28">
        <f t="shared" si="17"/>
        <v>3.7604430632958574</v>
      </c>
      <c r="AF28">
        <f t="shared" si="18"/>
        <v>1.3537062799817341</v>
      </c>
      <c r="AG28">
        <f t="shared" si="19"/>
        <v>-141.85641898547132</v>
      </c>
      <c r="AH28">
        <f t="shared" si="20"/>
        <v>-21.898590645853449</v>
      </c>
      <c r="AI28">
        <f t="shared" si="21"/>
        <v>-1.633234721551508</v>
      </c>
      <c r="AJ28">
        <f t="shared" si="22"/>
        <v>179.03555529158908</v>
      </c>
      <c r="AK28">
        <v>18</v>
      </c>
      <c r="AL28">
        <v>4</v>
      </c>
      <c r="AM28">
        <f t="shared" si="23"/>
        <v>1</v>
      </c>
      <c r="AN28">
        <f t="shared" si="24"/>
        <v>0</v>
      </c>
      <c r="AO28">
        <f t="shared" si="25"/>
        <v>52454.996348001718</v>
      </c>
      <c r="AP28" t="s">
        <v>422</v>
      </c>
      <c r="AQ28">
        <v>10366.9</v>
      </c>
      <c r="AR28">
        <v>993.59653846153856</v>
      </c>
      <c r="AS28">
        <v>3431.87</v>
      </c>
      <c r="AT28">
        <f t="shared" si="26"/>
        <v>0.71047955241266758</v>
      </c>
      <c r="AU28">
        <v>-3.9894345373445681</v>
      </c>
      <c r="AV28" t="s">
        <v>483</v>
      </c>
      <c r="AW28">
        <v>10319.5</v>
      </c>
      <c r="AX28">
        <v>960.65126923076923</v>
      </c>
      <c r="AY28">
        <v>1435.7905751660101</v>
      </c>
      <c r="AZ28">
        <f t="shared" si="27"/>
        <v>0.33092521580335899</v>
      </c>
      <c r="BA28">
        <v>0.5</v>
      </c>
      <c r="BB28">
        <f t="shared" si="28"/>
        <v>1513.4204998222328</v>
      </c>
      <c r="BC28">
        <f t="shared" si="29"/>
        <v>38.954391563230175</v>
      </c>
      <c r="BD28">
        <f t="shared" si="30"/>
        <v>250.41450275244992</v>
      </c>
      <c r="BE28">
        <f t="shared" si="31"/>
        <v>2.8375343208063418E-2</v>
      </c>
      <c r="BF28">
        <f t="shared" si="32"/>
        <v>1.3902302044315882</v>
      </c>
      <c r="BG28">
        <f t="shared" si="33"/>
        <v>708.44669385810471</v>
      </c>
      <c r="BH28" t="s">
        <v>484</v>
      </c>
      <c r="BI28">
        <v>636.83000000000004</v>
      </c>
      <c r="BJ28">
        <f t="shared" si="34"/>
        <v>636.83000000000004</v>
      </c>
      <c r="BK28">
        <f t="shared" si="35"/>
        <v>0.55646038425459921</v>
      </c>
      <c r="BL28">
        <f t="shared" si="36"/>
        <v>0.59469681071123592</v>
      </c>
      <c r="BM28">
        <f t="shared" si="37"/>
        <v>0.71415057560320783</v>
      </c>
      <c r="BN28">
        <f t="shared" si="38"/>
        <v>1.074504101132389</v>
      </c>
      <c r="BO28">
        <f t="shared" si="39"/>
        <v>0.81864460911391645</v>
      </c>
      <c r="BP28">
        <f t="shared" si="40"/>
        <v>0.39423335199306281</v>
      </c>
      <c r="BQ28">
        <f t="shared" si="41"/>
        <v>0.60576664800693725</v>
      </c>
      <c r="BR28">
        <v>2395</v>
      </c>
      <c r="BS28">
        <v>290.00000000000011</v>
      </c>
      <c r="BT28">
        <v>1315.53</v>
      </c>
      <c r="BU28">
        <v>125</v>
      </c>
      <c r="BV28">
        <v>10319.5</v>
      </c>
      <c r="BW28">
        <v>1312.24</v>
      </c>
      <c r="BX28">
        <v>3.29</v>
      </c>
      <c r="BY28">
        <v>300.00000000000011</v>
      </c>
      <c r="BZ28">
        <v>38.4</v>
      </c>
      <c r="CA28">
        <v>1435.7905751660101</v>
      </c>
      <c r="CB28">
        <v>1.378077140518625</v>
      </c>
      <c r="CC28">
        <v>-127.4973310616687</v>
      </c>
      <c r="CD28">
        <v>1.1621904776203591</v>
      </c>
      <c r="CE28">
        <v>0.99767886051360355</v>
      </c>
      <c r="CF28">
        <v>-1.1212729922135709E-2</v>
      </c>
      <c r="CG28">
        <v>289.99999999999989</v>
      </c>
      <c r="CH28">
        <v>1310.1099999999999</v>
      </c>
      <c r="CI28">
        <v>865</v>
      </c>
      <c r="CJ28">
        <v>10269.299999999999</v>
      </c>
      <c r="CK28">
        <v>1311.64</v>
      </c>
      <c r="CL28">
        <v>-1.53</v>
      </c>
      <c r="CZ28">
        <f t="shared" si="42"/>
        <v>1800.28</v>
      </c>
      <c r="DA28">
        <f t="shared" si="43"/>
        <v>1513.4204998222328</v>
      </c>
      <c r="DB28">
        <f t="shared" si="44"/>
        <v>0.84065839748385407</v>
      </c>
      <c r="DC28">
        <f t="shared" si="45"/>
        <v>0.19131679496770801</v>
      </c>
      <c r="DD28">
        <v>6</v>
      </c>
      <c r="DE28">
        <v>0.5</v>
      </c>
      <c r="DF28" t="s">
        <v>425</v>
      </c>
      <c r="DG28">
        <v>2</v>
      </c>
      <c r="DH28">
        <v>1693586022</v>
      </c>
      <c r="DI28">
        <v>750.55000000000007</v>
      </c>
      <c r="DJ28">
        <v>800.14599999999996</v>
      </c>
      <c r="DK28">
        <v>24.382400000000001</v>
      </c>
      <c r="DL28">
        <v>20.62</v>
      </c>
      <c r="DM28">
        <v>748.79600000000005</v>
      </c>
      <c r="DN28">
        <v>23.955400000000001</v>
      </c>
      <c r="DO28">
        <v>500.46800000000002</v>
      </c>
      <c r="DP28">
        <v>99.864000000000004</v>
      </c>
      <c r="DQ28">
        <v>0.10049</v>
      </c>
      <c r="DR28">
        <v>27.843900000000001</v>
      </c>
      <c r="DS28">
        <v>27.983000000000001</v>
      </c>
      <c r="DT28">
        <v>999.9</v>
      </c>
      <c r="DU28">
        <v>0</v>
      </c>
      <c r="DV28">
        <v>0</v>
      </c>
      <c r="DW28">
        <v>9960</v>
      </c>
      <c r="DX28">
        <v>0</v>
      </c>
      <c r="DY28">
        <v>1618.88</v>
      </c>
      <c r="DZ28">
        <v>-49.524799999999999</v>
      </c>
      <c r="EA28">
        <v>769.52599999999995</v>
      </c>
      <c r="EB28">
        <v>816.99199999999996</v>
      </c>
      <c r="EC28">
        <v>3.9477799999999998</v>
      </c>
      <c r="ED28">
        <v>800.14599999999996</v>
      </c>
      <c r="EE28">
        <v>20.62</v>
      </c>
      <c r="EF28">
        <v>2.45343</v>
      </c>
      <c r="EG28">
        <v>2.0591900000000001</v>
      </c>
      <c r="EH28">
        <v>20.720800000000001</v>
      </c>
      <c r="EI28">
        <v>17.907</v>
      </c>
      <c r="EJ28">
        <v>1800.28</v>
      </c>
      <c r="EK28">
        <v>0.977993</v>
      </c>
      <c r="EL28">
        <v>2.20068E-2</v>
      </c>
      <c r="EM28">
        <v>0</v>
      </c>
      <c r="EN28">
        <v>959.74900000000002</v>
      </c>
      <c r="EO28">
        <v>5.0002700000000004</v>
      </c>
      <c r="EP28">
        <v>18136.5</v>
      </c>
      <c r="EQ28">
        <v>16251.1</v>
      </c>
      <c r="ER28">
        <v>49.186999999999998</v>
      </c>
      <c r="ES28">
        <v>51.311999999999998</v>
      </c>
      <c r="ET28">
        <v>50.5</v>
      </c>
      <c r="EU28">
        <v>49.875</v>
      </c>
      <c r="EV28">
        <v>50.686999999999998</v>
      </c>
      <c r="EW28">
        <v>1755.77</v>
      </c>
      <c r="EX28">
        <v>39.51</v>
      </c>
      <c r="EY28">
        <v>0</v>
      </c>
      <c r="EZ28">
        <v>107</v>
      </c>
      <c r="FA28">
        <v>0</v>
      </c>
      <c r="FB28">
        <v>960.65126923076923</v>
      </c>
      <c r="FC28">
        <v>-7.8880341928916451</v>
      </c>
      <c r="FD28">
        <v>-160.0649573762912</v>
      </c>
      <c r="FE28">
        <v>18156.634615384621</v>
      </c>
      <c r="FF28">
        <v>15</v>
      </c>
      <c r="FG28">
        <v>1693586062.5</v>
      </c>
      <c r="FH28" t="s">
        <v>485</v>
      </c>
      <c r="FI28">
        <v>1693586062.5</v>
      </c>
      <c r="FJ28">
        <v>1693586050</v>
      </c>
      <c r="FK28">
        <v>13</v>
      </c>
      <c r="FL28">
        <v>-4.4999999999999998E-2</v>
      </c>
      <c r="FM28">
        <v>1.4E-2</v>
      </c>
      <c r="FN28">
        <v>1.754</v>
      </c>
      <c r="FO28">
        <v>0.42699999999999999</v>
      </c>
      <c r="FP28">
        <v>800</v>
      </c>
      <c r="FQ28">
        <v>21</v>
      </c>
      <c r="FR28">
        <v>0.17</v>
      </c>
      <c r="FS28">
        <v>0.06</v>
      </c>
      <c r="FT28">
        <v>38.915160938918433</v>
      </c>
      <c r="FU28">
        <v>-0.97684212289805583</v>
      </c>
      <c r="FV28">
        <v>0.1769940947351718</v>
      </c>
      <c r="FW28">
        <v>1</v>
      </c>
      <c r="FX28">
        <v>0.2554579679138459</v>
      </c>
      <c r="FY28">
        <v>9.9774641742781077E-3</v>
      </c>
      <c r="FZ28">
        <v>1.8487788897320169E-3</v>
      </c>
      <c r="GA28">
        <v>1</v>
      </c>
      <c r="GB28">
        <v>2</v>
      </c>
      <c r="GC28">
        <v>2</v>
      </c>
      <c r="GD28" t="s">
        <v>427</v>
      </c>
      <c r="GE28">
        <v>3.0826099999999999</v>
      </c>
      <c r="GF28">
        <v>2.8653</v>
      </c>
      <c r="GG28">
        <v>0.14687900000000001</v>
      </c>
      <c r="GH28">
        <v>0.15723500000000001</v>
      </c>
      <c r="GI28">
        <v>0.11702600000000001</v>
      </c>
      <c r="GJ28">
        <v>0.10797900000000001</v>
      </c>
      <c r="GK28">
        <v>25862.3</v>
      </c>
      <c r="GL28">
        <v>19716.900000000001</v>
      </c>
      <c r="GM28">
        <v>29224.2</v>
      </c>
      <c r="GN28">
        <v>21804.400000000001</v>
      </c>
      <c r="GO28">
        <v>34578.300000000003</v>
      </c>
      <c r="GP28">
        <v>26756.2</v>
      </c>
      <c r="GQ28">
        <v>40557.699999999997</v>
      </c>
      <c r="GR28">
        <v>30971.5</v>
      </c>
      <c r="GS28">
        <v>2.0480999999999998</v>
      </c>
      <c r="GT28">
        <v>1.7862</v>
      </c>
      <c r="GU28">
        <v>5.0544699999999998E-2</v>
      </c>
      <c r="GV28">
        <v>0</v>
      </c>
      <c r="GW28">
        <v>27.1572</v>
      </c>
      <c r="GX28">
        <v>999.9</v>
      </c>
      <c r="GY28">
        <v>30.9</v>
      </c>
      <c r="GZ28">
        <v>41.6</v>
      </c>
      <c r="HA28">
        <v>24.9756</v>
      </c>
      <c r="HB28">
        <v>62.208399999999997</v>
      </c>
      <c r="HC28">
        <v>14.022399999999999</v>
      </c>
      <c r="HD28">
        <v>1</v>
      </c>
      <c r="HE28">
        <v>0.22799800000000001</v>
      </c>
      <c r="HF28">
        <v>3.8683399999999999</v>
      </c>
      <c r="HG28">
        <v>20.229199999999999</v>
      </c>
      <c r="HH28">
        <v>5.2340600000000004</v>
      </c>
      <c r="HI28">
        <v>11.974</v>
      </c>
      <c r="HJ28">
        <v>4.9744000000000002</v>
      </c>
      <c r="HK28">
        <v>3.2839</v>
      </c>
      <c r="HL28">
        <v>9999</v>
      </c>
      <c r="HM28">
        <v>9999</v>
      </c>
      <c r="HN28">
        <v>9999</v>
      </c>
      <c r="HO28">
        <v>999.9</v>
      </c>
      <c r="HP28">
        <v>1.8615999999999999</v>
      </c>
      <c r="HQ28">
        <v>1.8632899999999999</v>
      </c>
      <c r="HR28">
        <v>1.86859</v>
      </c>
      <c r="HS28">
        <v>1.8593900000000001</v>
      </c>
      <c r="HT28">
        <v>1.85768</v>
      </c>
      <c r="HU28">
        <v>1.86141</v>
      </c>
      <c r="HV28">
        <v>1.8651899999999999</v>
      </c>
      <c r="HW28">
        <v>1.8672200000000001</v>
      </c>
      <c r="HX28">
        <v>5</v>
      </c>
      <c r="HY28">
        <v>0</v>
      </c>
      <c r="HZ28">
        <v>0</v>
      </c>
      <c r="IA28">
        <v>0</v>
      </c>
      <c r="IB28" t="s">
        <v>428</v>
      </c>
      <c r="IC28" t="s">
        <v>429</v>
      </c>
      <c r="ID28" t="s">
        <v>430</v>
      </c>
      <c r="IE28" t="s">
        <v>430</v>
      </c>
      <c r="IF28" t="s">
        <v>430</v>
      </c>
      <c r="IG28" t="s">
        <v>430</v>
      </c>
      <c r="IH28">
        <v>0</v>
      </c>
      <c r="II28">
        <v>100</v>
      </c>
      <c r="IJ28">
        <v>100</v>
      </c>
      <c r="IK28">
        <v>1.754</v>
      </c>
      <c r="IL28">
        <v>0.42699999999999999</v>
      </c>
      <c r="IM28">
        <v>1.707740876371006</v>
      </c>
      <c r="IN28">
        <v>1.118558698776514E-3</v>
      </c>
      <c r="IO28">
        <v>-1.6939696309573479E-6</v>
      </c>
      <c r="IP28">
        <v>5.4698917449866148E-10</v>
      </c>
      <c r="IQ28">
        <v>-4.7651931376884893E-2</v>
      </c>
      <c r="IR28">
        <v>-7.6058941998734366E-3</v>
      </c>
      <c r="IS28">
        <v>1.6984902717538061E-3</v>
      </c>
      <c r="IT28">
        <v>-9.6352527008986976E-6</v>
      </c>
      <c r="IU28">
        <v>2</v>
      </c>
      <c r="IV28">
        <v>2021</v>
      </c>
      <c r="IW28">
        <v>2</v>
      </c>
      <c r="IX28">
        <v>40</v>
      </c>
      <c r="IY28">
        <v>3.1</v>
      </c>
      <c r="IZ28">
        <v>2.9</v>
      </c>
      <c r="JA28">
        <v>1.8103</v>
      </c>
      <c r="JB28">
        <v>2.5305200000000001</v>
      </c>
      <c r="JC28">
        <v>1.34399</v>
      </c>
      <c r="JD28">
        <v>2.2387700000000001</v>
      </c>
      <c r="JE28">
        <v>1.5918000000000001</v>
      </c>
      <c r="JF28">
        <v>2.4450699999999999</v>
      </c>
      <c r="JG28">
        <v>47.9651</v>
      </c>
      <c r="JH28">
        <v>23.956199999999999</v>
      </c>
      <c r="JI28">
        <v>18</v>
      </c>
      <c r="JJ28">
        <v>532.76700000000005</v>
      </c>
      <c r="JK28">
        <v>401.637</v>
      </c>
      <c r="JL28">
        <v>22.160399999999999</v>
      </c>
      <c r="JM28">
        <v>30.4056</v>
      </c>
      <c r="JN28">
        <v>30.000900000000001</v>
      </c>
      <c r="JO28">
        <v>30.235800000000001</v>
      </c>
      <c r="JP28">
        <v>30.195</v>
      </c>
      <c r="JQ28">
        <v>36.3202</v>
      </c>
      <c r="JR28">
        <v>13.9177</v>
      </c>
      <c r="JS28">
        <v>18.597200000000001</v>
      </c>
      <c r="JT28">
        <v>22.145600000000002</v>
      </c>
      <c r="JU28">
        <v>800</v>
      </c>
      <c r="JV28">
        <v>20.4937</v>
      </c>
      <c r="JW28">
        <v>99.641999999999996</v>
      </c>
      <c r="JX28">
        <v>97.864099999999993</v>
      </c>
    </row>
    <row r="29" spans="1:284" x14ac:dyDescent="0.3">
      <c r="A29">
        <v>13</v>
      </c>
      <c r="B29">
        <v>1693586243.5</v>
      </c>
      <c r="C29">
        <v>1543.400000095367</v>
      </c>
      <c r="D29" t="s">
        <v>486</v>
      </c>
      <c r="E29" t="s">
        <v>487</v>
      </c>
      <c r="F29" t="s">
        <v>416</v>
      </c>
      <c r="G29" t="s">
        <v>417</v>
      </c>
      <c r="H29" t="s">
        <v>418</v>
      </c>
      <c r="I29" t="s">
        <v>419</v>
      </c>
      <c r="J29" t="s">
        <v>420</v>
      </c>
      <c r="K29" t="s">
        <v>31</v>
      </c>
      <c r="L29" t="s">
        <v>421</v>
      </c>
      <c r="M29">
        <v>1693586243.5</v>
      </c>
      <c r="N29">
        <f t="shared" si="0"/>
        <v>2.3459419298380623E-3</v>
      </c>
      <c r="O29">
        <f t="shared" si="1"/>
        <v>2.3459419298380624</v>
      </c>
      <c r="P29">
        <f t="shared" si="2"/>
        <v>38.261584545345819</v>
      </c>
      <c r="Q29">
        <f t="shared" si="3"/>
        <v>951.42399999999998</v>
      </c>
      <c r="R29">
        <f t="shared" si="4"/>
        <v>558.43230943709148</v>
      </c>
      <c r="S29">
        <f t="shared" si="5"/>
        <v>55.822913780211046</v>
      </c>
      <c r="T29">
        <f t="shared" si="6"/>
        <v>95.107784816319992</v>
      </c>
      <c r="U29">
        <f t="shared" si="7"/>
        <v>0.16741216766777073</v>
      </c>
      <c r="V29">
        <f t="shared" si="8"/>
        <v>2.9262824627637145</v>
      </c>
      <c r="W29">
        <f t="shared" si="9"/>
        <v>0.16226756578575724</v>
      </c>
      <c r="X29">
        <f t="shared" si="10"/>
        <v>0.10186628144776787</v>
      </c>
      <c r="Y29">
        <f t="shared" si="11"/>
        <v>344.37189964450204</v>
      </c>
      <c r="Z29">
        <f t="shared" si="12"/>
        <v>28.95797564692387</v>
      </c>
      <c r="AA29">
        <f t="shared" si="13"/>
        <v>28.020199999999999</v>
      </c>
      <c r="AB29">
        <f t="shared" si="14"/>
        <v>3.799310743415794</v>
      </c>
      <c r="AC29">
        <f t="shared" si="15"/>
        <v>64.950417070193737</v>
      </c>
      <c r="AD29">
        <f t="shared" si="16"/>
        <v>2.3989168964032501</v>
      </c>
      <c r="AE29">
        <f t="shared" si="17"/>
        <v>3.693458802290174</v>
      </c>
      <c r="AF29">
        <f t="shared" si="18"/>
        <v>1.4003938470125439</v>
      </c>
      <c r="AG29">
        <f t="shared" si="19"/>
        <v>-103.45603910585855</v>
      </c>
      <c r="AH29">
        <f t="shared" si="20"/>
        <v>-76.340906050124914</v>
      </c>
      <c r="AI29">
        <f t="shared" si="21"/>
        <v>-5.6740327585484014</v>
      </c>
      <c r="AJ29">
        <f t="shared" si="22"/>
        <v>158.90092172997018</v>
      </c>
      <c r="AK29">
        <v>17</v>
      </c>
      <c r="AL29">
        <v>3</v>
      </c>
      <c r="AM29">
        <f t="shared" si="23"/>
        <v>1</v>
      </c>
      <c r="AN29">
        <f t="shared" si="24"/>
        <v>0</v>
      </c>
      <c r="AO29">
        <f t="shared" si="25"/>
        <v>52685.643051792693</v>
      </c>
      <c r="AP29" t="s">
        <v>422</v>
      </c>
      <c r="AQ29">
        <v>10366.9</v>
      </c>
      <c r="AR29">
        <v>993.59653846153856</v>
      </c>
      <c r="AS29">
        <v>3431.87</v>
      </c>
      <c r="AT29">
        <f t="shared" si="26"/>
        <v>0.71047955241266758</v>
      </c>
      <c r="AU29">
        <v>-3.9894345373445681</v>
      </c>
      <c r="AV29" t="s">
        <v>488</v>
      </c>
      <c r="AW29">
        <v>10327.5</v>
      </c>
      <c r="AX29">
        <v>959.67484615384615</v>
      </c>
      <c r="AY29">
        <v>1441.5414271777979</v>
      </c>
      <c r="AZ29">
        <f t="shared" si="27"/>
        <v>0.33427175379020091</v>
      </c>
      <c r="BA29">
        <v>0.5</v>
      </c>
      <c r="BB29">
        <f t="shared" si="28"/>
        <v>1513.193399822251</v>
      </c>
      <c r="BC29">
        <f t="shared" si="29"/>
        <v>38.261584545345819</v>
      </c>
      <c r="BD29">
        <f t="shared" si="30"/>
        <v>252.90890579117027</v>
      </c>
      <c r="BE29">
        <f t="shared" si="31"/>
        <v>2.7921757448620549E-2</v>
      </c>
      <c r="BF29">
        <f t="shared" si="32"/>
        <v>1.380694675364829</v>
      </c>
      <c r="BG29">
        <f t="shared" si="33"/>
        <v>709.84397579517827</v>
      </c>
      <c r="BH29" t="s">
        <v>489</v>
      </c>
      <c r="BI29">
        <v>640.92999999999995</v>
      </c>
      <c r="BJ29">
        <f t="shared" si="34"/>
        <v>640.92999999999995</v>
      </c>
      <c r="BK29">
        <f t="shared" si="35"/>
        <v>0.55538565322066979</v>
      </c>
      <c r="BL29">
        <f t="shared" si="36"/>
        <v>0.60187322422134248</v>
      </c>
      <c r="BM29">
        <f t="shared" si="37"/>
        <v>0.71313914767863229</v>
      </c>
      <c r="BN29">
        <f t="shared" si="38"/>
        <v>1.0757273788856185</v>
      </c>
      <c r="BO29">
        <f t="shared" si="39"/>
        <v>0.81628603362904884</v>
      </c>
      <c r="BP29">
        <f t="shared" si="40"/>
        <v>0.40196802817768529</v>
      </c>
      <c r="BQ29">
        <f t="shared" si="41"/>
        <v>0.59803197182231471</v>
      </c>
      <c r="BR29">
        <v>2397</v>
      </c>
      <c r="BS29">
        <v>290.00000000000011</v>
      </c>
      <c r="BT29">
        <v>1321.67</v>
      </c>
      <c r="BU29">
        <v>115</v>
      </c>
      <c r="BV29">
        <v>10327.5</v>
      </c>
      <c r="BW29">
        <v>1318.61</v>
      </c>
      <c r="BX29">
        <v>3.06</v>
      </c>
      <c r="BY29">
        <v>300.00000000000011</v>
      </c>
      <c r="BZ29">
        <v>38.4</v>
      </c>
      <c r="CA29">
        <v>1441.5414271777979</v>
      </c>
      <c r="CB29">
        <v>1.3413633811516461</v>
      </c>
      <c r="CC29">
        <v>-126.95669997041</v>
      </c>
      <c r="CD29">
        <v>1.1319445216950781</v>
      </c>
      <c r="CE29">
        <v>0.99777908742942467</v>
      </c>
      <c r="CF29">
        <v>-1.121925650723026E-2</v>
      </c>
      <c r="CG29">
        <v>289.99999999999989</v>
      </c>
      <c r="CH29">
        <v>1316.67</v>
      </c>
      <c r="CI29">
        <v>825</v>
      </c>
      <c r="CJ29">
        <v>10278.200000000001</v>
      </c>
      <c r="CK29">
        <v>1318.02</v>
      </c>
      <c r="CL29">
        <v>-1.35</v>
      </c>
      <c r="CZ29">
        <f t="shared" si="42"/>
        <v>1800.01</v>
      </c>
      <c r="DA29">
        <f t="shared" si="43"/>
        <v>1513.193399822251</v>
      </c>
      <c r="DB29">
        <f t="shared" si="44"/>
        <v>0.84065832957719733</v>
      </c>
      <c r="DC29">
        <f t="shared" si="45"/>
        <v>0.19131665915439472</v>
      </c>
      <c r="DD29">
        <v>6</v>
      </c>
      <c r="DE29">
        <v>0.5</v>
      </c>
      <c r="DF29" t="s">
        <v>425</v>
      </c>
      <c r="DG29">
        <v>2</v>
      </c>
      <c r="DH29">
        <v>1693586243.5</v>
      </c>
      <c r="DI29">
        <v>951.42399999999998</v>
      </c>
      <c r="DJ29">
        <v>999.99199999999996</v>
      </c>
      <c r="DK29">
        <v>23.997900000000001</v>
      </c>
      <c r="DL29">
        <v>21.2517</v>
      </c>
      <c r="DM29">
        <v>949.53599999999994</v>
      </c>
      <c r="DN29">
        <v>23.397300000000001</v>
      </c>
      <c r="DO29">
        <v>500.25</v>
      </c>
      <c r="DP29">
        <v>99.863799999999998</v>
      </c>
      <c r="DQ29">
        <v>9.9817500000000003E-2</v>
      </c>
      <c r="DR29">
        <v>27.536300000000001</v>
      </c>
      <c r="DS29">
        <v>28.020199999999999</v>
      </c>
      <c r="DT29">
        <v>999.9</v>
      </c>
      <c r="DU29">
        <v>0</v>
      </c>
      <c r="DV29">
        <v>0</v>
      </c>
      <c r="DW29">
        <v>9995</v>
      </c>
      <c r="DX29">
        <v>0</v>
      </c>
      <c r="DY29">
        <v>1622.72</v>
      </c>
      <c r="DZ29">
        <v>-48.567399999999999</v>
      </c>
      <c r="EA29">
        <v>974.81799999999998</v>
      </c>
      <c r="EB29">
        <v>1021.7</v>
      </c>
      <c r="EC29">
        <v>2.7462499999999999</v>
      </c>
      <c r="ED29">
        <v>999.99199999999996</v>
      </c>
      <c r="EE29">
        <v>21.2517</v>
      </c>
      <c r="EF29">
        <v>2.3965200000000002</v>
      </c>
      <c r="EG29">
        <v>2.1222699999999999</v>
      </c>
      <c r="EH29">
        <v>20.340299999999999</v>
      </c>
      <c r="EI29">
        <v>18.3873</v>
      </c>
      <c r="EJ29">
        <v>1800.01</v>
      </c>
      <c r="EK29">
        <v>0.97799499999999995</v>
      </c>
      <c r="EL29">
        <v>2.2004599999999999E-2</v>
      </c>
      <c r="EM29">
        <v>0</v>
      </c>
      <c r="EN29">
        <v>958.28399999999999</v>
      </c>
      <c r="EO29">
        <v>5.0002700000000004</v>
      </c>
      <c r="EP29">
        <v>18070.099999999999</v>
      </c>
      <c r="EQ29">
        <v>16248.7</v>
      </c>
      <c r="ER29">
        <v>48.311999999999998</v>
      </c>
      <c r="ES29">
        <v>50.625</v>
      </c>
      <c r="ET29">
        <v>49.686999999999998</v>
      </c>
      <c r="EU29">
        <v>49.25</v>
      </c>
      <c r="EV29">
        <v>49.875</v>
      </c>
      <c r="EW29">
        <v>1755.51</v>
      </c>
      <c r="EX29">
        <v>39.5</v>
      </c>
      <c r="EY29">
        <v>0</v>
      </c>
      <c r="EZ29">
        <v>219.79999995231631</v>
      </c>
      <c r="FA29">
        <v>0</v>
      </c>
      <c r="FB29">
        <v>959.67484615384615</v>
      </c>
      <c r="FC29">
        <v>-10.8869743470375</v>
      </c>
      <c r="FD29">
        <v>-192.47179475353639</v>
      </c>
      <c r="FE29">
        <v>18086.73076923077</v>
      </c>
      <c r="FF29">
        <v>15</v>
      </c>
      <c r="FG29">
        <v>1693586122.5</v>
      </c>
      <c r="FH29" t="s">
        <v>490</v>
      </c>
      <c r="FI29">
        <v>1693586118</v>
      </c>
      <c r="FJ29">
        <v>1693586122.5</v>
      </c>
      <c r="FK29">
        <v>14</v>
      </c>
      <c r="FL29">
        <v>0.222</v>
      </c>
      <c r="FM29">
        <v>6.0000000000000001E-3</v>
      </c>
      <c r="FN29">
        <v>1.8580000000000001</v>
      </c>
      <c r="FO29">
        <v>0.44700000000000001</v>
      </c>
      <c r="FP29">
        <v>1000</v>
      </c>
      <c r="FQ29">
        <v>21</v>
      </c>
      <c r="FR29">
        <v>0.17</v>
      </c>
      <c r="FS29">
        <v>7.0000000000000007E-2</v>
      </c>
      <c r="FT29">
        <v>38.857947254783127</v>
      </c>
      <c r="FU29">
        <v>-1.8663499701010711</v>
      </c>
      <c r="FV29">
        <v>0.31248151403175112</v>
      </c>
      <c r="FW29">
        <v>0</v>
      </c>
      <c r="FX29">
        <v>0.1722274096664474</v>
      </c>
      <c r="FY29">
        <v>-1.538680783594327E-2</v>
      </c>
      <c r="FZ29">
        <v>2.281530325802709E-3</v>
      </c>
      <c r="GA29">
        <v>1</v>
      </c>
      <c r="GB29">
        <v>1</v>
      </c>
      <c r="GC29">
        <v>2</v>
      </c>
      <c r="GD29" t="s">
        <v>491</v>
      </c>
      <c r="GE29">
        <v>3.0825</v>
      </c>
      <c r="GF29">
        <v>2.8649300000000002</v>
      </c>
      <c r="GG29">
        <v>0.17203299999999999</v>
      </c>
      <c r="GH29">
        <v>0.18199499999999999</v>
      </c>
      <c r="GI29">
        <v>0.11504</v>
      </c>
      <c r="GJ29">
        <v>0.110264</v>
      </c>
      <c r="GK29">
        <v>25090.3</v>
      </c>
      <c r="GL29">
        <v>19133.599999999999</v>
      </c>
      <c r="GM29">
        <v>29214.1</v>
      </c>
      <c r="GN29">
        <v>21800.3</v>
      </c>
      <c r="GO29">
        <v>34650.199999999997</v>
      </c>
      <c r="GP29">
        <v>26685.8</v>
      </c>
      <c r="GQ29">
        <v>40543.599999999999</v>
      </c>
      <c r="GR29">
        <v>30966.7</v>
      </c>
      <c r="GS29">
        <v>2.0461999999999998</v>
      </c>
      <c r="GT29">
        <v>1.7790999999999999</v>
      </c>
      <c r="GU29">
        <v>6.0498700000000002E-2</v>
      </c>
      <c r="GV29">
        <v>0</v>
      </c>
      <c r="GW29">
        <v>27.031700000000001</v>
      </c>
      <c r="GX29">
        <v>999.9</v>
      </c>
      <c r="GY29">
        <v>30.6</v>
      </c>
      <c r="GZ29">
        <v>42.2</v>
      </c>
      <c r="HA29">
        <v>25.526599999999998</v>
      </c>
      <c r="HB29">
        <v>62.1584</v>
      </c>
      <c r="HC29">
        <v>14.463100000000001</v>
      </c>
      <c r="HD29">
        <v>1</v>
      </c>
      <c r="HE29">
        <v>0.244675</v>
      </c>
      <c r="HF29">
        <v>4.4045399999999999</v>
      </c>
      <c r="HG29">
        <v>20.228400000000001</v>
      </c>
      <c r="HH29">
        <v>5.2358599999999997</v>
      </c>
      <c r="HI29">
        <v>11.9764</v>
      </c>
      <c r="HJ29">
        <v>4.9757999999999996</v>
      </c>
      <c r="HK29">
        <v>3.2839</v>
      </c>
      <c r="HL29">
        <v>9999</v>
      </c>
      <c r="HM29">
        <v>9999</v>
      </c>
      <c r="HN29">
        <v>9999</v>
      </c>
      <c r="HO29">
        <v>999.9</v>
      </c>
      <c r="HP29">
        <v>1.8615699999999999</v>
      </c>
      <c r="HQ29">
        <v>1.86327</v>
      </c>
      <c r="HR29">
        <v>1.86859</v>
      </c>
      <c r="HS29">
        <v>1.85941</v>
      </c>
      <c r="HT29">
        <v>1.85765</v>
      </c>
      <c r="HU29">
        <v>1.8613599999999999</v>
      </c>
      <c r="HV29">
        <v>1.8651899999999999</v>
      </c>
      <c r="HW29">
        <v>1.8672500000000001</v>
      </c>
      <c r="HX29">
        <v>5</v>
      </c>
      <c r="HY29">
        <v>0</v>
      </c>
      <c r="HZ29">
        <v>0</v>
      </c>
      <c r="IA29">
        <v>0</v>
      </c>
      <c r="IB29" t="s">
        <v>428</v>
      </c>
      <c r="IC29" t="s">
        <v>429</v>
      </c>
      <c r="ID29" t="s">
        <v>430</v>
      </c>
      <c r="IE29" t="s">
        <v>430</v>
      </c>
      <c r="IF29" t="s">
        <v>430</v>
      </c>
      <c r="IG29" t="s">
        <v>430</v>
      </c>
      <c r="IH29">
        <v>0</v>
      </c>
      <c r="II29">
        <v>100</v>
      </c>
      <c r="IJ29">
        <v>100</v>
      </c>
      <c r="IK29">
        <v>1.8879999999999999</v>
      </c>
      <c r="IL29">
        <v>0.60060000000000002</v>
      </c>
      <c r="IM29">
        <v>1.8848910260493239</v>
      </c>
      <c r="IN29">
        <v>1.118558698776514E-3</v>
      </c>
      <c r="IO29">
        <v>-1.6939696309573479E-6</v>
      </c>
      <c r="IP29">
        <v>5.4698917449866148E-10</v>
      </c>
      <c r="IQ29">
        <v>-2.780511315130646E-2</v>
      </c>
      <c r="IR29">
        <v>-7.6058941998734366E-3</v>
      </c>
      <c r="IS29">
        <v>1.6984902717538061E-3</v>
      </c>
      <c r="IT29">
        <v>-9.6352527008986976E-6</v>
      </c>
      <c r="IU29">
        <v>2</v>
      </c>
      <c r="IV29">
        <v>2021</v>
      </c>
      <c r="IW29">
        <v>2</v>
      </c>
      <c r="IX29">
        <v>40</v>
      </c>
      <c r="IY29">
        <v>2.1</v>
      </c>
      <c r="IZ29">
        <v>2</v>
      </c>
      <c r="JA29">
        <v>2.18018</v>
      </c>
      <c r="JB29">
        <v>2.5317400000000001</v>
      </c>
      <c r="JC29">
        <v>1.34399</v>
      </c>
      <c r="JD29">
        <v>2.2375500000000001</v>
      </c>
      <c r="JE29">
        <v>1.5918000000000001</v>
      </c>
      <c r="JF29">
        <v>2.50366</v>
      </c>
      <c r="JG29">
        <v>48.331600000000002</v>
      </c>
      <c r="JH29">
        <v>24.1313</v>
      </c>
      <c r="JI29">
        <v>18</v>
      </c>
      <c r="JJ29">
        <v>532.88800000000003</v>
      </c>
      <c r="JK29">
        <v>398.45100000000002</v>
      </c>
      <c r="JL29">
        <v>21.580500000000001</v>
      </c>
      <c r="JM29">
        <v>30.5654</v>
      </c>
      <c r="JN29">
        <v>30.000599999999999</v>
      </c>
      <c r="JO29">
        <v>30.384699999999999</v>
      </c>
      <c r="JP29">
        <v>30.341100000000001</v>
      </c>
      <c r="JQ29">
        <v>43.7196</v>
      </c>
      <c r="JR29">
        <v>12.8787</v>
      </c>
      <c r="JS29">
        <v>18.921399999999998</v>
      </c>
      <c r="JT29">
        <v>21.582899999999999</v>
      </c>
      <c r="JU29">
        <v>1000</v>
      </c>
      <c r="JV29">
        <v>21.280999999999999</v>
      </c>
      <c r="JW29">
        <v>99.607600000000005</v>
      </c>
      <c r="JX29">
        <v>97.847399999999993</v>
      </c>
    </row>
    <row r="30" spans="1:284" x14ac:dyDescent="0.3">
      <c r="A30">
        <v>14</v>
      </c>
      <c r="B30">
        <v>1693586433</v>
      </c>
      <c r="C30">
        <v>1732.900000095367</v>
      </c>
      <c r="D30" t="s">
        <v>492</v>
      </c>
      <c r="E30" t="s">
        <v>493</v>
      </c>
      <c r="F30" t="s">
        <v>416</v>
      </c>
      <c r="G30" t="s">
        <v>417</v>
      </c>
      <c r="H30" t="s">
        <v>418</v>
      </c>
      <c r="I30" t="s">
        <v>419</v>
      </c>
      <c r="J30" t="s">
        <v>420</v>
      </c>
      <c r="K30" t="s">
        <v>31</v>
      </c>
      <c r="L30" t="s">
        <v>421</v>
      </c>
      <c r="M30">
        <v>1693586433</v>
      </c>
      <c r="N30">
        <f t="shared" si="0"/>
        <v>1.740848342934866E-3</v>
      </c>
      <c r="O30">
        <f t="shared" si="1"/>
        <v>1.740848342934866</v>
      </c>
      <c r="P30">
        <f t="shared" si="2"/>
        <v>36.928697616377669</v>
      </c>
      <c r="Q30">
        <f t="shared" si="3"/>
        <v>1153.17</v>
      </c>
      <c r="R30">
        <f t="shared" si="4"/>
        <v>636.969324632145</v>
      </c>
      <c r="S30">
        <f t="shared" si="5"/>
        <v>63.667294280539373</v>
      </c>
      <c r="T30">
        <f t="shared" si="6"/>
        <v>115.26334299990002</v>
      </c>
      <c r="U30">
        <f t="shared" si="7"/>
        <v>0.12165367485534773</v>
      </c>
      <c r="V30">
        <f t="shared" si="8"/>
        <v>2.9195052181457508</v>
      </c>
      <c r="W30">
        <f t="shared" si="9"/>
        <v>0.11890605251258755</v>
      </c>
      <c r="X30">
        <f t="shared" si="10"/>
        <v>7.4557977142136314E-2</v>
      </c>
      <c r="Y30">
        <f t="shared" si="11"/>
        <v>344.3421996446524</v>
      </c>
      <c r="Z30">
        <f t="shared" si="12"/>
        <v>28.978934440560558</v>
      </c>
      <c r="AA30">
        <f t="shared" si="13"/>
        <v>28.018599999999999</v>
      </c>
      <c r="AB30">
        <f t="shared" si="14"/>
        <v>3.7989564322231186</v>
      </c>
      <c r="AC30">
        <f t="shared" si="15"/>
        <v>64.990470183797385</v>
      </c>
      <c r="AD30">
        <f t="shared" si="16"/>
        <v>2.3808216879710002</v>
      </c>
      <c r="AE30">
        <f t="shared" si="17"/>
        <v>3.6633396884772154</v>
      </c>
      <c r="AF30">
        <f t="shared" si="18"/>
        <v>1.4181347442521184</v>
      </c>
      <c r="AG30">
        <f t="shared" si="19"/>
        <v>-76.771411923427593</v>
      </c>
      <c r="AH30">
        <f t="shared" si="20"/>
        <v>-97.932018502523107</v>
      </c>
      <c r="AI30">
        <f t="shared" si="21"/>
        <v>-7.2905434555825508</v>
      </c>
      <c r="AJ30">
        <f t="shared" si="22"/>
        <v>162.34822576311913</v>
      </c>
      <c r="AK30">
        <v>19</v>
      </c>
      <c r="AL30">
        <v>4</v>
      </c>
      <c r="AM30">
        <f t="shared" si="23"/>
        <v>1</v>
      </c>
      <c r="AN30">
        <f t="shared" si="24"/>
        <v>0</v>
      </c>
      <c r="AO30">
        <f t="shared" si="25"/>
        <v>52514.640480579226</v>
      </c>
      <c r="AP30" t="s">
        <v>422</v>
      </c>
      <c r="AQ30">
        <v>10366.9</v>
      </c>
      <c r="AR30">
        <v>993.59653846153856</v>
      </c>
      <c r="AS30">
        <v>3431.87</v>
      </c>
      <c r="AT30">
        <f t="shared" si="26"/>
        <v>0.71047955241266758</v>
      </c>
      <c r="AU30">
        <v>-3.9894345373445681</v>
      </c>
      <c r="AV30" t="s">
        <v>494</v>
      </c>
      <c r="AW30">
        <v>10337</v>
      </c>
      <c r="AX30">
        <v>959.07587999999998</v>
      </c>
      <c r="AY30">
        <v>1442.8943040688971</v>
      </c>
      <c r="AZ30">
        <f t="shared" si="27"/>
        <v>0.33531106381427311</v>
      </c>
      <c r="BA30">
        <v>0.5</v>
      </c>
      <c r="BB30">
        <f t="shared" si="28"/>
        <v>1513.0667998223262</v>
      </c>
      <c r="BC30">
        <f t="shared" si="29"/>
        <v>36.928697616377669</v>
      </c>
      <c r="BD30">
        <f t="shared" si="30"/>
        <v>253.674019135241</v>
      </c>
      <c r="BE30">
        <f t="shared" si="31"/>
        <v>2.7043176255355749E-2</v>
      </c>
      <c r="BF30">
        <f t="shared" si="32"/>
        <v>1.3784625043721364</v>
      </c>
      <c r="BG30">
        <f t="shared" si="33"/>
        <v>710.17186188578603</v>
      </c>
      <c r="BH30" t="s">
        <v>495</v>
      </c>
      <c r="BI30">
        <v>645.30999999999995</v>
      </c>
      <c r="BJ30">
        <f t="shared" si="34"/>
        <v>645.30999999999995</v>
      </c>
      <c r="BK30">
        <f t="shared" si="35"/>
        <v>0.55276696416344928</v>
      </c>
      <c r="BL30">
        <f t="shared" si="36"/>
        <v>0.6066047458565631</v>
      </c>
      <c r="BM30">
        <f t="shared" si="37"/>
        <v>0.71377458082047496</v>
      </c>
      <c r="BN30">
        <f t="shared" si="38"/>
        <v>1.0768324730368373</v>
      </c>
      <c r="BO30">
        <f t="shared" si="39"/>
        <v>0.81573118327594463</v>
      </c>
      <c r="BP30">
        <f t="shared" si="40"/>
        <v>0.408151343091538</v>
      </c>
      <c r="BQ30">
        <f t="shared" si="41"/>
        <v>0.591848656908462</v>
      </c>
      <c r="BR30">
        <v>2399</v>
      </c>
      <c r="BS30">
        <v>290.00000000000011</v>
      </c>
      <c r="BT30">
        <v>1322.91</v>
      </c>
      <c r="BU30">
        <v>85</v>
      </c>
      <c r="BV30">
        <v>10337</v>
      </c>
      <c r="BW30">
        <v>1320.38</v>
      </c>
      <c r="BX30">
        <v>2.5299999999999998</v>
      </c>
      <c r="BY30">
        <v>300.00000000000011</v>
      </c>
      <c r="BZ30">
        <v>38.4</v>
      </c>
      <c r="CA30">
        <v>1442.8943040688971</v>
      </c>
      <c r="CB30">
        <v>1.393347484283068</v>
      </c>
      <c r="CC30">
        <v>-126.6423490685107</v>
      </c>
      <c r="CD30">
        <v>1.176159792936972</v>
      </c>
      <c r="CE30">
        <v>0.99759073162676037</v>
      </c>
      <c r="CF30">
        <v>-1.1222642714126809E-2</v>
      </c>
      <c r="CG30">
        <v>289.99999999999989</v>
      </c>
      <c r="CH30">
        <v>1319.13</v>
      </c>
      <c r="CI30">
        <v>855</v>
      </c>
      <c r="CJ30">
        <v>10279.9</v>
      </c>
      <c r="CK30">
        <v>1319.7</v>
      </c>
      <c r="CL30">
        <v>-0.56999999999999995</v>
      </c>
      <c r="CZ30">
        <f t="shared" si="42"/>
        <v>1799.86</v>
      </c>
      <c r="DA30">
        <f t="shared" si="43"/>
        <v>1513.0667998223262</v>
      </c>
      <c r="DB30">
        <f t="shared" si="44"/>
        <v>0.84065805108304326</v>
      </c>
      <c r="DC30">
        <f t="shared" si="45"/>
        <v>0.19131610216608649</v>
      </c>
      <c r="DD30">
        <v>6</v>
      </c>
      <c r="DE30">
        <v>0.5</v>
      </c>
      <c r="DF30" t="s">
        <v>425</v>
      </c>
      <c r="DG30">
        <v>2</v>
      </c>
      <c r="DH30">
        <v>1693586433</v>
      </c>
      <c r="DI30">
        <v>1153.17</v>
      </c>
      <c r="DJ30">
        <v>1199.8599999999999</v>
      </c>
      <c r="DK30">
        <v>23.819299999999998</v>
      </c>
      <c r="DL30">
        <v>21.781500000000001</v>
      </c>
      <c r="DM30">
        <v>1151.33</v>
      </c>
      <c r="DN30">
        <v>23.228300000000001</v>
      </c>
      <c r="DO30">
        <v>500.358</v>
      </c>
      <c r="DP30">
        <v>99.852900000000005</v>
      </c>
      <c r="DQ30">
        <v>0.10057000000000001</v>
      </c>
      <c r="DR30">
        <v>27.3964</v>
      </c>
      <c r="DS30">
        <v>28.018599999999999</v>
      </c>
      <c r="DT30">
        <v>999.9</v>
      </c>
      <c r="DU30">
        <v>0</v>
      </c>
      <c r="DV30">
        <v>0</v>
      </c>
      <c r="DW30">
        <v>9957.5</v>
      </c>
      <c r="DX30">
        <v>0</v>
      </c>
      <c r="DY30">
        <v>1633.22</v>
      </c>
      <c r="DZ30">
        <v>-46.686500000000002</v>
      </c>
      <c r="EA30">
        <v>1181.31</v>
      </c>
      <c r="EB30">
        <v>1226.58</v>
      </c>
      <c r="EC30">
        <v>2.0378599999999998</v>
      </c>
      <c r="ED30">
        <v>1199.8599999999999</v>
      </c>
      <c r="EE30">
        <v>21.781500000000001</v>
      </c>
      <c r="EF30">
        <v>2.3784299999999998</v>
      </c>
      <c r="EG30">
        <v>2.1749399999999999</v>
      </c>
      <c r="EH30">
        <v>20.217700000000001</v>
      </c>
      <c r="EI30">
        <v>18.7789</v>
      </c>
      <c r="EJ30">
        <v>1799.86</v>
      </c>
      <c r="EK30">
        <v>0.97800500000000001</v>
      </c>
      <c r="EL30">
        <v>2.1995000000000001E-2</v>
      </c>
      <c r="EM30">
        <v>0</v>
      </c>
      <c r="EN30">
        <v>958.11099999999999</v>
      </c>
      <c r="EO30">
        <v>5.0002700000000004</v>
      </c>
      <c r="EP30">
        <v>18031.2</v>
      </c>
      <c r="EQ30">
        <v>16247.3</v>
      </c>
      <c r="ER30">
        <v>47.936999999999998</v>
      </c>
      <c r="ES30">
        <v>50.375</v>
      </c>
      <c r="ET30">
        <v>49.25</v>
      </c>
      <c r="EU30">
        <v>49</v>
      </c>
      <c r="EV30">
        <v>49.5</v>
      </c>
      <c r="EW30">
        <v>1755.38</v>
      </c>
      <c r="EX30">
        <v>39.479999999999997</v>
      </c>
      <c r="EY30">
        <v>0</v>
      </c>
      <c r="EZ30">
        <v>187.79999995231631</v>
      </c>
      <c r="FA30">
        <v>0</v>
      </c>
      <c r="FB30">
        <v>959.07587999999998</v>
      </c>
      <c r="FC30">
        <v>-10.074538477677001</v>
      </c>
      <c r="FD30">
        <v>-204.9615387334766</v>
      </c>
      <c r="FE30">
        <v>18053.66</v>
      </c>
      <c r="FF30">
        <v>15</v>
      </c>
      <c r="FG30">
        <v>1693586308</v>
      </c>
      <c r="FH30" t="s">
        <v>496</v>
      </c>
      <c r="FI30">
        <v>1693586302.5</v>
      </c>
      <c r="FJ30">
        <v>1693586308</v>
      </c>
      <c r="FK30">
        <v>15</v>
      </c>
      <c r="FL30">
        <v>0.08</v>
      </c>
      <c r="FM30">
        <v>0</v>
      </c>
      <c r="FN30">
        <v>1.8129999999999999</v>
      </c>
      <c r="FO30">
        <v>0.46500000000000002</v>
      </c>
      <c r="FP30">
        <v>1200</v>
      </c>
      <c r="FQ30">
        <v>21</v>
      </c>
      <c r="FR30">
        <v>0.2</v>
      </c>
      <c r="FS30">
        <v>7.0000000000000007E-2</v>
      </c>
      <c r="FT30">
        <v>37.595883676948183</v>
      </c>
      <c r="FU30">
        <v>-2.6982012318563942</v>
      </c>
      <c r="FV30">
        <v>0.42069931946415762</v>
      </c>
      <c r="FW30">
        <v>0</v>
      </c>
      <c r="FX30">
        <v>0.12521123560226721</v>
      </c>
      <c r="FY30">
        <v>-2.2505536151193099E-2</v>
      </c>
      <c r="FZ30">
        <v>3.530548874076553E-3</v>
      </c>
      <c r="GA30">
        <v>1</v>
      </c>
      <c r="GB30">
        <v>1</v>
      </c>
      <c r="GC30">
        <v>2</v>
      </c>
      <c r="GD30" t="s">
        <v>491</v>
      </c>
      <c r="GE30">
        <v>3.0827499999999999</v>
      </c>
      <c r="GF30">
        <v>2.8653599999999999</v>
      </c>
      <c r="GG30">
        <v>0.194684</v>
      </c>
      <c r="GH30">
        <v>0.204264</v>
      </c>
      <c r="GI30">
        <v>0.114399</v>
      </c>
      <c r="GJ30">
        <v>0.11214200000000001</v>
      </c>
      <c r="GK30">
        <v>24396.400000000001</v>
      </c>
      <c r="GL30">
        <v>18609.7</v>
      </c>
      <c r="GM30">
        <v>29206</v>
      </c>
      <c r="GN30">
        <v>21797.200000000001</v>
      </c>
      <c r="GO30">
        <v>34669.800000000003</v>
      </c>
      <c r="GP30">
        <v>26629.1</v>
      </c>
      <c r="GQ30">
        <v>40532.5</v>
      </c>
      <c r="GR30">
        <v>30963.8</v>
      </c>
      <c r="GS30">
        <v>2.0421</v>
      </c>
      <c r="GT30">
        <v>1.7777000000000001</v>
      </c>
      <c r="GU30">
        <v>6.2361399999999997E-2</v>
      </c>
      <c r="GV30">
        <v>0</v>
      </c>
      <c r="GW30">
        <v>26.999600000000001</v>
      </c>
      <c r="GX30">
        <v>999.9</v>
      </c>
      <c r="GY30">
        <v>30.4</v>
      </c>
      <c r="GZ30">
        <v>42.7</v>
      </c>
      <c r="HA30">
        <v>26.0381</v>
      </c>
      <c r="HB30">
        <v>62.268500000000003</v>
      </c>
      <c r="HC30">
        <v>14.1066</v>
      </c>
      <c r="HD30">
        <v>1</v>
      </c>
      <c r="HE30">
        <v>0.25524400000000003</v>
      </c>
      <c r="HF30">
        <v>4.5005899999999999</v>
      </c>
      <c r="HG30">
        <v>20.213100000000001</v>
      </c>
      <c r="HH30">
        <v>5.2352600000000002</v>
      </c>
      <c r="HI30">
        <v>11.9758</v>
      </c>
      <c r="HJ30">
        <v>4.9752000000000001</v>
      </c>
      <c r="HK30">
        <v>3.2837999999999998</v>
      </c>
      <c r="HL30">
        <v>9999</v>
      </c>
      <c r="HM30">
        <v>9999</v>
      </c>
      <c r="HN30">
        <v>9999</v>
      </c>
      <c r="HO30">
        <v>999.9</v>
      </c>
      <c r="HP30">
        <v>1.8615699999999999</v>
      </c>
      <c r="HQ30">
        <v>1.8632500000000001</v>
      </c>
      <c r="HR30">
        <v>1.86859</v>
      </c>
      <c r="HS30">
        <v>1.8594200000000001</v>
      </c>
      <c r="HT30">
        <v>1.8577399999999999</v>
      </c>
      <c r="HU30">
        <v>1.86141</v>
      </c>
      <c r="HV30">
        <v>1.8652299999999999</v>
      </c>
      <c r="HW30">
        <v>1.8672200000000001</v>
      </c>
      <c r="HX30">
        <v>5</v>
      </c>
      <c r="HY30">
        <v>0</v>
      </c>
      <c r="HZ30">
        <v>0</v>
      </c>
      <c r="IA30">
        <v>0</v>
      </c>
      <c r="IB30" t="s">
        <v>428</v>
      </c>
      <c r="IC30" t="s">
        <v>429</v>
      </c>
      <c r="ID30" t="s">
        <v>430</v>
      </c>
      <c r="IE30" t="s">
        <v>430</v>
      </c>
      <c r="IF30" t="s">
        <v>430</v>
      </c>
      <c r="IG30" t="s">
        <v>430</v>
      </c>
      <c r="IH30">
        <v>0</v>
      </c>
      <c r="II30">
        <v>100</v>
      </c>
      <c r="IJ30">
        <v>100</v>
      </c>
      <c r="IK30">
        <v>1.84</v>
      </c>
      <c r="IL30">
        <v>0.59099999999999997</v>
      </c>
      <c r="IM30">
        <v>1.964239844748549</v>
      </c>
      <c r="IN30">
        <v>1.118558698776514E-3</v>
      </c>
      <c r="IO30">
        <v>-1.6939696309573479E-6</v>
      </c>
      <c r="IP30">
        <v>5.4698917449866148E-10</v>
      </c>
      <c r="IQ30">
        <v>-2.7956628205981219E-2</v>
      </c>
      <c r="IR30">
        <v>-7.6058941998734366E-3</v>
      </c>
      <c r="IS30">
        <v>1.6984902717538061E-3</v>
      </c>
      <c r="IT30">
        <v>-9.6352527008986976E-6</v>
      </c>
      <c r="IU30">
        <v>2</v>
      </c>
      <c r="IV30">
        <v>2021</v>
      </c>
      <c r="IW30">
        <v>2</v>
      </c>
      <c r="IX30">
        <v>40</v>
      </c>
      <c r="IY30">
        <v>2.2000000000000002</v>
      </c>
      <c r="IZ30">
        <v>2.1</v>
      </c>
      <c r="JA30">
        <v>2.5390600000000001</v>
      </c>
      <c r="JB30">
        <v>2.5329600000000001</v>
      </c>
      <c r="JC30">
        <v>1.34399</v>
      </c>
      <c r="JD30">
        <v>2.2375500000000001</v>
      </c>
      <c r="JE30">
        <v>1.5918000000000001</v>
      </c>
      <c r="JF30">
        <v>2.4536099999999998</v>
      </c>
      <c r="JG30">
        <v>48.670699999999997</v>
      </c>
      <c r="JH30">
        <v>24.113800000000001</v>
      </c>
      <c r="JI30">
        <v>18</v>
      </c>
      <c r="JJ30">
        <v>531.30600000000004</v>
      </c>
      <c r="JK30">
        <v>398.54399999999998</v>
      </c>
      <c r="JL30">
        <v>21.3889</v>
      </c>
      <c r="JM30">
        <v>30.687799999999999</v>
      </c>
      <c r="JN30">
        <v>30.000299999999999</v>
      </c>
      <c r="JO30">
        <v>30.509799999999998</v>
      </c>
      <c r="JP30">
        <v>30.466999999999999</v>
      </c>
      <c r="JQ30">
        <v>50.8855</v>
      </c>
      <c r="JR30">
        <v>12.408200000000001</v>
      </c>
      <c r="JS30">
        <v>19.096900000000002</v>
      </c>
      <c r="JT30">
        <v>21.388100000000001</v>
      </c>
      <c r="JU30">
        <v>1200</v>
      </c>
      <c r="JV30">
        <v>21.738900000000001</v>
      </c>
      <c r="JW30">
        <v>99.58</v>
      </c>
      <c r="JX30">
        <v>97.836399999999998</v>
      </c>
    </row>
    <row r="31" spans="1:284" x14ac:dyDescent="0.3">
      <c r="A31">
        <v>15</v>
      </c>
      <c r="B31">
        <v>1693586601</v>
      </c>
      <c r="C31">
        <v>1900.900000095367</v>
      </c>
      <c r="D31" t="s">
        <v>497</v>
      </c>
      <c r="E31" t="s">
        <v>498</v>
      </c>
      <c r="F31" t="s">
        <v>416</v>
      </c>
      <c r="G31" t="s">
        <v>417</v>
      </c>
      <c r="H31" t="s">
        <v>418</v>
      </c>
      <c r="I31" t="s">
        <v>419</v>
      </c>
      <c r="J31" t="s">
        <v>420</v>
      </c>
      <c r="K31" t="s">
        <v>31</v>
      </c>
      <c r="L31" t="s">
        <v>421</v>
      </c>
      <c r="M31">
        <v>1693586601</v>
      </c>
      <c r="N31">
        <f t="shared" si="0"/>
        <v>1.6833311501364119E-3</v>
      </c>
      <c r="O31">
        <f t="shared" si="1"/>
        <v>1.6833311501364119</v>
      </c>
      <c r="P31">
        <f t="shared" si="2"/>
        <v>40.798541428197815</v>
      </c>
      <c r="Q31">
        <f t="shared" si="3"/>
        <v>1448.12</v>
      </c>
      <c r="R31">
        <f t="shared" si="4"/>
        <v>858.3380388782341</v>
      </c>
      <c r="S31">
        <f t="shared" si="5"/>
        <v>85.787834392478032</v>
      </c>
      <c r="T31">
        <f t="shared" si="6"/>
        <v>144.73444390603203</v>
      </c>
      <c r="U31">
        <f t="shared" si="7"/>
        <v>0.11816619756551285</v>
      </c>
      <c r="V31">
        <f t="shared" si="8"/>
        <v>2.9329920948135104</v>
      </c>
      <c r="W31">
        <f t="shared" si="9"/>
        <v>0.11558368899461433</v>
      </c>
      <c r="X31">
        <f t="shared" si="10"/>
        <v>7.2467132902080969E-2</v>
      </c>
      <c r="Y31">
        <f t="shared" si="11"/>
        <v>344.35229964457233</v>
      </c>
      <c r="Z31">
        <f t="shared" si="12"/>
        <v>28.904645558412803</v>
      </c>
      <c r="AA31">
        <f t="shared" si="13"/>
        <v>27.9557</v>
      </c>
      <c r="AB31">
        <f t="shared" si="14"/>
        <v>3.7850503960978146</v>
      </c>
      <c r="AC31">
        <f t="shared" si="15"/>
        <v>65.12700931946847</v>
      </c>
      <c r="AD31">
        <f t="shared" si="16"/>
        <v>2.3743077248728803</v>
      </c>
      <c r="AE31">
        <f t="shared" si="17"/>
        <v>3.6456575385277623</v>
      </c>
      <c r="AF31">
        <f t="shared" si="18"/>
        <v>1.4107426712249342</v>
      </c>
      <c r="AG31">
        <f t="shared" si="19"/>
        <v>-74.234903721015769</v>
      </c>
      <c r="AH31">
        <f t="shared" si="20"/>
        <v>-101.49945527462459</v>
      </c>
      <c r="AI31">
        <f t="shared" si="21"/>
        <v>-7.5159184283793765</v>
      </c>
      <c r="AJ31">
        <f t="shared" si="22"/>
        <v>161.10202222055256</v>
      </c>
      <c r="AK31">
        <v>17</v>
      </c>
      <c r="AL31">
        <v>3</v>
      </c>
      <c r="AM31">
        <f t="shared" si="23"/>
        <v>1</v>
      </c>
      <c r="AN31">
        <f t="shared" si="24"/>
        <v>0</v>
      </c>
      <c r="AO31">
        <f t="shared" si="25"/>
        <v>52918.007748415825</v>
      </c>
      <c r="AP31" t="s">
        <v>422</v>
      </c>
      <c r="AQ31">
        <v>10366.9</v>
      </c>
      <c r="AR31">
        <v>993.59653846153856</v>
      </c>
      <c r="AS31">
        <v>3431.87</v>
      </c>
      <c r="AT31">
        <f t="shared" si="26"/>
        <v>0.71047955241266758</v>
      </c>
      <c r="AU31">
        <v>-3.9894345373445681</v>
      </c>
      <c r="AV31" t="s">
        <v>499</v>
      </c>
      <c r="AW31">
        <v>10324.799999999999</v>
      </c>
      <c r="AX31">
        <v>978.95140000000015</v>
      </c>
      <c r="AY31">
        <v>1499.657575636038</v>
      </c>
      <c r="AZ31">
        <f t="shared" si="27"/>
        <v>0.34721671406567256</v>
      </c>
      <c r="BA31">
        <v>0.5</v>
      </c>
      <c r="BB31">
        <f t="shared" si="28"/>
        <v>1513.109099822286</v>
      </c>
      <c r="BC31">
        <f t="shared" si="29"/>
        <v>40.798541428197815</v>
      </c>
      <c r="BD31">
        <f t="shared" si="30"/>
        <v>262.68838483158095</v>
      </c>
      <c r="BE31">
        <f t="shared" si="31"/>
        <v>2.9599964715566588E-2</v>
      </c>
      <c r="BF31">
        <f t="shared" si="32"/>
        <v>1.2884357441027614</v>
      </c>
      <c r="BG31">
        <f t="shared" si="33"/>
        <v>723.65325504564123</v>
      </c>
      <c r="BH31" t="s">
        <v>500</v>
      </c>
      <c r="BI31">
        <v>646.61</v>
      </c>
      <c r="BJ31">
        <f t="shared" si="34"/>
        <v>646.61</v>
      </c>
      <c r="BK31">
        <f t="shared" si="35"/>
        <v>0.56882823752231682</v>
      </c>
      <c r="BL31">
        <f t="shared" si="36"/>
        <v>0.61040695795635536</v>
      </c>
      <c r="BM31">
        <f t="shared" si="37"/>
        <v>0.69372784744115878</v>
      </c>
      <c r="BN31">
        <f t="shared" si="38"/>
        <v>1.0289394705099346</v>
      </c>
      <c r="BO31">
        <f t="shared" si="39"/>
        <v>0.79245107443559937</v>
      </c>
      <c r="BP31">
        <f t="shared" si="40"/>
        <v>0.40318165241314219</v>
      </c>
      <c r="BQ31">
        <f t="shared" si="41"/>
        <v>0.59681834758685781</v>
      </c>
      <c r="BR31">
        <v>2401</v>
      </c>
      <c r="BS31">
        <v>290.00000000000011</v>
      </c>
      <c r="BT31">
        <v>1372.88</v>
      </c>
      <c r="BU31">
        <v>155</v>
      </c>
      <c r="BV31">
        <v>10324.799999999999</v>
      </c>
      <c r="BW31">
        <v>1369.37</v>
      </c>
      <c r="BX31">
        <v>3.51</v>
      </c>
      <c r="BY31">
        <v>300.00000000000011</v>
      </c>
      <c r="BZ31">
        <v>38.4</v>
      </c>
      <c r="CA31">
        <v>1499.657575636038</v>
      </c>
      <c r="CB31">
        <v>1.4018069628641669</v>
      </c>
      <c r="CC31">
        <v>-134.51725261713619</v>
      </c>
      <c r="CD31">
        <v>1.1835957121772891</v>
      </c>
      <c r="CE31">
        <v>0.99783694083726682</v>
      </c>
      <c r="CF31">
        <v>-1.122534972191325E-2</v>
      </c>
      <c r="CG31">
        <v>289.99999999999989</v>
      </c>
      <c r="CH31">
        <v>1368.97</v>
      </c>
      <c r="CI31">
        <v>815</v>
      </c>
      <c r="CJ31">
        <v>10284.5</v>
      </c>
      <c r="CK31">
        <v>1368.86</v>
      </c>
      <c r="CL31">
        <v>0.11</v>
      </c>
      <c r="CZ31">
        <f t="shared" si="42"/>
        <v>1799.91</v>
      </c>
      <c r="DA31">
        <f t="shared" si="43"/>
        <v>1513.109099822286</v>
      </c>
      <c r="DB31">
        <f t="shared" si="44"/>
        <v>0.84065819947791054</v>
      </c>
      <c r="DC31">
        <f t="shared" si="45"/>
        <v>0.19131639895582128</v>
      </c>
      <c r="DD31">
        <v>6</v>
      </c>
      <c r="DE31">
        <v>0.5</v>
      </c>
      <c r="DF31" t="s">
        <v>425</v>
      </c>
      <c r="DG31">
        <v>2</v>
      </c>
      <c r="DH31">
        <v>1693586601</v>
      </c>
      <c r="DI31">
        <v>1448.12</v>
      </c>
      <c r="DJ31">
        <v>1500.04</v>
      </c>
      <c r="DK31">
        <v>23.755800000000001</v>
      </c>
      <c r="DL31">
        <v>21.782399999999999</v>
      </c>
      <c r="DM31">
        <v>1446.32</v>
      </c>
      <c r="DN31">
        <v>23.158200000000001</v>
      </c>
      <c r="DO31">
        <v>499.64800000000002</v>
      </c>
      <c r="DP31">
        <v>99.846900000000005</v>
      </c>
      <c r="DQ31">
        <v>9.9543599999999996E-2</v>
      </c>
      <c r="DR31">
        <v>27.313800000000001</v>
      </c>
      <c r="DS31">
        <v>27.9557</v>
      </c>
      <c r="DT31">
        <v>999.9</v>
      </c>
      <c r="DU31">
        <v>0</v>
      </c>
      <c r="DV31">
        <v>0</v>
      </c>
      <c r="DW31">
        <v>10035</v>
      </c>
      <c r="DX31">
        <v>0</v>
      </c>
      <c r="DY31">
        <v>1642.08</v>
      </c>
      <c r="DZ31">
        <v>-51.924199999999999</v>
      </c>
      <c r="EA31">
        <v>1483.35</v>
      </c>
      <c r="EB31">
        <v>1533.44</v>
      </c>
      <c r="EC31">
        <v>1.9734400000000001</v>
      </c>
      <c r="ED31">
        <v>1500.04</v>
      </c>
      <c r="EE31">
        <v>21.782399999999999</v>
      </c>
      <c r="EF31">
        <v>2.37195</v>
      </c>
      <c r="EG31">
        <v>2.1749100000000001</v>
      </c>
      <c r="EH31">
        <v>20.173500000000001</v>
      </c>
      <c r="EI31">
        <v>18.778700000000001</v>
      </c>
      <c r="EJ31">
        <v>1799.91</v>
      </c>
      <c r="EK31">
        <v>0.97800100000000001</v>
      </c>
      <c r="EL31">
        <v>2.1998799999999999E-2</v>
      </c>
      <c r="EM31">
        <v>0</v>
      </c>
      <c r="EN31">
        <v>978.45500000000004</v>
      </c>
      <c r="EO31">
        <v>5.0002700000000004</v>
      </c>
      <c r="EP31">
        <v>18379.5</v>
      </c>
      <c r="EQ31">
        <v>16247.8</v>
      </c>
      <c r="ER31">
        <v>47.686999999999998</v>
      </c>
      <c r="ES31">
        <v>50.061999999999998</v>
      </c>
      <c r="ET31">
        <v>49</v>
      </c>
      <c r="EU31">
        <v>48.75</v>
      </c>
      <c r="EV31">
        <v>49.25</v>
      </c>
      <c r="EW31">
        <v>1755.42</v>
      </c>
      <c r="EX31">
        <v>39.49</v>
      </c>
      <c r="EY31">
        <v>0</v>
      </c>
      <c r="EZ31">
        <v>166.20000004768369</v>
      </c>
      <c r="FA31">
        <v>0</v>
      </c>
      <c r="FB31">
        <v>978.95140000000015</v>
      </c>
      <c r="FC31">
        <v>-4.4348461392808449</v>
      </c>
      <c r="FD31">
        <v>104.7846146387856</v>
      </c>
      <c r="FE31">
        <v>18366.948</v>
      </c>
      <c r="FF31">
        <v>15</v>
      </c>
      <c r="FG31">
        <v>1693586555</v>
      </c>
      <c r="FH31" t="s">
        <v>501</v>
      </c>
      <c r="FI31">
        <v>1693586555</v>
      </c>
      <c r="FJ31">
        <v>1693586538.5</v>
      </c>
      <c r="FK31">
        <v>16</v>
      </c>
      <c r="FL31">
        <v>9.7000000000000003E-2</v>
      </c>
      <c r="FM31">
        <v>1.0999999999999999E-2</v>
      </c>
      <c r="FN31">
        <v>1.7749999999999999</v>
      </c>
      <c r="FO31">
        <v>0.504</v>
      </c>
      <c r="FP31">
        <v>1500</v>
      </c>
      <c r="FQ31">
        <v>22</v>
      </c>
      <c r="FR31">
        <v>0.23</v>
      </c>
      <c r="FS31">
        <v>0.11</v>
      </c>
      <c r="FT31">
        <v>40.991409827854447</v>
      </c>
      <c r="FU31">
        <v>-0.82867998090073502</v>
      </c>
      <c r="FV31">
        <v>0.18454507954438679</v>
      </c>
      <c r="FW31">
        <v>1</v>
      </c>
      <c r="FX31">
        <v>0.1202087632817619</v>
      </c>
      <c r="FY31">
        <v>-3.6095114775536162E-3</v>
      </c>
      <c r="FZ31">
        <v>1.1241881345160211E-3</v>
      </c>
      <c r="GA31">
        <v>1</v>
      </c>
      <c r="GB31">
        <v>2</v>
      </c>
      <c r="GC31">
        <v>2</v>
      </c>
      <c r="GD31" t="s">
        <v>427</v>
      </c>
      <c r="GE31">
        <v>3.0819399999999999</v>
      </c>
      <c r="GF31">
        <v>2.8650000000000002</v>
      </c>
      <c r="GG31">
        <v>0.22431300000000001</v>
      </c>
      <c r="GH31">
        <v>0.23419999999999999</v>
      </c>
      <c r="GI31">
        <v>0.114118</v>
      </c>
      <c r="GJ31">
        <v>0.112112</v>
      </c>
      <c r="GK31">
        <v>23494.6</v>
      </c>
      <c r="GL31">
        <v>17907.7</v>
      </c>
      <c r="GM31">
        <v>29201.5</v>
      </c>
      <c r="GN31">
        <v>21795.5</v>
      </c>
      <c r="GO31">
        <v>34679.599999999999</v>
      </c>
      <c r="GP31">
        <v>26631.5</v>
      </c>
      <c r="GQ31">
        <v>40526.199999999997</v>
      </c>
      <c r="GR31">
        <v>30962.6</v>
      </c>
      <c r="GS31">
        <v>2.0428999999999999</v>
      </c>
      <c r="GT31">
        <v>1.7713000000000001</v>
      </c>
      <c r="GU31">
        <v>6.6935999999999996E-2</v>
      </c>
      <c r="GV31">
        <v>0</v>
      </c>
      <c r="GW31">
        <v>26.861799999999999</v>
      </c>
      <c r="GX31">
        <v>999.9</v>
      </c>
      <c r="GY31">
        <v>30</v>
      </c>
      <c r="GZ31">
        <v>43.1</v>
      </c>
      <c r="HA31">
        <v>26.2377</v>
      </c>
      <c r="HB31">
        <v>61.788499999999999</v>
      </c>
      <c r="HC31">
        <v>14.511200000000001</v>
      </c>
      <c r="HD31">
        <v>1</v>
      </c>
      <c r="HE31">
        <v>0.26110800000000001</v>
      </c>
      <c r="HF31">
        <v>4.0380799999999999</v>
      </c>
      <c r="HG31">
        <v>20.2254</v>
      </c>
      <c r="HH31">
        <v>5.2352600000000002</v>
      </c>
      <c r="HI31">
        <v>11.9764</v>
      </c>
      <c r="HJ31">
        <v>4.9741999999999997</v>
      </c>
      <c r="HK31">
        <v>3.2839999999999998</v>
      </c>
      <c r="HL31">
        <v>9999</v>
      </c>
      <c r="HM31">
        <v>9999</v>
      </c>
      <c r="HN31">
        <v>9999</v>
      </c>
      <c r="HO31">
        <v>999.9</v>
      </c>
      <c r="HP31">
        <v>1.86172</v>
      </c>
      <c r="HQ31">
        <v>1.8633999999999999</v>
      </c>
      <c r="HR31">
        <v>1.8687400000000001</v>
      </c>
      <c r="HS31">
        <v>1.8595900000000001</v>
      </c>
      <c r="HT31">
        <v>1.85788</v>
      </c>
      <c r="HU31">
        <v>1.8615699999999999</v>
      </c>
      <c r="HV31">
        <v>1.86537</v>
      </c>
      <c r="HW31">
        <v>1.8673999999999999</v>
      </c>
      <c r="HX31">
        <v>5</v>
      </c>
      <c r="HY31">
        <v>0</v>
      </c>
      <c r="HZ31">
        <v>0</v>
      </c>
      <c r="IA31">
        <v>0</v>
      </c>
      <c r="IB31" t="s">
        <v>428</v>
      </c>
      <c r="IC31" t="s">
        <v>429</v>
      </c>
      <c r="ID31" t="s">
        <v>430</v>
      </c>
      <c r="IE31" t="s">
        <v>430</v>
      </c>
      <c r="IF31" t="s">
        <v>430</v>
      </c>
      <c r="IG31" t="s">
        <v>430</v>
      </c>
      <c r="IH31">
        <v>0</v>
      </c>
      <c r="II31">
        <v>100</v>
      </c>
      <c r="IJ31">
        <v>100</v>
      </c>
      <c r="IK31">
        <v>1.8</v>
      </c>
      <c r="IL31">
        <v>0.59760000000000002</v>
      </c>
      <c r="IM31">
        <v>2.061879799459728</v>
      </c>
      <c r="IN31">
        <v>1.118558698776514E-3</v>
      </c>
      <c r="IO31">
        <v>-1.6939696309573479E-6</v>
      </c>
      <c r="IP31">
        <v>5.4698917449866148E-10</v>
      </c>
      <c r="IQ31">
        <v>-1.7417787832468608E-2</v>
      </c>
      <c r="IR31">
        <v>-7.6058941998734366E-3</v>
      </c>
      <c r="IS31">
        <v>1.6984902717538061E-3</v>
      </c>
      <c r="IT31">
        <v>-9.6352527008986976E-6</v>
      </c>
      <c r="IU31">
        <v>2</v>
      </c>
      <c r="IV31">
        <v>2021</v>
      </c>
      <c r="IW31">
        <v>2</v>
      </c>
      <c r="IX31">
        <v>40</v>
      </c>
      <c r="IY31">
        <v>0.8</v>
      </c>
      <c r="IZ31">
        <v>1</v>
      </c>
      <c r="JA31">
        <v>3.0541999999999998</v>
      </c>
      <c r="JB31">
        <v>2.5390600000000001</v>
      </c>
      <c r="JC31">
        <v>1.34399</v>
      </c>
      <c r="JD31">
        <v>2.2363300000000002</v>
      </c>
      <c r="JE31">
        <v>1.5918000000000001</v>
      </c>
      <c r="JF31">
        <v>2.4401899999999999</v>
      </c>
      <c r="JG31">
        <v>48.950299999999999</v>
      </c>
      <c r="JH31">
        <v>23.947399999999998</v>
      </c>
      <c r="JI31">
        <v>18</v>
      </c>
      <c r="JJ31">
        <v>532.82600000000002</v>
      </c>
      <c r="JK31">
        <v>395.44499999999999</v>
      </c>
      <c r="JL31">
        <v>21.6265</v>
      </c>
      <c r="JM31">
        <v>30.794799999999999</v>
      </c>
      <c r="JN31">
        <v>30</v>
      </c>
      <c r="JO31">
        <v>30.6145</v>
      </c>
      <c r="JP31">
        <v>30.5672</v>
      </c>
      <c r="JQ31">
        <v>61.188800000000001</v>
      </c>
      <c r="JR31">
        <v>13.4711</v>
      </c>
      <c r="JS31">
        <v>19.082699999999999</v>
      </c>
      <c r="JT31">
        <v>21.644600000000001</v>
      </c>
      <c r="JU31">
        <v>1500</v>
      </c>
      <c r="JV31">
        <v>21.798300000000001</v>
      </c>
      <c r="JW31">
        <v>99.564599999999999</v>
      </c>
      <c r="JX31">
        <v>97.8309</v>
      </c>
    </row>
    <row r="32" spans="1:284" x14ac:dyDescent="0.3">
      <c r="A32">
        <v>16</v>
      </c>
      <c r="B32">
        <v>1693586788</v>
      </c>
      <c r="C32">
        <v>2087.900000095367</v>
      </c>
      <c r="D32" t="s">
        <v>502</v>
      </c>
      <c r="E32" t="s">
        <v>503</v>
      </c>
      <c r="F32" t="s">
        <v>416</v>
      </c>
      <c r="G32" t="s">
        <v>417</v>
      </c>
      <c r="H32" t="s">
        <v>418</v>
      </c>
      <c r="I32" t="s">
        <v>419</v>
      </c>
      <c r="J32" t="s">
        <v>420</v>
      </c>
      <c r="K32" t="s">
        <v>31</v>
      </c>
      <c r="L32" t="s">
        <v>421</v>
      </c>
      <c r="M32">
        <v>1693586788</v>
      </c>
      <c r="N32">
        <f t="shared" si="0"/>
        <v>1.455586602109625E-3</v>
      </c>
      <c r="O32">
        <f t="shared" si="1"/>
        <v>1.4555866021096251</v>
      </c>
      <c r="P32">
        <f t="shared" si="2"/>
        <v>42.271059579497951</v>
      </c>
      <c r="Q32">
        <f t="shared" si="3"/>
        <v>1745.71</v>
      </c>
      <c r="R32">
        <f t="shared" si="4"/>
        <v>1030.485066749324</v>
      </c>
      <c r="S32">
        <f t="shared" si="5"/>
        <v>102.98868711985611</v>
      </c>
      <c r="T32">
        <f t="shared" si="6"/>
        <v>174.469661709071</v>
      </c>
      <c r="U32">
        <f t="shared" si="7"/>
        <v>0.10069752542872938</v>
      </c>
      <c r="V32">
        <f t="shared" si="8"/>
        <v>2.9355301340648596</v>
      </c>
      <c r="W32">
        <f t="shared" si="9"/>
        <v>9.8817171908663751E-2</v>
      </c>
      <c r="X32">
        <f t="shared" si="10"/>
        <v>6.1926750162631654E-2</v>
      </c>
      <c r="Y32">
        <f t="shared" si="11"/>
        <v>344.39089964452177</v>
      </c>
      <c r="Z32">
        <f t="shared" si="12"/>
        <v>28.940120674047183</v>
      </c>
      <c r="AA32">
        <f t="shared" si="13"/>
        <v>27.959</v>
      </c>
      <c r="AB32">
        <f t="shared" si="14"/>
        <v>3.7857788601193358</v>
      </c>
      <c r="AC32">
        <f t="shared" si="15"/>
        <v>64.789573163326409</v>
      </c>
      <c r="AD32">
        <f t="shared" si="16"/>
        <v>2.3588798772352497</v>
      </c>
      <c r="AE32">
        <f t="shared" si="17"/>
        <v>3.6408325631175384</v>
      </c>
      <c r="AF32">
        <f t="shared" si="18"/>
        <v>1.4268989828840861</v>
      </c>
      <c r="AG32">
        <f t="shared" si="19"/>
        <v>-64.191369153034458</v>
      </c>
      <c r="AH32">
        <f t="shared" si="20"/>
        <v>-105.68622873246917</v>
      </c>
      <c r="AI32">
        <f t="shared" si="21"/>
        <v>-7.8184257514079993</v>
      </c>
      <c r="AJ32">
        <f t="shared" si="22"/>
        <v>166.69487600761013</v>
      </c>
      <c r="AK32">
        <v>15</v>
      </c>
      <c r="AL32">
        <v>3</v>
      </c>
      <c r="AM32">
        <f t="shared" si="23"/>
        <v>1</v>
      </c>
      <c r="AN32">
        <f t="shared" si="24"/>
        <v>0</v>
      </c>
      <c r="AO32">
        <f t="shared" si="25"/>
        <v>52995.232302876138</v>
      </c>
      <c r="AP32" t="s">
        <v>422</v>
      </c>
      <c r="AQ32">
        <v>10366.9</v>
      </c>
      <c r="AR32">
        <v>993.59653846153856</v>
      </c>
      <c r="AS32">
        <v>3431.87</v>
      </c>
      <c r="AT32">
        <f t="shared" si="26"/>
        <v>0.71047955241266758</v>
      </c>
      <c r="AU32">
        <v>-3.9894345373445681</v>
      </c>
      <c r="AV32" t="s">
        <v>504</v>
      </c>
      <c r="AW32">
        <v>10324.4</v>
      </c>
      <c r="AX32">
        <v>974.50004000000001</v>
      </c>
      <c r="AY32">
        <v>1492.8321793086429</v>
      </c>
      <c r="AZ32">
        <f t="shared" si="27"/>
        <v>0.3472139377037623</v>
      </c>
      <c r="BA32">
        <v>0.5</v>
      </c>
      <c r="BB32">
        <f t="shared" si="28"/>
        <v>1513.2773998222608</v>
      </c>
      <c r="BC32">
        <f t="shared" si="29"/>
        <v>42.271059579497951</v>
      </c>
      <c r="BD32">
        <f t="shared" si="30"/>
        <v>262.71550241519896</v>
      </c>
      <c r="BE32">
        <f t="shared" si="31"/>
        <v>3.0569738319144901E-2</v>
      </c>
      <c r="BF32">
        <f t="shared" si="32"/>
        <v>1.2988987292525807</v>
      </c>
      <c r="BG32">
        <f t="shared" si="33"/>
        <v>722.06020759315606</v>
      </c>
      <c r="BH32" t="s">
        <v>505</v>
      </c>
      <c r="BI32">
        <v>644.66999999999996</v>
      </c>
      <c r="BJ32">
        <f t="shared" si="34"/>
        <v>644.66999999999996</v>
      </c>
      <c r="BK32">
        <f t="shared" si="35"/>
        <v>0.56815641507770942</v>
      </c>
      <c r="BL32">
        <f t="shared" si="36"/>
        <v>0.61112385337807407</v>
      </c>
      <c r="BM32">
        <f t="shared" si="37"/>
        <v>0.6956938220046488</v>
      </c>
      <c r="BN32">
        <f t="shared" si="38"/>
        <v>1.03825147264954</v>
      </c>
      <c r="BO32">
        <f t="shared" si="39"/>
        <v>0.79525034877256751</v>
      </c>
      <c r="BP32">
        <f t="shared" si="40"/>
        <v>0.40428239957511242</v>
      </c>
      <c r="BQ32">
        <f t="shared" si="41"/>
        <v>0.59571760042488764</v>
      </c>
      <c r="BR32">
        <v>2403</v>
      </c>
      <c r="BS32">
        <v>290.00000000000011</v>
      </c>
      <c r="BT32">
        <v>1365.85</v>
      </c>
      <c r="BU32">
        <v>175</v>
      </c>
      <c r="BV32">
        <v>10324.4</v>
      </c>
      <c r="BW32">
        <v>1363.45</v>
      </c>
      <c r="BX32">
        <v>2.4</v>
      </c>
      <c r="BY32">
        <v>300.00000000000011</v>
      </c>
      <c r="BZ32">
        <v>38.4</v>
      </c>
      <c r="CA32">
        <v>1492.8321793086429</v>
      </c>
      <c r="CB32">
        <v>1.5753067380170169</v>
      </c>
      <c r="CC32">
        <v>-133.5745443863114</v>
      </c>
      <c r="CD32">
        <v>1.330515048162038</v>
      </c>
      <c r="CE32">
        <v>0.99722958160126585</v>
      </c>
      <c r="CF32">
        <v>-1.1228731479421579E-2</v>
      </c>
      <c r="CG32">
        <v>289.99999999999989</v>
      </c>
      <c r="CH32">
        <v>1363.38</v>
      </c>
      <c r="CI32">
        <v>895</v>
      </c>
      <c r="CJ32">
        <v>10284.6</v>
      </c>
      <c r="CK32">
        <v>1362.95</v>
      </c>
      <c r="CL32">
        <v>0.43</v>
      </c>
      <c r="CZ32">
        <f t="shared" si="42"/>
        <v>1800.11</v>
      </c>
      <c r="DA32">
        <f t="shared" si="43"/>
        <v>1513.2773998222608</v>
      </c>
      <c r="DB32">
        <f t="shared" si="44"/>
        <v>0.84065829300557238</v>
      </c>
      <c r="DC32">
        <f t="shared" si="45"/>
        <v>0.19131658601114476</v>
      </c>
      <c r="DD32">
        <v>6</v>
      </c>
      <c r="DE32">
        <v>0.5</v>
      </c>
      <c r="DF32" t="s">
        <v>425</v>
      </c>
      <c r="DG32">
        <v>2</v>
      </c>
      <c r="DH32">
        <v>1693586788</v>
      </c>
      <c r="DI32">
        <v>1745.71</v>
      </c>
      <c r="DJ32">
        <v>1799.46</v>
      </c>
      <c r="DK32">
        <v>23.602499999999999</v>
      </c>
      <c r="DL32">
        <v>21.8978</v>
      </c>
      <c r="DM32">
        <v>1743.64</v>
      </c>
      <c r="DN32">
        <v>23.014299999999999</v>
      </c>
      <c r="DO32">
        <v>500.22800000000001</v>
      </c>
      <c r="DP32">
        <v>99.842100000000002</v>
      </c>
      <c r="DQ32">
        <v>9.9850099999999997E-2</v>
      </c>
      <c r="DR32">
        <v>27.2912</v>
      </c>
      <c r="DS32">
        <v>27.959</v>
      </c>
      <c r="DT32">
        <v>999.9</v>
      </c>
      <c r="DU32">
        <v>0</v>
      </c>
      <c r="DV32">
        <v>0</v>
      </c>
      <c r="DW32">
        <v>10050</v>
      </c>
      <c r="DX32">
        <v>0</v>
      </c>
      <c r="DY32">
        <v>1638.41</v>
      </c>
      <c r="DZ32">
        <v>-53.755099999999999</v>
      </c>
      <c r="EA32">
        <v>1787.91</v>
      </c>
      <c r="EB32">
        <v>1839.75</v>
      </c>
      <c r="EC32">
        <v>1.7047399999999999</v>
      </c>
      <c r="ED32">
        <v>1799.46</v>
      </c>
      <c r="EE32">
        <v>21.8978</v>
      </c>
      <c r="EF32">
        <v>2.3565299999999998</v>
      </c>
      <c r="EG32">
        <v>2.1863199999999998</v>
      </c>
      <c r="EH32">
        <v>20.068100000000001</v>
      </c>
      <c r="EI32">
        <v>18.862400000000001</v>
      </c>
      <c r="EJ32">
        <v>1800.11</v>
      </c>
      <c r="EK32">
        <v>0.97799800000000003</v>
      </c>
      <c r="EL32">
        <v>2.2002399999999998E-2</v>
      </c>
      <c r="EM32">
        <v>0</v>
      </c>
      <c r="EN32">
        <v>974.15700000000004</v>
      </c>
      <c r="EO32">
        <v>5.0002700000000004</v>
      </c>
      <c r="EP32">
        <v>18269.099999999999</v>
      </c>
      <c r="EQ32">
        <v>16249.6</v>
      </c>
      <c r="ER32">
        <v>47.25</v>
      </c>
      <c r="ES32">
        <v>49.5</v>
      </c>
      <c r="ET32">
        <v>48.5</v>
      </c>
      <c r="EU32">
        <v>48.311999999999998</v>
      </c>
      <c r="EV32">
        <v>48.811999999999998</v>
      </c>
      <c r="EW32">
        <v>1755.61</v>
      </c>
      <c r="EX32">
        <v>39.5</v>
      </c>
      <c r="EY32">
        <v>0</v>
      </c>
      <c r="EZ32">
        <v>184.79999995231631</v>
      </c>
      <c r="FA32">
        <v>0</v>
      </c>
      <c r="FB32">
        <v>974.50004000000001</v>
      </c>
      <c r="FC32">
        <v>-2.1637692304744252</v>
      </c>
      <c r="FD32">
        <v>-202.33846244553621</v>
      </c>
      <c r="FE32">
        <v>18277.060000000001</v>
      </c>
      <c r="FF32">
        <v>15</v>
      </c>
      <c r="FG32">
        <v>1693586679.5</v>
      </c>
      <c r="FH32" t="s">
        <v>506</v>
      </c>
      <c r="FI32">
        <v>1693586679.5</v>
      </c>
      <c r="FJ32">
        <v>1693586674</v>
      </c>
      <c r="FK32">
        <v>17</v>
      </c>
      <c r="FL32">
        <v>0.31</v>
      </c>
      <c r="FM32">
        <v>-2E-3</v>
      </c>
      <c r="FN32">
        <v>2.0870000000000002</v>
      </c>
      <c r="FO32">
        <v>0.495</v>
      </c>
      <c r="FP32">
        <v>1800</v>
      </c>
      <c r="FQ32">
        <v>22</v>
      </c>
      <c r="FR32">
        <v>0.22</v>
      </c>
      <c r="FS32">
        <v>0.1</v>
      </c>
      <c r="FT32">
        <v>42.649650543592813</v>
      </c>
      <c r="FU32">
        <v>-0.52005555263511294</v>
      </c>
      <c r="FV32">
        <v>0.18121115937711629</v>
      </c>
      <c r="FW32">
        <v>1</v>
      </c>
      <c r="FX32">
        <v>0.10354481957446759</v>
      </c>
      <c r="FY32">
        <v>-1.247550887944269E-2</v>
      </c>
      <c r="FZ32">
        <v>1.9054201492695771E-3</v>
      </c>
      <c r="GA32">
        <v>1</v>
      </c>
      <c r="GB32">
        <v>2</v>
      </c>
      <c r="GC32">
        <v>2</v>
      </c>
      <c r="GD32" t="s">
        <v>427</v>
      </c>
      <c r="GE32">
        <v>3.08263</v>
      </c>
      <c r="GF32">
        <v>2.8654500000000001</v>
      </c>
      <c r="GG32">
        <v>0.25086000000000003</v>
      </c>
      <c r="GH32">
        <v>0.260714</v>
      </c>
      <c r="GI32">
        <v>0.11360199999999999</v>
      </c>
      <c r="GJ32">
        <v>0.11251899999999999</v>
      </c>
      <c r="GK32">
        <v>22689.8</v>
      </c>
      <c r="GL32">
        <v>17289.8</v>
      </c>
      <c r="GM32">
        <v>29200.6</v>
      </c>
      <c r="GN32">
        <v>21798.2</v>
      </c>
      <c r="GO32">
        <v>34701.599999999999</v>
      </c>
      <c r="GP32">
        <v>26625.4</v>
      </c>
      <c r="GQ32">
        <v>40524.800000000003</v>
      </c>
      <c r="GR32">
        <v>30967.3</v>
      </c>
      <c r="GS32">
        <v>2.0465</v>
      </c>
      <c r="GT32">
        <v>1.7667999999999999</v>
      </c>
      <c r="GU32">
        <v>7.07507E-2</v>
      </c>
      <c r="GV32">
        <v>0</v>
      </c>
      <c r="GW32">
        <v>26.802700000000002</v>
      </c>
      <c r="GX32">
        <v>999.9</v>
      </c>
      <c r="GY32">
        <v>29.7</v>
      </c>
      <c r="GZ32">
        <v>43.5</v>
      </c>
      <c r="HA32">
        <v>26.524899999999999</v>
      </c>
      <c r="HB32">
        <v>61.838500000000003</v>
      </c>
      <c r="HC32">
        <v>14.1747</v>
      </c>
      <c r="HD32">
        <v>1</v>
      </c>
      <c r="HE32">
        <v>0.259492</v>
      </c>
      <c r="HF32">
        <v>3.9489000000000001</v>
      </c>
      <c r="HG32">
        <v>20.227</v>
      </c>
      <c r="HH32">
        <v>5.2346599999999999</v>
      </c>
      <c r="HI32">
        <v>11.974</v>
      </c>
      <c r="HJ32">
        <v>4.9752000000000001</v>
      </c>
      <c r="HK32">
        <v>3.2839999999999998</v>
      </c>
      <c r="HL32">
        <v>9999</v>
      </c>
      <c r="HM32">
        <v>9999</v>
      </c>
      <c r="HN32">
        <v>9999</v>
      </c>
      <c r="HO32">
        <v>999.9</v>
      </c>
      <c r="HP32">
        <v>1.86172</v>
      </c>
      <c r="HQ32">
        <v>1.8633999999999999</v>
      </c>
      <c r="HR32">
        <v>1.8686799999999999</v>
      </c>
      <c r="HS32">
        <v>1.85958</v>
      </c>
      <c r="HT32">
        <v>1.8577699999999999</v>
      </c>
      <c r="HU32">
        <v>1.86151</v>
      </c>
      <c r="HV32">
        <v>1.8652899999999999</v>
      </c>
      <c r="HW32">
        <v>1.8673500000000001</v>
      </c>
      <c r="HX32">
        <v>5</v>
      </c>
      <c r="HY32">
        <v>0</v>
      </c>
      <c r="HZ32">
        <v>0</v>
      </c>
      <c r="IA32">
        <v>0</v>
      </c>
      <c r="IB32" t="s">
        <v>428</v>
      </c>
      <c r="IC32" t="s">
        <v>429</v>
      </c>
      <c r="ID32" t="s">
        <v>430</v>
      </c>
      <c r="IE32" t="s">
        <v>430</v>
      </c>
      <c r="IF32" t="s">
        <v>430</v>
      </c>
      <c r="IG32" t="s">
        <v>430</v>
      </c>
      <c r="IH32">
        <v>0</v>
      </c>
      <c r="II32">
        <v>100</v>
      </c>
      <c r="IJ32">
        <v>100</v>
      </c>
      <c r="IK32">
        <v>2.0699999999999998</v>
      </c>
      <c r="IL32">
        <v>0.58819999999999995</v>
      </c>
      <c r="IM32">
        <v>2.372651672676005</v>
      </c>
      <c r="IN32">
        <v>1.118558698776514E-3</v>
      </c>
      <c r="IO32">
        <v>-1.6939696309573479E-6</v>
      </c>
      <c r="IP32">
        <v>5.4698917449866148E-10</v>
      </c>
      <c r="IQ32">
        <v>-1.8933334877353939E-2</v>
      </c>
      <c r="IR32">
        <v>-7.6058941998734366E-3</v>
      </c>
      <c r="IS32">
        <v>1.6984902717538061E-3</v>
      </c>
      <c r="IT32">
        <v>-9.6352527008986976E-6</v>
      </c>
      <c r="IU32">
        <v>2</v>
      </c>
      <c r="IV32">
        <v>2021</v>
      </c>
      <c r="IW32">
        <v>2</v>
      </c>
      <c r="IX32">
        <v>40</v>
      </c>
      <c r="IY32">
        <v>1.8</v>
      </c>
      <c r="IZ32">
        <v>1.9</v>
      </c>
      <c r="JA32">
        <v>3.5449199999999998</v>
      </c>
      <c r="JB32">
        <v>2.5378400000000001</v>
      </c>
      <c r="JC32">
        <v>1.34399</v>
      </c>
      <c r="JD32">
        <v>2.2363300000000002</v>
      </c>
      <c r="JE32">
        <v>1.5918000000000001</v>
      </c>
      <c r="JF32">
        <v>2.2753899999999998</v>
      </c>
      <c r="JG32">
        <v>49.200600000000001</v>
      </c>
      <c r="JH32">
        <v>23.991199999999999</v>
      </c>
      <c r="JI32">
        <v>18</v>
      </c>
      <c r="JJ32">
        <v>535.40800000000002</v>
      </c>
      <c r="JK32">
        <v>392.89499999999998</v>
      </c>
      <c r="JL32">
        <v>21.72</v>
      </c>
      <c r="JM32">
        <v>30.784099999999999</v>
      </c>
      <c r="JN32">
        <v>29.999600000000001</v>
      </c>
      <c r="JO32">
        <v>30.630400000000002</v>
      </c>
      <c r="JP32">
        <v>30.585799999999999</v>
      </c>
      <c r="JQ32">
        <v>71.027199999999993</v>
      </c>
      <c r="JR32">
        <v>13.367000000000001</v>
      </c>
      <c r="JS32">
        <v>19.040400000000002</v>
      </c>
      <c r="JT32">
        <v>21.741700000000002</v>
      </c>
      <c r="JU32">
        <v>1800</v>
      </c>
      <c r="JV32">
        <v>21.994900000000001</v>
      </c>
      <c r="JW32">
        <v>99.561400000000006</v>
      </c>
      <c r="JX32">
        <v>97.844700000000003</v>
      </c>
    </row>
    <row r="33" spans="1:284" x14ac:dyDescent="0.3">
      <c r="A33">
        <v>17</v>
      </c>
      <c r="B33">
        <v>1693588493.0999999</v>
      </c>
      <c r="C33">
        <v>3793</v>
      </c>
      <c r="D33" t="s">
        <v>507</v>
      </c>
      <c r="E33" t="s">
        <v>508</v>
      </c>
      <c r="F33" t="s">
        <v>416</v>
      </c>
      <c r="G33" t="s">
        <v>509</v>
      </c>
      <c r="H33" t="s">
        <v>418</v>
      </c>
      <c r="I33" t="s">
        <v>419</v>
      </c>
      <c r="J33" t="s">
        <v>510</v>
      </c>
      <c r="K33" t="s">
        <v>511</v>
      </c>
      <c r="L33" t="s">
        <v>421</v>
      </c>
      <c r="M33">
        <v>1693588493.0999999</v>
      </c>
      <c r="N33">
        <f t="shared" si="0"/>
        <v>5.7330654332752983E-3</v>
      </c>
      <c r="O33">
        <f t="shared" si="1"/>
        <v>5.7330654332752982</v>
      </c>
      <c r="P33">
        <f t="shared" si="2"/>
        <v>28.66699758409143</v>
      </c>
      <c r="Q33">
        <f t="shared" si="3"/>
        <v>363.03</v>
      </c>
      <c r="R33">
        <f t="shared" si="4"/>
        <v>253.32008448826321</v>
      </c>
      <c r="S33">
        <f t="shared" si="5"/>
        <v>25.317934744892408</v>
      </c>
      <c r="T33">
        <f t="shared" si="6"/>
        <v>36.28283114229</v>
      </c>
      <c r="U33">
        <f t="shared" si="7"/>
        <v>0.47818842344582402</v>
      </c>
      <c r="V33">
        <f t="shared" si="8"/>
        <v>2.9224298154061921</v>
      </c>
      <c r="W33">
        <f t="shared" si="9"/>
        <v>0.43858924271291205</v>
      </c>
      <c r="X33">
        <f t="shared" si="10"/>
        <v>0.27740232160623285</v>
      </c>
      <c r="Y33">
        <f t="shared" si="11"/>
        <v>344.3832996445139</v>
      </c>
      <c r="Z33">
        <f t="shared" si="12"/>
        <v>28.838256912895822</v>
      </c>
      <c r="AA33">
        <f t="shared" si="13"/>
        <v>27.985199999999999</v>
      </c>
      <c r="AB33">
        <f t="shared" si="14"/>
        <v>3.7915667649723219</v>
      </c>
      <c r="AC33">
        <f t="shared" si="15"/>
        <v>65.431489969222739</v>
      </c>
      <c r="AD33">
        <f t="shared" si="16"/>
        <v>2.5264256134869001</v>
      </c>
      <c r="AE33">
        <f t="shared" si="17"/>
        <v>3.8611769572651715</v>
      </c>
      <c r="AF33">
        <f t="shared" si="18"/>
        <v>1.2651411514854218</v>
      </c>
      <c r="AG33">
        <f t="shared" si="19"/>
        <v>-252.82818560744064</v>
      </c>
      <c r="AH33">
        <f t="shared" si="20"/>
        <v>49.219880911435048</v>
      </c>
      <c r="AI33">
        <f t="shared" si="21"/>
        <v>3.6763697884150917</v>
      </c>
      <c r="AJ33">
        <f t="shared" si="22"/>
        <v>144.45136473692341</v>
      </c>
      <c r="AK33">
        <v>16</v>
      </c>
      <c r="AL33">
        <v>3</v>
      </c>
      <c r="AM33">
        <f t="shared" si="23"/>
        <v>1</v>
      </c>
      <c r="AN33">
        <f t="shared" si="24"/>
        <v>0</v>
      </c>
      <c r="AO33">
        <f t="shared" si="25"/>
        <v>52441.376575014394</v>
      </c>
      <c r="AP33" t="s">
        <v>422</v>
      </c>
      <c r="AQ33">
        <v>10366.9</v>
      </c>
      <c r="AR33">
        <v>993.59653846153856</v>
      </c>
      <c r="AS33">
        <v>3431.87</v>
      </c>
      <c r="AT33">
        <f t="shared" si="26"/>
        <v>0.71047955241266758</v>
      </c>
      <c r="AU33">
        <v>-3.9894345373445681</v>
      </c>
      <c r="AV33" t="s">
        <v>512</v>
      </c>
      <c r="AW33">
        <v>10350</v>
      </c>
      <c r="AX33">
        <v>951.52361538461548</v>
      </c>
      <c r="AY33">
        <v>1431.271458992826</v>
      </c>
      <c r="AZ33">
        <f t="shared" si="27"/>
        <v>0.33518997433638842</v>
      </c>
      <c r="BA33">
        <v>0.5</v>
      </c>
      <c r="BB33">
        <f t="shared" si="28"/>
        <v>1513.2437998222567</v>
      </c>
      <c r="BC33">
        <f t="shared" si="29"/>
        <v>28.66699758409143</v>
      </c>
      <c r="BD33">
        <f t="shared" si="30"/>
        <v>253.61207521356056</v>
      </c>
      <c r="BE33">
        <f t="shared" si="31"/>
        <v>2.1580416932996369E-2</v>
      </c>
      <c r="BF33">
        <f t="shared" si="32"/>
        <v>1.3977771501256504</v>
      </c>
      <c r="BG33">
        <f t="shared" si="33"/>
        <v>707.34470125587859</v>
      </c>
      <c r="BH33" t="s">
        <v>513</v>
      </c>
      <c r="BI33">
        <v>640.02</v>
      </c>
      <c r="BJ33">
        <f t="shared" si="34"/>
        <v>640.02</v>
      </c>
      <c r="BK33">
        <f t="shared" si="35"/>
        <v>0.5528311586326351</v>
      </c>
      <c r="BL33">
        <f t="shared" si="36"/>
        <v>0.6063152720361179</v>
      </c>
      <c r="BM33">
        <f t="shared" si="37"/>
        <v>0.71658525386649496</v>
      </c>
      <c r="BN33">
        <f t="shared" si="38"/>
        <v>1.0961282474806904</v>
      </c>
      <c r="BO33">
        <f t="shared" si="39"/>
        <v>0.82049801737368266</v>
      </c>
      <c r="BP33">
        <f t="shared" si="40"/>
        <v>0.40782371991019983</v>
      </c>
      <c r="BQ33">
        <f t="shared" si="41"/>
        <v>0.59217628008980017</v>
      </c>
      <c r="BR33">
        <v>2405</v>
      </c>
      <c r="BS33">
        <v>290.00000000000011</v>
      </c>
      <c r="BT33">
        <v>1316.23</v>
      </c>
      <c r="BU33">
        <v>95</v>
      </c>
      <c r="BV33">
        <v>10350</v>
      </c>
      <c r="BW33">
        <v>1313.05</v>
      </c>
      <c r="BX33">
        <v>3.18</v>
      </c>
      <c r="BY33">
        <v>300.00000000000011</v>
      </c>
      <c r="BZ33">
        <v>38.4</v>
      </c>
      <c r="CA33">
        <v>1431.271458992826</v>
      </c>
      <c r="CB33">
        <v>1.6485026956805651</v>
      </c>
      <c r="CC33">
        <v>-122.36084138505321</v>
      </c>
      <c r="CD33">
        <v>1.393387046089847</v>
      </c>
      <c r="CE33">
        <v>0.99638221605689203</v>
      </c>
      <c r="CF33">
        <v>-1.12391446051168E-2</v>
      </c>
      <c r="CG33">
        <v>289.99999999999989</v>
      </c>
      <c r="CH33">
        <v>1313.66</v>
      </c>
      <c r="CI33">
        <v>845</v>
      </c>
      <c r="CJ33">
        <v>10293.4</v>
      </c>
      <c r="CK33">
        <v>1312.4</v>
      </c>
      <c r="CL33">
        <v>1.26</v>
      </c>
      <c r="CZ33">
        <f t="shared" si="42"/>
        <v>1800.07</v>
      </c>
      <c r="DA33">
        <f t="shared" si="43"/>
        <v>1513.2437998222567</v>
      </c>
      <c r="DB33">
        <f t="shared" si="44"/>
        <v>0.84065830763373472</v>
      </c>
      <c r="DC33">
        <f t="shared" si="45"/>
        <v>0.19131661526746954</v>
      </c>
      <c r="DD33">
        <v>6</v>
      </c>
      <c r="DE33">
        <v>0.5</v>
      </c>
      <c r="DF33" t="s">
        <v>425</v>
      </c>
      <c r="DG33">
        <v>2</v>
      </c>
      <c r="DH33">
        <v>1693588493.0999999</v>
      </c>
      <c r="DI33">
        <v>363.03</v>
      </c>
      <c r="DJ33">
        <v>399.971</v>
      </c>
      <c r="DK33">
        <v>25.278300000000002</v>
      </c>
      <c r="DL33">
        <v>18.564699999999998</v>
      </c>
      <c r="DM33">
        <v>361.09100000000001</v>
      </c>
      <c r="DN33">
        <v>24.654599999999999</v>
      </c>
      <c r="DO33">
        <v>499.41699999999997</v>
      </c>
      <c r="DP33">
        <v>99.844300000000004</v>
      </c>
      <c r="DQ33">
        <v>0.100143</v>
      </c>
      <c r="DR33">
        <v>28.297599999999999</v>
      </c>
      <c r="DS33">
        <v>27.985199999999999</v>
      </c>
      <c r="DT33">
        <v>999.9</v>
      </c>
      <c r="DU33">
        <v>0</v>
      </c>
      <c r="DV33">
        <v>0</v>
      </c>
      <c r="DW33">
        <v>9975</v>
      </c>
      <c r="DX33">
        <v>0</v>
      </c>
      <c r="DY33">
        <v>1614.56</v>
      </c>
      <c r="DZ33">
        <v>-36.940399999999997</v>
      </c>
      <c r="EA33">
        <v>372.44499999999999</v>
      </c>
      <c r="EB33">
        <v>407.53699999999998</v>
      </c>
      <c r="EC33">
        <v>6.7135300000000004</v>
      </c>
      <c r="ED33">
        <v>399.971</v>
      </c>
      <c r="EE33">
        <v>18.564699999999998</v>
      </c>
      <c r="EF33">
        <v>2.5238900000000002</v>
      </c>
      <c r="EG33">
        <v>1.85358</v>
      </c>
      <c r="EH33">
        <v>21.1814</v>
      </c>
      <c r="EI33">
        <v>16.246099999999998</v>
      </c>
      <c r="EJ33">
        <v>1800.07</v>
      </c>
      <c r="EK33">
        <v>0.97799599999999998</v>
      </c>
      <c r="EL33">
        <v>2.20039E-2</v>
      </c>
      <c r="EM33">
        <v>0</v>
      </c>
      <c r="EN33">
        <v>951.52</v>
      </c>
      <c r="EO33">
        <v>5.0002700000000004</v>
      </c>
      <c r="EP33">
        <v>17859.900000000001</v>
      </c>
      <c r="EQ33">
        <v>16249.2</v>
      </c>
      <c r="ER33">
        <v>49.875</v>
      </c>
      <c r="ES33">
        <v>51.811999999999998</v>
      </c>
      <c r="ET33">
        <v>51.061999999999998</v>
      </c>
      <c r="EU33">
        <v>51.436999999999998</v>
      </c>
      <c r="EV33">
        <v>51.375</v>
      </c>
      <c r="EW33">
        <v>1755.57</v>
      </c>
      <c r="EX33">
        <v>39.5</v>
      </c>
      <c r="EY33">
        <v>0</v>
      </c>
      <c r="EZ33">
        <v>1703.400000095367</v>
      </c>
      <c r="FA33">
        <v>0</v>
      </c>
      <c r="FB33">
        <v>951.52361538461548</v>
      </c>
      <c r="FC33">
        <v>-0.83651282714779418</v>
      </c>
      <c r="FD33">
        <v>-9.0803419137143209</v>
      </c>
      <c r="FE33">
        <v>17861.961538461539</v>
      </c>
      <c r="FF33">
        <v>15</v>
      </c>
      <c r="FG33">
        <v>1693588455.0999999</v>
      </c>
      <c r="FH33" t="s">
        <v>514</v>
      </c>
      <c r="FI33">
        <v>1693588448.0999999</v>
      </c>
      <c r="FJ33">
        <v>1693588455.0999999</v>
      </c>
      <c r="FK33">
        <v>19</v>
      </c>
      <c r="FL33">
        <v>0.376</v>
      </c>
      <c r="FM33">
        <v>-2.3E-2</v>
      </c>
      <c r="FN33">
        <v>1.9419999999999999</v>
      </c>
      <c r="FO33">
        <v>0.28799999999999998</v>
      </c>
      <c r="FP33">
        <v>400</v>
      </c>
      <c r="FQ33">
        <v>18</v>
      </c>
      <c r="FR33">
        <v>0.16</v>
      </c>
      <c r="FS33">
        <v>0.02</v>
      </c>
      <c r="FT33">
        <v>28.694826999669679</v>
      </c>
      <c r="FU33">
        <v>-0.34490554283082081</v>
      </c>
      <c r="FV33">
        <v>0.1215064696329482</v>
      </c>
      <c r="FW33">
        <v>1</v>
      </c>
      <c r="FX33">
        <v>0.46347132335356911</v>
      </c>
      <c r="FY33">
        <v>0.1133733050727876</v>
      </c>
      <c r="FZ33">
        <v>1.9001909608983548E-2</v>
      </c>
      <c r="GA33">
        <v>1</v>
      </c>
      <c r="GB33">
        <v>2</v>
      </c>
      <c r="GC33">
        <v>2</v>
      </c>
      <c r="GD33" t="s">
        <v>427</v>
      </c>
      <c r="GE33">
        <v>3.0808900000000001</v>
      </c>
      <c r="GF33">
        <v>2.8650699999999998</v>
      </c>
      <c r="GG33">
        <v>8.5898500000000003E-2</v>
      </c>
      <c r="GH33">
        <v>9.5443600000000003E-2</v>
      </c>
      <c r="GI33">
        <v>0.11915100000000001</v>
      </c>
      <c r="GJ33">
        <v>9.9978899999999996E-2</v>
      </c>
      <c r="GK33">
        <v>27645.8</v>
      </c>
      <c r="GL33">
        <v>21157</v>
      </c>
      <c r="GM33">
        <v>29160.7</v>
      </c>
      <c r="GN33">
        <v>21801.5</v>
      </c>
      <c r="GO33">
        <v>34421.699999999997</v>
      </c>
      <c r="GP33">
        <v>26996.9</v>
      </c>
      <c r="GQ33">
        <v>40470.6</v>
      </c>
      <c r="GR33">
        <v>30975.8</v>
      </c>
      <c r="GS33">
        <v>2.0356000000000001</v>
      </c>
      <c r="GT33">
        <v>1.7402</v>
      </c>
      <c r="GU33">
        <v>5.4240199999999999E-3</v>
      </c>
      <c r="GV33">
        <v>0</v>
      </c>
      <c r="GW33">
        <v>27.896699999999999</v>
      </c>
      <c r="GX33">
        <v>999.9</v>
      </c>
      <c r="GY33">
        <v>24.9</v>
      </c>
      <c r="GZ33">
        <v>45.9</v>
      </c>
      <c r="HA33">
        <v>25.174399999999999</v>
      </c>
      <c r="HB33">
        <v>62.027700000000003</v>
      </c>
      <c r="HC33">
        <v>14.6875</v>
      </c>
      <c r="HD33">
        <v>1</v>
      </c>
      <c r="HE33">
        <v>0.31018299999999999</v>
      </c>
      <c r="HF33">
        <v>3.6085400000000001</v>
      </c>
      <c r="HG33">
        <v>20.233599999999999</v>
      </c>
      <c r="HH33">
        <v>5.2340600000000004</v>
      </c>
      <c r="HI33">
        <v>11.977600000000001</v>
      </c>
      <c r="HJ33">
        <v>4.9748000000000001</v>
      </c>
      <c r="HK33">
        <v>3.2839999999999998</v>
      </c>
      <c r="HL33">
        <v>9999</v>
      </c>
      <c r="HM33">
        <v>9999</v>
      </c>
      <c r="HN33">
        <v>9999</v>
      </c>
      <c r="HO33">
        <v>999.9</v>
      </c>
      <c r="HP33">
        <v>1.86185</v>
      </c>
      <c r="HQ33">
        <v>1.8634200000000001</v>
      </c>
      <c r="HR33">
        <v>1.8687400000000001</v>
      </c>
      <c r="HS33">
        <v>1.85971</v>
      </c>
      <c r="HT33">
        <v>1.85791</v>
      </c>
      <c r="HU33">
        <v>1.8615699999999999</v>
      </c>
      <c r="HV33">
        <v>1.8653900000000001</v>
      </c>
      <c r="HW33">
        <v>1.8674599999999999</v>
      </c>
      <c r="HX33">
        <v>5</v>
      </c>
      <c r="HY33">
        <v>0</v>
      </c>
      <c r="HZ33">
        <v>0</v>
      </c>
      <c r="IA33">
        <v>0</v>
      </c>
      <c r="IB33" t="s">
        <v>428</v>
      </c>
      <c r="IC33" t="s">
        <v>429</v>
      </c>
      <c r="ID33" t="s">
        <v>430</v>
      </c>
      <c r="IE33" t="s">
        <v>430</v>
      </c>
      <c r="IF33" t="s">
        <v>430</v>
      </c>
      <c r="IG33" t="s">
        <v>430</v>
      </c>
      <c r="IH33">
        <v>0</v>
      </c>
      <c r="II33">
        <v>100</v>
      </c>
      <c r="IJ33">
        <v>100</v>
      </c>
      <c r="IK33">
        <v>1.9390000000000001</v>
      </c>
      <c r="IL33">
        <v>0.62370000000000003</v>
      </c>
      <c r="IM33">
        <v>1.7311074557544821</v>
      </c>
      <c r="IN33">
        <v>1.118558698776514E-3</v>
      </c>
      <c r="IO33">
        <v>-1.6939696309573479E-6</v>
      </c>
      <c r="IP33">
        <v>5.4698917449866148E-10</v>
      </c>
      <c r="IQ33">
        <v>-7.6883682254015984E-2</v>
      </c>
      <c r="IR33">
        <v>-7.6058941998734366E-3</v>
      </c>
      <c r="IS33">
        <v>1.6984902717538061E-3</v>
      </c>
      <c r="IT33">
        <v>-9.6352527008986976E-6</v>
      </c>
      <c r="IU33">
        <v>2</v>
      </c>
      <c r="IV33">
        <v>2021</v>
      </c>
      <c r="IW33">
        <v>2</v>
      </c>
      <c r="IX33">
        <v>40</v>
      </c>
      <c r="IY33">
        <v>0.8</v>
      </c>
      <c r="IZ33">
        <v>0.6</v>
      </c>
      <c r="JA33">
        <v>1.03271</v>
      </c>
      <c r="JB33">
        <v>2.5537100000000001</v>
      </c>
      <c r="JC33">
        <v>1.34399</v>
      </c>
      <c r="JD33">
        <v>2.2351100000000002</v>
      </c>
      <c r="JE33">
        <v>1.5918000000000001</v>
      </c>
      <c r="JF33">
        <v>2.2741699999999998</v>
      </c>
      <c r="JG33">
        <v>51.198900000000002</v>
      </c>
      <c r="JH33">
        <v>23.851099999999999</v>
      </c>
      <c r="JI33">
        <v>18</v>
      </c>
      <c r="JJ33">
        <v>533.30100000000004</v>
      </c>
      <c r="JK33">
        <v>381.20100000000002</v>
      </c>
      <c r="JL33">
        <v>22.830200000000001</v>
      </c>
      <c r="JM33">
        <v>31.394600000000001</v>
      </c>
      <c r="JN33">
        <v>30.0002</v>
      </c>
      <c r="JO33">
        <v>31.194099999999999</v>
      </c>
      <c r="JP33">
        <v>31.1448</v>
      </c>
      <c r="JQ33">
        <v>20.754799999999999</v>
      </c>
      <c r="JR33">
        <v>19.4483</v>
      </c>
      <c r="JS33">
        <v>0</v>
      </c>
      <c r="JT33">
        <v>22.888000000000002</v>
      </c>
      <c r="JU33">
        <v>400</v>
      </c>
      <c r="JV33">
        <v>18.488299999999999</v>
      </c>
      <c r="JW33">
        <v>99.427000000000007</v>
      </c>
      <c r="JX33">
        <v>97.866699999999994</v>
      </c>
    </row>
    <row r="34" spans="1:284" x14ac:dyDescent="0.3">
      <c r="A34">
        <v>18</v>
      </c>
      <c r="B34">
        <v>1693588625.0999999</v>
      </c>
      <c r="C34">
        <v>3925</v>
      </c>
      <c r="D34" t="s">
        <v>515</v>
      </c>
      <c r="E34" t="s">
        <v>516</v>
      </c>
      <c r="F34" t="s">
        <v>416</v>
      </c>
      <c r="G34" t="s">
        <v>509</v>
      </c>
      <c r="H34" t="s">
        <v>418</v>
      </c>
      <c r="I34" t="s">
        <v>419</v>
      </c>
      <c r="J34" t="s">
        <v>510</v>
      </c>
      <c r="K34" t="s">
        <v>511</v>
      </c>
      <c r="L34" t="s">
        <v>421</v>
      </c>
      <c r="M34">
        <v>1693588625.0999999</v>
      </c>
      <c r="N34">
        <f t="shared" si="0"/>
        <v>6.0147470956823405E-3</v>
      </c>
      <c r="O34">
        <f t="shared" si="1"/>
        <v>6.0147470956823401</v>
      </c>
      <c r="P34">
        <f t="shared" si="2"/>
        <v>21.092783020510549</v>
      </c>
      <c r="Q34">
        <f t="shared" si="3"/>
        <v>272.61500000000001</v>
      </c>
      <c r="R34">
        <f t="shared" si="4"/>
        <v>195.74112899344169</v>
      </c>
      <c r="S34">
        <f t="shared" si="5"/>
        <v>19.564310379345308</v>
      </c>
      <c r="T34">
        <f t="shared" si="6"/>
        <v>27.247847713415002</v>
      </c>
      <c r="U34">
        <f t="shared" si="7"/>
        <v>0.50682598042587257</v>
      </c>
      <c r="V34">
        <f t="shared" si="8"/>
        <v>2.914603607067034</v>
      </c>
      <c r="W34">
        <f t="shared" si="9"/>
        <v>0.46246894165270258</v>
      </c>
      <c r="X34">
        <f t="shared" si="10"/>
        <v>0.29270419921867974</v>
      </c>
      <c r="Y34">
        <f t="shared" si="11"/>
        <v>344.37889964459993</v>
      </c>
      <c r="Z34">
        <f t="shared" si="12"/>
        <v>28.81622563962981</v>
      </c>
      <c r="AA34">
        <f t="shared" si="13"/>
        <v>27.991</v>
      </c>
      <c r="AB34">
        <f t="shared" si="14"/>
        <v>3.7928491000806703</v>
      </c>
      <c r="AC34">
        <f t="shared" si="15"/>
        <v>65.438154769769881</v>
      </c>
      <c r="AD34">
        <f t="shared" si="16"/>
        <v>2.5340703270814</v>
      </c>
      <c r="AE34">
        <f t="shared" si="17"/>
        <v>3.8724660498099053</v>
      </c>
      <c r="AF34">
        <f t="shared" si="18"/>
        <v>1.2587787729992703</v>
      </c>
      <c r="AG34">
        <f t="shared" si="19"/>
        <v>-265.25034691959121</v>
      </c>
      <c r="AH34">
        <f t="shared" si="20"/>
        <v>56.0647367281858</v>
      </c>
      <c r="AI34">
        <f t="shared" si="21"/>
        <v>4.2000472915077705</v>
      </c>
      <c r="AJ34">
        <f t="shared" si="22"/>
        <v>139.39333674470228</v>
      </c>
      <c r="AK34">
        <v>18</v>
      </c>
      <c r="AL34">
        <v>4</v>
      </c>
      <c r="AM34">
        <f t="shared" si="23"/>
        <v>1</v>
      </c>
      <c r="AN34">
        <f t="shared" si="24"/>
        <v>0</v>
      </c>
      <c r="AO34">
        <f t="shared" si="25"/>
        <v>52208.145139980574</v>
      </c>
      <c r="AP34" t="s">
        <v>422</v>
      </c>
      <c r="AQ34">
        <v>10366.9</v>
      </c>
      <c r="AR34">
        <v>993.59653846153856</v>
      </c>
      <c r="AS34">
        <v>3431.87</v>
      </c>
      <c r="AT34">
        <f t="shared" si="26"/>
        <v>0.71047955241266758</v>
      </c>
      <c r="AU34">
        <v>-3.9894345373445681</v>
      </c>
      <c r="AV34" t="s">
        <v>517</v>
      </c>
      <c r="AW34">
        <v>10347.700000000001</v>
      </c>
      <c r="AX34">
        <v>941.42669230769218</v>
      </c>
      <c r="AY34">
        <v>1358.566715654634</v>
      </c>
      <c r="AZ34">
        <f t="shared" si="27"/>
        <v>0.30704419484172352</v>
      </c>
      <c r="BA34">
        <v>0.5</v>
      </c>
      <c r="BB34">
        <f t="shared" si="28"/>
        <v>1513.2266998222999</v>
      </c>
      <c r="BC34">
        <f t="shared" si="29"/>
        <v>21.092783020510549</v>
      </c>
      <c r="BD34">
        <f t="shared" si="30"/>
        <v>232.31373682996826</v>
      </c>
      <c r="BE34">
        <f t="shared" si="31"/>
        <v>1.6575320512650586E-2</v>
      </c>
      <c r="BF34">
        <f t="shared" si="32"/>
        <v>1.5260960396386065</v>
      </c>
      <c r="BG34">
        <f t="shared" si="33"/>
        <v>689.11896542558702</v>
      </c>
      <c r="BH34" t="s">
        <v>518</v>
      </c>
      <c r="BI34">
        <v>648.35</v>
      </c>
      <c r="BJ34">
        <f t="shared" si="34"/>
        <v>648.35</v>
      </c>
      <c r="BK34">
        <f t="shared" si="35"/>
        <v>0.52276911208766919</v>
      </c>
      <c r="BL34">
        <f t="shared" si="36"/>
        <v>0.58734188333267801</v>
      </c>
      <c r="BM34">
        <f t="shared" si="37"/>
        <v>0.74484942962341416</v>
      </c>
      <c r="BN34">
        <f t="shared" si="38"/>
        <v>1.1429427646803174</v>
      </c>
      <c r="BO34">
        <f t="shared" si="39"/>
        <v>0.85031614256966359</v>
      </c>
      <c r="BP34">
        <f t="shared" si="40"/>
        <v>0.40449576495997802</v>
      </c>
      <c r="BQ34">
        <f t="shared" si="41"/>
        <v>0.59550423504002192</v>
      </c>
      <c r="BR34">
        <v>2407</v>
      </c>
      <c r="BS34">
        <v>290.00000000000011</v>
      </c>
      <c r="BT34">
        <v>1262.6199999999999</v>
      </c>
      <c r="BU34">
        <v>95</v>
      </c>
      <c r="BV34">
        <v>10347.700000000001</v>
      </c>
      <c r="BW34">
        <v>1259.23</v>
      </c>
      <c r="BX34">
        <v>3.39</v>
      </c>
      <c r="BY34">
        <v>300.00000000000011</v>
      </c>
      <c r="BZ34">
        <v>38.4</v>
      </c>
      <c r="CA34">
        <v>1358.566715654634</v>
      </c>
      <c r="CB34">
        <v>1.4824725712303199</v>
      </c>
      <c r="CC34">
        <v>-102.7906491238009</v>
      </c>
      <c r="CD34">
        <v>1.252756395726655</v>
      </c>
      <c r="CE34">
        <v>0.99585827169202412</v>
      </c>
      <c r="CF34">
        <v>-1.123629988876531E-2</v>
      </c>
      <c r="CG34">
        <v>289.99999999999989</v>
      </c>
      <c r="CH34">
        <v>1259.76</v>
      </c>
      <c r="CI34">
        <v>895</v>
      </c>
      <c r="CJ34">
        <v>10288.9</v>
      </c>
      <c r="CK34">
        <v>1258.6600000000001</v>
      </c>
      <c r="CL34">
        <v>1.1000000000000001</v>
      </c>
      <c r="CZ34">
        <f t="shared" si="42"/>
        <v>1800.05</v>
      </c>
      <c r="DA34">
        <f t="shared" si="43"/>
        <v>1513.2266998222999</v>
      </c>
      <c r="DB34">
        <f t="shared" si="44"/>
        <v>0.84065814828604757</v>
      </c>
      <c r="DC34">
        <f t="shared" si="45"/>
        <v>0.19131629657209517</v>
      </c>
      <c r="DD34">
        <v>6</v>
      </c>
      <c r="DE34">
        <v>0.5</v>
      </c>
      <c r="DF34" t="s">
        <v>425</v>
      </c>
      <c r="DG34">
        <v>2</v>
      </c>
      <c r="DH34">
        <v>1693588625.0999999</v>
      </c>
      <c r="DI34">
        <v>272.61500000000001</v>
      </c>
      <c r="DJ34">
        <v>299.90600000000001</v>
      </c>
      <c r="DK34">
        <v>25.353400000000001</v>
      </c>
      <c r="DL34">
        <v>18.3156</v>
      </c>
      <c r="DM34">
        <v>270.87900000000002</v>
      </c>
      <c r="DN34">
        <v>24.718699999999998</v>
      </c>
      <c r="DO34">
        <v>499.78</v>
      </c>
      <c r="DP34">
        <v>99.849400000000003</v>
      </c>
      <c r="DQ34">
        <v>0.100521</v>
      </c>
      <c r="DR34">
        <v>28.347799999999999</v>
      </c>
      <c r="DS34">
        <v>27.991</v>
      </c>
      <c r="DT34">
        <v>999.9</v>
      </c>
      <c r="DU34">
        <v>0</v>
      </c>
      <c r="DV34">
        <v>0</v>
      </c>
      <c r="DW34">
        <v>9930</v>
      </c>
      <c r="DX34">
        <v>0</v>
      </c>
      <c r="DY34">
        <v>1615.42</v>
      </c>
      <c r="DZ34">
        <v>-27.291</v>
      </c>
      <c r="EA34">
        <v>279.70600000000002</v>
      </c>
      <c r="EB34">
        <v>305.50099999999998</v>
      </c>
      <c r="EC34">
        <v>7.0378100000000003</v>
      </c>
      <c r="ED34">
        <v>299.90600000000001</v>
      </c>
      <c r="EE34">
        <v>18.3156</v>
      </c>
      <c r="EF34">
        <v>2.5315300000000001</v>
      </c>
      <c r="EG34">
        <v>1.82881</v>
      </c>
      <c r="EH34">
        <v>21.230599999999999</v>
      </c>
      <c r="EI34">
        <v>16.0352</v>
      </c>
      <c r="EJ34">
        <v>1800.05</v>
      </c>
      <c r="EK34">
        <v>0.97799999999999998</v>
      </c>
      <c r="EL34">
        <v>2.20003E-2</v>
      </c>
      <c r="EM34">
        <v>0</v>
      </c>
      <c r="EN34">
        <v>941.20799999999997</v>
      </c>
      <c r="EO34">
        <v>5.0002700000000004</v>
      </c>
      <c r="EP34">
        <v>17699.2</v>
      </c>
      <c r="EQ34">
        <v>16249.1</v>
      </c>
      <c r="ER34">
        <v>50.125</v>
      </c>
      <c r="ES34">
        <v>51.936999999999998</v>
      </c>
      <c r="ET34">
        <v>51.311999999999998</v>
      </c>
      <c r="EU34">
        <v>51.561999999999998</v>
      </c>
      <c r="EV34">
        <v>51.561999999999998</v>
      </c>
      <c r="EW34">
        <v>1755.56</v>
      </c>
      <c r="EX34">
        <v>39.49</v>
      </c>
      <c r="EY34">
        <v>0</v>
      </c>
      <c r="EZ34">
        <v>130.19999980926511</v>
      </c>
      <c r="FA34">
        <v>0</v>
      </c>
      <c r="FB34">
        <v>941.42669230769218</v>
      </c>
      <c r="FC34">
        <v>-2.8382222139194062</v>
      </c>
      <c r="FD34">
        <v>-11.53504280267812</v>
      </c>
      <c r="FE34">
        <v>17698.47692307692</v>
      </c>
      <c r="FF34">
        <v>15</v>
      </c>
      <c r="FG34">
        <v>1693588585.5999999</v>
      </c>
      <c r="FH34" t="s">
        <v>519</v>
      </c>
      <c r="FI34">
        <v>1693588562.5999999</v>
      </c>
      <c r="FJ34">
        <v>1693588585.5999999</v>
      </c>
      <c r="FK34">
        <v>20</v>
      </c>
      <c r="FL34">
        <v>-0.185</v>
      </c>
      <c r="FM34">
        <v>7.0000000000000001E-3</v>
      </c>
      <c r="FN34">
        <v>1.7430000000000001</v>
      </c>
      <c r="FO34">
        <v>0.28899999999999998</v>
      </c>
      <c r="FP34">
        <v>300</v>
      </c>
      <c r="FQ34">
        <v>18</v>
      </c>
      <c r="FR34">
        <v>0.2</v>
      </c>
      <c r="FS34">
        <v>0.03</v>
      </c>
      <c r="FT34">
        <v>21.232996166888981</v>
      </c>
      <c r="FU34">
        <v>-0.4305522961409799</v>
      </c>
      <c r="FV34">
        <v>0.10523555179822219</v>
      </c>
      <c r="FW34">
        <v>1</v>
      </c>
      <c r="FX34">
        <v>0.49885968034889677</v>
      </c>
      <c r="FY34">
        <v>0.102474922780004</v>
      </c>
      <c r="FZ34">
        <v>1.8133482139836801E-2</v>
      </c>
      <c r="GA34">
        <v>1</v>
      </c>
      <c r="GB34">
        <v>2</v>
      </c>
      <c r="GC34">
        <v>2</v>
      </c>
      <c r="GD34" t="s">
        <v>427</v>
      </c>
      <c r="GE34">
        <v>3.0812400000000002</v>
      </c>
      <c r="GF34">
        <v>2.8650600000000002</v>
      </c>
      <c r="GG34">
        <v>6.7970000000000003E-2</v>
      </c>
      <c r="GH34">
        <v>7.5949500000000003E-2</v>
      </c>
      <c r="GI34">
        <v>0.11935999999999999</v>
      </c>
      <c r="GJ34">
        <v>9.9009600000000003E-2</v>
      </c>
      <c r="GK34">
        <v>28182.2</v>
      </c>
      <c r="GL34">
        <v>21611.4</v>
      </c>
      <c r="GM34">
        <v>29155</v>
      </c>
      <c r="GN34">
        <v>21800.1</v>
      </c>
      <c r="GO34">
        <v>34405.199999999997</v>
      </c>
      <c r="GP34">
        <v>27023.9</v>
      </c>
      <c r="GQ34">
        <v>40462.400000000001</v>
      </c>
      <c r="GR34">
        <v>30975.1</v>
      </c>
      <c r="GS34">
        <v>2.0325000000000002</v>
      </c>
      <c r="GT34">
        <v>1.7412000000000001</v>
      </c>
      <c r="GU34">
        <v>9.0599099999999991E-3</v>
      </c>
      <c r="GV34">
        <v>0</v>
      </c>
      <c r="GW34">
        <v>27.843</v>
      </c>
      <c r="GX34">
        <v>999.9</v>
      </c>
      <c r="GY34">
        <v>24.7</v>
      </c>
      <c r="GZ34">
        <v>46.1</v>
      </c>
      <c r="HA34">
        <v>25.229299999999999</v>
      </c>
      <c r="HB34">
        <v>62.267699999999998</v>
      </c>
      <c r="HC34">
        <v>14.507199999999999</v>
      </c>
      <c r="HD34">
        <v>1</v>
      </c>
      <c r="HE34">
        <v>0.31426799999999999</v>
      </c>
      <c r="HF34">
        <v>3.7312699999999999</v>
      </c>
      <c r="HG34">
        <v>20.230799999999999</v>
      </c>
      <c r="HH34">
        <v>5.2346599999999999</v>
      </c>
      <c r="HI34">
        <v>11.978199999999999</v>
      </c>
      <c r="HJ34">
        <v>4.9752000000000001</v>
      </c>
      <c r="HK34">
        <v>3.2839999999999998</v>
      </c>
      <c r="HL34">
        <v>9999</v>
      </c>
      <c r="HM34">
        <v>9999</v>
      </c>
      <c r="HN34">
        <v>9999</v>
      </c>
      <c r="HO34">
        <v>999.9</v>
      </c>
      <c r="HP34">
        <v>1.86174</v>
      </c>
      <c r="HQ34">
        <v>1.8634599999999999</v>
      </c>
      <c r="HR34">
        <v>1.8687400000000001</v>
      </c>
      <c r="HS34">
        <v>1.8596699999999999</v>
      </c>
      <c r="HT34">
        <v>1.85791</v>
      </c>
      <c r="HU34">
        <v>1.8615699999999999</v>
      </c>
      <c r="HV34">
        <v>1.8653900000000001</v>
      </c>
      <c r="HW34">
        <v>1.86737</v>
      </c>
      <c r="HX34">
        <v>5</v>
      </c>
      <c r="HY34">
        <v>0</v>
      </c>
      <c r="HZ34">
        <v>0</v>
      </c>
      <c r="IA34">
        <v>0</v>
      </c>
      <c r="IB34" t="s">
        <v>428</v>
      </c>
      <c r="IC34" t="s">
        <v>429</v>
      </c>
      <c r="ID34" t="s">
        <v>430</v>
      </c>
      <c r="IE34" t="s">
        <v>430</v>
      </c>
      <c r="IF34" t="s">
        <v>430</v>
      </c>
      <c r="IG34" t="s">
        <v>430</v>
      </c>
      <c r="IH34">
        <v>0</v>
      </c>
      <c r="II34">
        <v>100</v>
      </c>
      <c r="IJ34">
        <v>100</v>
      </c>
      <c r="IK34">
        <v>1.736</v>
      </c>
      <c r="IL34">
        <v>0.63470000000000004</v>
      </c>
      <c r="IM34">
        <v>1.5458138509597921</v>
      </c>
      <c r="IN34">
        <v>1.118558698776514E-3</v>
      </c>
      <c r="IO34">
        <v>-1.6939696309573479E-6</v>
      </c>
      <c r="IP34">
        <v>5.4698917449866148E-10</v>
      </c>
      <c r="IQ34">
        <v>-6.9534624444581195E-2</v>
      </c>
      <c r="IR34">
        <v>-7.6058941998734366E-3</v>
      </c>
      <c r="IS34">
        <v>1.6984902717538061E-3</v>
      </c>
      <c r="IT34">
        <v>-9.6352527008986976E-6</v>
      </c>
      <c r="IU34">
        <v>2</v>
      </c>
      <c r="IV34">
        <v>2021</v>
      </c>
      <c r="IW34">
        <v>2</v>
      </c>
      <c r="IX34">
        <v>40</v>
      </c>
      <c r="IY34">
        <v>1</v>
      </c>
      <c r="IZ34">
        <v>0.7</v>
      </c>
      <c r="JA34">
        <v>0.82031200000000004</v>
      </c>
      <c r="JB34">
        <v>2.5573700000000001</v>
      </c>
      <c r="JC34">
        <v>1.34399</v>
      </c>
      <c r="JD34">
        <v>2.2351100000000002</v>
      </c>
      <c r="JE34">
        <v>1.5918000000000001</v>
      </c>
      <c r="JF34">
        <v>2.32178</v>
      </c>
      <c r="JG34">
        <v>51.1327</v>
      </c>
      <c r="JH34">
        <v>23.868600000000001</v>
      </c>
      <c r="JI34">
        <v>18</v>
      </c>
      <c r="JJ34">
        <v>531.78700000000003</v>
      </c>
      <c r="JK34">
        <v>382.18299999999999</v>
      </c>
      <c r="JL34">
        <v>23.001200000000001</v>
      </c>
      <c r="JM34">
        <v>31.460699999999999</v>
      </c>
      <c r="JN34">
        <v>30.0001</v>
      </c>
      <c r="JO34">
        <v>31.256699999999999</v>
      </c>
      <c r="JP34">
        <v>31.201699999999999</v>
      </c>
      <c r="JQ34">
        <v>16.505299999999998</v>
      </c>
      <c r="JR34">
        <v>20.686499999999999</v>
      </c>
      <c r="JS34">
        <v>0</v>
      </c>
      <c r="JT34">
        <v>23.0169</v>
      </c>
      <c r="JU34">
        <v>300</v>
      </c>
      <c r="JV34">
        <v>18.2316</v>
      </c>
      <c r="JW34">
        <v>99.407200000000003</v>
      </c>
      <c r="JX34">
        <v>97.862700000000004</v>
      </c>
    </row>
    <row r="35" spans="1:284" x14ac:dyDescent="0.3">
      <c r="A35">
        <v>19</v>
      </c>
      <c r="B35">
        <v>1693588745.0999999</v>
      </c>
      <c r="C35">
        <v>4045</v>
      </c>
      <c r="D35" t="s">
        <v>520</v>
      </c>
      <c r="E35" t="s">
        <v>521</v>
      </c>
      <c r="F35" t="s">
        <v>416</v>
      </c>
      <c r="G35" t="s">
        <v>509</v>
      </c>
      <c r="H35" t="s">
        <v>418</v>
      </c>
      <c r="I35" t="s">
        <v>419</v>
      </c>
      <c r="J35" t="s">
        <v>510</v>
      </c>
      <c r="K35" t="s">
        <v>511</v>
      </c>
      <c r="L35" t="s">
        <v>421</v>
      </c>
      <c r="M35">
        <v>1693588745.0999999</v>
      </c>
      <c r="N35">
        <f t="shared" si="0"/>
        <v>6.0414427205277305E-3</v>
      </c>
      <c r="O35">
        <f t="shared" si="1"/>
        <v>6.0414427205277308</v>
      </c>
      <c r="P35">
        <f t="shared" si="2"/>
        <v>12.783115289331676</v>
      </c>
      <c r="Q35">
        <f t="shared" si="3"/>
        <v>183.36699999999999</v>
      </c>
      <c r="R35">
        <f t="shared" si="4"/>
        <v>136.50191223460791</v>
      </c>
      <c r="S35">
        <f t="shared" si="5"/>
        <v>13.642872359481935</v>
      </c>
      <c r="T35">
        <f t="shared" si="6"/>
        <v>18.326868356550897</v>
      </c>
      <c r="U35">
        <f t="shared" si="7"/>
        <v>0.50772365113948315</v>
      </c>
      <c r="V35">
        <f t="shared" si="8"/>
        <v>2.9408549725349773</v>
      </c>
      <c r="W35">
        <f t="shared" si="9"/>
        <v>0.46357705522408943</v>
      </c>
      <c r="X35">
        <f t="shared" si="10"/>
        <v>0.29338150850869521</v>
      </c>
      <c r="Y35">
        <f t="shared" si="11"/>
        <v>344.34909964447831</v>
      </c>
      <c r="Z35">
        <f t="shared" si="12"/>
        <v>28.868227579414814</v>
      </c>
      <c r="AA35">
        <f t="shared" si="13"/>
        <v>28.033100000000001</v>
      </c>
      <c r="AB35">
        <f t="shared" si="14"/>
        <v>3.8021684308072743</v>
      </c>
      <c r="AC35">
        <f t="shared" si="15"/>
        <v>65.376633751044594</v>
      </c>
      <c r="AD35">
        <f t="shared" si="16"/>
        <v>2.5409768659351801</v>
      </c>
      <c r="AE35">
        <f t="shared" si="17"/>
        <v>3.8866743668865942</v>
      </c>
      <c r="AF35">
        <f t="shared" si="18"/>
        <v>1.2611915648720942</v>
      </c>
      <c r="AG35">
        <f t="shared" si="19"/>
        <v>-266.42762397527292</v>
      </c>
      <c r="AH35">
        <f t="shared" si="20"/>
        <v>59.883342887593329</v>
      </c>
      <c r="AI35">
        <f t="shared" si="21"/>
        <v>4.4483981727062769</v>
      </c>
      <c r="AJ35">
        <f t="shared" si="22"/>
        <v>142.253216729505</v>
      </c>
      <c r="AK35">
        <v>16</v>
      </c>
      <c r="AL35">
        <v>3</v>
      </c>
      <c r="AM35">
        <f t="shared" si="23"/>
        <v>1</v>
      </c>
      <c r="AN35">
        <f t="shared" si="24"/>
        <v>0</v>
      </c>
      <c r="AO35">
        <f t="shared" si="25"/>
        <v>52951.941553786382</v>
      </c>
      <c r="AP35" t="s">
        <v>422</v>
      </c>
      <c r="AQ35">
        <v>10366.9</v>
      </c>
      <c r="AR35">
        <v>993.59653846153856</v>
      </c>
      <c r="AS35">
        <v>3431.87</v>
      </c>
      <c r="AT35">
        <f t="shared" si="26"/>
        <v>0.71047955241266758</v>
      </c>
      <c r="AU35">
        <v>-3.9894345373445681</v>
      </c>
      <c r="AV35" t="s">
        <v>522</v>
      </c>
      <c r="AW35">
        <v>10346.1</v>
      </c>
      <c r="AX35">
        <v>943.35069230769227</v>
      </c>
      <c r="AY35">
        <v>1298.296378190387</v>
      </c>
      <c r="AZ35">
        <f t="shared" si="27"/>
        <v>0.27339341913395077</v>
      </c>
      <c r="BA35">
        <v>0.5</v>
      </c>
      <c r="BB35">
        <f t="shared" si="28"/>
        <v>1513.0925998222392</v>
      </c>
      <c r="BC35">
        <f t="shared" si="29"/>
        <v>12.783115289331676</v>
      </c>
      <c r="BD35">
        <f t="shared" si="30"/>
        <v>206.83477966584033</v>
      </c>
      <c r="BE35">
        <f t="shared" si="31"/>
        <v>1.1084946042725153E-2</v>
      </c>
      <c r="BF35">
        <f t="shared" si="32"/>
        <v>1.6433640712943107</v>
      </c>
      <c r="BG35">
        <f t="shared" si="33"/>
        <v>673.26531595625488</v>
      </c>
      <c r="BH35" t="s">
        <v>523</v>
      </c>
      <c r="BI35">
        <v>665.57</v>
      </c>
      <c r="BJ35">
        <f t="shared" si="34"/>
        <v>665.57</v>
      </c>
      <c r="BK35">
        <f t="shared" si="35"/>
        <v>0.48735126186849886</v>
      </c>
      <c r="BL35">
        <f t="shared" si="36"/>
        <v>0.56097817021292551</v>
      </c>
      <c r="BM35">
        <f t="shared" si="37"/>
        <v>0.77127340556324797</v>
      </c>
      <c r="BN35">
        <f t="shared" si="38"/>
        <v>1.1649027652871755</v>
      </c>
      <c r="BO35">
        <f t="shared" si="39"/>
        <v>0.87503459126500338</v>
      </c>
      <c r="BP35">
        <f t="shared" si="40"/>
        <v>0.39579155852978892</v>
      </c>
      <c r="BQ35">
        <f t="shared" si="41"/>
        <v>0.60420844147021113</v>
      </c>
      <c r="BR35">
        <v>2409</v>
      </c>
      <c r="BS35">
        <v>290.00000000000011</v>
      </c>
      <c r="BT35">
        <v>1219.8699999999999</v>
      </c>
      <c r="BU35">
        <v>105</v>
      </c>
      <c r="BV35">
        <v>10346.1</v>
      </c>
      <c r="BW35">
        <v>1216.6199999999999</v>
      </c>
      <c r="BX35">
        <v>3.25</v>
      </c>
      <c r="BY35">
        <v>300.00000000000011</v>
      </c>
      <c r="BZ35">
        <v>38.4</v>
      </c>
      <c r="CA35">
        <v>1298.296378190387</v>
      </c>
      <c r="CB35">
        <v>1.1225039852841801</v>
      </c>
      <c r="CC35">
        <v>-84.506365874053955</v>
      </c>
      <c r="CD35">
        <v>0.94864007171390996</v>
      </c>
      <c r="CE35">
        <v>0.99648397115723997</v>
      </c>
      <c r="CF35">
        <v>-1.1236248943270299E-2</v>
      </c>
      <c r="CG35">
        <v>289.99999999999989</v>
      </c>
      <c r="CH35">
        <v>1218.05</v>
      </c>
      <c r="CI35">
        <v>815</v>
      </c>
      <c r="CJ35">
        <v>10293.200000000001</v>
      </c>
      <c r="CK35">
        <v>1216.2</v>
      </c>
      <c r="CL35">
        <v>1.85</v>
      </c>
      <c r="CZ35">
        <f t="shared" si="42"/>
        <v>1799.89</v>
      </c>
      <c r="DA35">
        <f t="shared" si="43"/>
        <v>1513.0925998222392</v>
      </c>
      <c r="DB35">
        <f t="shared" si="44"/>
        <v>0.84065837346851147</v>
      </c>
      <c r="DC35">
        <f t="shared" si="45"/>
        <v>0.191316746937023</v>
      </c>
      <c r="DD35">
        <v>6</v>
      </c>
      <c r="DE35">
        <v>0.5</v>
      </c>
      <c r="DF35" t="s">
        <v>425</v>
      </c>
      <c r="DG35">
        <v>2</v>
      </c>
      <c r="DH35">
        <v>1693588745.0999999</v>
      </c>
      <c r="DI35">
        <v>183.36699999999999</v>
      </c>
      <c r="DJ35">
        <v>200.03700000000001</v>
      </c>
      <c r="DK35">
        <v>25.423400000000001</v>
      </c>
      <c r="DL35">
        <v>18.357600000000001</v>
      </c>
      <c r="DM35">
        <v>181.91399999999999</v>
      </c>
      <c r="DN35">
        <v>24.787600000000001</v>
      </c>
      <c r="DO35">
        <v>499.97300000000001</v>
      </c>
      <c r="DP35">
        <v>99.847099999999998</v>
      </c>
      <c r="DQ35">
        <v>9.9282700000000002E-2</v>
      </c>
      <c r="DR35">
        <v>28.410799999999998</v>
      </c>
      <c r="DS35">
        <v>28.033100000000001</v>
      </c>
      <c r="DT35">
        <v>999.9</v>
      </c>
      <c r="DU35">
        <v>0</v>
      </c>
      <c r="DV35">
        <v>0</v>
      </c>
      <c r="DW35">
        <v>10080</v>
      </c>
      <c r="DX35">
        <v>0</v>
      </c>
      <c r="DY35">
        <v>1622.39</v>
      </c>
      <c r="DZ35">
        <v>-16.669499999999999</v>
      </c>
      <c r="EA35">
        <v>188.15100000000001</v>
      </c>
      <c r="EB35">
        <v>203.77799999999999</v>
      </c>
      <c r="EC35">
        <v>7.0658599999999998</v>
      </c>
      <c r="ED35">
        <v>200.03700000000001</v>
      </c>
      <c r="EE35">
        <v>18.357600000000001</v>
      </c>
      <c r="EF35">
        <v>2.5384500000000001</v>
      </c>
      <c r="EG35">
        <v>1.8329500000000001</v>
      </c>
      <c r="EH35">
        <v>21.275200000000002</v>
      </c>
      <c r="EI35">
        <v>16.070599999999999</v>
      </c>
      <c r="EJ35">
        <v>1799.89</v>
      </c>
      <c r="EK35">
        <v>0.97799199999999997</v>
      </c>
      <c r="EL35">
        <v>2.2007599999999999E-2</v>
      </c>
      <c r="EM35">
        <v>0</v>
      </c>
      <c r="EN35">
        <v>942.78099999999995</v>
      </c>
      <c r="EO35">
        <v>5.0002700000000004</v>
      </c>
      <c r="EP35">
        <v>17720.7</v>
      </c>
      <c r="EQ35">
        <v>16247.5</v>
      </c>
      <c r="ER35">
        <v>50</v>
      </c>
      <c r="ES35">
        <v>51.75</v>
      </c>
      <c r="ET35">
        <v>51.186999999999998</v>
      </c>
      <c r="EU35">
        <v>51.186999999999998</v>
      </c>
      <c r="EV35">
        <v>51.436999999999998</v>
      </c>
      <c r="EW35">
        <v>1755.39</v>
      </c>
      <c r="EX35">
        <v>39.5</v>
      </c>
      <c r="EY35">
        <v>0</v>
      </c>
      <c r="EZ35">
        <v>118.19999980926509</v>
      </c>
      <c r="FA35">
        <v>0</v>
      </c>
      <c r="FB35">
        <v>943.35069230769227</v>
      </c>
      <c r="FC35">
        <v>-2.5497435800174522</v>
      </c>
      <c r="FD35">
        <v>-73.343589677860336</v>
      </c>
      <c r="FE35">
        <v>17730.00384615385</v>
      </c>
      <c r="FF35">
        <v>15</v>
      </c>
      <c r="FG35">
        <v>1693588705.5999999</v>
      </c>
      <c r="FH35" t="s">
        <v>524</v>
      </c>
      <c r="FI35">
        <v>1693588687.5999999</v>
      </c>
      <c r="FJ35">
        <v>1693588705.5999999</v>
      </c>
      <c r="FK35">
        <v>21</v>
      </c>
      <c r="FL35">
        <v>-0.24299999999999999</v>
      </c>
      <c r="FM35">
        <v>-3.0000000000000001E-3</v>
      </c>
      <c r="FN35">
        <v>1.462</v>
      </c>
      <c r="FO35">
        <v>0.27500000000000002</v>
      </c>
      <c r="FP35">
        <v>200</v>
      </c>
      <c r="FQ35">
        <v>18</v>
      </c>
      <c r="FR35">
        <v>0.28999999999999998</v>
      </c>
      <c r="FS35">
        <v>0.02</v>
      </c>
      <c r="FT35">
        <v>12.840432478262329</v>
      </c>
      <c r="FU35">
        <v>-0.4659877396342656</v>
      </c>
      <c r="FV35">
        <v>0.11463036553458721</v>
      </c>
      <c r="FW35">
        <v>1</v>
      </c>
      <c r="FX35">
        <v>0.50203590320586389</v>
      </c>
      <c r="FY35">
        <v>9.93935035717462E-2</v>
      </c>
      <c r="FZ35">
        <v>1.8121554607817589E-2</v>
      </c>
      <c r="GA35">
        <v>1</v>
      </c>
      <c r="GB35">
        <v>2</v>
      </c>
      <c r="GC35">
        <v>2</v>
      </c>
      <c r="GD35" t="s">
        <v>427</v>
      </c>
      <c r="GE35">
        <v>3.08148</v>
      </c>
      <c r="GF35">
        <v>2.8651300000000002</v>
      </c>
      <c r="GG35">
        <v>4.8077700000000001E-2</v>
      </c>
      <c r="GH35">
        <v>5.3809799999999998E-2</v>
      </c>
      <c r="GI35">
        <v>0.11959500000000001</v>
      </c>
      <c r="GJ35">
        <v>9.9171300000000004E-2</v>
      </c>
      <c r="GK35">
        <v>28787.5</v>
      </c>
      <c r="GL35">
        <v>22134.5</v>
      </c>
      <c r="GM35">
        <v>29158.7</v>
      </c>
      <c r="GN35">
        <v>21805.3</v>
      </c>
      <c r="GO35">
        <v>34397.1</v>
      </c>
      <c r="GP35">
        <v>27023</v>
      </c>
      <c r="GQ35">
        <v>40466.6</v>
      </c>
      <c r="GR35">
        <v>30981.599999999999</v>
      </c>
      <c r="GS35">
        <v>2.0354000000000001</v>
      </c>
      <c r="GT35">
        <v>1.7377</v>
      </c>
      <c r="GU35">
        <v>1.4483899999999999E-2</v>
      </c>
      <c r="GV35">
        <v>0</v>
      </c>
      <c r="GW35">
        <v>27.796600000000002</v>
      </c>
      <c r="GX35">
        <v>999.9</v>
      </c>
      <c r="GY35">
        <v>24.5</v>
      </c>
      <c r="GZ35">
        <v>46.2</v>
      </c>
      <c r="HA35">
        <v>25.155000000000001</v>
      </c>
      <c r="HB35">
        <v>61.667700000000004</v>
      </c>
      <c r="HC35">
        <v>14.387</v>
      </c>
      <c r="HD35">
        <v>1</v>
      </c>
      <c r="HE35">
        <v>0.31237799999999999</v>
      </c>
      <c r="HF35">
        <v>3.9651999999999998</v>
      </c>
      <c r="HG35">
        <v>20.224900000000002</v>
      </c>
      <c r="HH35">
        <v>5.2352600000000002</v>
      </c>
      <c r="HI35">
        <v>11.978199999999999</v>
      </c>
      <c r="HJ35">
        <v>4.9752000000000001</v>
      </c>
      <c r="HK35">
        <v>3.2839999999999998</v>
      </c>
      <c r="HL35">
        <v>9999</v>
      </c>
      <c r="HM35">
        <v>9999</v>
      </c>
      <c r="HN35">
        <v>9999</v>
      </c>
      <c r="HO35">
        <v>999.9</v>
      </c>
      <c r="HP35">
        <v>1.86172</v>
      </c>
      <c r="HQ35">
        <v>1.8634599999999999</v>
      </c>
      <c r="HR35">
        <v>1.8687400000000001</v>
      </c>
      <c r="HS35">
        <v>1.85961</v>
      </c>
      <c r="HT35">
        <v>1.85791</v>
      </c>
      <c r="HU35">
        <v>1.8615699999999999</v>
      </c>
      <c r="HV35">
        <v>1.8653900000000001</v>
      </c>
      <c r="HW35">
        <v>1.8673900000000001</v>
      </c>
      <c r="HX35">
        <v>5</v>
      </c>
      <c r="HY35">
        <v>0</v>
      </c>
      <c r="HZ35">
        <v>0</v>
      </c>
      <c r="IA35">
        <v>0</v>
      </c>
      <c r="IB35" t="s">
        <v>428</v>
      </c>
      <c r="IC35" t="s">
        <v>429</v>
      </c>
      <c r="ID35" t="s">
        <v>430</v>
      </c>
      <c r="IE35" t="s">
        <v>430</v>
      </c>
      <c r="IF35" t="s">
        <v>430</v>
      </c>
      <c r="IG35" t="s">
        <v>430</v>
      </c>
      <c r="IH35">
        <v>0</v>
      </c>
      <c r="II35">
        <v>100</v>
      </c>
      <c r="IJ35">
        <v>100</v>
      </c>
      <c r="IK35">
        <v>1.4530000000000001</v>
      </c>
      <c r="IL35">
        <v>0.63580000000000003</v>
      </c>
      <c r="IM35">
        <v>1.3028948467756589</v>
      </c>
      <c r="IN35">
        <v>1.118558698776514E-3</v>
      </c>
      <c r="IO35">
        <v>-1.6939696309573479E-6</v>
      </c>
      <c r="IP35">
        <v>5.4698917449866148E-10</v>
      </c>
      <c r="IQ35">
        <v>-7.253205683735503E-2</v>
      </c>
      <c r="IR35">
        <v>-7.6058941998734366E-3</v>
      </c>
      <c r="IS35">
        <v>1.6984902717538061E-3</v>
      </c>
      <c r="IT35">
        <v>-9.6352527008986976E-6</v>
      </c>
      <c r="IU35">
        <v>2</v>
      </c>
      <c r="IV35">
        <v>2021</v>
      </c>
      <c r="IW35">
        <v>2</v>
      </c>
      <c r="IX35">
        <v>40</v>
      </c>
      <c r="IY35">
        <v>1</v>
      </c>
      <c r="IZ35">
        <v>0.7</v>
      </c>
      <c r="JA35">
        <v>0.59936500000000004</v>
      </c>
      <c r="JB35">
        <v>2.5610400000000002</v>
      </c>
      <c r="JC35">
        <v>1.34399</v>
      </c>
      <c r="JD35">
        <v>2.2351100000000002</v>
      </c>
      <c r="JE35">
        <v>1.5918000000000001</v>
      </c>
      <c r="JF35">
        <v>2.36816</v>
      </c>
      <c r="JG35">
        <v>51.000700000000002</v>
      </c>
      <c r="JH35">
        <v>23.8598</v>
      </c>
      <c r="JI35">
        <v>18</v>
      </c>
      <c r="JJ35">
        <v>533.67200000000003</v>
      </c>
      <c r="JK35">
        <v>380.084</v>
      </c>
      <c r="JL35">
        <v>22.9331</v>
      </c>
      <c r="JM35">
        <v>31.4331</v>
      </c>
      <c r="JN35">
        <v>30.0001</v>
      </c>
      <c r="JO35">
        <v>31.2485</v>
      </c>
      <c r="JP35">
        <v>31.1936</v>
      </c>
      <c r="JQ35">
        <v>12.0916</v>
      </c>
      <c r="JR35">
        <v>20.273499999999999</v>
      </c>
      <c r="JS35">
        <v>0</v>
      </c>
      <c r="JT35">
        <v>22.933599999999998</v>
      </c>
      <c r="JU35">
        <v>200</v>
      </c>
      <c r="JV35">
        <v>18.2836</v>
      </c>
      <c r="JW35">
        <v>99.418499999999995</v>
      </c>
      <c r="JX35">
        <v>97.884399999999999</v>
      </c>
    </row>
    <row r="36" spans="1:284" x14ac:dyDescent="0.3">
      <c r="A36">
        <v>20</v>
      </c>
      <c r="B36">
        <v>1693588863.0999999</v>
      </c>
      <c r="C36">
        <v>4163</v>
      </c>
      <c r="D36" t="s">
        <v>525</v>
      </c>
      <c r="E36" t="s">
        <v>526</v>
      </c>
      <c r="F36" t="s">
        <v>416</v>
      </c>
      <c r="G36" t="s">
        <v>509</v>
      </c>
      <c r="H36" t="s">
        <v>418</v>
      </c>
      <c r="I36" t="s">
        <v>419</v>
      </c>
      <c r="J36" t="s">
        <v>510</v>
      </c>
      <c r="K36" t="s">
        <v>511</v>
      </c>
      <c r="L36" t="s">
        <v>421</v>
      </c>
      <c r="M36">
        <v>1693588863.0999999</v>
      </c>
      <c r="N36">
        <f t="shared" si="0"/>
        <v>6.2122243612514625E-3</v>
      </c>
      <c r="O36">
        <f t="shared" si="1"/>
        <v>6.2122243612514625</v>
      </c>
      <c r="P36">
        <f t="shared" si="2"/>
        <v>8.4362051207864255</v>
      </c>
      <c r="Q36">
        <f t="shared" si="3"/>
        <v>138.84399999999999</v>
      </c>
      <c r="R36">
        <f t="shared" si="4"/>
        <v>108.61686135277311</v>
      </c>
      <c r="S36">
        <f t="shared" si="5"/>
        <v>10.855277751319186</v>
      </c>
      <c r="T36">
        <f t="shared" si="6"/>
        <v>13.8762082178844</v>
      </c>
      <c r="U36">
        <f t="shared" si="7"/>
        <v>0.52887388761353271</v>
      </c>
      <c r="V36">
        <f t="shared" si="8"/>
        <v>2.9250103110529659</v>
      </c>
      <c r="W36">
        <f t="shared" si="9"/>
        <v>0.48092414160015612</v>
      </c>
      <c r="X36">
        <f t="shared" si="10"/>
        <v>0.30452258230227441</v>
      </c>
      <c r="Y36">
        <f t="shared" si="11"/>
        <v>344.371299644592</v>
      </c>
      <c r="Z36">
        <f t="shared" si="12"/>
        <v>28.768545216501138</v>
      </c>
      <c r="AA36">
        <f t="shared" si="13"/>
        <v>27.978300000000001</v>
      </c>
      <c r="AB36">
        <f t="shared" si="14"/>
        <v>3.7900417210521669</v>
      </c>
      <c r="AC36">
        <f t="shared" si="15"/>
        <v>65.570050038698469</v>
      </c>
      <c r="AD36">
        <f t="shared" si="16"/>
        <v>2.5399605411414603</v>
      </c>
      <c r="AE36">
        <f t="shared" si="17"/>
        <v>3.8736596047165031</v>
      </c>
      <c r="AF36">
        <f t="shared" si="18"/>
        <v>1.2500811799107066</v>
      </c>
      <c r="AG36">
        <f t="shared" si="19"/>
        <v>-273.95909433118948</v>
      </c>
      <c r="AH36">
        <f t="shared" si="20"/>
        <v>59.103394827379994</v>
      </c>
      <c r="AI36">
        <f t="shared" si="21"/>
        <v>4.4117706398530814</v>
      </c>
      <c r="AJ36">
        <f t="shared" si="22"/>
        <v>133.92737078063561</v>
      </c>
      <c r="AK36">
        <v>16</v>
      </c>
      <c r="AL36">
        <v>3</v>
      </c>
      <c r="AM36">
        <f t="shared" si="23"/>
        <v>1</v>
      </c>
      <c r="AN36">
        <f t="shared" si="24"/>
        <v>0</v>
      </c>
      <c r="AO36">
        <f t="shared" si="25"/>
        <v>52505.793860247657</v>
      </c>
      <c r="AP36" t="s">
        <v>422</v>
      </c>
      <c r="AQ36">
        <v>10366.9</v>
      </c>
      <c r="AR36">
        <v>993.59653846153856</v>
      </c>
      <c r="AS36">
        <v>3431.87</v>
      </c>
      <c r="AT36">
        <f t="shared" si="26"/>
        <v>0.71047955241266758</v>
      </c>
      <c r="AU36">
        <v>-3.9894345373445681</v>
      </c>
      <c r="AV36" t="s">
        <v>527</v>
      </c>
      <c r="AW36">
        <v>10354.200000000001</v>
      </c>
      <c r="AX36">
        <v>947.95215384615392</v>
      </c>
      <c r="AY36">
        <v>1270.3069070544559</v>
      </c>
      <c r="AZ36">
        <f t="shared" si="27"/>
        <v>0.25376131659062384</v>
      </c>
      <c r="BA36">
        <v>0.5</v>
      </c>
      <c r="BB36">
        <f t="shared" si="28"/>
        <v>1513.1930998222956</v>
      </c>
      <c r="BC36">
        <f t="shared" si="29"/>
        <v>8.4362051207864255</v>
      </c>
      <c r="BD36">
        <f t="shared" si="30"/>
        <v>191.99493663337651</v>
      </c>
      <c r="BE36">
        <f t="shared" si="31"/>
        <v>8.2115360290700642E-3</v>
      </c>
      <c r="BF36">
        <f t="shared" si="32"/>
        <v>1.7016069746150575</v>
      </c>
      <c r="BG36">
        <f t="shared" si="33"/>
        <v>665.65941772620613</v>
      </c>
      <c r="BH36" t="s">
        <v>528</v>
      </c>
      <c r="BI36">
        <v>672.91</v>
      </c>
      <c r="BJ36">
        <f t="shared" si="34"/>
        <v>672.91</v>
      </c>
      <c r="BK36">
        <f t="shared" si="35"/>
        <v>0.47027761853210681</v>
      </c>
      <c r="BL36">
        <f t="shared" si="36"/>
        <v>0.53959896578258915</v>
      </c>
      <c r="BM36">
        <f t="shared" si="37"/>
        <v>0.78347025435147433</v>
      </c>
      <c r="BN36">
        <f t="shared" si="38"/>
        <v>1.1649536475538955</v>
      </c>
      <c r="BO36">
        <f t="shared" si="39"/>
        <v>0.88651380866101714</v>
      </c>
      <c r="BP36">
        <f t="shared" si="40"/>
        <v>0.38303783433746058</v>
      </c>
      <c r="BQ36">
        <f t="shared" si="41"/>
        <v>0.61696216566253947</v>
      </c>
      <c r="BR36">
        <v>2411</v>
      </c>
      <c r="BS36">
        <v>290.00000000000011</v>
      </c>
      <c r="BT36">
        <v>1199.48</v>
      </c>
      <c r="BU36">
        <v>95</v>
      </c>
      <c r="BV36">
        <v>10354.200000000001</v>
      </c>
      <c r="BW36">
        <v>1197.8900000000001</v>
      </c>
      <c r="BX36">
        <v>1.59</v>
      </c>
      <c r="BY36">
        <v>300.00000000000011</v>
      </c>
      <c r="BZ36">
        <v>38.4</v>
      </c>
      <c r="CA36">
        <v>1270.3069070544559</v>
      </c>
      <c r="CB36">
        <v>1.3712465654201991</v>
      </c>
      <c r="CC36">
        <v>-74.976826993670926</v>
      </c>
      <c r="CD36">
        <v>1.1595919311680449</v>
      </c>
      <c r="CE36">
        <v>0.99334703427748383</v>
      </c>
      <c r="CF36">
        <v>-1.1243030700778639E-2</v>
      </c>
      <c r="CG36">
        <v>289.99999999999989</v>
      </c>
      <c r="CH36">
        <v>1200.27</v>
      </c>
      <c r="CI36">
        <v>885</v>
      </c>
      <c r="CJ36">
        <v>10296.5</v>
      </c>
      <c r="CK36">
        <v>1197.49</v>
      </c>
      <c r="CL36">
        <v>2.78</v>
      </c>
      <c r="CZ36">
        <f t="shared" si="42"/>
        <v>1800.01</v>
      </c>
      <c r="DA36">
        <f t="shared" si="43"/>
        <v>1513.1930998222956</v>
      </c>
      <c r="DB36">
        <f t="shared" si="44"/>
        <v>0.84065816291148143</v>
      </c>
      <c r="DC36">
        <f t="shared" si="45"/>
        <v>0.19131632582296321</v>
      </c>
      <c r="DD36">
        <v>6</v>
      </c>
      <c r="DE36">
        <v>0.5</v>
      </c>
      <c r="DF36" t="s">
        <v>425</v>
      </c>
      <c r="DG36">
        <v>2</v>
      </c>
      <c r="DH36">
        <v>1693588863.0999999</v>
      </c>
      <c r="DI36">
        <v>138.84399999999999</v>
      </c>
      <c r="DJ36">
        <v>150.00399999999999</v>
      </c>
      <c r="DK36">
        <v>25.4146</v>
      </c>
      <c r="DL36">
        <v>18.148399999999999</v>
      </c>
      <c r="DM36">
        <v>137.40799999999999</v>
      </c>
      <c r="DN36">
        <v>24.779699999999998</v>
      </c>
      <c r="DO36">
        <v>499.93200000000002</v>
      </c>
      <c r="DP36">
        <v>99.841300000000004</v>
      </c>
      <c r="DQ36">
        <v>9.97001E-2</v>
      </c>
      <c r="DR36">
        <v>28.353100000000001</v>
      </c>
      <c r="DS36">
        <v>27.978300000000001</v>
      </c>
      <c r="DT36">
        <v>999.9</v>
      </c>
      <c r="DU36">
        <v>0</v>
      </c>
      <c r="DV36">
        <v>0</v>
      </c>
      <c r="DW36">
        <v>9990</v>
      </c>
      <c r="DX36">
        <v>0</v>
      </c>
      <c r="DY36">
        <v>1626.3</v>
      </c>
      <c r="DZ36">
        <v>-11.16</v>
      </c>
      <c r="EA36">
        <v>142.465</v>
      </c>
      <c r="EB36">
        <v>152.77699999999999</v>
      </c>
      <c r="EC36">
        <v>7.2662199999999997</v>
      </c>
      <c r="ED36">
        <v>150.00399999999999</v>
      </c>
      <c r="EE36">
        <v>18.148399999999999</v>
      </c>
      <c r="EF36">
        <v>2.5374300000000001</v>
      </c>
      <c r="EG36">
        <v>1.81196</v>
      </c>
      <c r="EH36">
        <v>21.268599999999999</v>
      </c>
      <c r="EI36">
        <v>15.8903</v>
      </c>
      <c r="EJ36">
        <v>1800.01</v>
      </c>
      <c r="EK36">
        <v>0.97799800000000003</v>
      </c>
      <c r="EL36">
        <v>2.2001799999999998E-2</v>
      </c>
      <c r="EM36">
        <v>0</v>
      </c>
      <c r="EN36">
        <v>947.69</v>
      </c>
      <c r="EO36">
        <v>5.0002700000000004</v>
      </c>
      <c r="EP36">
        <v>17759.8</v>
      </c>
      <c r="EQ36">
        <v>16248.7</v>
      </c>
      <c r="ER36">
        <v>49</v>
      </c>
      <c r="ES36">
        <v>50.936999999999998</v>
      </c>
      <c r="ET36">
        <v>50.25</v>
      </c>
      <c r="EU36">
        <v>50.25</v>
      </c>
      <c r="EV36">
        <v>50.625</v>
      </c>
      <c r="EW36">
        <v>1755.52</v>
      </c>
      <c r="EX36">
        <v>39.49</v>
      </c>
      <c r="EY36">
        <v>0</v>
      </c>
      <c r="EZ36">
        <v>115.7999999523163</v>
      </c>
      <c r="FA36">
        <v>0</v>
      </c>
      <c r="FB36">
        <v>947.95215384615392</v>
      </c>
      <c r="FC36">
        <v>-0.3529572709087303</v>
      </c>
      <c r="FD36">
        <v>-50.239316296334302</v>
      </c>
      <c r="FE36">
        <v>17766.542307692311</v>
      </c>
      <c r="FF36">
        <v>15</v>
      </c>
      <c r="FG36">
        <v>1693588824.0999999</v>
      </c>
      <c r="FH36" t="s">
        <v>529</v>
      </c>
      <c r="FI36">
        <v>1693588806.0999999</v>
      </c>
      <c r="FJ36">
        <v>1693588824.0999999</v>
      </c>
      <c r="FK36">
        <v>22</v>
      </c>
      <c r="FL36">
        <v>0.01</v>
      </c>
      <c r="FM36">
        <v>0</v>
      </c>
      <c r="FN36">
        <v>1.444</v>
      </c>
      <c r="FO36">
        <v>0.28000000000000003</v>
      </c>
      <c r="FP36">
        <v>150</v>
      </c>
      <c r="FQ36">
        <v>18</v>
      </c>
      <c r="FR36">
        <v>0.4</v>
      </c>
      <c r="FS36">
        <v>0.03</v>
      </c>
      <c r="FT36">
        <v>8.483219515798055</v>
      </c>
      <c r="FU36">
        <v>-0.2857177371452409</v>
      </c>
      <c r="FV36">
        <v>7.6993899199697388E-2</v>
      </c>
      <c r="FW36">
        <v>1</v>
      </c>
      <c r="FX36">
        <v>0.51954512767923744</v>
      </c>
      <c r="FY36">
        <v>9.7415427765067508E-2</v>
      </c>
      <c r="FZ36">
        <v>1.838031450652506E-2</v>
      </c>
      <c r="GA36">
        <v>1</v>
      </c>
      <c r="GB36">
        <v>2</v>
      </c>
      <c r="GC36">
        <v>2</v>
      </c>
      <c r="GD36" t="s">
        <v>427</v>
      </c>
      <c r="GE36">
        <v>3.0813799999999998</v>
      </c>
      <c r="GF36">
        <v>2.86477</v>
      </c>
      <c r="GG36">
        <v>3.7176599999999997E-2</v>
      </c>
      <c r="GH36">
        <v>4.1499399999999999E-2</v>
      </c>
      <c r="GI36">
        <v>0.11956899999999999</v>
      </c>
      <c r="GJ36">
        <v>9.8361299999999999E-2</v>
      </c>
      <c r="GK36">
        <v>29120.3</v>
      </c>
      <c r="GL36">
        <v>22426</v>
      </c>
      <c r="GM36">
        <v>29161.7</v>
      </c>
      <c r="GN36">
        <v>21808.6</v>
      </c>
      <c r="GO36">
        <v>34400.1</v>
      </c>
      <c r="GP36">
        <v>27050.9</v>
      </c>
      <c r="GQ36">
        <v>40470.699999999997</v>
      </c>
      <c r="GR36">
        <v>30987</v>
      </c>
      <c r="GS36">
        <v>2.0354999999999999</v>
      </c>
      <c r="GT36">
        <v>1.7377</v>
      </c>
      <c r="GU36">
        <v>8.4340600000000002E-3</v>
      </c>
      <c r="GV36">
        <v>0</v>
      </c>
      <c r="GW36">
        <v>27.840599999999998</v>
      </c>
      <c r="GX36">
        <v>999.9</v>
      </c>
      <c r="GY36">
        <v>24.4</v>
      </c>
      <c r="GZ36">
        <v>46.3</v>
      </c>
      <c r="HA36">
        <v>25.178899999999999</v>
      </c>
      <c r="HB36">
        <v>62.017699999999998</v>
      </c>
      <c r="HC36">
        <v>14.7155</v>
      </c>
      <c r="HD36">
        <v>1</v>
      </c>
      <c r="HE36">
        <v>0.30374000000000001</v>
      </c>
      <c r="HF36">
        <v>3.2891699999999999</v>
      </c>
      <c r="HG36">
        <v>20.240600000000001</v>
      </c>
      <c r="HH36">
        <v>5.2346599999999999</v>
      </c>
      <c r="HI36">
        <v>11.978199999999999</v>
      </c>
      <c r="HJ36">
        <v>4.9756</v>
      </c>
      <c r="HK36">
        <v>3.2839999999999998</v>
      </c>
      <c r="HL36">
        <v>9999</v>
      </c>
      <c r="HM36">
        <v>9999</v>
      </c>
      <c r="HN36">
        <v>9999</v>
      </c>
      <c r="HO36">
        <v>999.9</v>
      </c>
      <c r="HP36">
        <v>1.86172</v>
      </c>
      <c r="HQ36">
        <v>1.8634299999999999</v>
      </c>
      <c r="HR36">
        <v>1.8687400000000001</v>
      </c>
      <c r="HS36">
        <v>1.8595900000000001</v>
      </c>
      <c r="HT36">
        <v>1.8579000000000001</v>
      </c>
      <c r="HU36">
        <v>1.8615699999999999</v>
      </c>
      <c r="HV36">
        <v>1.8653900000000001</v>
      </c>
      <c r="HW36">
        <v>1.86737</v>
      </c>
      <c r="HX36">
        <v>5</v>
      </c>
      <c r="HY36">
        <v>0</v>
      </c>
      <c r="HZ36">
        <v>0</v>
      </c>
      <c r="IA36">
        <v>0</v>
      </c>
      <c r="IB36" t="s">
        <v>428</v>
      </c>
      <c r="IC36" t="s">
        <v>429</v>
      </c>
      <c r="ID36" t="s">
        <v>430</v>
      </c>
      <c r="IE36" t="s">
        <v>430</v>
      </c>
      <c r="IF36" t="s">
        <v>430</v>
      </c>
      <c r="IG36" t="s">
        <v>430</v>
      </c>
      <c r="IH36">
        <v>0</v>
      </c>
      <c r="II36">
        <v>100</v>
      </c>
      <c r="IJ36">
        <v>100</v>
      </c>
      <c r="IK36">
        <v>1.4359999999999999</v>
      </c>
      <c r="IL36">
        <v>0.63490000000000002</v>
      </c>
      <c r="IM36">
        <v>1.31303445217885</v>
      </c>
      <c r="IN36">
        <v>1.118558698776514E-3</v>
      </c>
      <c r="IO36">
        <v>-1.6939696309573479E-6</v>
      </c>
      <c r="IP36">
        <v>5.4698917449866148E-10</v>
      </c>
      <c r="IQ36">
        <v>-7.2907946603569806E-2</v>
      </c>
      <c r="IR36">
        <v>-7.6058941998734366E-3</v>
      </c>
      <c r="IS36">
        <v>1.6984902717538061E-3</v>
      </c>
      <c r="IT36">
        <v>-9.6352527008986976E-6</v>
      </c>
      <c r="IU36">
        <v>2</v>
      </c>
      <c r="IV36">
        <v>2021</v>
      </c>
      <c r="IW36">
        <v>2</v>
      </c>
      <c r="IX36">
        <v>40</v>
      </c>
      <c r="IY36">
        <v>0.9</v>
      </c>
      <c r="IZ36">
        <v>0.7</v>
      </c>
      <c r="JA36">
        <v>0.48706100000000002</v>
      </c>
      <c r="JB36">
        <v>2.5769000000000002</v>
      </c>
      <c r="JC36">
        <v>1.34399</v>
      </c>
      <c r="JD36">
        <v>2.2351100000000002</v>
      </c>
      <c r="JE36">
        <v>1.5918000000000001</v>
      </c>
      <c r="JF36">
        <v>2.4645999999999999</v>
      </c>
      <c r="JG36">
        <v>51.000700000000002</v>
      </c>
      <c r="JH36">
        <v>23.868600000000001</v>
      </c>
      <c r="JI36">
        <v>18</v>
      </c>
      <c r="JJ36">
        <v>533.46199999999999</v>
      </c>
      <c r="JK36">
        <v>379.91500000000002</v>
      </c>
      <c r="JL36">
        <v>23.057300000000001</v>
      </c>
      <c r="JM36">
        <v>31.389199999999999</v>
      </c>
      <c r="JN36">
        <v>29.9985</v>
      </c>
      <c r="JO36">
        <v>31.218499999999999</v>
      </c>
      <c r="JP36">
        <v>31.1692</v>
      </c>
      <c r="JQ36">
        <v>9.8219799999999999</v>
      </c>
      <c r="JR36">
        <v>21.489000000000001</v>
      </c>
      <c r="JS36">
        <v>0</v>
      </c>
      <c r="JT36">
        <v>23.080400000000001</v>
      </c>
      <c r="JU36">
        <v>150</v>
      </c>
      <c r="JV36">
        <v>18.041799999999999</v>
      </c>
      <c r="JW36">
        <v>99.4285</v>
      </c>
      <c r="JX36">
        <v>97.900499999999994</v>
      </c>
    </row>
    <row r="37" spans="1:284" x14ac:dyDescent="0.3">
      <c r="A37">
        <v>21</v>
      </c>
      <c r="B37">
        <v>1693588982.0999999</v>
      </c>
      <c r="C37">
        <v>4282</v>
      </c>
      <c r="D37" t="s">
        <v>530</v>
      </c>
      <c r="E37" t="s">
        <v>531</v>
      </c>
      <c r="F37" t="s">
        <v>416</v>
      </c>
      <c r="G37" t="s">
        <v>509</v>
      </c>
      <c r="H37" t="s">
        <v>418</v>
      </c>
      <c r="I37" t="s">
        <v>419</v>
      </c>
      <c r="J37" t="s">
        <v>510</v>
      </c>
      <c r="K37" t="s">
        <v>511</v>
      </c>
      <c r="L37" t="s">
        <v>421</v>
      </c>
      <c r="M37">
        <v>1693588982.0999999</v>
      </c>
      <c r="N37">
        <f t="shared" si="0"/>
        <v>6.2711838260430305E-3</v>
      </c>
      <c r="O37">
        <f t="shared" si="1"/>
        <v>6.2711838260430302</v>
      </c>
      <c r="P37">
        <f t="shared" si="2"/>
        <v>4.1057678946329652</v>
      </c>
      <c r="Q37">
        <f t="shared" si="3"/>
        <v>94.343000000000004</v>
      </c>
      <c r="R37">
        <f t="shared" si="4"/>
        <v>79.175580846150424</v>
      </c>
      <c r="S37">
        <f t="shared" si="5"/>
        <v>7.9130051086736</v>
      </c>
      <c r="T37">
        <f t="shared" si="6"/>
        <v>9.4288748246535992</v>
      </c>
      <c r="U37">
        <f t="shared" si="7"/>
        <v>0.53273007933516026</v>
      </c>
      <c r="V37">
        <f t="shared" si="8"/>
        <v>2.9250524442147099</v>
      </c>
      <c r="W37">
        <f t="shared" si="9"/>
        <v>0.48411355539265249</v>
      </c>
      <c r="X37">
        <f t="shared" si="10"/>
        <v>0.30656839547504477</v>
      </c>
      <c r="Y37">
        <f t="shared" si="11"/>
        <v>344.37639964468792</v>
      </c>
      <c r="Z37">
        <f t="shared" si="12"/>
        <v>28.715139352793457</v>
      </c>
      <c r="AA37">
        <f t="shared" si="13"/>
        <v>27.9909</v>
      </c>
      <c r="AB37">
        <f t="shared" si="14"/>
        <v>3.7928269876494278</v>
      </c>
      <c r="AC37">
        <f t="shared" si="15"/>
        <v>65.695525902666091</v>
      </c>
      <c r="AD37">
        <f t="shared" si="16"/>
        <v>2.5391890042988003</v>
      </c>
      <c r="AE37">
        <f t="shared" si="17"/>
        <v>3.8650866545475866</v>
      </c>
      <c r="AF37">
        <f t="shared" si="18"/>
        <v>1.2536379833506275</v>
      </c>
      <c r="AG37">
        <f t="shared" si="19"/>
        <v>-276.55920672849766</v>
      </c>
      <c r="AH37">
        <f t="shared" si="20"/>
        <v>51.109088011428582</v>
      </c>
      <c r="AI37">
        <f t="shared" si="21"/>
        <v>3.8144960822079494</v>
      </c>
      <c r="AJ37">
        <f t="shared" si="22"/>
        <v>122.74077700982679</v>
      </c>
      <c r="AK37">
        <v>16</v>
      </c>
      <c r="AL37">
        <v>3</v>
      </c>
      <c r="AM37">
        <f t="shared" si="23"/>
        <v>1</v>
      </c>
      <c r="AN37">
        <f t="shared" si="24"/>
        <v>0</v>
      </c>
      <c r="AO37">
        <f t="shared" si="25"/>
        <v>52513.695296193902</v>
      </c>
      <c r="AP37" t="s">
        <v>422</v>
      </c>
      <c r="AQ37">
        <v>10366.9</v>
      </c>
      <c r="AR37">
        <v>993.59653846153856</v>
      </c>
      <c r="AS37">
        <v>3431.87</v>
      </c>
      <c r="AT37">
        <f t="shared" si="26"/>
        <v>0.71047955241266758</v>
      </c>
      <c r="AU37">
        <v>-3.9894345373445681</v>
      </c>
      <c r="AV37" t="s">
        <v>532</v>
      </c>
      <c r="AW37">
        <v>10355.6</v>
      </c>
      <c r="AX37">
        <v>955.388423076923</v>
      </c>
      <c r="AY37">
        <v>1247.6181835343871</v>
      </c>
      <c r="AZ37">
        <f t="shared" si="27"/>
        <v>0.23423012289673761</v>
      </c>
      <c r="BA37">
        <v>0.5</v>
      </c>
      <c r="BB37">
        <f t="shared" si="28"/>
        <v>1513.2179998223439</v>
      </c>
      <c r="BC37">
        <f t="shared" si="29"/>
        <v>4.1057678946329652</v>
      </c>
      <c r="BD37">
        <f t="shared" si="30"/>
        <v>177.22061903397156</v>
      </c>
      <c r="BE37">
        <f t="shared" si="31"/>
        <v>5.3496604143804354E-3</v>
      </c>
      <c r="BF37">
        <f t="shared" si="32"/>
        <v>1.7507374013080104</v>
      </c>
      <c r="BG37">
        <f t="shared" si="33"/>
        <v>659.37587114184601</v>
      </c>
      <c r="BH37" t="s">
        <v>533</v>
      </c>
      <c r="BI37">
        <v>680.9</v>
      </c>
      <c r="BJ37">
        <f t="shared" si="34"/>
        <v>680.9</v>
      </c>
      <c r="BK37">
        <f t="shared" si="35"/>
        <v>0.45424008002907335</v>
      </c>
      <c r="BL37">
        <f t="shared" si="36"/>
        <v>0.51565269819815529</v>
      </c>
      <c r="BM37">
        <f t="shared" si="37"/>
        <v>0.7939933247056904</v>
      </c>
      <c r="BN37">
        <f t="shared" si="38"/>
        <v>1.150412833416846</v>
      </c>
      <c r="BO37">
        <f t="shared" si="39"/>
        <v>0.8958190502091713</v>
      </c>
      <c r="BP37">
        <f t="shared" si="40"/>
        <v>0.36750280171110516</v>
      </c>
      <c r="BQ37">
        <f t="shared" si="41"/>
        <v>0.63249719828889484</v>
      </c>
      <c r="BR37">
        <v>2413</v>
      </c>
      <c r="BS37">
        <v>290.00000000000011</v>
      </c>
      <c r="BT37">
        <v>1183.57</v>
      </c>
      <c r="BU37">
        <v>105</v>
      </c>
      <c r="BV37">
        <v>10355.6</v>
      </c>
      <c r="BW37">
        <v>1182.52</v>
      </c>
      <c r="BX37">
        <v>1.05</v>
      </c>
      <c r="BY37">
        <v>300.00000000000011</v>
      </c>
      <c r="BZ37">
        <v>38.4</v>
      </c>
      <c r="CA37">
        <v>1247.6181835343871</v>
      </c>
      <c r="CB37">
        <v>1.533348768646664</v>
      </c>
      <c r="CC37">
        <v>-67.416002000100207</v>
      </c>
      <c r="CD37">
        <v>1.2971870411883111</v>
      </c>
      <c r="CE37">
        <v>0.9897397425980593</v>
      </c>
      <c r="CF37">
        <v>-1.1247217575083431E-2</v>
      </c>
      <c r="CG37">
        <v>289.99999999999989</v>
      </c>
      <c r="CH37">
        <v>1183.6300000000001</v>
      </c>
      <c r="CI37">
        <v>835</v>
      </c>
      <c r="CJ37">
        <v>10303.200000000001</v>
      </c>
      <c r="CK37">
        <v>1182.19</v>
      </c>
      <c r="CL37">
        <v>1.44</v>
      </c>
      <c r="CZ37">
        <f t="shared" si="42"/>
        <v>1800.04</v>
      </c>
      <c r="DA37">
        <f t="shared" si="43"/>
        <v>1513.2179998223439</v>
      </c>
      <c r="DB37">
        <f t="shared" si="44"/>
        <v>0.84065798527940716</v>
      </c>
      <c r="DC37">
        <f t="shared" si="45"/>
        <v>0.19131597055881422</v>
      </c>
      <c r="DD37">
        <v>6</v>
      </c>
      <c r="DE37">
        <v>0.5</v>
      </c>
      <c r="DF37" t="s">
        <v>425</v>
      </c>
      <c r="DG37">
        <v>2</v>
      </c>
      <c r="DH37">
        <v>1693588982.0999999</v>
      </c>
      <c r="DI37">
        <v>94.343000000000004</v>
      </c>
      <c r="DJ37">
        <v>99.992400000000004</v>
      </c>
      <c r="DK37">
        <v>25.406500000000001</v>
      </c>
      <c r="DL37">
        <v>18.056000000000001</v>
      </c>
      <c r="DM37">
        <v>92.949200000000005</v>
      </c>
      <c r="DN37">
        <v>24.7761</v>
      </c>
      <c r="DO37">
        <v>498.89299999999997</v>
      </c>
      <c r="DP37">
        <v>99.843699999999998</v>
      </c>
      <c r="DQ37">
        <v>9.87952E-2</v>
      </c>
      <c r="DR37">
        <v>28.315000000000001</v>
      </c>
      <c r="DS37">
        <v>27.9909</v>
      </c>
      <c r="DT37">
        <v>999.9</v>
      </c>
      <c r="DU37">
        <v>0</v>
      </c>
      <c r="DV37">
        <v>0</v>
      </c>
      <c r="DW37">
        <v>9990</v>
      </c>
      <c r="DX37">
        <v>0</v>
      </c>
      <c r="DY37">
        <v>1630.62</v>
      </c>
      <c r="DZ37">
        <v>-5.6494200000000001</v>
      </c>
      <c r="EA37">
        <v>96.802400000000006</v>
      </c>
      <c r="EB37">
        <v>101.831</v>
      </c>
      <c r="EC37">
        <v>7.3505599999999998</v>
      </c>
      <c r="ED37">
        <v>99.992400000000004</v>
      </c>
      <c r="EE37">
        <v>18.056000000000001</v>
      </c>
      <c r="EF37">
        <v>2.53668</v>
      </c>
      <c r="EG37">
        <v>1.80278</v>
      </c>
      <c r="EH37">
        <v>21.2638</v>
      </c>
      <c r="EI37">
        <v>15.8109</v>
      </c>
      <c r="EJ37">
        <v>1800.04</v>
      </c>
      <c r="EK37">
        <v>0.97800799999999999</v>
      </c>
      <c r="EL37">
        <v>2.1992299999999999E-2</v>
      </c>
      <c r="EM37">
        <v>0</v>
      </c>
      <c r="EN37">
        <v>955.1</v>
      </c>
      <c r="EO37">
        <v>5.0002700000000004</v>
      </c>
      <c r="EP37">
        <v>17866.599999999999</v>
      </c>
      <c r="EQ37">
        <v>16249</v>
      </c>
      <c r="ER37">
        <v>48.436999999999998</v>
      </c>
      <c r="ES37">
        <v>50.561999999999998</v>
      </c>
      <c r="ET37">
        <v>49.686999999999998</v>
      </c>
      <c r="EU37">
        <v>49.811999999999998</v>
      </c>
      <c r="EV37">
        <v>50.125</v>
      </c>
      <c r="EW37">
        <v>1755.56</v>
      </c>
      <c r="EX37">
        <v>39.479999999999997</v>
      </c>
      <c r="EY37">
        <v>0</v>
      </c>
      <c r="EZ37">
        <v>117</v>
      </c>
      <c r="FA37">
        <v>0</v>
      </c>
      <c r="FB37">
        <v>955.388423076923</v>
      </c>
      <c r="FC37">
        <v>0.2275213607915747</v>
      </c>
      <c r="FD37">
        <v>-6.1333333127629341</v>
      </c>
      <c r="FE37">
        <v>17867.507692307689</v>
      </c>
      <c r="FF37">
        <v>15</v>
      </c>
      <c r="FG37">
        <v>1693588941.5999999</v>
      </c>
      <c r="FH37" t="s">
        <v>534</v>
      </c>
      <c r="FI37">
        <v>1693588923.5999999</v>
      </c>
      <c r="FJ37">
        <v>1693588941.5999999</v>
      </c>
      <c r="FK37">
        <v>23</v>
      </c>
      <c r="FL37">
        <v>-8.9999999999999993E-3</v>
      </c>
      <c r="FM37">
        <v>-4.0000000000000001E-3</v>
      </c>
      <c r="FN37">
        <v>1.3979999999999999</v>
      </c>
      <c r="FO37">
        <v>0.26100000000000001</v>
      </c>
      <c r="FP37">
        <v>100</v>
      </c>
      <c r="FQ37">
        <v>18</v>
      </c>
      <c r="FR37">
        <v>1.08</v>
      </c>
      <c r="FS37">
        <v>0.03</v>
      </c>
      <c r="FT37">
        <v>4.130416786238956</v>
      </c>
      <c r="FU37">
        <v>-0.21308238982560221</v>
      </c>
      <c r="FV37">
        <v>5.682903402324422E-2</v>
      </c>
      <c r="FW37">
        <v>1</v>
      </c>
      <c r="FX37">
        <v>0.52419401566433554</v>
      </c>
      <c r="FY37">
        <v>9.6065070070197531E-2</v>
      </c>
      <c r="FZ37">
        <v>1.721215477246512E-2</v>
      </c>
      <c r="GA37">
        <v>1</v>
      </c>
      <c r="GB37">
        <v>2</v>
      </c>
      <c r="GC37">
        <v>2</v>
      </c>
      <c r="GD37" t="s">
        <v>427</v>
      </c>
      <c r="GE37">
        <v>3.0801699999999999</v>
      </c>
      <c r="GF37">
        <v>2.8638499999999998</v>
      </c>
      <c r="GG37">
        <v>2.5643200000000001E-2</v>
      </c>
      <c r="GH37">
        <v>2.8330299999999999E-2</v>
      </c>
      <c r="GI37">
        <v>0.11955399999999999</v>
      </c>
      <c r="GJ37">
        <v>9.7999299999999998E-2</v>
      </c>
      <c r="GK37">
        <v>29465.9</v>
      </c>
      <c r="GL37">
        <v>22733.7</v>
      </c>
      <c r="GM37">
        <v>29158.7</v>
      </c>
      <c r="GN37">
        <v>21808.2</v>
      </c>
      <c r="GO37">
        <v>34396.9</v>
      </c>
      <c r="GP37">
        <v>27059.7</v>
      </c>
      <c r="GQ37">
        <v>40467.1</v>
      </c>
      <c r="GR37">
        <v>30985.7</v>
      </c>
      <c r="GS37">
        <v>2.0333000000000001</v>
      </c>
      <c r="GT37">
        <v>1.7379</v>
      </c>
      <c r="GU37">
        <v>1.2815000000000001E-3</v>
      </c>
      <c r="GV37">
        <v>0</v>
      </c>
      <c r="GW37">
        <v>27.97</v>
      </c>
      <c r="GX37">
        <v>999.9</v>
      </c>
      <c r="GY37">
        <v>24.3</v>
      </c>
      <c r="GZ37">
        <v>46.4</v>
      </c>
      <c r="HA37">
        <v>25.2056</v>
      </c>
      <c r="HB37">
        <v>62.087699999999998</v>
      </c>
      <c r="HC37">
        <v>14.851800000000001</v>
      </c>
      <c r="HD37">
        <v>1</v>
      </c>
      <c r="HE37">
        <v>0.31027399999999999</v>
      </c>
      <c r="HF37">
        <v>2.1978800000000001</v>
      </c>
      <c r="HG37">
        <v>20.257000000000001</v>
      </c>
      <c r="HH37">
        <v>5.2292699999999996</v>
      </c>
      <c r="HI37">
        <v>11.974600000000001</v>
      </c>
      <c r="HJ37">
        <v>4.9733999999999998</v>
      </c>
      <c r="HK37">
        <v>3.2827999999999999</v>
      </c>
      <c r="HL37">
        <v>9999</v>
      </c>
      <c r="HM37">
        <v>9999</v>
      </c>
      <c r="HN37">
        <v>9999</v>
      </c>
      <c r="HO37">
        <v>999.9</v>
      </c>
      <c r="HP37">
        <v>1.86175</v>
      </c>
      <c r="HQ37">
        <v>1.8634599999999999</v>
      </c>
      <c r="HR37">
        <v>1.8687400000000001</v>
      </c>
      <c r="HS37">
        <v>1.8596299999999999</v>
      </c>
      <c r="HT37">
        <v>1.85791</v>
      </c>
      <c r="HU37">
        <v>1.8615699999999999</v>
      </c>
      <c r="HV37">
        <v>1.8653900000000001</v>
      </c>
      <c r="HW37">
        <v>1.86737</v>
      </c>
      <c r="HX37">
        <v>5</v>
      </c>
      <c r="HY37">
        <v>0</v>
      </c>
      <c r="HZ37">
        <v>0</v>
      </c>
      <c r="IA37">
        <v>0</v>
      </c>
      <c r="IB37" t="s">
        <v>428</v>
      </c>
      <c r="IC37" t="s">
        <v>429</v>
      </c>
      <c r="ID37" t="s">
        <v>430</v>
      </c>
      <c r="IE37" t="s">
        <v>430</v>
      </c>
      <c r="IF37" t="s">
        <v>430</v>
      </c>
      <c r="IG37" t="s">
        <v>430</v>
      </c>
      <c r="IH37">
        <v>0</v>
      </c>
      <c r="II37">
        <v>100</v>
      </c>
      <c r="IJ37">
        <v>100</v>
      </c>
      <c r="IK37">
        <v>1.3939999999999999</v>
      </c>
      <c r="IL37">
        <v>0.63039999999999996</v>
      </c>
      <c r="IM37">
        <v>1.303950056764319</v>
      </c>
      <c r="IN37">
        <v>1.118558698776514E-3</v>
      </c>
      <c r="IO37">
        <v>-1.6939696309573479E-6</v>
      </c>
      <c r="IP37">
        <v>5.4698917449866148E-10</v>
      </c>
      <c r="IQ37">
        <v>-7.7234788216403061E-2</v>
      </c>
      <c r="IR37">
        <v>-7.6058941998734366E-3</v>
      </c>
      <c r="IS37">
        <v>1.6984902717538061E-3</v>
      </c>
      <c r="IT37">
        <v>-9.6352527008986976E-6</v>
      </c>
      <c r="IU37">
        <v>2</v>
      </c>
      <c r="IV37">
        <v>2021</v>
      </c>
      <c r="IW37">
        <v>2</v>
      </c>
      <c r="IX37">
        <v>40</v>
      </c>
      <c r="IY37">
        <v>1</v>
      </c>
      <c r="IZ37">
        <v>0.7</v>
      </c>
      <c r="JA37">
        <v>0.37109399999999998</v>
      </c>
      <c r="JB37">
        <v>2.5903299999999998</v>
      </c>
      <c r="JC37">
        <v>1.34399</v>
      </c>
      <c r="JD37">
        <v>2.2351100000000002</v>
      </c>
      <c r="JE37">
        <v>1.5918000000000001</v>
      </c>
      <c r="JF37">
        <v>2.3974600000000001</v>
      </c>
      <c r="JG37">
        <v>51.165799999999997</v>
      </c>
      <c r="JH37">
        <v>23.886099999999999</v>
      </c>
      <c r="JI37">
        <v>18</v>
      </c>
      <c r="JJ37">
        <v>532.226</v>
      </c>
      <c r="JK37">
        <v>380.21899999999999</v>
      </c>
      <c r="JL37">
        <v>22.677099999999999</v>
      </c>
      <c r="JM37">
        <v>31.4221</v>
      </c>
      <c r="JN37">
        <v>29.997399999999999</v>
      </c>
      <c r="JO37">
        <v>31.245799999999999</v>
      </c>
      <c r="JP37">
        <v>31.196300000000001</v>
      </c>
      <c r="JQ37">
        <v>7.5173300000000003</v>
      </c>
      <c r="JR37">
        <v>21.879000000000001</v>
      </c>
      <c r="JS37">
        <v>0</v>
      </c>
      <c r="JT37">
        <v>22.9985</v>
      </c>
      <c r="JU37">
        <v>100</v>
      </c>
      <c r="JV37">
        <v>17.8843</v>
      </c>
      <c r="JW37">
        <v>99.4191</v>
      </c>
      <c r="JX37">
        <v>97.897499999999994</v>
      </c>
    </row>
    <row r="38" spans="1:284" x14ac:dyDescent="0.3">
      <c r="A38">
        <v>22</v>
      </c>
      <c r="B38">
        <v>1693589098.5999999</v>
      </c>
      <c r="C38">
        <v>4398.5</v>
      </c>
      <c r="D38" t="s">
        <v>535</v>
      </c>
      <c r="E38" t="s">
        <v>536</v>
      </c>
      <c r="F38" t="s">
        <v>416</v>
      </c>
      <c r="G38" t="s">
        <v>509</v>
      </c>
      <c r="H38" t="s">
        <v>418</v>
      </c>
      <c r="I38" t="s">
        <v>419</v>
      </c>
      <c r="J38" t="s">
        <v>510</v>
      </c>
      <c r="K38" t="s">
        <v>511</v>
      </c>
      <c r="L38" t="s">
        <v>421</v>
      </c>
      <c r="M38">
        <v>1693589098.5999999</v>
      </c>
      <c r="N38">
        <f t="shared" si="0"/>
        <v>6.447124408951406E-3</v>
      </c>
      <c r="O38">
        <f t="shared" si="1"/>
        <v>6.4471244089514057</v>
      </c>
      <c r="P38">
        <f t="shared" si="2"/>
        <v>1.8487235227583445</v>
      </c>
      <c r="Q38">
        <f t="shared" si="3"/>
        <v>72.230400000000003</v>
      </c>
      <c r="R38">
        <f t="shared" si="4"/>
        <v>64.87326293448892</v>
      </c>
      <c r="S38">
        <f t="shared" si="5"/>
        <v>6.4840748390232896</v>
      </c>
      <c r="T38">
        <f t="shared" si="6"/>
        <v>7.2194198051289602</v>
      </c>
      <c r="U38">
        <f t="shared" si="7"/>
        <v>0.54177038812957778</v>
      </c>
      <c r="V38">
        <f t="shared" si="8"/>
        <v>2.9251630404969298</v>
      </c>
      <c r="W38">
        <f t="shared" si="9"/>
        <v>0.49157468602274595</v>
      </c>
      <c r="X38">
        <f t="shared" si="10"/>
        <v>0.31135558414800513</v>
      </c>
      <c r="Y38">
        <f t="shared" si="11"/>
        <v>344.37829964468995</v>
      </c>
      <c r="Z38">
        <f t="shared" si="12"/>
        <v>28.672057404494758</v>
      </c>
      <c r="AA38">
        <f t="shared" si="13"/>
        <v>28.014199999999999</v>
      </c>
      <c r="AB38">
        <f t="shared" si="14"/>
        <v>3.7979822250787239</v>
      </c>
      <c r="AC38">
        <f t="shared" si="15"/>
        <v>65.41134040566287</v>
      </c>
      <c r="AD38">
        <f t="shared" si="16"/>
        <v>2.52860202662613</v>
      </c>
      <c r="AE38">
        <f t="shared" si="17"/>
        <v>3.8656936411093956</v>
      </c>
      <c r="AF38">
        <f t="shared" si="18"/>
        <v>1.2693801984525939</v>
      </c>
      <c r="AG38">
        <f t="shared" si="19"/>
        <v>-284.31818643475702</v>
      </c>
      <c r="AH38">
        <f t="shared" si="20"/>
        <v>47.862371816218541</v>
      </c>
      <c r="AI38">
        <f t="shared" si="21"/>
        <v>3.5725067907747907</v>
      </c>
      <c r="AJ38">
        <f t="shared" si="22"/>
        <v>111.49499181692627</v>
      </c>
      <c r="AK38">
        <v>16</v>
      </c>
      <c r="AL38">
        <v>3</v>
      </c>
      <c r="AM38">
        <f t="shared" si="23"/>
        <v>1</v>
      </c>
      <c r="AN38">
        <f t="shared" si="24"/>
        <v>0</v>
      </c>
      <c r="AO38">
        <f t="shared" si="25"/>
        <v>52516.538251955026</v>
      </c>
      <c r="AP38" t="s">
        <v>422</v>
      </c>
      <c r="AQ38">
        <v>10366.9</v>
      </c>
      <c r="AR38">
        <v>993.59653846153856</v>
      </c>
      <c r="AS38">
        <v>3431.87</v>
      </c>
      <c r="AT38">
        <f t="shared" si="26"/>
        <v>0.71047955241266758</v>
      </c>
      <c r="AU38">
        <v>-3.9894345373445681</v>
      </c>
      <c r="AV38" t="s">
        <v>537</v>
      </c>
      <c r="AW38">
        <v>10345.799999999999</v>
      </c>
      <c r="AX38">
        <v>959.51534615384605</v>
      </c>
      <c r="AY38">
        <v>1229.373828673241</v>
      </c>
      <c r="AZ38">
        <f t="shared" si="27"/>
        <v>0.21950888836687721</v>
      </c>
      <c r="BA38">
        <v>0.5</v>
      </c>
      <c r="BB38">
        <f t="shared" si="28"/>
        <v>1513.2263998223448</v>
      </c>
      <c r="BC38">
        <f t="shared" si="29"/>
        <v>1.8487235227583445</v>
      </c>
      <c r="BD38">
        <f t="shared" si="30"/>
        <v>166.08332243620728</v>
      </c>
      <c r="BE38">
        <f t="shared" si="31"/>
        <v>3.8580863119942409E-3</v>
      </c>
      <c r="BF38">
        <f t="shared" si="32"/>
        <v>1.7915593450559515</v>
      </c>
      <c r="BG38">
        <f t="shared" si="33"/>
        <v>654.2444700431696</v>
      </c>
      <c r="BH38" t="s">
        <v>538</v>
      </c>
      <c r="BI38">
        <v>677.63</v>
      </c>
      <c r="BJ38">
        <f t="shared" si="34"/>
        <v>677.63</v>
      </c>
      <c r="BK38">
        <f t="shared" si="35"/>
        <v>0.44880069495923092</v>
      </c>
      <c r="BL38">
        <f t="shared" si="36"/>
        <v>0.48910104380925135</v>
      </c>
      <c r="BM38">
        <f t="shared" si="37"/>
        <v>0.79967474560196605</v>
      </c>
      <c r="BN38">
        <f t="shared" si="38"/>
        <v>1.1445482398966045</v>
      </c>
      <c r="BO38">
        <f t="shared" si="39"/>
        <v>0.90330153941677416</v>
      </c>
      <c r="BP38">
        <f t="shared" si="40"/>
        <v>0.34541348571961505</v>
      </c>
      <c r="BQ38">
        <f t="shared" si="41"/>
        <v>0.65458651428038495</v>
      </c>
      <c r="BR38">
        <v>2415</v>
      </c>
      <c r="BS38">
        <v>290.00000000000011</v>
      </c>
      <c r="BT38">
        <v>1172.27</v>
      </c>
      <c r="BU38">
        <v>165</v>
      </c>
      <c r="BV38">
        <v>10345.799999999999</v>
      </c>
      <c r="BW38">
        <v>1171</v>
      </c>
      <c r="BX38">
        <v>1.27</v>
      </c>
      <c r="BY38">
        <v>300.00000000000011</v>
      </c>
      <c r="BZ38">
        <v>38.4</v>
      </c>
      <c r="CA38">
        <v>1229.373828673241</v>
      </c>
      <c r="CB38">
        <v>1.2827276215070931</v>
      </c>
      <c r="CC38">
        <v>-60.387727774588427</v>
      </c>
      <c r="CD38">
        <v>1.085419588654599</v>
      </c>
      <c r="CE38">
        <v>0.99103510918293669</v>
      </c>
      <c r="CF38">
        <v>-1.1249981979977749E-2</v>
      </c>
      <c r="CG38">
        <v>289.99999999999989</v>
      </c>
      <c r="CH38">
        <v>1172.6600000000001</v>
      </c>
      <c r="CI38">
        <v>885</v>
      </c>
      <c r="CJ38">
        <v>10303.4</v>
      </c>
      <c r="CK38">
        <v>1170.76</v>
      </c>
      <c r="CL38">
        <v>1.9</v>
      </c>
      <c r="CZ38">
        <f t="shared" si="42"/>
        <v>1800.05</v>
      </c>
      <c r="DA38">
        <f t="shared" si="43"/>
        <v>1513.2263998223448</v>
      </c>
      <c r="DB38">
        <f t="shared" si="44"/>
        <v>0.84065798162403538</v>
      </c>
      <c r="DC38">
        <f t="shared" si="45"/>
        <v>0.19131596324807085</v>
      </c>
      <c r="DD38">
        <v>6</v>
      </c>
      <c r="DE38">
        <v>0.5</v>
      </c>
      <c r="DF38" t="s">
        <v>425</v>
      </c>
      <c r="DG38">
        <v>2</v>
      </c>
      <c r="DH38">
        <v>1693589098.5999999</v>
      </c>
      <c r="DI38">
        <v>72.230400000000003</v>
      </c>
      <c r="DJ38">
        <v>75.006200000000007</v>
      </c>
      <c r="DK38">
        <v>25.2987</v>
      </c>
      <c r="DL38">
        <v>17.761900000000001</v>
      </c>
      <c r="DM38">
        <v>70.738799999999998</v>
      </c>
      <c r="DN38">
        <v>24.676400000000001</v>
      </c>
      <c r="DO38">
        <v>500.267</v>
      </c>
      <c r="DP38">
        <v>99.85</v>
      </c>
      <c r="DQ38">
        <v>9.9879899999999994E-2</v>
      </c>
      <c r="DR38">
        <v>28.317699999999999</v>
      </c>
      <c r="DS38">
        <v>28.014199999999999</v>
      </c>
      <c r="DT38">
        <v>999.9</v>
      </c>
      <c r="DU38">
        <v>0</v>
      </c>
      <c r="DV38">
        <v>0</v>
      </c>
      <c r="DW38">
        <v>9990</v>
      </c>
      <c r="DX38">
        <v>0</v>
      </c>
      <c r="DY38">
        <v>1633.94</v>
      </c>
      <c r="DZ38">
        <v>-2.7758099999999999</v>
      </c>
      <c r="EA38">
        <v>74.105199999999996</v>
      </c>
      <c r="EB38">
        <v>76.3626</v>
      </c>
      <c r="EC38">
        <v>7.5369000000000002</v>
      </c>
      <c r="ED38">
        <v>75.006200000000007</v>
      </c>
      <c r="EE38">
        <v>17.761900000000001</v>
      </c>
      <c r="EF38">
        <v>2.5260799999999999</v>
      </c>
      <c r="EG38">
        <v>1.77352</v>
      </c>
      <c r="EH38">
        <v>21.195499999999999</v>
      </c>
      <c r="EI38">
        <v>15.555300000000001</v>
      </c>
      <c r="EJ38">
        <v>1800.05</v>
      </c>
      <c r="EK38">
        <v>0.97800399999999998</v>
      </c>
      <c r="EL38">
        <v>2.1995899999999999E-2</v>
      </c>
      <c r="EM38">
        <v>0</v>
      </c>
      <c r="EN38">
        <v>959.71900000000005</v>
      </c>
      <c r="EO38">
        <v>5.0002700000000004</v>
      </c>
      <c r="EP38">
        <v>17921</v>
      </c>
      <c r="EQ38">
        <v>16249.1</v>
      </c>
      <c r="ER38">
        <v>48.125</v>
      </c>
      <c r="ES38">
        <v>50.311999999999998</v>
      </c>
      <c r="ET38">
        <v>49.311999999999998</v>
      </c>
      <c r="EU38">
        <v>49.686999999999998</v>
      </c>
      <c r="EV38">
        <v>49.811999999999998</v>
      </c>
      <c r="EW38">
        <v>1755.57</v>
      </c>
      <c r="EX38">
        <v>39.479999999999997</v>
      </c>
      <c r="EY38">
        <v>0</v>
      </c>
      <c r="EZ38">
        <v>114.7999999523163</v>
      </c>
      <c r="FA38">
        <v>0</v>
      </c>
      <c r="FB38">
        <v>959.51534615384605</v>
      </c>
      <c r="FC38">
        <v>1.8845470024163999</v>
      </c>
      <c r="FD38">
        <v>-6.4888889119290578</v>
      </c>
      <c r="FE38">
        <v>17922.02307692308</v>
      </c>
      <c r="FF38">
        <v>15</v>
      </c>
      <c r="FG38">
        <v>1693589060.5999999</v>
      </c>
      <c r="FH38" t="s">
        <v>539</v>
      </c>
      <c r="FI38">
        <v>1693589043.5999999</v>
      </c>
      <c r="FJ38">
        <v>1693589060.5999999</v>
      </c>
      <c r="FK38">
        <v>24</v>
      </c>
      <c r="FL38">
        <v>0.11700000000000001</v>
      </c>
      <c r="FM38">
        <v>-2E-3</v>
      </c>
      <c r="FN38">
        <v>1.494</v>
      </c>
      <c r="FO38">
        <v>0.25</v>
      </c>
      <c r="FP38">
        <v>75</v>
      </c>
      <c r="FQ38">
        <v>18</v>
      </c>
      <c r="FR38">
        <v>0.62</v>
      </c>
      <c r="FS38">
        <v>0.03</v>
      </c>
      <c r="FT38">
        <v>1.837661751353342</v>
      </c>
      <c r="FU38">
        <v>-0.29237796601018762</v>
      </c>
      <c r="FV38">
        <v>5.951415702425334E-2</v>
      </c>
      <c r="FW38">
        <v>1</v>
      </c>
      <c r="FX38">
        <v>0.53546136488246576</v>
      </c>
      <c r="FY38">
        <v>9.9119933376845118E-2</v>
      </c>
      <c r="FZ38">
        <v>1.9643709230416521E-2</v>
      </c>
      <c r="GA38">
        <v>1</v>
      </c>
      <c r="GB38">
        <v>2</v>
      </c>
      <c r="GC38">
        <v>2</v>
      </c>
      <c r="GD38" t="s">
        <v>427</v>
      </c>
      <c r="GE38">
        <v>3.0816699999999999</v>
      </c>
      <c r="GF38">
        <v>2.8649499999999999</v>
      </c>
      <c r="GG38">
        <v>1.9663E-2</v>
      </c>
      <c r="GH38">
        <v>2.14489E-2</v>
      </c>
      <c r="GI38">
        <v>0.119203</v>
      </c>
      <c r="GJ38">
        <v>9.6843299999999993E-2</v>
      </c>
      <c r="GK38">
        <v>29643.200000000001</v>
      </c>
      <c r="GL38">
        <v>22891.4</v>
      </c>
      <c r="GM38">
        <v>29155.599999999999</v>
      </c>
      <c r="GN38">
        <v>21805.3</v>
      </c>
      <c r="GO38">
        <v>34407.300000000003</v>
      </c>
      <c r="GP38">
        <v>27091.200000000001</v>
      </c>
      <c r="GQ38">
        <v>40462.699999999997</v>
      </c>
      <c r="GR38">
        <v>30982.400000000001</v>
      </c>
      <c r="GS38">
        <v>2.0364</v>
      </c>
      <c r="GT38">
        <v>1.7307999999999999</v>
      </c>
      <c r="GU38">
        <v>-6.1690800000000004E-3</v>
      </c>
      <c r="GV38">
        <v>0</v>
      </c>
      <c r="GW38">
        <v>28.114899999999999</v>
      </c>
      <c r="GX38">
        <v>999.9</v>
      </c>
      <c r="GY38">
        <v>24.2</v>
      </c>
      <c r="GZ38">
        <v>46.5</v>
      </c>
      <c r="HA38">
        <v>25.23</v>
      </c>
      <c r="HB38">
        <v>62.157699999999998</v>
      </c>
      <c r="HC38">
        <v>14.6234</v>
      </c>
      <c r="HD38">
        <v>1</v>
      </c>
      <c r="HE38">
        <v>0.31939000000000001</v>
      </c>
      <c r="HF38">
        <v>4.3374100000000002</v>
      </c>
      <c r="HG38">
        <v>20.2151</v>
      </c>
      <c r="HH38">
        <v>5.2346599999999999</v>
      </c>
      <c r="HI38">
        <v>11.98</v>
      </c>
      <c r="HJ38">
        <v>4.9753999999999996</v>
      </c>
      <c r="HK38">
        <v>3.2839999999999998</v>
      </c>
      <c r="HL38">
        <v>9999</v>
      </c>
      <c r="HM38">
        <v>9999</v>
      </c>
      <c r="HN38">
        <v>9999</v>
      </c>
      <c r="HO38">
        <v>999.9</v>
      </c>
      <c r="HP38">
        <v>1.86175</v>
      </c>
      <c r="HQ38">
        <v>1.86351</v>
      </c>
      <c r="HR38">
        <v>1.8687400000000001</v>
      </c>
      <c r="HS38">
        <v>1.85968</v>
      </c>
      <c r="HT38">
        <v>1.85791</v>
      </c>
      <c r="HU38">
        <v>1.8615999999999999</v>
      </c>
      <c r="HV38">
        <v>1.8653900000000001</v>
      </c>
      <c r="HW38">
        <v>1.8674299999999999</v>
      </c>
      <c r="HX38">
        <v>5</v>
      </c>
      <c r="HY38">
        <v>0</v>
      </c>
      <c r="HZ38">
        <v>0</v>
      </c>
      <c r="IA38">
        <v>0</v>
      </c>
      <c r="IB38" t="s">
        <v>428</v>
      </c>
      <c r="IC38" t="s">
        <v>429</v>
      </c>
      <c r="ID38" t="s">
        <v>430</v>
      </c>
      <c r="IE38" t="s">
        <v>430</v>
      </c>
      <c r="IF38" t="s">
        <v>430</v>
      </c>
      <c r="IG38" t="s">
        <v>430</v>
      </c>
      <c r="IH38">
        <v>0</v>
      </c>
      <c r="II38">
        <v>100</v>
      </c>
      <c r="IJ38">
        <v>100</v>
      </c>
      <c r="IK38">
        <v>1.492</v>
      </c>
      <c r="IL38">
        <v>0.62229999999999996</v>
      </c>
      <c r="IM38">
        <v>1.4208291510030291</v>
      </c>
      <c r="IN38">
        <v>1.118558698776514E-3</v>
      </c>
      <c r="IO38">
        <v>-1.6939696309573479E-6</v>
      </c>
      <c r="IP38">
        <v>5.4698917449866148E-10</v>
      </c>
      <c r="IQ38">
        <v>-7.9440277295446726E-2</v>
      </c>
      <c r="IR38">
        <v>-7.6058941998734366E-3</v>
      </c>
      <c r="IS38">
        <v>1.6984902717538061E-3</v>
      </c>
      <c r="IT38">
        <v>-9.6352527008986976E-6</v>
      </c>
      <c r="IU38">
        <v>2</v>
      </c>
      <c r="IV38">
        <v>2021</v>
      </c>
      <c r="IW38">
        <v>2</v>
      </c>
      <c r="IX38">
        <v>40</v>
      </c>
      <c r="IY38">
        <v>0.9</v>
      </c>
      <c r="IZ38">
        <v>0.6</v>
      </c>
      <c r="JA38">
        <v>0.31372100000000003</v>
      </c>
      <c r="JB38">
        <v>2.5891099999999998</v>
      </c>
      <c r="JC38">
        <v>1.34399</v>
      </c>
      <c r="JD38">
        <v>2.2351100000000002</v>
      </c>
      <c r="JE38">
        <v>1.5918000000000001</v>
      </c>
      <c r="JF38">
        <v>2.4841299999999999</v>
      </c>
      <c r="JG38">
        <v>51.431399999999996</v>
      </c>
      <c r="JH38">
        <v>23.868600000000001</v>
      </c>
      <c r="JI38">
        <v>18</v>
      </c>
      <c r="JJ38">
        <v>534.83000000000004</v>
      </c>
      <c r="JK38">
        <v>376.49099999999999</v>
      </c>
      <c r="JL38">
        <v>22.6447</v>
      </c>
      <c r="JM38">
        <v>31.499600000000001</v>
      </c>
      <c r="JN38">
        <v>30.000499999999999</v>
      </c>
      <c r="JO38">
        <v>31.3003</v>
      </c>
      <c r="JP38">
        <v>31.253299999999999</v>
      </c>
      <c r="JQ38">
        <v>6.3626800000000001</v>
      </c>
      <c r="JR38">
        <v>23.431100000000001</v>
      </c>
      <c r="JS38">
        <v>0</v>
      </c>
      <c r="JT38">
        <v>22.653199999999998</v>
      </c>
      <c r="JU38">
        <v>75</v>
      </c>
      <c r="JV38">
        <v>17.718399999999999</v>
      </c>
      <c r="JW38">
        <v>99.4084</v>
      </c>
      <c r="JX38">
        <v>97.886099999999999</v>
      </c>
    </row>
    <row r="39" spans="1:284" x14ac:dyDescent="0.3">
      <c r="A39">
        <v>23</v>
      </c>
      <c r="B39">
        <v>1693589215.5999999</v>
      </c>
      <c r="C39">
        <v>4515.5</v>
      </c>
      <c r="D39" t="s">
        <v>540</v>
      </c>
      <c r="E39" t="s">
        <v>541</v>
      </c>
      <c r="F39" t="s">
        <v>416</v>
      </c>
      <c r="G39" t="s">
        <v>509</v>
      </c>
      <c r="H39" t="s">
        <v>418</v>
      </c>
      <c r="I39" t="s">
        <v>419</v>
      </c>
      <c r="J39" t="s">
        <v>510</v>
      </c>
      <c r="K39" t="s">
        <v>511</v>
      </c>
      <c r="L39" t="s">
        <v>421</v>
      </c>
      <c r="M39">
        <v>1693589215.5999999</v>
      </c>
      <c r="N39">
        <f t="shared" si="0"/>
        <v>6.82510702021064E-3</v>
      </c>
      <c r="O39">
        <f t="shared" si="1"/>
        <v>6.8251070202106403</v>
      </c>
      <c r="P39">
        <f t="shared" si="2"/>
        <v>-0.38128980104475108</v>
      </c>
      <c r="Q39">
        <f t="shared" si="3"/>
        <v>50.070399999999999</v>
      </c>
      <c r="R39">
        <f t="shared" si="4"/>
        <v>50.188243160156581</v>
      </c>
      <c r="S39">
        <f t="shared" si="5"/>
        <v>5.016533850068436</v>
      </c>
      <c r="T39">
        <f t="shared" si="6"/>
        <v>5.0047549121199992</v>
      </c>
      <c r="U39">
        <f t="shared" si="7"/>
        <v>0.58120920304256873</v>
      </c>
      <c r="V39">
        <f t="shared" si="8"/>
        <v>2.9405597982816731</v>
      </c>
      <c r="W39">
        <f t="shared" si="9"/>
        <v>0.5241217227037156</v>
      </c>
      <c r="X39">
        <f t="shared" si="10"/>
        <v>0.33223664706663608</v>
      </c>
      <c r="Y39">
        <f t="shared" si="11"/>
        <v>344.37699964459796</v>
      </c>
      <c r="Z39">
        <f t="shared" si="12"/>
        <v>28.552557527380202</v>
      </c>
      <c r="AA39">
        <f t="shared" si="13"/>
        <v>27.977499999999999</v>
      </c>
      <c r="AB39">
        <f t="shared" si="14"/>
        <v>3.7898649389919017</v>
      </c>
      <c r="AC39">
        <f t="shared" si="15"/>
        <v>65.507893522978478</v>
      </c>
      <c r="AD39">
        <f t="shared" si="16"/>
        <v>2.5294051156799995</v>
      </c>
      <c r="AE39">
        <f t="shared" si="17"/>
        <v>3.8612218767082616</v>
      </c>
      <c r="AF39">
        <f t="shared" si="18"/>
        <v>1.2604598233119022</v>
      </c>
      <c r="AG39">
        <f t="shared" si="19"/>
        <v>-300.9872195912892</v>
      </c>
      <c r="AH39">
        <f t="shared" si="20"/>
        <v>50.777626588341128</v>
      </c>
      <c r="AI39">
        <f t="shared" si="21"/>
        <v>3.7691974058343112</v>
      </c>
      <c r="AJ39">
        <f t="shared" si="22"/>
        <v>97.936604047484167</v>
      </c>
      <c r="AK39">
        <v>15</v>
      </c>
      <c r="AL39">
        <v>3</v>
      </c>
      <c r="AM39">
        <f t="shared" si="23"/>
        <v>1</v>
      </c>
      <c r="AN39">
        <f t="shared" si="24"/>
        <v>0</v>
      </c>
      <c r="AO39">
        <f t="shared" si="25"/>
        <v>52963.467957591281</v>
      </c>
      <c r="AP39" t="s">
        <v>422</v>
      </c>
      <c r="AQ39">
        <v>10366.9</v>
      </c>
      <c r="AR39">
        <v>993.59653846153856</v>
      </c>
      <c r="AS39">
        <v>3431.87</v>
      </c>
      <c r="AT39">
        <f t="shared" si="26"/>
        <v>0.71047955241266758</v>
      </c>
      <c r="AU39">
        <v>-3.9894345373445681</v>
      </c>
      <c r="AV39" t="s">
        <v>542</v>
      </c>
      <c r="AW39">
        <v>10347.4</v>
      </c>
      <c r="AX39">
        <v>966.32004000000006</v>
      </c>
      <c r="AY39">
        <v>1215.4277851706281</v>
      </c>
      <c r="AZ39">
        <f t="shared" si="27"/>
        <v>0.20495478893108976</v>
      </c>
      <c r="BA39">
        <v>0.5</v>
      </c>
      <c r="BB39">
        <f t="shared" si="28"/>
        <v>1513.2182998222988</v>
      </c>
      <c r="BC39">
        <f t="shared" si="29"/>
        <v>-0.38128980104475108</v>
      </c>
      <c r="BD39">
        <f t="shared" si="30"/>
        <v>155.07066862337089</v>
      </c>
      <c r="BE39">
        <f t="shared" si="31"/>
        <v>2.3844178574390297E-3</v>
      </c>
      <c r="BF39">
        <f t="shared" si="32"/>
        <v>1.8235902139740996</v>
      </c>
      <c r="BG39">
        <f t="shared" si="33"/>
        <v>650.2737054061356</v>
      </c>
      <c r="BH39" t="s">
        <v>543</v>
      </c>
      <c r="BI39">
        <v>670.25</v>
      </c>
      <c r="BJ39">
        <f t="shared" si="34"/>
        <v>670.25</v>
      </c>
      <c r="BK39">
        <f t="shared" si="35"/>
        <v>0.44854806827876914</v>
      </c>
      <c r="BL39">
        <f t="shared" si="36"/>
        <v>0.45692937596982802</v>
      </c>
      <c r="BM39">
        <f t="shared" si="37"/>
        <v>0.80258768941033587</v>
      </c>
      <c r="BN39">
        <f t="shared" si="38"/>
        <v>1.1229605786659487</v>
      </c>
      <c r="BO39">
        <f t="shared" si="39"/>
        <v>0.90902117821963968</v>
      </c>
      <c r="BP39">
        <f t="shared" si="40"/>
        <v>0.31693114244404702</v>
      </c>
      <c r="BQ39">
        <f t="shared" si="41"/>
        <v>0.68306885755595292</v>
      </c>
      <c r="BR39">
        <v>2417</v>
      </c>
      <c r="BS39">
        <v>290.00000000000011</v>
      </c>
      <c r="BT39">
        <v>1163.3499999999999</v>
      </c>
      <c r="BU39">
        <v>165</v>
      </c>
      <c r="BV39">
        <v>10347.4</v>
      </c>
      <c r="BW39">
        <v>1162.04</v>
      </c>
      <c r="BX39">
        <v>1.31</v>
      </c>
      <c r="BY39">
        <v>300.00000000000011</v>
      </c>
      <c r="BZ39">
        <v>38.4</v>
      </c>
      <c r="CA39">
        <v>1215.4277851706281</v>
      </c>
      <c r="CB39">
        <v>0.94272634359813023</v>
      </c>
      <c r="CC39">
        <v>-55.247648581965343</v>
      </c>
      <c r="CD39">
        <v>0.79785509527585763</v>
      </c>
      <c r="CE39">
        <v>0.99419436434917774</v>
      </c>
      <c r="CF39">
        <v>-1.1251772413793101E-2</v>
      </c>
      <c r="CG39">
        <v>289.99999999999989</v>
      </c>
      <c r="CH39">
        <v>1162.8399999999999</v>
      </c>
      <c r="CI39">
        <v>715</v>
      </c>
      <c r="CJ39">
        <v>10315.4</v>
      </c>
      <c r="CK39">
        <v>1161.8699999999999</v>
      </c>
      <c r="CL39">
        <v>0.97</v>
      </c>
      <c r="CZ39">
        <f t="shared" si="42"/>
        <v>1800.04</v>
      </c>
      <c r="DA39">
        <f t="shared" si="43"/>
        <v>1513.2182998222988</v>
      </c>
      <c r="DB39">
        <f t="shared" si="44"/>
        <v>0.84065815194234506</v>
      </c>
      <c r="DC39">
        <f t="shared" si="45"/>
        <v>0.19131630388469031</v>
      </c>
      <c r="DD39">
        <v>6</v>
      </c>
      <c r="DE39">
        <v>0.5</v>
      </c>
      <c r="DF39" t="s">
        <v>425</v>
      </c>
      <c r="DG39">
        <v>2</v>
      </c>
      <c r="DH39">
        <v>1693589215.5999999</v>
      </c>
      <c r="DI39">
        <v>50.070399999999999</v>
      </c>
      <c r="DJ39">
        <v>50.0229</v>
      </c>
      <c r="DK39">
        <v>25.305599999999998</v>
      </c>
      <c r="DL39">
        <v>17.316800000000001</v>
      </c>
      <c r="DM39">
        <v>48.673999999999999</v>
      </c>
      <c r="DN39">
        <v>24.686900000000001</v>
      </c>
      <c r="DO39">
        <v>499.62900000000002</v>
      </c>
      <c r="DP39">
        <v>99.855099999999993</v>
      </c>
      <c r="DQ39">
        <v>9.9262500000000004E-2</v>
      </c>
      <c r="DR39">
        <v>28.297799999999999</v>
      </c>
      <c r="DS39">
        <v>27.977499999999999</v>
      </c>
      <c r="DT39">
        <v>999.9</v>
      </c>
      <c r="DU39">
        <v>0</v>
      </c>
      <c r="DV39">
        <v>0</v>
      </c>
      <c r="DW39">
        <v>10077.5</v>
      </c>
      <c r="DX39">
        <v>0</v>
      </c>
      <c r="DY39">
        <v>1637.25</v>
      </c>
      <c r="DZ39">
        <v>4.7424300000000003E-2</v>
      </c>
      <c r="EA39">
        <v>51.3703</v>
      </c>
      <c r="EB39">
        <v>50.904400000000003</v>
      </c>
      <c r="EC39">
        <v>7.9888599999999999</v>
      </c>
      <c r="ED39">
        <v>50.0229</v>
      </c>
      <c r="EE39">
        <v>17.316800000000001</v>
      </c>
      <c r="EF39">
        <v>2.5268999999999999</v>
      </c>
      <c r="EG39">
        <v>1.7291700000000001</v>
      </c>
      <c r="EH39">
        <v>21.200800000000001</v>
      </c>
      <c r="EI39">
        <v>15.1608</v>
      </c>
      <c r="EJ39">
        <v>1800.04</v>
      </c>
      <c r="EK39">
        <v>0.97799999999999998</v>
      </c>
      <c r="EL39">
        <v>2.1999600000000001E-2</v>
      </c>
      <c r="EM39">
        <v>0</v>
      </c>
      <c r="EN39">
        <v>966.39800000000002</v>
      </c>
      <c r="EO39">
        <v>5.0002700000000004</v>
      </c>
      <c r="EP39">
        <v>18036.900000000001</v>
      </c>
      <c r="EQ39">
        <v>16249</v>
      </c>
      <c r="ER39">
        <v>47.875</v>
      </c>
      <c r="ES39">
        <v>50.125</v>
      </c>
      <c r="ET39">
        <v>49.061999999999998</v>
      </c>
      <c r="EU39">
        <v>49.561999999999998</v>
      </c>
      <c r="EV39">
        <v>49.625</v>
      </c>
      <c r="EW39">
        <v>1755.55</v>
      </c>
      <c r="EX39">
        <v>39.49</v>
      </c>
      <c r="EY39">
        <v>0</v>
      </c>
      <c r="EZ39">
        <v>115.19999980926509</v>
      </c>
      <c r="FA39">
        <v>0</v>
      </c>
      <c r="FB39">
        <v>966.32004000000006</v>
      </c>
      <c r="FC39">
        <v>1.124384624612266</v>
      </c>
      <c r="FD39">
        <v>55.215384738341371</v>
      </c>
      <c r="FE39">
        <v>18034.232</v>
      </c>
      <c r="FF39">
        <v>15</v>
      </c>
      <c r="FG39">
        <v>1693589176.0999999</v>
      </c>
      <c r="FH39" t="s">
        <v>544</v>
      </c>
      <c r="FI39">
        <v>1693589158.5999999</v>
      </c>
      <c r="FJ39">
        <v>1693589176.0999999</v>
      </c>
      <c r="FK39">
        <v>25</v>
      </c>
      <c r="FL39">
        <v>-7.4999999999999997E-2</v>
      </c>
      <c r="FM39">
        <v>-4.0000000000000001E-3</v>
      </c>
      <c r="FN39">
        <v>1.3959999999999999</v>
      </c>
      <c r="FO39">
        <v>0.24299999999999999</v>
      </c>
      <c r="FP39">
        <v>50</v>
      </c>
      <c r="FQ39">
        <v>18</v>
      </c>
      <c r="FR39">
        <v>1.1200000000000001</v>
      </c>
      <c r="FS39">
        <v>0.04</v>
      </c>
      <c r="FT39">
        <v>-0.40084633818731069</v>
      </c>
      <c r="FU39">
        <v>-0.163609946797344</v>
      </c>
      <c r="FV39">
        <v>6.5126949193437284E-2</v>
      </c>
      <c r="FW39">
        <v>1</v>
      </c>
      <c r="FX39">
        <v>0.5768952767597485</v>
      </c>
      <c r="FY39">
        <v>6.9923961261787002E-2</v>
      </c>
      <c r="FZ39">
        <v>1.4535484000287381E-2</v>
      </c>
      <c r="GA39">
        <v>1</v>
      </c>
      <c r="GB39">
        <v>2</v>
      </c>
      <c r="GC39">
        <v>2</v>
      </c>
      <c r="GD39" t="s">
        <v>427</v>
      </c>
      <c r="GE39">
        <v>3.0808300000000002</v>
      </c>
      <c r="GF39">
        <v>2.8650899999999999</v>
      </c>
      <c r="GG39">
        <v>1.36043E-2</v>
      </c>
      <c r="GH39">
        <v>1.44028E-2</v>
      </c>
      <c r="GI39">
        <v>0.119216</v>
      </c>
      <c r="GJ39">
        <v>9.5074900000000004E-2</v>
      </c>
      <c r="GK39">
        <v>29817.7</v>
      </c>
      <c r="GL39">
        <v>23053.8</v>
      </c>
      <c r="GM39">
        <v>29147.8</v>
      </c>
      <c r="GN39">
        <v>21803.5</v>
      </c>
      <c r="GO39">
        <v>34398.5</v>
      </c>
      <c r="GP39">
        <v>27142.3</v>
      </c>
      <c r="GQ39">
        <v>40452.199999999997</v>
      </c>
      <c r="GR39">
        <v>30980.6</v>
      </c>
      <c r="GS39">
        <v>2.0348000000000002</v>
      </c>
      <c r="GT39">
        <v>1.7279</v>
      </c>
      <c r="GU39">
        <v>-7.3909800000000001E-3</v>
      </c>
      <c r="GV39">
        <v>0</v>
      </c>
      <c r="GW39">
        <v>28.098099999999999</v>
      </c>
      <c r="GX39">
        <v>999.9</v>
      </c>
      <c r="GY39">
        <v>24.2</v>
      </c>
      <c r="GZ39">
        <v>46.7</v>
      </c>
      <c r="HA39">
        <v>25.4876</v>
      </c>
      <c r="HB39">
        <v>62.217799999999997</v>
      </c>
      <c r="HC39">
        <v>14.8918</v>
      </c>
      <c r="HD39">
        <v>1</v>
      </c>
      <c r="HE39">
        <v>0.32762200000000002</v>
      </c>
      <c r="HF39">
        <v>3.9099599999999999</v>
      </c>
      <c r="HG39">
        <v>20.225899999999999</v>
      </c>
      <c r="HH39">
        <v>5.2352600000000002</v>
      </c>
      <c r="HI39">
        <v>11.9794</v>
      </c>
      <c r="HJ39">
        <v>4.9757999999999996</v>
      </c>
      <c r="HK39">
        <v>3.2839999999999998</v>
      </c>
      <c r="HL39">
        <v>9999</v>
      </c>
      <c r="HM39">
        <v>9999</v>
      </c>
      <c r="HN39">
        <v>9999</v>
      </c>
      <c r="HO39">
        <v>999.9</v>
      </c>
      <c r="HP39">
        <v>1.86174</v>
      </c>
      <c r="HQ39">
        <v>1.8634299999999999</v>
      </c>
      <c r="HR39">
        <v>1.86876</v>
      </c>
      <c r="HS39">
        <v>1.85961</v>
      </c>
      <c r="HT39">
        <v>1.85791</v>
      </c>
      <c r="HU39">
        <v>1.8615900000000001</v>
      </c>
      <c r="HV39">
        <v>1.8653900000000001</v>
      </c>
      <c r="HW39">
        <v>1.8674299999999999</v>
      </c>
      <c r="HX39">
        <v>5</v>
      </c>
      <c r="HY39">
        <v>0</v>
      </c>
      <c r="HZ39">
        <v>0</v>
      </c>
      <c r="IA39">
        <v>0</v>
      </c>
      <c r="IB39" t="s">
        <v>428</v>
      </c>
      <c r="IC39" t="s">
        <v>429</v>
      </c>
      <c r="ID39" t="s">
        <v>430</v>
      </c>
      <c r="IE39" t="s">
        <v>430</v>
      </c>
      <c r="IF39" t="s">
        <v>430</v>
      </c>
      <c r="IG39" t="s">
        <v>430</v>
      </c>
      <c r="IH39">
        <v>0</v>
      </c>
      <c r="II39">
        <v>100</v>
      </c>
      <c r="IJ39">
        <v>100</v>
      </c>
      <c r="IK39">
        <v>1.3959999999999999</v>
      </c>
      <c r="IL39">
        <v>0.61870000000000003</v>
      </c>
      <c r="IM39">
        <v>1.345875616263829</v>
      </c>
      <c r="IN39">
        <v>1.118558698776514E-3</v>
      </c>
      <c r="IO39">
        <v>-1.6939696309573479E-6</v>
      </c>
      <c r="IP39">
        <v>5.4698917449866148E-10</v>
      </c>
      <c r="IQ39">
        <v>-8.3692188871071993E-2</v>
      </c>
      <c r="IR39">
        <v>-7.6058941998734366E-3</v>
      </c>
      <c r="IS39">
        <v>1.6984902717538061E-3</v>
      </c>
      <c r="IT39">
        <v>-9.6352527008986976E-6</v>
      </c>
      <c r="IU39">
        <v>2</v>
      </c>
      <c r="IV39">
        <v>2021</v>
      </c>
      <c r="IW39">
        <v>2</v>
      </c>
      <c r="IX39">
        <v>40</v>
      </c>
      <c r="IY39">
        <v>0.9</v>
      </c>
      <c r="IZ39">
        <v>0.7</v>
      </c>
      <c r="JA39">
        <v>0.25756800000000002</v>
      </c>
      <c r="JB39">
        <v>2.6135299999999999</v>
      </c>
      <c r="JC39">
        <v>1.34399</v>
      </c>
      <c r="JD39">
        <v>2.2351100000000002</v>
      </c>
      <c r="JE39">
        <v>1.5930200000000001</v>
      </c>
      <c r="JF39">
        <v>2.4218799999999998</v>
      </c>
      <c r="JG39">
        <v>51.598399999999998</v>
      </c>
      <c r="JH39">
        <v>23.8598</v>
      </c>
      <c r="JI39">
        <v>18</v>
      </c>
      <c r="JJ39">
        <v>534.70899999999995</v>
      </c>
      <c r="JK39">
        <v>375.488</v>
      </c>
      <c r="JL39">
        <v>22.954899999999999</v>
      </c>
      <c r="JM39">
        <v>31.638000000000002</v>
      </c>
      <c r="JN39">
        <v>30.0001</v>
      </c>
      <c r="JO39">
        <v>31.404199999999999</v>
      </c>
      <c r="JP39">
        <v>31.351400000000002</v>
      </c>
      <c r="JQ39">
        <v>5.2205700000000004</v>
      </c>
      <c r="JR39">
        <v>26.631799999999998</v>
      </c>
      <c r="JS39">
        <v>0</v>
      </c>
      <c r="JT39">
        <v>22.9574</v>
      </c>
      <c r="JU39">
        <v>50</v>
      </c>
      <c r="JV39">
        <v>17.2166</v>
      </c>
      <c r="JW39">
        <v>99.382300000000001</v>
      </c>
      <c r="JX39">
        <v>97.879199999999997</v>
      </c>
    </row>
    <row r="40" spans="1:284" x14ac:dyDescent="0.3">
      <c r="A40">
        <v>24</v>
      </c>
      <c r="B40">
        <v>1693589339.5</v>
      </c>
      <c r="C40">
        <v>4639.4000000953674</v>
      </c>
      <c r="D40" t="s">
        <v>545</v>
      </c>
      <c r="E40" t="s">
        <v>546</v>
      </c>
      <c r="F40" t="s">
        <v>416</v>
      </c>
      <c r="G40" t="s">
        <v>509</v>
      </c>
      <c r="H40" t="s">
        <v>418</v>
      </c>
      <c r="I40" t="s">
        <v>419</v>
      </c>
      <c r="J40" t="s">
        <v>510</v>
      </c>
      <c r="K40" t="s">
        <v>511</v>
      </c>
      <c r="L40" t="s">
        <v>421</v>
      </c>
      <c r="M40">
        <v>1693589339.5</v>
      </c>
      <c r="N40">
        <f t="shared" si="0"/>
        <v>7.1008484430916622E-3</v>
      </c>
      <c r="O40">
        <f t="shared" si="1"/>
        <v>7.1008484430916621</v>
      </c>
      <c r="P40">
        <f t="shared" si="2"/>
        <v>-3.5393022327190442</v>
      </c>
      <c r="Q40">
        <f t="shared" si="3"/>
        <v>24.0001</v>
      </c>
      <c r="R40">
        <f t="shared" si="4"/>
        <v>33.574783092828298</v>
      </c>
      <c r="S40">
        <f t="shared" si="5"/>
        <v>3.3560340899880923</v>
      </c>
      <c r="T40">
        <f t="shared" si="6"/>
        <v>2.3989776356985</v>
      </c>
      <c r="U40">
        <f t="shared" si="7"/>
        <v>0.61243239593450627</v>
      </c>
      <c r="V40">
        <f t="shared" si="8"/>
        <v>2.9222100019433999</v>
      </c>
      <c r="W40">
        <f t="shared" si="9"/>
        <v>0.54904986519010446</v>
      </c>
      <c r="X40">
        <f t="shared" si="10"/>
        <v>0.34830259559520238</v>
      </c>
      <c r="Y40">
        <f t="shared" si="11"/>
        <v>344.39089964452177</v>
      </c>
      <c r="Z40">
        <f t="shared" si="12"/>
        <v>28.560403844123016</v>
      </c>
      <c r="AA40">
        <f t="shared" si="13"/>
        <v>27.973099999999999</v>
      </c>
      <c r="AB40">
        <f t="shared" si="14"/>
        <v>3.7888927662495373</v>
      </c>
      <c r="AC40">
        <f t="shared" si="15"/>
        <v>65.408364746749896</v>
      </c>
      <c r="AD40">
        <f t="shared" si="16"/>
        <v>2.5370582147774998</v>
      </c>
      <c r="AE40">
        <f t="shared" si="17"/>
        <v>3.8787978030035748</v>
      </c>
      <c r="AF40">
        <f t="shared" si="18"/>
        <v>1.2518345514720375</v>
      </c>
      <c r="AG40">
        <f t="shared" si="19"/>
        <v>-313.14741634034232</v>
      </c>
      <c r="AH40">
        <f t="shared" si="20"/>
        <v>63.457992369658832</v>
      </c>
      <c r="AI40">
        <f t="shared" si="21"/>
        <v>4.7417745490571725</v>
      </c>
      <c r="AJ40">
        <f t="shared" si="22"/>
        <v>99.443250222895472</v>
      </c>
      <c r="AK40">
        <v>15</v>
      </c>
      <c r="AL40">
        <v>3</v>
      </c>
      <c r="AM40">
        <f t="shared" si="23"/>
        <v>1</v>
      </c>
      <c r="AN40">
        <f t="shared" si="24"/>
        <v>0</v>
      </c>
      <c r="AO40">
        <f t="shared" si="25"/>
        <v>52421.70286254285</v>
      </c>
      <c r="AP40" t="s">
        <v>422</v>
      </c>
      <c r="AQ40">
        <v>10366.9</v>
      </c>
      <c r="AR40">
        <v>993.59653846153856</v>
      </c>
      <c r="AS40">
        <v>3431.87</v>
      </c>
      <c r="AT40">
        <f t="shared" si="26"/>
        <v>0.71047955241266758</v>
      </c>
      <c r="AU40">
        <v>-3.9894345373445681</v>
      </c>
      <c r="AV40" t="s">
        <v>547</v>
      </c>
      <c r="AW40">
        <v>10332.5</v>
      </c>
      <c r="AX40">
        <v>977.58669230769215</v>
      </c>
      <c r="AY40">
        <v>1200.3573103732549</v>
      </c>
      <c r="AZ40">
        <f t="shared" si="27"/>
        <v>0.1855869216111089</v>
      </c>
      <c r="BA40">
        <v>0.5</v>
      </c>
      <c r="BB40">
        <f t="shared" si="28"/>
        <v>1513.2773998222608</v>
      </c>
      <c r="BC40">
        <f t="shared" si="29"/>
        <v>-3.5393022327190442</v>
      </c>
      <c r="BD40">
        <f t="shared" si="30"/>
        <v>140.42224708833831</v>
      </c>
      <c r="BE40">
        <f t="shared" si="31"/>
        <v>2.9745524824357605E-4</v>
      </c>
      <c r="BF40">
        <f t="shared" si="32"/>
        <v>1.8590403626840486</v>
      </c>
      <c r="BG40">
        <f t="shared" si="33"/>
        <v>645.9348801149971</v>
      </c>
      <c r="BH40" t="s">
        <v>548</v>
      </c>
      <c r="BI40">
        <v>671.31</v>
      </c>
      <c r="BJ40">
        <f t="shared" si="34"/>
        <v>671.31</v>
      </c>
      <c r="BK40">
        <f t="shared" si="35"/>
        <v>0.4407415240456577</v>
      </c>
      <c r="BL40">
        <f t="shared" si="36"/>
        <v>0.42107882168117061</v>
      </c>
      <c r="BM40">
        <f t="shared" si="37"/>
        <v>0.80835507637100612</v>
      </c>
      <c r="BN40">
        <f t="shared" si="38"/>
        <v>1.0774317391341641</v>
      </c>
      <c r="BO40">
        <f t="shared" si="39"/>
        <v>0.91520197583528706</v>
      </c>
      <c r="BP40">
        <f t="shared" si="40"/>
        <v>0.28915535165020001</v>
      </c>
      <c r="BQ40">
        <f t="shared" si="41"/>
        <v>0.71084464834979999</v>
      </c>
      <c r="BR40">
        <v>2419</v>
      </c>
      <c r="BS40">
        <v>290.00000000000011</v>
      </c>
      <c r="BT40">
        <v>1155.23</v>
      </c>
      <c r="BU40">
        <v>285</v>
      </c>
      <c r="BV40">
        <v>10332.5</v>
      </c>
      <c r="BW40">
        <v>1153.68</v>
      </c>
      <c r="BX40">
        <v>1.55</v>
      </c>
      <c r="BY40">
        <v>300.00000000000011</v>
      </c>
      <c r="BZ40">
        <v>38.4</v>
      </c>
      <c r="CA40">
        <v>1200.3573103732549</v>
      </c>
      <c r="CB40">
        <v>1.3788576594854931</v>
      </c>
      <c r="CC40">
        <v>-48.230155372951202</v>
      </c>
      <c r="CD40">
        <v>1.1672070823862251</v>
      </c>
      <c r="CE40">
        <v>0.9838656184945932</v>
      </c>
      <c r="CF40">
        <v>-1.1253850055617361E-2</v>
      </c>
      <c r="CG40">
        <v>289.99999999999989</v>
      </c>
      <c r="CH40">
        <v>1154.04</v>
      </c>
      <c r="CI40">
        <v>815</v>
      </c>
      <c r="CJ40">
        <v>10310.9</v>
      </c>
      <c r="CK40">
        <v>1153.58</v>
      </c>
      <c r="CL40">
        <v>0.46</v>
      </c>
      <c r="CZ40">
        <f t="shared" si="42"/>
        <v>1800.11</v>
      </c>
      <c r="DA40">
        <f t="shared" si="43"/>
        <v>1513.2773998222608</v>
      </c>
      <c r="DB40">
        <f t="shared" si="44"/>
        <v>0.84065829300557238</v>
      </c>
      <c r="DC40">
        <f t="shared" si="45"/>
        <v>0.19131658601114476</v>
      </c>
      <c r="DD40">
        <v>6</v>
      </c>
      <c r="DE40">
        <v>0.5</v>
      </c>
      <c r="DF40" t="s">
        <v>425</v>
      </c>
      <c r="DG40">
        <v>2</v>
      </c>
      <c r="DH40">
        <v>1693589339.5</v>
      </c>
      <c r="DI40">
        <v>24.0001</v>
      </c>
      <c r="DJ40">
        <v>19.956099999999999</v>
      </c>
      <c r="DK40">
        <v>25.381499999999999</v>
      </c>
      <c r="DL40">
        <v>17.074000000000002</v>
      </c>
      <c r="DM40">
        <v>22.4664</v>
      </c>
      <c r="DN40">
        <v>24.765499999999999</v>
      </c>
      <c r="DO40">
        <v>499.834</v>
      </c>
      <c r="DP40">
        <v>99.856800000000007</v>
      </c>
      <c r="DQ40">
        <v>0.100185</v>
      </c>
      <c r="DR40">
        <v>28.375900000000001</v>
      </c>
      <c r="DS40">
        <v>27.973099999999999</v>
      </c>
      <c r="DT40">
        <v>999.9</v>
      </c>
      <c r="DU40">
        <v>0</v>
      </c>
      <c r="DV40">
        <v>0</v>
      </c>
      <c r="DW40">
        <v>9972.5</v>
      </c>
      <c r="DX40">
        <v>0</v>
      </c>
      <c r="DY40">
        <v>1637.98</v>
      </c>
      <c r="DZ40">
        <v>4.0439999999999996</v>
      </c>
      <c r="EA40">
        <v>24.6251</v>
      </c>
      <c r="EB40">
        <v>20.302700000000002</v>
      </c>
      <c r="EC40">
        <v>8.3075500000000009</v>
      </c>
      <c r="ED40">
        <v>19.956099999999999</v>
      </c>
      <c r="EE40">
        <v>17.074000000000002</v>
      </c>
      <c r="EF40">
        <v>2.5345200000000001</v>
      </c>
      <c r="EG40">
        <v>1.70495</v>
      </c>
      <c r="EH40">
        <v>21.2499</v>
      </c>
      <c r="EI40">
        <v>14.941599999999999</v>
      </c>
      <c r="EJ40">
        <v>1800.11</v>
      </c>
      <c r="EK40">
        <v>0.97799700000000001</v>
      </c>
      <c r="EL40">
        <v>2.2003200000000001E-2</v>
      </c>
      <c r="EM40">
        <v>0</v>
      </c>
      <c r="EN40">
        <v>978.173</v>
      </c>
      <c r="EO40">
        <v>5.0002700000000004</v>
      </c>
      <c r="EP40">
        <v>18228.599999999999</v>
      </c>
      <c r="EQ40">
        <v>16249.6</v>
      </c>
      <c r="ER40">
        <v>47.561999999999998</v>
      </c>
      <c r="ES40">
        <v>49.75</v>
      </c>
      <c r="ET40">
        <v>48.686999999999998</v>
      </c>
      <c r="EU40">
        <v>49.25</v>
      </c>
      <c r="EV40">
        <v>49.311999999999998</v>
      </c>
      <c r="EW40">
        <v>1755.61</v>
      </c>
      <c r="EX40">
        <v>39.5</v>
      </c>
      <c r="EY40">
        <v>0</v>
      </c>
      <c r="EZ40">
        <v>121.7999999523163</v>
      </c>
      <c r="FA40">
        <v>0</v>
      </c>
      <c r="FB40">
        <v>977.58669230769215</v>
      </c>
      <c r="FC40">
        <v>3.6129230789201832</v>
      </c>
      <c r="FD40">
        <v>59.435897649287327</v>
      </c>
      <c r="FE40">
        <v>18219.196153846151</v>
      </c>
      <c r="FF40">
        <v>15</v>
      </c>
      <c r="FG40">
        <v>1693589300</v>
      </c>
      <c r="FH40" t="s">
        <v>549</v>
      </c>
      <c r="FI40">
        <v>1693589290.5</v>
      </c>
      <c r="FJ40">
        <v>1693589300</v>
      </c>
      <c r="FK40">
        <v>26</v>
      </c>
      <c r="FL40">
        <v>0.16400000000000001</v>
      </c>
      <c r="FM40">
        <v>-7.0000000000000001E-3</v>
      </c>
      <c r="FN40">
        <v>1.5289999999999999</v>
      </c>
      <c r="FO40">
        <v>0.214</v>
      </c>
      <c r="FP40">
        <v>20</v>
      </c>
      <c r="FQ40">
        <v>17</v>
      </c>
      <c r="FR40">
        <v>0.98</v>
      </c>
      <c r="FS40">
        <v>0.02</v>
      </c>
      <c r="FT40">
        <v>-3.4669197393009128</v>
      </c>
      <c r="FU40">
        <v>-7.5825891838026349E-2</v>
      </c>
      <c r="FV40">
        <v>4.655885506309184E-2</v>
      </c>
      <c r="FW40">
        <v>1</v>
      </c>
      <c r="FX40">
        <v>0.60657607003682257</v>
      </c>
      <c r="FY40">
        <v>7.0971031862626016E-2</v>
      </c>
      <c r="FZ40">
        <v>1.444441665249005E-2</v>
      </c>
      <c r="GA40">
        <v>1</v>
      </c>
      <c r="GB40">
        <v>2</v>
      </c>
      <c r="GC40">
        <v>2</v>
      </c>
      <c r="GD40" t="s">
        <v>427</v>
      </c>
      <c r="GE40">
        <v>3.081</v>
      </c>
      <c r="GF40">
        <v>2.8651</v>
      </c>
      <c r="GG40">
        <v>6.3040300000000004E-3</v>
      </c>
      <c r="GH40">
        <v>5.7728500000000004E-3</v>
      </c>
      <c r="GI40">
        <v>0.11947099999999999</v>
      </c>
      <c r="GJ40">
        <v>9.4101799999999999E-2</v>
      </c>
      <c r="GK40">
        <v>30034.9</v>
      </c>
      <c r="GL40">
        <v>23254.1</v>
      </c>
      <c r="GM40">
        <v>29144.7</v>
      </c>
      <c r="GN40">
        <v>21802.3</v>
      </c>
      <c r="GO40">
        <v>34383.9</v>
      </c>
      <c r="GP40">
        <v>27170.2</v>
      </c>
      <c r="GQ40">
        <v>40447.300000000003</v>
      </c>
      <c r="GR40">
        <v>30979.8</v>
      </c>
      <c r="GS40">
        <v>2.0341999999999998</v>
      </c>
      <c r="GT40">
        <v>1.7255</v>
      </c>
      <c r="GU40">
        <v>-2.8312200000000002E-3</v>
      </c>
      <c r="GV40">
        <v>0</v>
      </c>
      <c r="GW40">
        <v>28.019400000000001</v>
      </c>
      <c r="GX40">
        <v>999.9</v>
      </c>
      <c r="GY40">
        <v>24.1</v>
      </c>
      <c r="GZ40">
        <v>46.9</v>
      </c>
      <c r="HA40">
        <v>25.639199999999999</v>
      </c>
      <c r="HB40">
        <v>62.237699999999997</v>
      </c>
      <c r="HC40">
        <v>14.8598</v>
      </c>
      <c r="HD40">
        <v>1</v>
      </c>
      <c r="HE40">
        <v>0.330457</v>
      </c>
      <c r="HF40">
        <v>3.7027899999999998</v>
      </c>
      <c r="HG40">
        <v>20.230899999999998</v>
      </c>
      <c r="HH40">
        <v>5.2358599999999997</v>
      </c>
      <c r="HI40">
        <v>11.977600000000001</v>
      </c>
      <c r="HJ40">
        <v>4.9757999999999996</v>
      </c>
      <c r="HK40">
        <v>3.2839999999999998</v>
      </c>
      <c r="HL40">
        <v>9999</v>
      </c>
      <c r="HM40">
        <v>9999</v>
      </c>
      <c r="HN40">
        <v>9999</v>
      </c>
      <c r="HO40">
        <v>999.9</v>
      </c>
      <c r="HP40">
        <v>1.86174</v>
      </c>
      <c r="HQ40">
        <v>1.8634299999999999</v>
      </c>
      <c r="HR40">
        <v>1.8687400000000001</v>
      </c>
      <c r="HS40">
        <v>1.8596999999999999</v>
      </c>
      <c r="HT40">
        <v>1.85791</v>
      </c>
      <c r="HU40">
        <v>1.8615699999999999</v>
      </c>
      <c r="HV40">
        <v>1.86544</v>
      </c>
      <c r="HW40">
        <v>1.8674200000000001</v>
      </c>
      <c r="HX40">
        <v>5</v>
      </c>
      <c r="HY40">
        <v>0</v>
      </c>
      <c r="HZ40">
        <v>0</v>
      </c>
      <c r="IA40">
        <v>0</v>
      </c>
      <c r="IB40" t="s">
        <v>428</v>
      </c>
      <c r="IC40" t="s">
        <v>429</v>
      </c>
      <c r="ID40" t="s">
        <v>430</v>
      </c>
      <c r="IE40" t="s">
        <v>430</v>
      </c>
      <c r="IF40" t="s">
        <v>430</v>
      </c>
      <c r="IG40" t="s">
        <v>430</v>
      </c>
      <c r="IH40">
        <v>0</v>
      </c>
      <c r="II40">
        <v>100</v>
      </c>
      <c r="IJ40">
        <v>100</v>
      </c>
      <c r="IK40">
        <v>1.534</v>
      </c>
      <c r="IL40">
        <v>0.61599999999999999</v>
      </c>
      <c r="IM40">
        <v>1.5094043488810109</v>
      </c>
      <c r="IN40">
        <v>1.118558698776514E-3</v>
      </c>
      <c r="IO40">
        <v>-1.6939696309573479E-6</v>
      </c>
      <c r="IP40">
        <v>5.4698917449866148E-10</v>
      </c>
      <c r="IQ40">
        <v>-9.0993571988763067E-2</v>
      </c>
      <c r="IR40">
        <v>-7.6058941998734366E-3</v>
      </c>
      <c r="IS40">
        <v>1.6984902717538061E-3</v>
      </c>
      <c r="IT40">
        <v>-9.6352527008986976E-6</v>
      </c>
      <c r="IU40">
        <v>2</v>
      </c>
      <c r="IV40">
        <v>2021</v>
      </c>
      <c r="IW40">
        <v>2</v>
      </c>
      <c r="IX40">
        <v>40</v>
      </c>
      <c r="IY40">
        <v>0.8</v>
      </c>
      <c r="IZ40">
        <v>0.7</v>
      </c>
      <c r="JA40">
        <v>0.19042999999999999</v>
      </c>
      <c r="JB40">
        <v>2.6245099999999999</v>
      </c>
      <c r="JC40">
        <v>1.34399</v>
      </c>
      <c r="JD40">
        <v>2.2351100000000002</v>
      </c>
      <c r="JE40">
        <v>1.5918000000000001</v>
      </c>
      <c r="JF40">
        <v>2.4682599999999999</v>
      </c>
      <c r="JG40">
        <v>51.531500000000001</v>
      </c>
      <c r="JH40">
        <v>23.868600000000001</v>
      </c>
      <c r="JI40">
        <v>18</v>
      </c>
      <c r="JJ40">
        <v>534.83500000000004</v>
      </c>
      <c r="JK40">
        <v>374.47500000000002</v>
      </c>
      <c r="JL40">
        <v>23.2882</v>
      </c>
      <c r="JM40">
        <v>31.6877</v>
      </c>
      <c r="JN40">
        <v>29.9999</v>
      </c>
      <c r="JO40">
        <v>31.4618</v>
      </c>
      <c r="JP40">
        <v>31.406099999999999</v>
      </c>
      <c r="JQ40">
        <v>3.8755199999999999</v>
      </c>
      <c r="JR40">
        <v>28.295200000000001</v>
      </c>
      <c r="JS40">
        <v>0</v>
      </c>
      <c r="JT40">
        <v>23.291799999999999</v>
      </c>
      <c r="JU40">
        <v>20</v>
      </c>
      <c r="JV40">
        <v>16.946200000000001</v>
      </c>
      <c r="JW40">
        <v>99.370900000000006</v>
      </c>
      <c r="JX40">
        <v>97.875299999999996</v>
      </c>
    </row>
    <row r="41" spans="1:284" x14ac:dyDescent="0.3">
      <c r="A41">
        <v>25</v>
      </c>
      <c r="B41">
        <v>1693589460.5</v>
      </c>
      <c r="C41">
        <v>4760.4000000953674</v>
      </c>
      <c r="D41" t="s">
        <v>550</v>
      </c>
      <c r="E41" t="s">
        <v>551</v>
      </c>
      <c r="F41" t="s">
        <v>416</v>
      </c>
      <c r="G41" t="s">
        <v>509</v>
      </c>
      <c r="H41" t="s">
        <v>418</v>
      </c>
      <c r="I41" t="s">
        <v>419</v>
      </c>
      <c r="J41" t="s">
        <v>510</v>
      </c>
      <c r="K41" t="s">
        <v>511</v>
      </c>
      <c r="L41" t="s">
        <v>421</v>
      </c>
      <c r="M41">
        <v>1693589460.5</v>
      </c>
      <c r="N41">
        <f t="shared" si="0"/>
        <v>7.1509544000621433E-3</v>
      </c>
      <c r="O41">
        <f t="shared" si="1"/>
        <v>7.150954400062143</v>
      </c>
      <c r="P41">
        <f t="shared" si="2"/>
        <v>30.059658350734342</v>
      </c>
      <c r="Q41">
        <f t="shared" si="3"/>
        <v>360.82799999999997</v>
      </c>
      <c r="R41">
        <f t="shared" si="4"/>
        <v>268.8519762016744</v>
      </c>
      <c r="S41">
        <f t="shared" si="5"/>
        <v>26.872909471743164</v>
      </c>
      <c r="T41">
        <f t="shared" si="6"/>
        <v>36.066307995431991</v>
      </c>
      <c r="U41">
        <f t="shared" si="7"/>
        <v>0.61838139431033623</v>
      </c>
      <c r="V41">
        <f t="shared" si="8"/>
        <v>2.9146754392957375</v>
      </c>
      <c r="W41">
        <f t="shared" si="9"/>
        <v>0.55368261083354164</v>
      </c>
      <c r="X41">
        <f t="shared" si="10"/>
        <v>0.35129877781852725</v>
      </c>
      <c r="Y41">
        <f t="shared" si="11"/>
        <v>344.37759964450794</v>
      </c>
      <c r="Z41">
        <f t="shared" si="12"/>
        <v>28.661774856141719</v>
      </c>
      <c r="AA41">
        <f t="shared" si="13"/>
        <v>28.013300000000001</v>
      </c>
      <c r="AB41">
        <f t="shared" si="14"/>
        <v>3.7977829822886306</v>
      </c>
      <c r="AC41">
        <f t="shared" si="15"/>
        <v>65.251868802529927</v>
      </c>
      <c r="AD41">
        <f t="shared" si="16"/>
        <v>2.5478249586305997</v>
      </c>
      <c r="AE41">
        <f t="shared" si="17"/>
        <v>3.9046007499662845</v>
      </c>
      <c r="AF41">
        <f t="shared" si="18"/>
        <v>1.249958023658031</v>
      </c>
      <c r="AG41">
        <f t="shared" si="19"/>
        <v>-315.35708904274054</v>
      </c>
      <c r="AH41">
        <f t="shared" si="20"/>
        <v>74.906722754454336</v>
      </c>
      <c r="AI41">
        <f t="shared" si="21"/>
        <v>5.6160423980690242</v>
      </c>
      <c r="AJ41">
        <f t="shared" si="22"/>
        <v>109.54327575429073</v>
      </c>
      <c r="AK41">
        <v>15</v>
      </c>
      <c r="AL41">
        <v>3</v>
      </c>
      <c r="AM41">
        <f t="shared" si="23"/>
        <v>1</v>
      </c>
      <c r="AN41">
        <f t="shared" si="24"/>
        <v>0</v>
      </c>
      <c r="AO41">
        <f t="shared" si="25"/>
        <v>52185.663531506769</v>
      </c>
      <c r="AP41" t="s">
        <v>422</v>
      </c>
      <c r="AQ41">
        <v>10366.9</v>
      </c>
      <c r="AR41">
        <v>993.59653846153856</v>
      </c>
      <c r="AS41">
        <v>3431.87</v>
      </c>
      <c r="AT41">
        <f t="shared" si="26"/>
        <v>0.71047955241266758</v>
      </c>
      <c r="AU41">
        <v>-3.9894345373445681</v>
      </c>
      <c r="AV41" t="s">
        <v>552</v>
      </c>
      <c r="AW41">
        <v>10368.200000000001</v>
      </c>
      <c r="AX41">
        <v>918.34996000000001</v>
      </c>
      <c r="AY41">
        <v>1338.03807310671</v>
      </c>
      <c r="AZ41">
        <f t="shared" si="27"/>
        <v>0.31365932071892499</v>
      </c>
      <c r="BA41">
        <v>0.5</v>
      </c>
      <c r="BB41">
        <f t="shared" si="28"/>
        <v>1513.218599822254</v>
      </c>
      <c r="BC41">
        <f t="shared" si="29"/>
        <v>30.059658350734342</v>
      </c>
      <c r="BD41">
        <f t="shared" si="30"/>
        <v>237.31755905974549</v>
      </c>
      <c r="BE41">
        <f t="shared" si="31"/>
        <v>2.250110651037358E-2</v>
      </c>
      <c r="BF41">
        <f t="shared" si="32"/>
        <v>1.5648522781057701</v>
      </c>
      <c r="BG41">
        <f t="shared" si="33"/>
        <v>683.79748471190999</v>
      </c>
      <c r="BH41" t="s">
        <v>553</v>
      </c>
      <c r="BI41">
        <v>611.75</v>
      </c>
      <c r="BJ41">
        <f t="shared" si="34"/>
        <v>611.75</v>
      </c>
      <c r="BK41">
        <f t="shared" si="35"/>
        <v>0.54280075261265592</v>
      </c>
      <c r="BL41">
        <f t="shared" si="36"/>
        <v>0.57785351108890814</v>
      </c>
      <c r="BM41">
        <f t="shared" si="37"/>
        <v>0.74246199696938076</v>
      </c>
      <c r="BN41">
        <f t="shared" si="38"/>
        <v>1.2184596539411376</v>
      </c>
      <c r="BO41">
        <f t="shared" si="39"/>
        <v>0.8587354781658324</v>
      </c>
      <c r="BP41">
        <f t="shared" si="40"/>
        <v>0.38493156291817071</v>
      </c>
      <c r="BQ41">
        <f t="shared" si="41"/>
        <v>0.61506843708182934</v>
      </c>
      <c r="BR41">
        <v>2421</v>
      </c>
      <c r="BS41">
        <v>290.00000000000011</v>
      </c>
      <c r="BT41">
        <v>1235.3599999999999</v>
      </c>
      <c r="BU41">
        <v>85</v>
      </c>
      <c r="BV41">
        <v>10368.200000000001</v>
      </c>
      <c r="BW41">
        <v>1232.47</v>
      </c>
      <c r="BX41">
        <v>2.89</v>
      </c>
      <c r="BY41">
        <v>300.00000000000011</v>
      </c>
      <c r="BZ41">
        <v>38.4</v>
      </c>
      <c r="CA41">
        <v>1338.03807310671</v>
      </c>
      <c r="CB41">
        <v>1.143114813767651</v>
      </c>
      <c r="CC41">
        <v>-109.45566895513571</v>
      </c>
      <c r="CD41">
        <v>0.96789112364175178</v>
      </c>
      <c r="CE41">
        <v>0.99781533575588421</v>
      </c>
      <c r="CF41">
        <v>-1.1257255617352619E-2</v>
      </c>
      <c r="CG41">
        <v>289.99999999999989</v>
      </c>
      <c r="CH41">
        <v>1230.44</v>
      </c>
      <c r="CI41">
        <v>875</v>
      </c>
      <c r="CJ41">
        <v>10310.700000000001</v>
      </c>
      <c r="CK41">
        <v>1231.8800000000001</v>
      </c>
      <c r="CL41">
        <v>-1.44</v>
      </c>
      <c r="CZ41">
        <f t="shared" si="42"/>
        <v>1800.04</v>
      </c>
      <c r="DA41">
        <f t="shared" si="43"/>
        <v>1513.218599822254</v>
      </c>
      <c r="DB41">
        <f t="shared" si="44"/>
        <v>0.84065831860528317</v>
      </c>
      <c r="DC41">
        <f t="shared" si="45"/>
        <v>0.19131663721056641</v>
      </c>
      <c r="DD41">
        <v>6</v>
      </c>
      <c r="DE41">
        <v>0.5</v>
      </c>
      <c r="DF41" t="s">
        <v>425</v>
      </c>
      <c r="DG41">
        <v>2</v>
      </c>
      <c r="DH41">
        <v>1693589460.5</v>
      </c>
      <c r="DI41">
        <v>360.82799999999997</v>
      </c>
      <c r="DJ41">
        <v>400.00099999999998</v>
      </c>
      <c r="DK41">
        <v>25.489899999999999</v>
      </c>
      <c r="DL41">
        <v>17.1264</v>
      </c>
      <c r="DM41">
        <v>358.863</v>
      </c>
      <c r="DN41">
        <v>24.8642</v>
      </c>
      <c r="DO41">
        <v>499.935</v>
      </c>
      <c r="DP41">
        <v>99.853499999999997</v>
      </c>
      <c r="DQ41">
        <v>0.10079399999999999</v>
      </c>
      <c r="DR41">
        <v>28.49</v>
      </c>
      <c r="DS41">
        <v>28.013300000000001</v>
      </c>
      <c r="DT41">
        <v>999.9</v>
      </c>
      <c r="DU41">
        <v>0</v>
      </c>
      <c r="DV41">
        <v>0</v>
      </c>
      <c r="DW41">
        <v>9930</v>
      </c>
      <c r="DX41">
        <v>0</v>
      </c>
      <c r="DY41">
        <v>1644.43</v>
      </c>
      <c r="DZ41">
        <v>-39.1736</v>
      </c>
      <c r="EA41">
        <v>370.26600000000002</v>
      </c>
      <c r="EB41">
        <v>406.971</v>
      </c>
      <c r="EC41">
        <v>8.3634699999999995</v>
      </c>
      <c r="ED41">
        <v>400.00099999999998</v>
      </c>
      <c r="EE41">
        <v>17.1264</v>
      </c>
      <c r="EF41">
        <v>2.5452499999999998</v>
      </c>
      <c r="EG41">
        <v>1.7101299999999999</v>
      </c>
      <c r="EH41">
        <v>21.3188</v>
      </c>
      <c r="EI41">
        <v>14.9887</v>
      </c>
      <c r="EJ41">
        <v>1800.04</v>
      </c>
      <c r="EK41">
        <v>0.977993</v>
      </c>
      <c r="EL41">
        <v>2.2006899999999999E-2</v>
      </c>
      <c r="EM41">
        <v>0</v>
      </c>
      <c r="EN41">
        <v>918.75400000000002</v>
      </c>
      <c r="EO41">
        <v>5.0002700000000004</v>
      </c>
      <c r="EP41">
        <v>17194.099999999999</v>
      </c>
      <c r="EQ41">
        <v>16248.9</v>
      </c>
      <c r="ER41">
        <v>47.311999999999998</v>
      </c>
      <c r="ES41">
        <v>49.436999999999998</v>
      </c>
      <c r="ET41">
        <v>48.436999999999998</v>
      </c>
      <c r="EU41">
        <v>49</v>
      </c>
      <c r="EV41">
        <v>49.061999999999998</v>
      </c>
      <c r="EW41">
        <v>1755.54</v>
      </c>
      <c r="EX41">
        <v>39.5</v>
      </c>
      <c r="EY41">
        <v>0</v>
      </c>
      <c r="EZ41">
        <v>118.7999999523163</v>
      </c>
      <c r="FA41">
        <v>0</v>
      </c>
      <c r="FB41">
        <v>918.34996000000001</v>
      </c>
      <c r="FC41">
        <v>5.1431538527144518</v>
      </c>
      <c r="FD41">
        <v>84.076923110524334</v>
      </c>
      <c r="FE41">
        <v>17182.603999999999</v>
      </c>
      <c r="FF41">
        <v>15</v>
      </c>
      <c r="FG41">
        <v>1693589421</v>
      </c>
      <c r="FH41" t="s">
        <v>554</v>
      </c>
      <c r="FI41">
        <v>1693589413</v>
      </c>
      <c r="FJ41">
        <v>1693589421</v>
      </c>
      <c r="FK41">
        <v>27</v>
      </c>
      <c r="FL41">
        <v>0.247</v>
      </c>
      <c r="FM41">
        <v>4.0000000000000001E-3</v>
      </c>
      <c r="FN41">
        <v>1.9670000000000001</v>
      </c>
      <c r="FO41">
        <v>0.215</v>
      </c>
      <c r="FP41">
        <v>400</v>
      </c>
      <c r="FQ41">
        <v>17</v>
      </c>
      <c r="FR41">
        <v>0.14000000000000001</v>
      </c>
      <c r="FS41">
        <v>0.02</v>
      </c>
      <c r="FT41">
        <v>30.022967118402111</v>
      </c>
      <c r="FU41">
        <v>-1.8281154735278408E-2</v>
      </c>
      <c r="FV41">
        <v>0.13930689452888109</v>
      </c>
      <c r="FW41">
        <v>1</v>
      </c>
      <c r="FX41">
        <v>0.61722024222476091</v>
      </c>
      <c r="FY41">
        <v>5.2715830953437091E-2</v>
      </c>
      <c r="FZ41">
        <v>1.3654317795366249E-2</v>
      </c>
      <c r="GA41">
        <v>1</v>
      </c>
      <c r="GB41">
        <v>2</v>
      </c>
      <c r="GC41">
        <v>2</v>
      </c>
      <c r="GD41" t="s">
        <v>427</v>
      </c>
      <c r="GE41">
        <v>3.0811299999999999</v>
      </c>
      <c r="GF41">
        <v>2.8653400000000002</v>
      </c>
      <c r="GG41">
        <v>8.5427699999999995E-2</v>
      </c>
      <c r="GH41">
        <v>9.5379199999999997E-2</v>
      </c>
      <c r="GI41">
        <v>0.11980300000000001</v>
      </c>
      <c r="GJ41">
        <v>9.4304700000000005E-2</v>
      </c>
      <c r="GK41">
        <v>27644.9</v>
      </c>
      <c r="GL41">
        <v>21161.5</v>
      </c>
      <c r="GM41">
        <v>29146.2</v>
      </c>
      <c r="GN41">
        <v>21805.4</v>
      </c>
      <c r="GO41">
        <v>34380.699999999997</v>
      </c>
      <c r="GP41">
        <v>27174.1</v>
      </c>
      <c r="GQ41">
        <v>40450.199999999997</v>
      </c>
      <c r="GR41">
        <v>30983.200000000001</v>
      </c>
      <c r="GS41">
        <v>2.0346000000000002</v>
      </c>
      <c r="GT41">
        <v>1.7263999999999999</v>
      </c>
      <c r="GU41">
        <v>-3.72529E-3</v>
      </c>
      <c r="GV41">
        <v>0</v>
      </c>
      <c r="GW41">
        <v>28.074200000000001</v>
      </c>
      <c r="GX41">
        <v>999.9</v>
      </c>
      <c r="GY41">
        <v>24</v>
      </c>
      <c r="GZ41">
        <v>47</v>
      </c>
      <c r="HA41">
        <v>25.668399999999998</v>
      </c>
      <c r="HB41">
        <v>62.017800000000001</v>
      </c>
      <c r="HC41">
        <v>14.411099999999999</v>
      </c>
      <c r="HD41">
        <v>1</v>
      </c>
      <c r="HE41">
        <v>0.32899400000000001</v>
      </c>
      <c r="HF41">
        <v>3.8582399999999999</v>
      </c>
      <c r="HG41">
        <v>20.226600000000001</v>
      </c>
      <c r="HH41">
        <v>5.2340600000000004</v>
      </c>
      <c r="HI41">
        <v>11.9788</v>
      </c>
      <c r="HJ41">
        <v>4.9753999999999996</v>
      </c>
      <c r="HK41">
        <v>3.2839999999999998</v>
      </c>
      <c r="HL41">
        <v>9999</v>
      </c>
      <c r="HM41">
        <v>9999</v>
      </c>
      <c r="HN41">
        <v>9999</v>
      </c>
      <c r="HO41">
        <v>999.9</v>
      </c>
      <c r="HP41">
        <v>1.86172</v>
      </c>
      <c r="HQ41">
        <v>1.86348</v>
      </c>
      <c r="HR41">
        <v>1.8687400000000001</v>
      </c>
      <c r="HS41">
        <v>1.8596299999999999</v>
      </c>
      <c r="HT41">
        <v>1.85791</v>
      </c>
      <c r="HU41">
        <v>1.8615699999999999</v>
      </c>
      <c r="HV41">
        <v>1.8653900000000001</v>
      </c>
      <c r="HW41">
        <v>1.8674299999999999</v>
      </c>
      <c r="HX41">
        <v>5</v>
      </c>
      <c r="HY41">
        <v>0</v>
      </c>
      <c r="HZ41">
        <v>0</v>
      </c>
      <c r="IA41">
        <v>0</v>
      </c>
      <c r="IB41" t="s">
        <v>428</v>
      </c>
      <c r="IC41" t="s">
        <v>429</v>
      </c>
      <c r="ID41" t="s">
        <v>430</v>
      </c>
      <c r="IE41" t="s">
        <v>430</v>
      </c>
      <c r="IF41" t="s">
        <v>430</v>
      </c>
      <c r="IG41" t="s">
        <v>430</v>
      </c>
      <c r="IH41">
        <v>0</v>
      </c>
      <c r="II41">
        <v>100</v>
      </c>
      <c r="IJ41">
        <v>100</v>
      </c>
      <c r="IK41">
        <v>1.9650000000000001</v>
      </c>
      <c r="IL41">
        <v>0.62570000000000003</v>
      </c>
      <c r="IM41">
        <v>1.755944922429437</v>
      </c>
      <c r="IN41">
        <v>1.118558698776514E-3</v>
      </c>
      <c r="IO41">
        <v>-1.6939696309573479E-6</v>
      </c>
      <c r="IP41">
        <v>5.4698917449866148E-10</v>
      </c>
      <c r="IQ41">
        <v>-8.7210606702825488E-2</v>
      </c>
      <c r="IR41">
        <v>-7.6058941998734366E-3</v>
      </c>
      <c r="IS41">
        <v>1.6984902717538061E-3</v>
      </c>
      <c r="IT41">
        <v>-9.6352527008986976E-6</v>
      </c>
      <c r="IU41">
        <v>2</v>
      </c>
      <c r="IV41">
        <v>2021</v>
      </c>
      <c r="IW41">
        <v>2</v>
      </c>
      <c r="IX41">
        <v>40</v>
      </c>
      <c r="IY41">
        <v>0.8</v>
      </c>
      <c r="IZ41">
        <v>0.7</v>
      </c>
      <c r="JA41">
        <v>1.03271</v>
      </c>
      <c r="JB41">
        <v>2.5695800000000002</v>
      </c>
      <c r="JC41">
        <v>1.34399</v>
      </c>
      <c r="JD41">
        <v>2.2351100000000002</v>
      </c>
      <c r="JE41">
        <v>1.5918000000000001</v>
      </c>
      <c r="JF41">
        <v>2.3645</v>
      </c>
      <c r="JG41">
        <v>51.564900000000002</v>
      </c>
      <c r="JH41">
        <v>23.868600000000001</v>
      </c>
      <c r="JI41">
        <v>18</v>
      </c>
      <c r="JJ41">
        <v>535.13199999999995</v>
      </c>
      <c r="JK41">
        <v>375.03100000000001</v>
      </c>
      <c r="JL41">
        <v>23.3904</v>
      </c>
      <c r="JM41">
        <v>31.668299999999999</v>
      </c>
      <c r="JN41">
        <v>30.0002</v>
      </c>
      <c r="JO41">
        <v>31.464500000000001</v>
      </c>
      <c r="JP41">
        <v>31.4115</v>
      </c>
      <c r="JQ41">
        <v>20.7547</v>
      </c>
      <c r="JR41">
        <v>27.7334</v>
      </c>
      <c r="JS41">
        <v>0</v>
      </c>
      <c r="JT41">
        <v>23.392399999999999</v>
      </c>
      <c r="JU41">
        <v>400</v>
      </c>
      <c r="JV41">
        <v>17.074300000000001</v>
      </c>
      <c r="JW41">
        <v>99.377099999999999</v>
      </c>
      <c r="JX41">
        <v>97.8874</v>
      </c>
    </row>
    <row r="42" spans="1:284" x14ac:dyDescent="0.3">
      <c r="A42">
        <v>26</v>
      </c>
      <c r="B42">
        <v>1693589581.5</v>
      </c>
      <c r="C42">
        <v>4881.4000000953674</v>
      </c>
      <c r="D42" t="s">
        <v>555</v>
      </c>
      <c r="E42" t="s">
        <v>556</v>
      </c>
      <c r="F42" t="s">
        <v>416</v>
      </c>
      <c r="G42" t="s">
        <v>509</v>
      </c>
      <c r="H42" t="s">
        <v>418</v>
      </c>
      <c r="I42" t="s">
        <v>419</v>
      </c>
      <c r="J42" t="s">
        <v>510</v>
      </c>
      <c r="K42" t="s">
        <v>511</v>
      </c>
      <c r="L42" t="s">
        <v>421</v>
      </c>
      <c r="M42">
        <v>1693589581.5</v>
      </c>
      <c r="N42">
        <f t="shared" si="0"/>
        <v>6.4710093782030529E-3</v>
      </c>
      <c r="O42">
        <f t="shared" si="1"/>
        <v>6.4710093782030524</v>
      </c>
      <c r="P42">
        <f t="shared" si="2"/>
        <v>29.721668459476</v>
      </c>
      <c r="Q42">
        <f t="shared" si="3"/>
        <v>361.63900000000001</v>
      </c>
      <c r="R42">
        <f t="shared" si="4"/>
        <v>258.88966329743272</v>
      </c>
      <c r="S42">
        <f t="shared" si="5"/>
        <v>25.87668675290065</v>
      </c>
      <c r="T42">
        <f t="shared" si="6"/>
        <v>36.146746847443701</v>
      </c>
      <c r="U42">
        <f t="shared" si="7"/>
        <v>0.53686389458114103</v>
      </c>
      <c r="V42">
        <f t="shared" si="8"/>
        <v>2.9304723785844047</v>
      </c>
      <c r="W42">
        <f t="shared" si="9"/>
        <v>0.48760960583980067</v>
      </c>
      <c r="X42">
        <f t="shared" si="10"/>
        <v>0.30880386071148191</v>
      </c>
      <c r="Y42">
        <f t="shared" si="11"/>
        <v>344.4009996444417</v>
      </c>
      <c r="Z42">
        <f t="shared" si="12"/>
        <v>28.806055642742869</v>
      </c>
      <c r="AA42">
        <f t="shared" si="13"/>
        <v>28.0733</v>
      </c>
      <c r="AB42">
        <f t="shared" si="14"/>
        <v>3.8110858130517586</v>
      </c>
      <c r="AC42">
        <f t="shared" si="15"/>
        <v>64.829251852236297</v>
      </c>
      <c r="AD42">
        <f t="shared" si="16"/>
        <v>2.5266809835420405</v>
      </c>
      <c r="AE42">
        <f t="shared" si="17"/>
        <v>3.8974396763069876</v>
      </c>
      <c r="AF42">
        <f t="shared" si="18"/>
        <v>1.2844048295097181</v>
      </c>
      <c r="AG42">
        <f t="shared" si="19"/>
        <v>-285.37151357875462</v>
      </c>
      <c r="AH42">
        <f t="shared" si="20"/>
        <v>60.841035109270976</v>
      </c>
      <c r="AI42">
        <f t="shared" si="21"/>
        <v>4.5375357756453312</v>
      </c>
      <c r="AJ42">
        <f t="shared" si="22"/>
        <v>124.40805695060338</v>
      </c>
      <c r="AK42">
        <v>16</v>
      </c>
      <c r="AL42">
        <v>3</v>
      </c>
      <c r="AM42">
        <f t="shared" si="23"/>
        <v>1</v>
      </c>
      <c r="AN42">
        <f t="shared" si="24"/>
        <v>0</v>
      </c>
      <c r="AO42">
        <f t="shared" si="25"/>
        <v>52644.718673771597</v>
      </c>
      <c r="AP42" t="s">
        <v>422</v>
      </c>
      <c r="AQ42">
        <v>10366.9</v>
      </c>
      <c r="AR42">
        <v>993.59653846153856</v>
      </c>
      <c r="AS42">
        <v>3431.87</v>
      </c>
      <c r="AT42">
        <f t="shared" si="26"/>
        <v>0.71047955241266758</v>
      </c>
      <c r="AU42">
        <v>-3.9894345373445681</v>
      </c>
      <c r="AV42" t="s">
        <v>557</v>
      </c>
      <c r="AW42">
        <v>10362.700000000001</v>
      </c>
      <c r="AX42">
        <v>926.18049999999994</v>
      </c>
      <c r="AY42">
        <v>1369.246322951341</v>
      </c>
      <c r="AZ42">
        <f t="shared" si="27"/>
        <v>0.32358372304870253</v>
      </c>
      <c r="BA42">
        <v>0.5</v>
      </c>
      <c r="BB42">
        <f t="shared" si="28"/>
        <v>1513.3196998222206</v>
      </c>
      <c r="BC42">
        <f t="shared" si="29"/>
        <v>29.721668459476</v>
      </c>
      <c r="BD42">
        <f t="shared" si="30"/>
        <v>244.84281131570955</v>
      </c>
      <c r="BE42">
        <f t="shared" si="31"/>
        <v>2.2276259934223306E-2</v>
      </c>
      <c r="BF42">
        <f t="shared" si="32"/>
        <v>1.5063934388392428</v>
      </c>
      <c r="BG42">
        <f t="shared" si="33"/>
        <v>691.85614148369018</v>
      </c>
      <c r="BH42" t="s">
        <v>558</v>
      </c>
      <c r="BI42">
        <v>627.66</v>
      </c>
      <c r="BJ42">
        <f t="shared" si="34"/>
        <v>627.66</v>
      </c>
      <c r="BK42">
        <f t="shared" si="35"/>
        <v>0.5416018363685573</v>
      </c>
      <c r="BL42">
        <f t="shared" si="36"/>
        <v>0.5974568424995248</v>
      </c>
      <c r="BM42">
        <f t="shared" si="37"/>
        <v>0.73554536823157279</v>
      </c>
      <c r="BN42">
        <f t="shared" si="38"/>
        <v>1.1794651328047514</v>
      </c>
      <c r="BO42">
        <f t="shared" si="39"/>
        <v>0.84593615506409137</v>
      </c>
      <c r="BP42">
        <f t="shared" si="40"/>
        <v>0.40488842268137987</v>
      </c>
      <c r="BQ42">
        <f t="shared" si="41"/>
        <v>0.59511157731862019</v>
      </c>
      <c r="BR42">
        <v>2423</v>
      </c>
      <c r="BS42">
        <v>290.00000000000011</v>
      </c>
      <c r="BT42">
        <v>1261.2</v>
      </c>
      <c r="BU42">
        <v>115</v>
      </c>
      <c r="BV42">
        <v>10362.700000000001</v>
      </c>
      <c r="BW42">
        <v>1256.8399999999999</v>
      </c>
      <c r="BX42">
        <v>4.3600000000000003</v>
      </c>
      <c r="BY42">
        <v>300.00000000000011</v>
      </c>
      <c r="BZ42">
        <v>38.4</v>
      </c>
      <c r="CA42">
        <v>1369.246322951341</v>
      </c>
      <c r="CB42">
        <v>1.5203673930109891</v>
      </c>
      <c r="CC42">
        <v>-116.4850302585229</v>
      </c>
      <c r="CD42">
        <v>1.2874635124977361</v>
      </c>
      <c r="CE42">
        <v>0.99659117509443285</v>
      </c>
      <c r="CF42">
        <v>-1.125854327030034E-2</v>
      </c>
      <c r="CG42">
        <v>289.99999999999989</v>
      </c>
      <c r="CH42">
        <v>1255.05</v>
      </c>
      <c r="CI42">
        <v>665</v>
      </c>
      <c r="CJ42">
        <v>10325.799999999999</v>
      </c>
      <c r="CK42">
        <v>1256.44</v>
      </c>
      <c r="CL42">
        <v>-1.39</v>
      </c>
      <c r="CZ42">
        <f t="shared" si="42"/>
        <v>1800.16</v>
      </c>
      <c r="DA42">
        <f t="shared" si="43"/>
        <v>1513.3196998222206</v>
      </c>
      <c r="DB42">
        <f t="shared" si="44"/>
        <v>0.84065844137311163</v>
      </c>
      <c r="DC42">
        <f t="shared" si="45"/>
        <v>0.19131688274622349</v>
      </c>
      <c r="DD42">
        <v>6</v>
      </c>
      <c r="DE42">
        <v>0.5</v>
      </c>
      <c r="DF42" t="s">
        <v>425</v>
      </c>
      <c r="DG42">
        <v>2</v>
      </c>
      <c r="DH42">
        <v>1693589581.5</v>
      </c>
      <c r="DI42">
        <v>361.63900000000001</v>
      </c>
      <c r="DJ42">
        <v>400.07499999999999</v>
      </c>
      <c r="DK42">
        <v>25.2788</v>
      </c>
      <c r="DL42">
        <v>17.717400000000001</v>
      </c>
      <c r="DM42">
        <v>359.56299999999999</v>
      </c>
      <c r="DN42">
        <v>24.663</v>
      </c>
      <c r="DO42">
        <v>500.49700000000001</v>
      </c>
      <c r="DP42">
        <v>99.852900000000005</v>
      </c>
      <c r="DQ42">
        <v>9.9668300000000001E-2</v>
      </c>
      <c r="DR42">
        <v>28.458400000000001</v>
      </c>
      <c r="DS42">
        <v>28.0733</v>
      </c>
      <c r="DT42">
        <v>999.9</v>
      </c>
      <c r="DU42">
        <v>0</v>
      </c>
      <c r="DV42">
        <v>0</v>
      </c>
      <c r="DW42">
        <v>10020</v>
      </c>
      <c r="DX42">
        <v>0</v>
      </c>
      <c r="DY42">
        <v>1646.86</v>
      </c>
      <c r="DZ42">
        <v>-38.435499999999998</v>
      </c>
      <c r="EA42">
        <v>371.01799999999997</v>
      </c>
      <c r="EB42">
        <v>407.291</v>
      </c>
      <c r="EC42">
        <v>7.5614100000000004</v>
      </c>
      <c r="ED42">
        <v>400.07499999999999</v>
      </c>
      <c r="EE42">
        <v>17.717400000000001</v>
      </c>
      <c r="EF42">
        <v>2.5241600000000002</v>
      </c>
      <c r="EG42">
        <v>1.7691300000000001</v>
      </c>
      <c r="EH42">
        <v>21.1831</v>
      </c>
      <c r="EI42">
        <v>15.5167</v>
      </c>
      <c r="EJ42">
        <v>1800.16</v>
      </c>
      <c r="EK42">
        <v>0.977993</v>
      </c>
      <c r="EL42">
        <v>2.2006899999999999E-2</v>
      </c>
      <c r="EM42">
        <v>0</v>
      </c>
      <c r="EN42">
        <v>926.55399999999997</v>
      </c>
      <c r="EO42">
        <v>5.0002700000000004</v>
      </c>
      <c r="EP42">
        <v>17319</v>
      </c>
      <c r="EQ42">
        <v>16250</v>
      </c>
      <c r="ER42">
        <v>47.125</v>
      </c>
      <c r="ES42">
        <v>49.311999999999998</v>
      </c>
      <c r="ET42">
        <v>48.25</v>
      </c>
      <c r="EU42">
        <v>48.875</v>
      </c>
      <c r="EV42">
        <v>48.875</v>
      </c>
      <c r="EW42">
        <v>1755.65</v>
      </c>
      <c r="EX42">
        <v>39.51</v>
      </c>
      <c r="EY42">
        <v>0</v>
      </c>
      <c r="EZ42">
        <v>119.3999998569489</v>
      </c>
      <c r="FA42">
        <v>0</v>
      </c>
      <c r="FB42">
        <v>926.18049999999994</v>
      </c>
      <c r="FC42">
        <v>3.7071794835002549</v>
      </c>
      <c r="FD42">
        <v>74.03418811391235</v>
      </c>
      <c r="FE42">
        <v>17309.573076923079</v>
      </c>
      <c r="FF42">
        <v>15</v>
      </c>
      <c r="FG42">
        <v>1693589537</v>
      </c>
      <c r="FH42" t="s">
        <v>559</v>
      </c>
      <c r="FI42">
        <v>1693589521.5</v>
      </c>
      <c r="FJ42">
        <v>1693589537</v>
      </c>
      <c r="FK42">
        <v>28</v>
      </c>
      <c r="FL42">
        <v>0.111</v>
      </c>
      <c r="FM42">
        <v>2E-3</v>
      </c>
      <c r="FN42">
        <v>2.0779999999999998</v>
      </c>
      <c r="FO42">
        <v>0.221</v>
      </c>
      <c r="FP42">
        <v>400</v>
      </c>
      <c r="FQ42">
        <v>17</v>
      </c>
      <c r="FR42">
        <v>0.22</v>
      </c>
      <c r="FS42">
        <v>0.02</v>
      </c>
      <c r="FT42">
        <v>29.853067020713059</v>
      </c>
      <c r="FU42">
        <v>-0.91382885686114812</v>
      </c>
      <c r="FV42">
        <v>0.16074226210047249</v>
      </c>
      <c r="FW42">
        <v>1</v>
      </c>
      <c r="FX42">
        <v>0.55454994332852914</v>
      </c>
      <c r="FY42">
        <v>-5.2922413121369083E-2</v>
      </c>
      <c r="FZ42">
        <v>8.0032442209724761E-3</v>
      </c>
      <c r="GA42">
        <v>1</v>
      </c>
      <c r="GB42">
        <v>2</v>
      </c>
      <c r="GC42">
        <v>2</v>
      </c>
      <c r="GD42" t="s">
        <v>427</v>
      </c>
      <c r="GE42">
        <v>3.0819100000000001</v>
      </c>
      <c r="GF42">
        <v>2.8650000000000002</v>
      </c>
      <c r="GG42">
        <v>8.5558400000000007E-2</v>
      </c>
      <c r="GH42">
        <v>9.5397200000000001E-2</v>
      </c>
      <c r="GI42">
        <v>0.119115</v>
      </c>
      <c r="GJ42">
        <v>9.6634700000000004E-2</v>
      </c>
      <c r="GK42">
        <v>27639.7</v>
      </c>
      <c r="GL42">
        <v>21163.4</v>
      </c>
      <c r="GM42">
        <v>29144.799999999999</v>
      </c>
      <c r="GN42">
        <v>21807.8</v>
      </c>
      <c r="GO42">
        <v>34405.9</v>
      </c>
      <c r="GP42">
        <v>27107.3</v>
      </c>
      <c r="GQ42">
        <v>40447.5</v>
      </c>
      <c r="GR42">
        <v>30986.799999999999</v>
      </c>
      <c r="GS42">
        <v>2.0343</v>
      </c>
      <c r="GT42">
        <v>1.7264999999999999</v>
      </c>
      <c r="GU42">
        <v>-3.72529E-3</v>
      </c>
      <c r="GV42">
        <v>0</v>
      </c>
      <c r="GW42">
        <v>28.1341</v>
      </c>
      <c r="GX42">
        <v>999.9</v>
      </c>
      <c r="GY42">
        <v>23.9</v>
      </c>
      <c r="GZ42">
        <v>47.1</v>
      </c>
      <c r="HA42">
        <v>25.689399999999999</v>
      </c>
      <c r="HB42">
        <v>62.367800000000003</v>
      </c>
      <c r="HC42">
        <v>14.4551</v>
      </c>
      <c r="HD42">
        <v>1</v>
      </c>
      <c r="HE42">
        <v>0.33373999999999998</v>
      </c>
      <c r="HF42">
        <v>4.7340400000000002</v>
      </c>
      <c r="HG42">
        <v>20.203900000000001</v>
      </c>
      <c r="HH42">
        <v>5.2352600000000002</v>
      </c>
      <c r="HI42">
        <v>11.98</v>
      </c>
      <c r="HJ42">
        <v>4.9756</v>
      </c>
      <c r="HK42">
        <v>3.2839999999999998</v>
      </c>
      <c r="HL42">
        <v>9999</v>
      </c>
      <c r="HM42">
        <v>9999</v>
      </c>
      <c r="HN42">
        <v>9999</v>
      </c>
      <c r="HO42">
        <v>999.9</v>
      </c>
      <c r="HP42">
        <v>1.86175</v>
      </c>
      <c r="HQ42">
        <v>1.8634599999999999</v>
      </c>
      <c r="HR42">
        <v>1.8687400000000001</v>
      </c>
      <c r="HS42">
        <v>1.85968</v>
      </c>
      <c r="HT42">
        <v>1.8579300000000001</v>
      </c>
      <c r="HU42">
        <v>1.8615999999999999</v>
      </c>
      <c r="HV42">
        <v>1.8653900000000001</v>
      </c>
      <c r="HW42">
        <v>1.8673999999999999</v>
      </c>
      <c r="HX42">
        <v>5</v>
      </c>
      <c r="HY42">
        <v>0</v>
      </c>
      <c r="HZ42">
        <v>0</v>
      </c>
      <c r="IA42">
        <v>0</v>
      </c>
      <c r="IB42" t="s">
        <v>428</v>
      </c>
      <c r="IC42" t="s">
        <v>429</v>
      </c>
      <c r="ID42" t="s">
        <v>430</v>
      </c>
      <c r="IE42" t="s">
        <v>430</v>
      </c>
      <c r="IF42" t="s">
        <v>430</v>
      </c>
      <c r="IG42" t="s">
        <v>430</v>
      </c>
      <c r="IH42">
        <v>0</v>
      </c>
      <c r="II42">
        <v>100</v>
      </c>
      <c r="IJ42">
        <v>100</v>
      </c>
      <c r="IK42">
        <v>2.0760000000000001</v>
      </c>
      <c r="IL42">
        <v>0.61580000000000001</v>
      </c>
      <c r="IM42">
        <v>1.866991231495309</v>
      </c>
      <c r="IN42">
        <v>1.118558698776514E-3</v>
      </c>
      <c r="IO42">
        <v>-1.6939696309573479E-6</v>
      </c>
      <c r="IP42">
        <v>5.4698917449866148E-10</v>
      </c>
      <c r="IQ42">
        <v>-8.5226318292772496E-2</v>
      </c>
      <c r="IR42">
        <v>-7.6058941998734366E-3</v>
      </c>
      <c r="IS42">
        <v>1.6984902717538061E-3</v>
      </c>
      <c r="IT42">
        <v>-9.6352527008986976E-6</v>
      </c>
      <c r="IU42">
        <v>2</v>
      </c>
      <c r="IV42">
        <v>2021</v>
      </c>
      <c r="IW42">
        <v>2</v>
      </c>
      <c r="IX42">
        <v>40</v>
      </c>
      <c r="IY42">
        <v>1</v>
      </c>
      <c r="IZ42">
        <v>0.7</v>
      </c>
      <c r="JA42">
        <v>1.03271</v>
      </c>
      <c r="JB42">
        <v>2.5720200000000002</v>
      </c>
      <c r="JC42">
        <v>1.34399</v>
      </c>
      <c r="JD42">
        <v>2.2351100000000002</v>
      </c>
      <c r="JE42">
        <v>1.5918000000000001</v>
      </c>
      <c r="JF42">
        <v>2.50488</v>
      </c>
      <c r="JG42">
        <v>51.698900000000002</v>
      </c>
      <c r="JH42">
        <v>23.8598</v>
      </c>
      <c r="JI42">
        <v>18</v>
      </c>
      <c r="JJ42">
        <v>534.92899999999997</v>
      </c>
      <c r="JK42">
        <v>375.12599999999998</v>
      </c>
      <c r="JL42">
        <v>22.753900000000002</v>
      </c>
      <c r="JM42">
        <v>31.6572</v>
      </c>
      <c r="JN42">
        <v>30.000900000000001</v>
      </c>
      <c r="JO42">
        <v>31.464500000000001</v>
      </c>
      <c r="JP42">
        <v>31.417000000000002</v>
      </c>
      <c r="JQ42">
        <v>20.758500000000002</v>
      </c>
      <c r="JR42">
        <v>24.0779</v>
      </c>
      <c r="JS42">
        <v>0</v>
      </c>
      <c r="JT42">
        <v>22.7593</v>
      </c>
      <c r="JU42">
        <v>400</v>
      </c>
      <c r="JV42">
        <v>17.876200000000001</v>
      </c>
      <c r="JW42">
        <v>99.371399999999994</v>
      </c>
      <c r="JX42">
        <v>97.898600000000002</v>
      </c>
    </row>
    <row r="43" spans="1:284" x14ac:dyDescent="0.3">
      <c r="A43">
        <v>27</v>
      </c>
      <c r="B43">
        <v>1693589765.5</v>
      </c>
      <c r="C43">
        <v>5065.4000000953674</v>
      </c>
      <c r="D43" t="s">
        <v>560</v>
      </c>
      <c r="E43" t="s">
        <v>561</v>
      </c>
      <c r="F43" t="s">
        <v>416</v>
      </c>
      <c r="G43" t="s">
        <v>509</v>
      </c>
      <c r="H43" t="s">
        <v>418</v>
      </c>
      <c r="I43" t="s">
        <v>419</v>
      </c>
      <c r="J43" t="s">
        <v>510</v>
      </c>
      <c r="K43" t="s">
        <v>511</v>
      </c>
      <c r="L43" t="s">
        <v>421</v>
      </c>
      <c r="M43">
        <v>1693589765.5</v>
      </c>
      <c r="N43">
        <f t="shared" si="0"/>
        <v>4.8531574168190822E-3</v>
      </c>
      <c r="O43">
        <f t="shared" si="1"/>
        <v>4.8531574168190819</v>
      </c>
      <c r="P43">
        <f t="shared" si="2"/>
        <v>38.69569836526545</v>
      </c>
      <c r="Q43">
        <f t="shared" si="3"/>
        <v>550.27200000000005</v>
      </c>
      <c r="R43">
        <f t="shared" si="4"/>
        <v>367.45494274847636</v>
      </c>
      <c r="S43">
        <f t="shared" si="5"/>
        <v>36.730945998754336</v>
      </c>
      <c r="T43">
        <f t="shared" si="6"/>
        <v>55.005413630976008</v>
      </c>
      <c r="U43">
        <f t="shared" si="7"/>
        <v>0.38018935581677821</v>
      </c>
      <c r="V43">
        <f t="shared" si="8"/>
        <v>2.9253333144097695</v>
      </c>
      <c r="W43">
        <f t="shared" si="9"/>
        <v>0.35471771690582821</v>
      </c>
      <c r="X43">
        <f t="shared" si="10"/>
        <v>0.22384473112030476</v>
      </c>
      <c r="Y43">
        <f t="shared" si="11"/>
        <v>344.36119964467218</v>
      </c>
      <c r="Z43">
        <f t="shared" si="12"/>
        <v>28.865769949266816</v>
      </c>
      <c r="AA43">
        <f t="shared" si="13"/>
        <v>28.019100000000002</v>
      </c>
      <c r="AB43">
        <f t="shared" si="14"/>
        <v>3.7990671513740413</v>
      </c>
      <c r="AC43">
        <f t="shared" si="15"/>
        <v>64.836615083270885</v>
      </c>
      <c r="AD43">
        <f t="shared" si="16"/>
        <v>2.4743499673464</v>
      </c>
      <c r="AE43">
        <f t="shared" si="17"/>
        <v>3.8162849250667166</v>
      </c>
      <c r="AF43">
        <f t="shared" si="18"/>
        <v>1.3247171840276413</v>
      </c>
      <c r="AG43">
        <f t="shared" si="19"/>
        <v>-214.02424208172152</v>
      </c>
      <c r="AH43">
        <f t="shared" si="20"/>
        <v>12.23834020456475</v>
      </c>
      <c r="AI43">
        <f t="shared" si="21"/>
        <v>0.91244871400011451</v>
      </c>
      <c r="AJ43">
        <f t="shared" si="22"/>
        <v>143.4877464815155</v>
      </c>
      <c r="AK43">
        <v>18</v>
      </c>
      <c r="AL43">
        <v>4</v>
      </c>
      <c r="AM43">
        <f t="shared" si="23"/>
        <v>1</v>
      </c>
      <c r="AN43">
        <f t="shared" si="24"/>
        <v>0</v>
      </c>
      <c r="AO43">
        <f t="shared" si="25"/>
        <v>52560.190024267344</v>
      </c>
      <c r="AP43" t="s">
        <v>422</v>
      </c>
      <c r="AQ43">
        <v>10366.9</v>
      </c>
      <c r="AR43">
        <v>993.59653846153856</v>
      </c>
      <c r="AS43">
        <v>3431.87</v>
      </c>
      <c r="AT43">
        <f t="shared" si="26"/>
        <v>0.71047955241266758</v>
      </c>
      <c r="AU43">
        <v>-3.9894345373445681</v>
      </c>
      <c r="AV43" t="s">
        <v>562</v>
      </c>
      <c r="AW43">
        <v>10361.9</v>
      </c>
      <c r="AX43">
        <v>951.40219230769242</v>
      </c>
      <c r="AY43">
        <v>1490.5047319318121</v>
      </c>
      <c r="AZ43">
        <f t="shared" si="27"/>
        <v>0.36169126341880187</v>
      </c>
      <c r="BA43">
        <v>0.5</v>
      </c>
      <c r="BB43">
        <f t="shared" si="28"/>
        <v>1513.1507998223362</v>
      </c>
      <c r="BC43">
        <f t="shared" si="29"/>
        <v>38.69569836526545</v>
      </c>
      <c r="BD43">
        <f t="shared" si="30"/>
        <v>273.64671226545568</v>
      </c>
      <c r="BE43">
        <f t="shared" si="31"/>
        <v>2.8209437491373508E-2</v>
      </c>
      <c r="BF43">
        <f t="shared" si="32"/>
        <v>1.3024884970019683</v>
      </c>
      <c r="BG43">
        <f t="shared" si="33"/>
        <v>721.51526035468157</v>
      </c>
      <c r="BH43" t="s">
        <v>563</v>
      </c>
      <c r="BI43">
        <v>628.49</v>
      </c>
      <c r="BJ43">
        <f t="shared" si="34"/>
        <v>628.49</v>
      </c>
      <c r="BK43">
        <f t="shared" si="35"/>
        <v>0.57833746747960524</v>
      </c>
      <c r="BL43">
        <f t="shared" si="36"/>
        <v>0.6253982903702443</v>
      </c>
      <c r="BM43">
        <f t="shared" si="37"/>
        <v>0.69250878156660445</v>
      </c>
      <c r="BN43">
        <f t="shared" si="38"/>
        <v>1.0849137661811776</v>
      </c>
      <c r="BO43">
        <f t="shared" si="39"/>
        <v>0.79620489608382861</v>
      </c>
      <c r="BP43">
        <f t="shared" si="40"/>
        <v>0.41313397708429561</v>
      </c>
      <c r="BQ43">
        <f t="shared" si="41"/>
        <v>0.58686602291570433</v>
      </c>
      <c r="BR43">
        <v>2425</v>
      </c>
      <c r="BS43">
        <v>290.00000000000011</v>
      </c>
      <c r="BT43">
        <v>1356.89</v>
      </c>
      <c r="BU43">
        <v>125</v>
      </c>
      <c r="BV43">
        <v>10361.9</v>
      </c>
      <c r="BW43">
        <v>1352.95</v>
      </c>
      <c r="BX43">
        <v>3.94</v>
      </c>
      <c r="BY43">
        <v>300.00000000000011</v>
      </c>
      <c r="BZ43">
        <v>38.4</v>
      </c>
      <c r="CA43">
        <v>1490.5047319318121</v>
      </c>
      <c r="CB43">
        <v>1.5299160623058981</v>
      </c>
      <c r="CC43">
        <v>-142.53140985469651</v>
      </c>
      <c r="CD43">
        <v>1.2957131612156809</v>
      </c>
      <c r="CE43">
        <v>0.99769138861364426</v>
      </c>
      <c r="CF43">
        <v>-1.126033370411568E-2</v>
      </c>
      <c r="CG43">
        <v>289.99999999999989</v>
      </c>
      <c r="CH43">
        <v>1351.6</v>
      </c>
      <c r="CI43">
        <v>695</v>
      </c>
      <c r="CJ43">
        <v>10324.5</v>
      </c>
      <c r="CK43">
        <v>1352.45</v>
      </c>
      <c r="CL43">
        <v>-0.85</v>
      </c>
      <c r="CZ43">
        <f t="shared" si="42"/>
        <v>1799.96</v>
      </c>
      <c r="DA43">
        <f t="shared" si="43"/>
        <v>1513.1507998223362</v>
      </c>
      <c r="DB43">
        <f t="shared" si="44"/>
        <v>0.84065801452384281</v>
      </c>
      <c r="DC43">
        <f t="shared" si="45"/>
        <v>0.1913160290476856</v>
      </c>
      <c r="DD43">
        <v>6</v>
      </c>
      <c r="DE43">
        <v>0.5</v>
      </c>
      <c r="DF43" t="s">
        <v>425</v>
      </c>
      <c r="DG43">
        <v>2</v>
      </c>
      <c r="DH43">
        <v>1693589765.5</v>
      </c>
      <c r="DI43">
        <v>550.27200000000005</v>
      </c>
      <c r="DJ43">
        <v>599.899</v>
      </c>
      <c r="DK43">
        <v>24.753299999999999</v>
      </c>
      <c r="DL43">
        <v>19.075099999999999</v>
      </c>
      <c r="DM43">
        <v>547.84100000000001</v>
      </c>
      <c r="DN43">
        <v>24.157699999999998</v>
      </c>
      <c r="DO43">
        <v>500.12599999999998</v>
      </c>
      <c r="DP43">
        <v>99.859700000000004</v>
      </c>
      <c r="DQ43">
        <v>0.10070800000000001</v>
      </c>
      <c r="DR43">
        <v>28.096699999999998</v>
      </c>
      <c r="DS43">
        <v>28.019100000000002</v>
      </c>
      <c r="DT43">
        <v>999.9</v>
      </c>
      <c r="DU43">
        <v>0</v>
      </c>
      <c r="DV43">
        <v>0</v>
      </c>
      <c r="DW43">
        <v>9990</v>
      </c>
      <c r="DX43">
        <v>0</v>
      </c>
      <c r="DY43">
        <v>1647.15</v>
      </c>
      <c r="DZ43">
        <v>-49.626600000000003</v>
      </c>
      <c r="EA43">
        <v>564.23900000000003</v>
      </c>
      <c r="EB43">
        <v>611.56500000000005</v>
      </c>
      <c r="EC43">
        <v>5.6781699999999997</v>
      </c>
      <c r="ED43">
        <v>599.899</v>
      </c>
      <c r="EE43">
        <v>19.075099999999999</v>
      </c>
      <c r="EF43">
        <v>2.4718499999999999</v>
      </c>
      <c r="EG43">
        <v>1.90483</v>
      </c>
      <c r="EH43">
        <v>20.842400000000001</v>
      </c>
      <c r="EI43">
        <v>16.674700000000001</v>
      </c>
      <c r="EJ43">
        <v>1799.96</v>
      </c>
      <c r="EK43">
        <v>0.97800600000000004</v>
      </c>
      <c r="EL43">
        <v>2.1993800000000001E-2</v>
      </c>
      <c r="EM43">
        <v>0</v>
      </c>
      <c r="EN43">
        <v>951.572</v>
      </c>
      <c r="EO43">
        <v>5.0002700000000004</v>
      </c>
      <c r="EP43">
        <v>17763.5</v>
      </c>
      <c r="EQ43">
        <v>16248.3</v>
      </c>
      <c r="ER43">
        <v>47.061999999999998</v>
      </c>
      <c r="ES43">
        <v>49.311999999999998</v>
      </c>
      <c r="ET43">
        <v>48.186999999999998</v>
      </c>
      <c r="EU43">
        <v>48.875</v>
      </c>
      <c r="EV43">
        <v>48.811999999999998</v>
      </c>
      <c r="EW43">
        <v>1755.48</v>
      </c>
      <c r="EX43">
        <v>39.479999999999997</v>
      </c>
      <c r="EY43">
        <v>0</v>
      </c>
      <c r="EZ43">
        <v>181.79999995231631</v>
      </c>
      <c r="FA43">
        <v>0</v>
      </c>
      <c r="FB43">
        <v>951.40219230769242</v>
      </c>
      <c r="FC43">
        <v>-0.55846155272255693</v>
      </c>
      <c r="FD43">
        <v>-26.646154027119699</v>
      </c>
      <c r="FE43">
        <v>17770.738461538462</v>
      </c>
      <c r="FF43">
        <v>15</v>
      </c>
      <c r="FG43">
        <v>1693589715.5</v>
      </c>
      <c r="FH43" t="s">
        <v>564</v>
      </c>
      <c r="FI43">
        <v>1693589710.5</v>
      </c>
      <c r="FJ43">
        <v>1693589715.5</v>
      </c>
      <c r="FK43">
        <v>29</v>
      </c>
      <c r="FL43">
        <v>0.37</v>
      </c>
      <c r="FM43">
        <v>8.9999999999999993E-3</v>
      </c>
      <c r="FN43">
        <v>2.4180000000000001</v>
      </c>
      <c r="FO43">
        <v>0.29599999999999999</v>
      </c>
      <c r="FP43">
        <v>600</v>
      </c>
      <c r="FQ43">
        <v>19</v>
      </c>
      <c r="FR43">
        <v>0.16</v>
      </c>
      <c r="FS43">
        <v>0.04</v>
      </c>
      <c r="FT43">
        <v>38.915378416689492</v>
      </c>
      <c r="FU43">
        <v>-0.90940472944458695</v>
      </c>
      <c r="FV43">
        <v>0.1713437147008742</v>
      </c>
      <c r="FW43">
        <v>1</v>
      </c>
      <c r="FX43">
        <v>0.39608193225139338</v>
      </c>
      <c r="FY43">
        <v>-6.0433097451191291E-2</v>
      </c>
      <c r="FZ43">
        <v>8.7966228045047324E-3</v>
      </c>
      <c r="GA43">
        <v>1</v>
      </c>
      <c r="GB43">
        <v>2</v>
      </c>
      <c r="GC43">
        <v>2</v>
      </c>
      <c r="GD43" t="s">
        <v>427</v>
      </c>
      <c r="GE43">
        <v>3.0818099999999999</v>
      </c>
      <c r="GF43">
        <v>2.86578</v>
      </c>
      <c r="GG43">
        <v>0.117614</v>
      </c>
      <c r="GH43">
        <v>0.128584</v>
      </c>
      <c r="GI43">
        <v>0.117365</v>
      </c>
      <c r="GJ43">
        <v>0.101866</v>
      </c>
      <c r="GK43">
        <v>26665.7</v>
      </c>
      <c r="GL43">
        <v>20383.900000000001</v>
      </c>
      <c r="GM43">
        <v>29140</v>
      </c>
      <c r="GN43">
        <v>21805</v>
      </c>
      <c r="GO43">
        <v>34474.400000000001</v>
      </c>
      <c r="GP43">
        <v>26950.5</v>
      </c>
      <c r="GQ43">
        <v>40440.800000000003</v>
      </c>
      <c r="GR43">
        <v>30983.7</v>
      </c>
      <c r="GS43">
        <v>2.0291000000000001</v>
      </c>
      <c r="GT43">
        <v>1.7304999999999999</v>
      </c>
      <c r="GU43">
        <v>-1.9371499999999999E-3</v>
      </c>
      <c r="GV43">
        <v>0</v>
      </c>
      <c r="GW43">
        <v>28.050699999999999</v>
      </c>
      <c r="GX43">
        <v>999.9</v>
      </c>
      <c r="GY43">
        <v>23.7</v>
      </c>
      <c r="GZ43">
        <v>47.3</v>
      </c>
      <c r="HA43">
        <v>25.7316</v>
      </c>
      <c r="HB43">
        <v>62.387799999999999</v>
      </c>
      <c r="HC43">
        <v>14.242800000000001</v>
      </c>
      <c r="HD43">
        <v>1</v>
      </c>
      <c r="HE43">
        <v>0.340945</v>
      </c>
      <c r="HF43">
        <v>4.7589499999999996</v>
      </c>
      <c r="HG43">
        <v>20.203900000000001</v>
      </c>
      <c r="HH43">
        <v>5.2352600000000002</v>
      </c>
      <c r="HI43">
        <v>11.98</v>
      </c>
      <c r="HJ43">
        <v>4.9748000000000001</v>
      </c>
      <c r="HK43">
        <v>3.2839999999999998</v>
      </c>
      <c r="HL43">
        <v>9999</v>
      </c>
      <c r="HM43">
        <v>9999</v>
      </c>
      <c r="HN43">
        <v>9999</v>
      </c>
      <c r="HO43">
        <v>999.9</v>
      </c>
      <c r="HP43">
        <v>1.86175</v>
      </c>
      <c r="HQ43">
        <v>1.8635299999999999</v>
      </c>
      <c r="HR43">
        <v>1.8687400000000001</v>
      </c>
      <c r="HS43">
        <v>1.8597399999999999</v>
      </c>
      <c r="HT43">
        <v>1.85791</v>
      </c>
      <c r="HU43">
        <v>1.8615699999999999</v>
      </c>
      <c r="HV43">
        <v>1.8653999999999999</v>
      </c>
      <c r="HW43">
        <v>1.8674299999999999</v>
      </c>
      <c r="HX43">
        <v>5</v>
      </c>
      <c r="HY43">
        <v>0</v>
      </c>
      <c r="HZ43">
        <v>0</v>
      </c>
      <c r="IA43">
        <v>0</v>
      </c>
      <c r="IB43" t="s">
        <v>428</v>
      </c>
      <c r="IC43" t="s">
        <v>429</v>
      </c>
      <c r="ID43" t="s">
        <v>430</v>
      </c>
      <c r="IE43" t="s">
        <v>430</v>
      </c>
      <c r="IF43" t="s">
        <v>430</v>
      </c>
      <c r="IG43" t="s">
        <v>430</v>
      </c>
      <c r="IH43">
        <v>0</v>
      </c>
      <c r="II43">
        <v>100</v>
      </c>
      <c r="IJ43">
        <v>100</v>
      </c>
      <c r="IK43">
        <v>2.431</v>
      </c>
      <c r="IL43">
        <v>0.59560000000000002</v>
      </c>
      <c r="IM43">
        <v>2.2374444071309529</v>
      </c>
      <c r="IN43">
        <v>1.118558698776514E-3</v>
      </c>
      <c r="IO43">
        <v>-1.6939696309573479E-6</v>
      </c>
      <c r="IP43">
        <v>5.4698917449866148E-10</v>
      </c>
      <c r="IQ43">
        <v>-7.6030117214152149E-2</v>
      </c>
      <c r="IR43">
        <v>-7.6058941998734366E-3</v>
      </c>
      <c r="IS43">
        <v>1.6984902717538061E-3</v>
      </c>
      <c r="IT43">
        <v>-9.6352527008986976E-6</v>
      </c>
      <c r="IU43">
        <v>2</v>
      </c>
      <c r="IV43">
        <v>2021</v>
      </c>
      <c r="IW43">
        <v>2</v>
      </c>
      <c r="IX43">
        <v>40</v>
      </c>
      <c r="IY43">
        <v>0.9</v>
      </c>
      <c r="IZ43">
        <v>0.8</v>
      </c>
      <c r="JA43">
        <v>1.4379900000000001</v>
      </c>
      <c r="JB43">
        <v>2.5708000000000002</v>
      </c>
      <c r="JC43">
        <v>1.34399</v>
      </c>
      <c r="JD43">
        <v>2.2351100000000002</v>
      </c>
      <c r="JE43">
        <v>1.5918000000000001</v>
      </c>
      <c r="JF43">
        <v>2.3547400000000001</v>
      </c>
      <c r="JG43">
        <v>51.934600000000003</v>
      </c>
      <c r="JH43">
        <v>23.842300000000002</v>
      </c>
      <c r="JI43">
        <v>18</v>
      </c>
      <c r="JJ43">
        <v>532.09</v>
      </c>
      <c r="JK43">
        <v>377.911</v>
      </c>
      <c r="JL43">
        <v>22.282900000000001</v>
      </c>
      <c r="JM43">
        <v>31.779800000000002</v>
      </c>
      <c r="JN43">
        <v>30</v>
      </c>
      <c r="JO43">
        <v>31.538900000000002</v>
      </c>
      <c r="JP43">
        <v>31.485600000000002</v>
      </c>
      <c r="JQ43">
        <v>28.8597</v>
      </c>
      <c r="JR43">
        <v>18.0593</v>
      </c>
      <c r="JS43">
        <v>0</v>
      </c>
      <c r="JT43">
        <v>22.281500000000001</v>
      </c>
      <c r="JU43">
        <v>600</v>
      </c>
      <c r="JV43">
        <v>19.224399999999999</v>
      </c>
      <c r="JW43">
        <v>99.355000000000004</v>
      </c>
      <c r="JX43">
        <v>97.887799999999999</v>
      </c>
    </row>
    <row r="44" spans="1:284" x14ac:dyDescent="0.3">
      <c r="A44">
        <v>28</v>
      </c>
      <c r="B44">
        <v>1693589955</v>
      </c>
      <c r="C44">
        <v>5254.9000000953674</v>
      </c>
      <c r="D44" t="s">
        <v>565</v>
      </c>
      <c r="E44" t="s">
        <v>566</v>
      </c>
      <c r="F44" t="s">
        <v>416</v>
      </c>
      <c r="G44" t="s">
        <v>509</v>
      </c>
      <c r="H44" t="s">
        <v>418</v>
      </c>
      <c r="I44" t="s">
        <v>419</v>
      </c>
      <c r="J44" t="s">
        <v>510</v>
      </c>
      <c r="K44" t="s">
        <v>511</v>
      </c>
      <c r="L44" t="s">
        <v>421</v>
      </c>
      <c r="M44">
        <v>1693589955</v>
      </c>
      <c r="N44">
        <f t="shared" si="0"/>
        <v>3.6188270804662645E-3</v>
      </c>
      <c r="O44">
        <f t="shared" si="1"/>
        <v>3.6188270804662643</v>
      </c>
      <c r="P44">
        <f t="shared" si="2"/>
        <v>43.390293516570388</v>
      </c>
      <c r="Q44">
        <f t="shared" si="3"/>
        <v>744.68299999999999</v>
      </c>
      <c r="R44">
        <f t="shared" si="4"/>
        <v>462.78199222913935</v>
      </c>
      <c r="S44">
        <f t="shared" si="5"/>
        <v>46.257193178061051</v>
      </c>
      <c r="T44">
        <f t="shared" si="6"/>
        <v>74.434498242883592</v>
      </c>
      <c r="U44">
        <f t="shared" si="7"/>
        <v>0.26999322429254152</v>
      </c>
      <c r="V44">
        <f t="shared" si="8"/>
        <v>2.9248068567889769</v>
      </c>
      <c r="W44">
        <f t="shared" si="9"/>
        <v>0.2568716946849674</v>
      </c>
      <c r="X44">
        <f t="shared" si="10"/>
        <v>0.16167057146497466</v>
      </c>
      <c r="Y44">
        <f t="shared" si="11"/>
        <v>344.33269964464256</v>
      </c>
      <c r="Z44">
        <f t="shared" si="12"/>
        <v>28.972740580896819</v>
      </c>
      <c r="AA44">
        <f t="shared" si="13"/>
        <v>28.041799999999999</v>
      </c>
      <c r="AB44">
        <f t="shared" si="14"/>
        <v>3.804096767001365</v>
      </c>
      <c r="AC44">
        <f t="shared" si="15"/>
        <v>64.738398098186877</v>
      </c>
      <c r="AD44">
        <f t="shared" si="16"/>
        <v>2.4399120014938398</v>
      </c>
      <c r="AE44">
        <f t="shared" si="17"/>
        <v>3.7688791708952931</v>
      </c>
      <c r="AF44">
        <f t="shared" si="18"/>
        <v>1.3641847655075252</v>
      </c>
      <c r="AG44">
        <f t="shared" si="19"/>
        <v>-159.59027424856225</v>
      </c>
      <c r="AH44">
        <f t="shared" si="20"/>
        <v>-25.150308868481215</v>
      </c>
      <c r="AI44">
        <f t="shared" si="21"/>
        <v>-1.8736677353783351</v>
      </c>
      <c r="AJ44">
        <f t="shared" si="22"/>
        <v>157.71844879222078</v>
      </c>
      <c r="AK44">
        <v>18</v>
      </c>
      <c r="AL44">
        <v>4</v>
      </c>
      <c r="AM44">
        <f t="shared" si="23"/>
        <v>1</v>
      </c>
      <c r="AN44">
        <f t="shared" si="24"/>
        <v>0</v>
      </c>
      <c r="AO44">
        <f t="shared" si="25"/>
        <v>52582.381731234542</v>
      </c>
      <c r="AP44" t="s">
        <v>422</v>
      </c>
      <c r="AQ44">
        <v>10366.9</v>
      </c>
      <c r="AR44">
        <v>993.59653846153856</v>
      </c>
      <c r="AS44">
        <v>3431.87</v>
      </c>
      <c r="AT44">
        <f t="shared" si="26"/>
        <v>0.71047955241266758</v>
      </c>
      <c r="AU44">
        <v>-3.9894345373445681</v>
      </c>
      <c r="AV44" t="s">
        <v>567</v>
      </c>
      <c r="AW44">
        <v>10367.4</v>
      </c>
      <c r="AX44">
        <v>966.87546153846154</v>
      </c>
      <c r="AY44">
        <v>1561.171006962247</v>
      </c>
      <c r="AZ44">
        <f t="shared" si="27"/>
        <v>0.38067293254451084</v>
      </c>
      <c r="BA44">
        <v>0.5</v>
      </c>
      <c r="BB44">
        <f t="shared" si="28"/>
        <v>1513.024799822321</v>
      </c>
      <c r="BC44">
        <f t="shared" si="29"/>
        <v>43.390293516570388</v>
      </c>
      <c r="BD44">
        <f t="shared" si="30"/>
        <v>287.98379378046724</v>
      </c>
      <c r="BE44">
        <f t="shared" si="31"/>
        <v>3.1314574658312874E-2</v>
      </c>
      <c r="BF44">
        <f t="shared" si="32"/>
        <v>1.1982665477997767</v>
      </c>
      <c r="BG44">
        <f t="shared" si="33"/>
        <v>737.67897936686359</v>
      </c>
      <c r="BH44" t="s">
        <v>568</v>
      </c>
      <c r="BI44">
        <v>633.63</v>
      </c>
      <c r="BJ44">
        <f t="shared" si="34"/>
        <v>633.63</v>
      </c>
      <c r="BK44">
        <f t="shared" si="35"/>
        <v>0.59413158637058738</v>
      </c>
      <c r="BL44">
        <f t="shared" si="36"/>
        <v>0.64072158639124688</v>
      </c>
      <c r="BM44">
        <f t="shared" si="37"/>
        <v>0.66852700019932276</v>
      </c>
      <c r="BN44">
        <f t="shared" si="38"/>
        <v>1.0470794202453517</v>
      </c>
      <c r="BO44">
        <f t="shared" si="39"/>
        <v>0.76722280029140377</v>
      </c>
      <c r="BP44">
        <f t="shared" si="40"/>
        <v>0.41988904976355756</v>
      </c>
      <c r="BQ44">
        <f t="shared" si="41"/>
        <v>0.58011095023644244</v>
      </c>
      <c r="BR44">
        <v>2427</v>
      </c>
      <c r="BS44">
        <v>290.00000000000011</v>
      </c>
      <c r="BT44">
        <v>1415.39</v>
      </c>
      <c r="BU44">
        <v>105</v>
      </c>
      <c r="BV44">
        <v>10367.4</v>
      </c>
      <c r="BW44">
        <v>1412.36</v>
      </c>
      <c r="BX44">
        <v>3.03</v>
      </c>
      <c r="BY44">
        <v>300.00000000000011</v>
      </c>
      <c r="BZ44">
        <v>38.4</v>
      </c>
      <c r="CA44">
        <v>1561.171006962247</v>
      </c>
      <c r="CB44">
        <v>1.7507661541902459</v>
      </c>
      <c r="CC44">
        <v>-154.2830249112283</v>
      </c>
      <c r="CD44">
        <v>1.482949299579585</v>
      </c>
      <c r="CE44">
        <v>0.99741980615205661</v>
      </c>
      <c r="CF44">
        <v>-1.126183670745274E-2</v>
      </c>
      <c r="CG44">
        <v>289.99999999999989</v>
      </c>
      <c r="CH44">
        <v>1412.54</v>
      </c>
      <c r="CI44">
        <v>785</v>
      </c>
      <c r="CJ44">
        <v>10319.5</v>
      </c>
      <c r="CK44">
        <v>1411.66</v>
      </c>
      <c r="CL44">
        <v>0.88</v>
      </c>
      <c r="CZ44">
        <f t="shared" si="42"/>
        <v>1799.81</v>
      </c>
      <c r="DA44">
        <f t="shared" si="43"/>
        <v>1513.024799822321</v>
      </c>
      <c r="DB44">
        <f t="shared" si="44"/>
        <v>0.84065806936416687</v>
      </c>
      <c r="DC44">
        <f t="shared" si="45"/>
        <v>0.19131613872833386</v>
      </c>
      <c r="DD44">
        <v>6</v>
      </c>
      <c r="DE44">
        <v>0.5</v>
      </c>
      <c r="DF44" t="s">
        <v>425</v>
      </c>
      <c r="DG44">
        <v>2</v>
      </c>
      <c r="DH44">
        <v>1693589955</v>
      </c>
      <c r="DI44">
        <v>744.68299999999999</v>
      </c>
      <c r="DJ44">
        <v>799.92399999999998</v>
      </c>
      <c r="DK44">
        <v>24.4102</v>
      </c>
      <c r="DL44">
        <v>20.1783</v>
      </c>
      <c r="DM44">
        <v>742.21400000000006</v>
      </c>
      <c r="DN44">
        <v>23.829000000000001</v>
      </c>
      <c r="DO44">
        <v>500.55399999999997</v>
      </c>
      <c r="DP44">
        <v>99.854699999999994</v>
      </c>
      <c r="DQ44">
        <v>9.9909200000000004E-2</v>
      </c>
      <c r="DR44">
        <v>27.882300000000001</v>
      </c>
      <c r="DS44">
        <v>28.041799999999999</v>
      </c>
      <c r="DT44">
        <v>999.9</v>
      </c>
      <c r="DU44">
        <v>0</v>
      </c>
      <c r="DV44">
        <v>0</v>
      </c>
      <c r="DW44">
        <v>9987.5</v>
      </c>
      <c r="DX44">
        <v>0</v>
      </c>
      <c r="DY44">
        <v>1655.12</v>
      </c>
      <c r="DZ44">
        <v>-55.240900000000003</v>
      </c>
      <c r="EA44">
        <v>763.31600000000003</v>
      </c>
      <c r="EB44">
        <v>816.39800000000002</v>
      </c>
      <c r="EC44">
        <v>4.2319100000000001</v>
      </c>
      <c r="ED44">
        <v>799.92399999999998</v>
      </c>
      <c r="EE44">
        <v>20.1783</v>
      </c>
      <c r="EF44">
        <v>2.4374699999999998</v>
      </c>
      <c r="EG44">
        <v>2.0148999999999999</v>
      </c>
      <c r="EH44">
        <v>20.614899999999999</v>
      </c>
      <c r="EI44">
        <v>17.561900000000001</v>
      </c>
      <c r="EJ44">
        <v>1799.81</v>
      </c>
      <c r="EK44">
        <v>0.97800299999999996</v>
      </c>
      <c r="EL44">
        <v>2.19974E-2</v>
      </c>
      <c r="EM44">
        <v>0</v>
      </c>
      <c r="EN44">
        <v>966.29700000000003</v>
      </c>
      <c r="EO44">
        <v>5.0002700000000004</v>
      </c>
      <c r="EP44">
        <v>18034.7</v>
      </c>
      <c r="EQ44">
        <v>16246.9</v>
      </c>
      <c r="ER44">
        <v>46.936999999999998</v>
      </c>
      <c r="ES44">
        <v>49.186999999999998</v>
      </c>
      <c r="ET44">
        <v>48</v>
      </c>
      <c r="EU44">
        <v>48.75</v>
      </c>
      <c r="EV44">
        <v>48.686999999999998</v>
      </c>
      <c r="EW44">
        <v>1755.33</v>
      </c>
      <c r="EX44">
        <v>39.479999999999997</v>
      </c>
      <c r="EY44">
        <v>0</v>
      </c>
      <c r="EZ44">
        <v>187.79999995231631</v>
      </c>
      <c r="FA44">
        <v>0</v>
      </c>
      <c r="FB44">
        <v>966.87546153846154</v>
      </c>
      <c r="FC44">
        <v>-2.9311452882782278</v>
      </c>
      <c r="FD44">
        <v>-101.8290597332384</v>
      </c>
      <c r="FE44">
        <v>18046.603846153848</v>
      </c>
      <c r="FF44">
        <v>15</v>
      </c>
      <c r="FG44">
        <v>1693589834</v>
      </c>
      <c r="FH44" t="s">
        <v>569</v>
      </c>
      <c r="FI44">
        <v>1693589834</v>
      </c>
      <c r="FJ44">
        <v>1693589831</v>
      </c>
      <c r="FK44">
        <v>30</v>
      </c>
      <c r="FL44">
        <v>0.111</v>
      </c>
      <c r="FM44">
        <v>4.0000000000000001E-3</v>
      </c>
      <c r="FN44">
        <v>2.44</v>
      </c>
      <c r="FO44">
        <v>0.32700000000000001</v>
      </c>
      <c r="FP44">
        <v>800</v>
      </c>
      <c r="FQ44">
        <v>19</v>
      </c>
      <c r="FR44">
        <v>0.08</v>
      </c>
      <c r="FS44">
        <v>0.03</v>
      </c>
      <c r="FT44">
        <v>43.820911805642282</v>
      </c>
      <c r="FU44">
        <v>-1.522783220855537</v>
      </c>
      <c r="FV44">
        <v>0.25070083450881142</v>
      </c>
      <c r="FW44">
        <v>0</v>
      </c>
      <c r="FX44">
        <v>0.28483954130773148</v>
      </c>
      <c r="FY44">
        <v>-6.3505150900434862E-2</v>
      </c>
      <c r="FZ44">
        <v>9.2307301971981375E-3</v>
      </c>
      <c r="GA44">
        <v>1</v>
      </c>
      <c r="GB44">
        <v>1</v>
      </c>
      <c r="GC44">
        <v>2</v>
      </c>
      <c r="GD44" t="s">
        <v>491</v>
      </c>
      <c r="GE44">
        <v>3.08256</v>
      </c>
      <c r="GF44">
        <v>2.86496</v>
      </c>
      <c r="GG44">
        <v>0.14554600000000001</v>
      </c>
      <c r="GH44">
        <v>0.156726</v>
      </c>
      <c r="GI44">
        <v>0.116213</v>
      </c>
      <c r="GJ44">
        <v>0.106003</v>
      </c>
      <c r="GK44">
        <v>25820</v>
      </c>
      <c r="GL44">
        <v>19724.400000000001</v>
      </c>
      <c r="GM44">
        <v>29138.7</v>
      </c>
      <c r="GN44">
        <v>21804</v>
      </c>
      <c r="GO44">
        <v>34521</v>
      </c>
      <c r="GP44">
        <v>26827.9</v>
      </c>
      <c r="GQ44">
        <v>40437.800000000003</v>
      </c>
      <c r="GR44">
        <v>30982.799999999999</v>
      </c>
      <c r="GS44">
        <v>2.0291000000000001</v>
      </c>
      <c r="GT44">
        <v>1.7297</v>
      </c>
      <c r="GU44">
        <v>7.2270600000000004E-3</v>
      </c>
      <c r="GV44">
        <v>0</v>
      </c>
      <c r="GW44">
        <v>27.9238</v>
      </c>
      <c r="GX44">
        <v>999.9</v>
      </c>
      <c r="GY44">
        <v>23.6</v>
      </c>
      <c r="GZ44">
        <v>47.6</v>
      </c>
      <c r="HA44">
        <v>26.0181</v>
      </c>
      <c r="HB44">
        <v>62.497799999999998</v>
      </c>
      <c r="HC44">
        <v>14.274800000000001</v>
      </c>
      <c r="HD44">
        <v>1</v>
      </c>
      <c r="HE44">
        <v>0.344939</v>
      </c>
      <c r="HF44">
        <v>5.0411900000000003</v>
      </c>
      <c r="HG44">
        <v>20.1951</v>
      </c>
      <c r="HH44">
        <v>5.2352600000000002</v>
      </c>
      <c r="HI44">
        <v>11.98</v>
      </c>
      <c r="HJ44">
        <v>4.9752000000000001</v>
      </c>
      <c r="HK44">
        <v>3.2839999999999998</v>
      </c>
      <c r="HL44">
        <v>9999</v>
      </c>
      <c r="HM44">
        <v>9999</v>
      </c>
      <c r="HN44">
        <v>9999</v>
      </c>
      <c r="HO44">
        <v>999.9</v>
      </c>
      <c r="HP44">
        <v>1.8617699999999999</v>
      </c>
      <c r="HQ44">
        <v>1.86351</v>
      </c>
      <c r="HR44">
        <v>1.86876</v>
      </c>
      <c r="HS44">
        <v>1.85971</v>
      </c>
      <c r="HT44">
        <v>1.85791</v>
      </c>
      <c r="HU44">
        <v>1.8615699999999999</v>
      </c>
      <c r="HV44">
        <v>1.8653999999999999</v>
      </c>
      <c r="HW44">
        <v>1.8674200000000001</v>
      </c>
      <c r="HX44">
        <v>5</v>
      </c>
      <c r="HY44">
        <v>0</v>
      </c>
      <c r="HZ44">
        <v>0</v>
      </c>
      <c r="IA44">
        <v>0</v>
      </c>
      <c r="IB44" t="s">
        <v>428</v>
      </c>
      <c r="IC44" t="s">
        <v>429</v>
      </c>
      <c r="ID44" t="s">
        <v>430</v>
      </c>
      <c r="IE44" t="s">
        <v>430</v>
      </c>
      <c r="IF44" t="s">
        <v>430</v>
      </c>
      <c r="IG44" t="s">
        <v>430</v>
      </c>
      <c r="IH44">
        <v>0</v>
      </c>
      <c r="II44">
        <v>100</v>
      </c>
      <c r="IJ44">
        <v>100</v>
      </c>
      <c r="IK44">
        <v>2.4689999999999999</v>
      </c>
      <c r="IL44">
        <v>0.58120000000000005</v>
      </c>
      <c r="IM44">
        <v>2.3485539839851568</v>
      </c>
      <c r="IN44">
        <v>1.118558698776514E-3</v>
      </c>
      <c r="IO44">
        <v>-1.6939696309573479E-6</v>
      </c>
      <c r="IP44">
        <v>5.4698917449866148E-10</v>
      </c>
      <c r="IQ44">
        <v>-7.1610134923776048E-2</v>
      </c>
      <c r="IR44">
        <v>-7.6058941998734366E-3</v>
      </c>
      <c r="IS44">
        <v>1.6984902717538061E-3</v>
      </c>
      <c r="IT44">
        <v>-9.6352527008986976E-6</v>
      </c>
      <c r="IU44">
        <v>2</v>
      </c>
      <c r="IV44">
        <v>2021</v>
      </c>
      <c r="IW44">
        <v>2</v>
      </c>
      <c r="IX44">
        <v>40</v>
      </c>
      <c r="IY44">
        <v>2</v>
      </c>
      <c r="IZ44">
        <v>2.1</v>
      </c>
      <c r="JA44">
        <v>1.8249500000000001</v>
      </c>
      <c r="JB44">
        <v>2.5610400000000002</v>
      </c>
      <c r="JC44">
        <v>1.34399</v>
      </c>
      <c r="JD44">
        <v>2.2351100000000002</v>
      </c>
      <c r="JE44">
        <v>1.5918000000000001</v>
      </c>
      <c r="JF44">
        <v>2.4890099999999999</v>
      </c>
      <c r="JG44">
        <v>52.036099999999998</v>
      </c>
      <c r="JH44">
        <v>23.8598</v>
      </c>
      <c r="JI44">
        <v>18</v>
      </c>
      <c r="JJ44">
        <v>532.36900000000003</v>
      </c>
      <c r="JK44">
        <v>377.654</v>
      </c>
      <c r="JL44">
        <v>21.9756</v>
      </c>
      <c r="JM44">
        <v>31.816099999999999</v>
      </c>
      <c r="JN44">
        <v>30.000299999999999</v>
      </c>
      <c r="JO44">
        <v>31.569199999999999</v>
      </c>
      <c r="JP44">
        <v>31.515799999999999</v>
      </c>
      <c r="JQ44">
        <v>36.597000000000001</v>
      </c>
      <c r="JR44">
        <v>12.7081</v>
      </c>
      <c r="JS44">
        <v>0</v>
      </c>
      <c r="JT44">
        <v>21.958400000000001</v>
      </c>
      <c r="JU44">
        <v>800</v>
      </c>
      <c r="JV44">
        <v>20.300899999999999</v>
      </c>
      <c r="JW44">
        <v>99.348799999999997</v>
      </c>
      <c r="JX44">
        <v>97.884200000000007</v>
      </c>
    </row>
    <row r="45" spans="1:284" x14ac:dyDescent="0.3">
      <c r="A45">
        <v>29</v>
      </c>
      <c r="B45">
        <v>1693590144.5</v>
      </c>
      <c r="C45">
        <v>5444.4000000953674</v>
      </c>
      <c r="D45" t="s">
        <v>570</v>
      </c>
      <c r="E45" t="s">
        <v>571</v>
      </c>
      <c r="F45" t="s">
        <v>416</v>
      </c>
      <c r="G45" t="s">
        <v>509</v>
      </c>
      <c r="H45" t="s">
        <v>418</v>
      </c>
      <c r="I45" t="s">
        <v>419</v>
      </c>
      <c r="J45" t="s">
        <v>510</v>
      </c>
      <c r="K45" t="s">
        <v>511</v>
      </c>
      <c r="L45" t="s">
        <v>421</v>
      </c>
      <c r="M45">
        <v>1693590144.5</v>
      </c>
      <c r="N45">
        <f t="shared" si="0"/>
        <v>2.9143728969047273E-3</v>
      </c>
      <c r="O45">
        <f t="shared" si="1"/>
        <v>2.9143728969047271</v>
      </c>
      <c r="P45">
        <f t="shared" si="2"/>
        <v>45.735879374508201</v>
      </c>
      <c r="Q45">
        <f t="shared" si="3"/>
        <v>941.83</v>
      </c>
      <c r="R45">
        <f t="shared" si="4"/>
        <v>568.68105641827788</v>
      </c>
      <c r="S45">
        <f t="shared" si="5"/>
        <v>56.835081195519464</v>
      </c>
      <c r="T45">
        <f t="shared" si="6"/>
        <v>94.128306048240006</v>
      </c>
      <c r="U45">
        <f t="shared" si="7"/>
        <v>0.21263447262135013</v>
      </c>
      <c r="V45">
        <f t="shared" si="8"/>
        <v>2.9250173332942797</v>
      </c>
      <c r="W45">
        <f t="shared" si="9"/>
        <v>0.20440516648441953</v>
      </c>
      <c r="X45">
        <f t="shared" si="10"/>
        <v>0.12846606278991071</v>
      </c>
      <c r="Y45">
        <f t="shared" si="11"/>
        <v>344.34029964465043</v>
      </c>
      <c r="Z45">
        <f t="shared" si="12"/>
        <v>28.948552105147382</v>
      </c>
      <c r="AA45">
        <f t="shared" si="13"/>
        <v>28.0093</v>
      </c>
      <c r="AB45">
        <f t="shared" si="14"/>
        <v>3.7968975691021245</v>
      </c>
      <c r="AC45">
        <f t="shared" si="15"/>
        <v>64.892475047713901</v>
      </c>
      <c r="AD45">
        <f t="shared" si="16"/>
        <v>2.4162360280992004</v>
      </c>
      <c r="AE45">
        <f t="shared" si="17"/>
        <v>3.72344563267559</v>
      </c>
      <c r="AF45">
        <f t="shared" si="18"/>
        <v>1.3806615410029242</v>
      </c>
      <c r="AG45">
        <f t="shared" si="19"/>
        <v>-128.52384475349848</v>
      </c>
      <c r="AH45">
        <f t="shared" si="20"/>
        <v>-52.780025987965928</v>
      </c>
      <c r="AI45">
        <f t="shared" si="21"/>
        <v>-3.9270613226319075</v>
      </c>
      <c r="AJ45">
        <f t="shared" si="22"/>
        <v>159.10936758055411</v>
      </c>
      <c r="AK45">
        <v>17</v>
      </c>
      <c r="AL45">
        <v>3</v>
      </c>
      <c r="AM45">
        <f t="shared" si="23"/>
        <v>1</v>
      </c>
      <c r="AN45">
        <f t="shared" si="24"/>
        <v>0</v>
      </c>
      <c r="AO45">
        <f t="shared" si="25"/>
        <v>52624.488864321342</v>
      </c>
      <c r="AP45" t="s">
        <v>422</v>
      </c>
      <c r="AQ45">
        <v>10366.9</v>
      </c>
      <c r="AR45">
        <v>993.59653846153856</v>
      </c>
      <c r="AS45">
        <v>3431.87</v>
      </c>
      <c r="AT45">
        <f t="shared" si="26"/>
        <v>0.71047955241266758</v>
      </c>
      <c r="AU45">
        <v>-3.9894345373445681</v>
      </c>
      <c r="AV45" t="s">
        <v>572</v>
      </c>
      <c r="AW45">
        <v>10357.9</v>
      </c>
      <c r="AX45">
        <v>973.71103846153846</v>
      </c>
      <c r="AY45">
        <v>1601.014224054499</v>
      </c>
      <c r="AZ45">
        <f t="shared" si="27"/>
        <v>0.39181612266026122</v>
      </c>
      <c r="BA45">
        <v>0.5</v>
      </c>
      <c r="BB45">
        <f t="shared" si="28"/>
        <v>1513.0583998223251</v>
      </c>
      <c r="BC45">
        <f t="shared" si="29"/>
        <v>45.735879374508201</v>
      </c>
      <c r="BD45">
        <f t="shared" si="30"/>
        <v>296.42033778846132</v>
      </c>
      <c r="BE45">
        <f t="shared" si="31"/>
        <v>3.2864107504172936E-2</v>
      </c>
      <c r="BF45">
        <f t="shared" si="32"/>
        <v>1.1435599686984281</v>
      </c>
      <c r="BG45">
        <f t="shared" si="33"/>
        <v>746.45667963465564</v>
      </c>
      <c r="BH45" t="s">
        <v>573</v>
      </c>
      <c r="BI45">
        <v>633.95000000000005</v>
      </c>
      <c r="BJ45">
        <f t="shared" si="34"/>
        <v>633.95000000000005</v>
      </c>
      <c r="BK45">
        <f t="shared" si="35"/>
        <v>0.60403225001052818</v>
      </c>
      <c r="BL45">
        <f t="shared" si="36"/>
        <v>0.64866755484236471</v>
      </c>
      <c r="BM45">
        <f t="shared" si="37"/>
        <v>0.65436316118598847</v>
      </c>
      <c r="BN45">
        <f t="shared" si="38"/>
        <v>1.0327377692017443</v>
      </c>
      <c r="BO45">
        <f t="shared" si="39"/>
        <v>0.75088205028089738</v>
      </c>
      <c r="BP45">
        <f t="shared" si="40"/>
        <v>0.42232528968968902</v>
      </c>
      <c r="BQ45">
        <f t="shared" si="41"/>
        <v>0.57767471031031103</v>
      </c>
      <c r="BR45">
        <v>2429</v>
      </c>
      <c r="BS45">
        <v>290.00000000000011</v>
      </c>
      <c r="BT45">
        <v>1446.24</v>
      </c>
      <c r="BU45">
        <v>155</v>
      </c>
      <c r="BV45">
        <v>10357.9</v>
      </c>
      <c r="BW45">
        <v>1442.85</v>
      </c>
      <c r="BX45">
        <v>3.39</v>
      </c>
      <c r="BY45">
        <v>300.00000000000011</v>
      </c>
      <c r="BZ45">
        <v>38.4</v>
      </c>
      <c r="CA45">
        <v>1601.014224054499</v>
      </c>
      <c r="CB45">
        <v>1.7135597545685961</v>
      </c>
      <c r="CC45">
        <v>-163.8267941461005</v>
      </c>
      <c r="CD45">
        <v>1.451491587037443</v>
      </c>
      <c r="CE45">
        <v>0.99780687339752194</v>
      </c>
      <c r="CF45">
        <v>-1.126236885428253E-2</v>
      </c>
      <c r="CG45">
        <v>289.99999999999989</v>
      </c>
      <c r="CH45">
        <v>1442.68</v>
      </c>
      <c r="CI45">
        <v>725</v>
      </c>
      <c r="CJ45">
        <v>10324</v>
      </c>
      <c r="CK45">
        <v>1442.33</v>
      </c>
      <c r="CL45">
        <v>0.35</v>
      </c>
      <c r="CZ45">
        <f t="shared" si="42"/>
        <v>1799.85</v>
      </c>
      <c r="DA45">
        <f t="shared" si="43"/>
        <v>1513.0583998223251</v>
      </c>
      <c r="DB45">
        <f t="shared" si="44"/>
        <v>0.84065805473918676</v>
      </c>
      <c r="DC45">
        <f t="shared" si="45"/>
        <v>0.19131610947837344</v>
      </c>
      <c r="DD45">
        <v>6</v>
      </c>
      <c r="DE45">
        <v>0.5</v>
      </c>
      <c r="DF45" t="s">
        <v>425</v>
      </c>
      <c r="DG45">
        <v>2</v>
      </c>
      <c r="DH45">
        <v>1693590144.5</v>
      </c>
      <c r="DI45">
        <v>941.83</v>
      </c>
      <c r="DJ45">
        <v>1000.07</v>
      </c>
      <c r="DK45">
        <v>24.176400000000001</v>
      </c>
      <c r="DL45">
        <v>20.76</v>
      </c>
      <c r="DM45">
        <v>939.16200000000003</v>
      </c>
      <c r="DN45">
        <v>23.598199999999999</v>
      </c>
      <c r="DO45">
        <v>499.45800000000003</v>
      </c>
      <c r="DP45">
        <v>99.841700000000003</v>
      </c>
      <c r="DQ45">
        <v>0.100228</v>
      </c>
      <c r="DR45">
        <v>27.674600000000002</v>
      </c>
      <c r="DS45">
        <v>28.0093</v>
      </c>
      <c r="DT45">
        <v>999.9</v>
      </c>
      <c r="DU45">
        <v>0</v>
      </c>
      <c r="DV45">
        <v>0</v>
      </c>
      <c r="DW45">
        <v>9990</v>
      </c>
      <c r="DX45">
        <v>0</v>
      </c>
      <c r="DY45">
        <v>1652.72</v>
      </c>
      <c r="DZ45">
        <v>-58.243699999999997</v>
      </c>
      <c r="EA45">
        <v>965.16399999999999</v>
      </c>
      <c r="EB45">
        <v>1021.28</v>
      </c>
      <c r="EC45">
        <v>3.4163700000000001</v>
      </c>
      <c r="ED45">
        <v>1000.07</v>
      </c>
      <c r="EE45">
        <v>20.76</v>
      </c>
      <c r="EF45">
        <v>2.4138099999999998</v>
      </c>
      <c r="EG45">
        <v>2.0727099999999998</v>
      </c>
      <c r="EH45">
        <v>20.456700000000001</v>
      </c>
      <c r="EI45">
        <v>18.010999999999999</v>
      </c>
      <c r="EJ45">
        <v>1799.85</v>
      </c>
      <c r="EK45">
        <v>0.97800299999999996</v>
      </c>
      <c r="EL45">
        <v>2.19974E-2</v>
      </c>
      <c r="EM45">
        <v>0</v>
      </c>
      <c r="EN45">
        <v>972.94200000000001</v>
      </c>
      <c r="EO45">
        <v>5.0002700000000004</v>
      </c>
      <c r="EP45">
        <v>18149.599999999999</v>
      </c>
      <c r="EQ45">
        <v>16247.3</v>
      </c>
      <c r="ER45">
        <v>46.875</v>
      </c>
      <c r="ES45">
        <v>49.25</v>
      </c>
      <c r="ET45">
        <v>48</v>
      </c>
      <c r="EU45">
        <v>48.75</v>
      </c>
      <c r="EV45">
        <v>48.625</v>
      </c>
      <c r="EW45">
        <v>1755.37</v>
      </c>
      <c r="EX45">
        <v>39.479999999999997</v>
      </c>
      <c r="EY45">
        <v>0</v>
      </c>
      <c r="EZ45">
        <v>187.79999995231631</v>
      </c>
      <c r="FA45">
        <v>0</v>
      </c>
      <c r="FB45">
        <v>973.71103846153846</v>
      </c>
      <c r="FC45">
        <v>-3.2014700978136652</v>
      </c>
      <c r="FD45">
        <v>-68.423931856218275</v>
      </c>
      <c r="FE45">
        <v>18158.738461538462</v>
      </c>
      <c r="FF45">
        <v>15</v>
      </c>
      <c r="FG45">
        <v>1693590023</v>
      </c>
      <c r="FH45" t="s">
        <v>574</v>
      </c>
      <c r="FI45">
        <v>1693590018</v>
      </c>
      <c r="FJ45">
        <v>1693590023</v>
      </c>
      <c r="FK45">
        <v>31</v>
      </c>
      <c r="FL45">
        <v>0.31</v>
      </c>
      <c r="FM45">
        <v>0.01</v>
      </c>
      <c r="FN45">
        <v>2.6309999999999998</v>
      </c>
      <c r="FO45">
        <v>0.38300000000000001</v>
      </c>
      <c r="FP45">
        <v>1000</v>
      </c>
      <c r="FQ45">
        <v>20</v>
      </c>
      <c r="FR45">
        <v>0.13</v>
      </c>
      <c r="FS45">
        <v>0.08</v>
      </c>
      <c r="FT45">
        <v>46.046212683638437</v>
      </c>
      <c r="FU45">
        <v>-1.0480349927467461</v>
      </c>
      <c r="FV45">
        <v>0.20683636553927831</v>
      </c>
      <c r="FW45">
        <v>0</v>
      </c>
      <c r="FX45">
        <v>0.2190561820773774</v>
      </c>
      <c r="FY45">
        <v>-1.7908562453043359E-2</v>
      </c>
      <c r="FZ45">
        <v>2.6702234886978701E-3</v>
      </c>
      <c r="GA45">
        <v>1</v>
      </c>
      <c r="GB45">
        <v>1</v>
      </c>
      <c r="GC45">
        <v>2</v>
      </c>
      <c r="GD45" t="s">
        <v>491</v>
      </c>
      <c r="GE45">
        <v>3.0814499999999998</v>
      </c>
      <c r="GF45">
        <v>2.8652899999999999</v>
      </c>
      <c r="GG45">
        <v>0.17030999999999999</v>
      </c>
      <c r="GH45">
        <v>0.181475</v>
      </c>
      <c r="GI45">
        <v>0.115381</v>
      </c>
      <c r="GJ45">
        <v>0.108127</v>
      </c>
      <c r="GK45">
        <v>25069.3</v>
      </c>
      <c r="GL45">
        <v>19145.599999999999</v>
      </c>
      <c r="GM45">
        <v>29136.6</v>
      </c>
      <c r="GN45">
        <v>21804.7</v>
      </c>
      <c r="GO45">
        <v>34555.300000000003</v>
      </c>
      <c r="GP45">
        <v>26767.200000000001</v>
      </c>
      <c r="GQ45">
        <v>40435.599999999999</v>
      </c>
      <c r="GR45">
        <v>30984</v>
      </c>
      <c r="GS45">
        <v>2.0272000000000001</v>
      </c>
      <c r="GT45">
        <v>1.7287999999999999</v>
      </c>
      <c r="GU45">
        <v>1.08778E-2</v>
      </c>
      <c r="GV45">
        <v>0</v>
      </c>
      <c r="GW45">
        <v>27.831600000000002</v>
      </c>
      <c r="GX45">
        <v>999.9</v>
      </c>
      <c r="GY45">
        <v>23.4</v>
      </c>
      <c r="GZ45">
        <v>47.8</v>
      </c>
      <c r="HA45">
        <v>26.062000000000001</v>
      </c>
      <c r="HB45">
        <v>62.1678</v>
      </c>
      <c r="HC45">
        <v>14.7196</v>
      </c>
      <c r="HD45">
        <v>1</v>
      </c>
      <c r="HE45">
        <v>0.34695100000000001</v>
      </c>
      <c r="HF45">
        <v>4.7664200000000001</v>
      </c>
      <c r="HG45">
        <v>20.2041</v>
      </c>
      <c r="HH45">
        <v>5.2370599999999996</v>
      </c>
      <c r="HI45">
        <v>11.98</v>
      </c>
      <c r="HJ45">
        <v>4.9753999999999996</v>
      </c>
      <c r="HK45">
        <v>3.2839999999999998</v>
      </c>
      <c r="HL45">
        <v>9999</v>
      </c>
      <c r="HM45">
        <v>9999</v>
      </c>
      <c r="HN45">
        <v>9999</v>
      </c>
      <c r="HO45">
        <v>999.9</v>
      </c>
      <c r="HP45">
        <v>1.86182</v>
      </c>
      <c r="HQ45">
        <v>1.86348</v>
      </c>
      <c r="HR45">
        <v>1.8687400000000001</v>
      </c>
      <c r="HS45">
        <v>1.85972</v>
      </c>
      <c r="HT45">
        <v>1.85791</v>
      </c>
      <c r="HU45">
        <v>1.8615900000000001</v>
      </c>
      <c r="HV45">
        <v>1.8654500000000001</v>
      </c>
      <c r="HW45">
        <v>1.8674200000000001</v>
      </c>
      <c r="HX45">
        <v>5</v>
      </c>
      <c r="HY45">
        <v>0</v>
      </c>
      <c r="HZ45">
        <v>0</v>
      </c>
      <c r="IA45">
        <v>0</v>
      </c>
      <c r="IB45" t="s">
        <v>428</v>
      </c>
      <c r="IC45" t="s">
        <v>429</v>
      </c>
      <c r="ID45" t="s">
        <v>430</v>
      </c>
      <c r="IE45" t="s">
        <v>430</v>
      </c>
      <c r="IF45" t="s">
        <v>430</v>
      </c>
      <c r="IG45" t="s">
        <v>430</v>
      </c>
      <c r="IH45">
        <v>0</v>
      </c>
      <c r="II45">
        <v>100</v>
      </c>
      <c r="IJ45">
        <v>100</v>
      </c>
      <c r="IK45">
        <v>2.6680000000000001</v>
      </c>
      <c r="IL45">
        <v>0.57820000000000005</v>
      </c>
      <c r="IM45">
        <v>2.658197504476687</v>
      </c>
      <c r="IN45">
        <v>1.118558698776514E-3</v>
      </c>
      <c r="IO45">
        <v>-1.6939696309573479E-6</v>
      </c>
      <c r="IP45">
        <v>5.4698917449866148E-10</v>
      </c>
      <c r="IQ45">
        <v>-6.1577469771107778E-2</v>
      </c>
      <c r="IR45">
        <v>-7.6058941998734366E-3</v>
      </c>
      <c r="IS45">
        <v>1.6984902717538061E-3</v>
      </c>
      <c r="IT45">
        <v>-9.6352527008986976E-6</v>
      </c>
      <c r="IU45">
        <v>2</v>
      </c>
      <c r="IV45">
        <v>2021</v>
      </c>
      <c r="IW45">
        <v>2</v>
      </c>
      <c r="IX45">
        <v>40</v>
      </c>
      <c r="IY45">
        <v>2.1</v>
      </c>
      <c r="IZ45">
        <v>2</v>
      </c>
      <c r="JA45">
        <v>2.19604</v>
      </c>
      <c r="JB45">
        <v>2.5647000000000002</v>
      </c>
      <c r="JC45">
        <v>1.34399</v>
      </c>
      <c r="JD45">
        <v>2.2351100000000002</v>
      </c>
      <c r="JE45">
        <v>1.5918000000000001</v>
      </c>
      <c r="JF45">
        <v>2.47803</v>
      </c>
      <c r="JG45">
        <v>52.239899999999999</v>
      </c>
      <c r="JH45">
        <v>23.8598</v>
      </c>
      <c r="JI45">
        <v>18</v>
      </c>
      <c r="JJ45">
        <v>531.56500000000005</v>
      </c>
      <c r="JK45">
        <v>377.488</v>
      </c>
      <c r="JL45">
        <v>21.749099999999999</v>
      </c>
      <c r="JM45">
        <v>31.8749</v>
      </c>
      <c r="JN45">
        <v>30.000399999999999</v>
      </c>
      <c r="JO45">
        <v>31.621600000000001</v>
      </c>
      <c r="JP45">
        <v>31.568100000000001</v>
      </c>
      <c r="JQ45">
        <v>44.030799999999999</v>
      </c>
      <c r="JR45">
        <v>10.3636</v>
      </c>
      <c r="JS45">
        <v>0</v>
      </c>
      <c r="JT45">
        <v>21.735399999999998</v>
      </c>
      <c r="JU45">
        <v>1000</v>
      </c>
      <c r="JV45">
        <v>20.878599999999999</v>
      </c>
      <c r="JW45">
        <v>99.342699999999994</v>
      </c>
      <c r="JX45">
        <v>97.887600000000006</v>
      </c>
    </row>
    <row r="46" spans="1:284" x14ac:dyDescent="0.3">
      <c r="A46">
        <v>30</v>
      </c>
      <c r="B46">
        <v>1693590296.5</v>
      </c>
      <c r="C46">
        <v>5596.4000000953674</v>
      </c>
      <c r="D46" t="s">
        <v>575</v>
      </c>
      <c r="E46" t="s">
        <v>576</v>
      </c>
      <c r="F46" t="s">
        <v>416</v>
      </c>
      <c r="G46" t="s">
        <v>509</v>
      </c>
      <c r="H46" t="s">
        <v>418</v>
      </c>
      <c r="I46" t="s">
        <v>419</v>
      </c>
      <c r="J46" t="s">
        <v>510</v>
      </c>
      <c r="K46" t="s">
        <v>511</v>
      </c>
      <c r="L46" t="s">
        <v>421</v>
      </c>
      <c r="M46">
        <v>1693590296.5</v>
      </c>
      <c r="N46">
        <f t="shared" si="0"/>
        <v>2.5170944957558202E-3</v>
      </c>
      <c r="O46">
        <f t="shared" si="1"/>
        <v>2.5170944957558201</v>
      </c>
      <c r="P46">
        <f t="shared" si="2"/>
        <v>48.070031995003923</v>
      </c>
      <c r="Q46">
        <f t="shared" si="3"/>
        <v>1138.94</v>
      </c>
      <c r="R46">
        <f t="shared" si="4"/>
        <v>680.17586188587859</v>
      </c>
      <c r="S46">
        <f t="shared" si="5"/>
        <v>67.974107715074041</v>
      </c>
      <c r="T46">
        <f t="shared" si="6"/>
        <v>113.82119622174402</v>
      </c>
      <c r="U46">
        <f t="shared" si="7"/>
        <v>0.18078273833046185</v>
      </c>
      <c r="V46">
        <f t="shared" si="8"/>
        <v>2.9275494332297893</v>
      </c>
      <c r="W46">
        <f t="shared" si="9"/>
        <v>0.17480186470048339</v>
      </c>
      <c r="X46">
        <f t="shared" si="10"/>
        <v>0.1097720398625058</v>
      </c>
      <c r="Y46">
        <f t="shared" si="11"/>
        <v>344.39159964470372</v>
      </c>
      <c r="Z46">
        <f t="shared" si="12"/>
        <v>28.99242087632414</v>
      </c>
      <c r="AA46">
        <f t="shared" si="13"/>
        <v>28.033899999999999</v>
      </c>
      <c r="AB46">
        <f t="shared" si="14"/>
        <v>3.8023457134671825</v>
      </c>
      <c r="AC46">
        <f t="shared" si="15"/>
        <v>64.894195372127299</v>
      </c>
      <c r="AD46">
        <f t="shared" si="16"/>
        <v>2.4080097578108002</v>
      </c>
      <c r="AE46">
        <f t="shared" si="17"/>
        <v>3.7106704906384653</v>
      </c>
      <c r="AF46">
        <f t="shared" si="18"/>
        <v>1.3943359556563824</v>
      </c>
      <c r="AG46">
        <f t="shared" si="19"/>
        <v>-111.00386726283168</v>
      </c>
      <c r="AH46">
        <f t="shared" si="20"/>
        <v>-65.988741833015155</v>
      </c>
      <c r="AI46">
        <f t="shared" si="21"/>
        <v>-4.9047644452195396</v>
      </c>
      <c r="AJ46">
        <f t="shared" si="22"/>
        <v>162.49422610363735</v>
      </c>
      <c r="AK46">
        <v>19</v>
      </c>
      <c r="AL46">
        <v>4</v>
      </c>
      <c r="AM46">
        <f t="shared" si="23"/>
        <v>1</v>
      </c>
      <c r="AN46">
        <f t="shared" si="24"/>
        <v>0</v>
      </c>
      <c r="AO46">
        <f t="shared" si="25"/>
        <v>52707.629089076763</v>
      </c>
      <c r="AP46" t="s">
        <v>422</v>
      </c>
      <c r="AQ46">
        <v>10366.9</v>
      </c>
      <c r="AR46">
        <v>993.59653846153856</v>
      </c>
      <c r="AS46">
        <v>3431.87</v>
      </c>
      <c r="AT46">
        <f t="shared" si="26"/>
        <v>0.71047955241266758</v>
      </c>
      <c r="AU46">
        <v>-3.9894345373445681</v>
      </c>
      <c r="AV46" t="s">
        <v>577</v>
      </c>
      <c r="AW46">
        <v>10363.5</v>
      </c>
      <c r="AX46">
        <v>977.56804</v>
      </c>
      <c r="AY46">
        <v>1626.0252025937721</v>
      </c>
      <c r="AZ46">
        <f t="shared" si="27"/>
        <v>0.39879896176232599</v>
      </c>
      <c r="BA46">
        <v>0.5</v>
      </c>
      <c r="BB46">
        <f t="shared" si="28"/>
        <v>1513.2851998223518</v>
      </c>
      <c r="BC46">
        <f t="shared" si="29"/>
        <v>48.070031995003923</v>
      </c>
      <c r="BD46">
        <f t="shared" si="30"/>
        <v>301.74828326972397</v>
      </c>
      <c r="BE46">
        <f t="shared" si="31"/>
        <v>3.4401622733414614E-2</v>
      </c>
      <c r="BF46">
        <f t="shared" si="32"/>
        <v>1.1105884426179955</v>
      </c>
      <c r="BG46">
        <f t="shared" si="33"/>
        <v>751.84859693859062</v>
      </c>
      <c r="BH46" t="s">
        <v>578</v>
      </c>
      <c r="BI46">
        <v>633.78</v>
      </c>
      <c r="BJ46">
        <f t="shared" si="34"/>
        <v>633.78</v>
      </c>
      <c r="BK46">
        <f t="shared" si="35"/>
        <v>0.61022744359126857</v>
      </c>
      <c r="BL46">
        <f t="shared" si="36"/>
        <v>0.65352511747970854</v>
      </c>
      <c r="BM46">
        <f t="shared" si="37"/>
        <v>0.64538481514398316</v>
      </c>
      <c r="BN46">
        <f t="shared" si="38"/>
        <v>1.0253443579815149</v>
      </c>
      <c r="BO46">
        <f t="shared" si="39"/>
        <v>0.74062439094374821</v>
      </c>
      <c r="BP46">
        <f t="shared" si="40"/>
        <v>0.42369546876378006</v>
      </c>
      <c r="BQ46">
        <f t="shared" si="41"/>
        <v>0.57630453123621994</v>
      </c>
      <c r="BR46">
        <v>2431</v>
      </c>
      <c r="BS46">
        <v>290.00000000000011</v>
      </c>
      <c r="BT46">
        <v>1468.46</v>
      </c>
      <c r="BU46">
        <v>125</v>
      </c>
      <c r="BV46">
        <v>10363.5</v>
      </c>
      <c r="BW46">
        <v>1464.71</v>
      </c>
      <c r="BX46">
        <v>3.75</v>
      </c>
      <c r="BY46">
        <v>300.00000000000011</v>
      </c>
      <c r="BZ46">
        <v>38.4</v>
      </c>
      <c r="CA46">
        <v>1626.0252025937721</v>
      </c>
      <c r="CB46">
        <v>1.3449694544701301</v>
      </c>
      <c r="CC46">
        <v>-167.17534842026859</v>
      </c>
      <c r="CD46">
        <v>1.1392585633601879</v>
      </c>
      <c r="CE46">
        <v>0.99870134498953844</v>
      </c>
      <c r="CF46">
        <v>-1.12623421579533E-2</v>
      </c>
      <c r="CG46">
        <v>289.99999999999989</v>
      </c>
      <c r="CH46">
        <v>1466.34</v>
      </c>
      <c r="CI46">
        <v>885</v>
      </c>
      <c r="CJ46">
        <v>10314.700000000001</v>
      </c>
      <c r="CK46">
        <v>1463.95</v>
      </c>
      <c r="CL46">
        <v>2.39</v>
      </c>
      <c r="CZ46">
        <f t="shared" si="42"/>
        <v>1800.12</v>
      </c>
      <c r="DA46">
        <f t="shared" si="43"/>
        <v>1513.2851998223518</v>
      </c>
      <c r="DB46">
        <f t="shared" si="44"/>
        <v>0.84065795603757076</v>
      </c>
      <c r="DC46">
        <f t="shared" si="45"/>
        <v>0.19131591207514151</v>
      </c>
      <c r="DD46">
        <v>6</v>
      </c>
      <c r="DE46">
        <v>0.5</v>
      </c>
      <c r="DF46" t="s">
        <v>425</v>
      </c>
      <c r="DG46">
        <v>2</v>
      </c>
      <c r="DH46">
        <v>1693590296.5</v>
      </c>
      <c r="DI46">
        <v>1138.94</v>
      </c>
      <c r="DJ46">
        <v>1200.02</v>
      </c>
      <c r="DK46">
        <v>24.095500000000001</v>
      </c>
      <c r="DL46">
        <v>21.149899999999999</v>
      </c>
      <c r="DM46">
        <v>1136.3499999999999</v>
      </c>
      <c r="DN46">
        <v>23.518899999999999</v>
      </c>
      <c r="DO46">
        <v>500.36200000000002</v>
      </c>
      <c r="DP46">
        <v>99.836100000000002</v>
      </c>
      <c r="DQ46">
        <v>9.99776E-2</v>
      </c>
      <c r="DR46">
        <v>27.6158</v>
      </c>
      <c r="DS46">
        <v>28.033899999999999</v>
      </c>
      <c r="DT46">
        <v>999.9</v>
      </c>
      <c r="DU46">
        <v>0</v>
      </c>
      <c r="DV46">
        <v>0</v>
      </c>
      <c r="DW46">
        <v>10005</v>
      </c>
      <c r="DX46">
        <v>0</v>
      </c>
      <c r="DY46">
        <v>1659.89</v>
      </c>
      <c r="DZ46">
        <v>-61.072600000000001</v>
      </c>
      <c r="EA46">
        <v>1167.06</v>
      </c>
      <c r="EB46">
        <v>1225.94</v>
      </c>
      <c r="EC46">
        <v>2.9456099999999998</v>
      </c>
      <c r="ED46">
        <v>1200.02</v>
      </c>
      <c r="EE46">
        <v>21.149899999999999</v>
      </c>
      <c r="EF46">
        <v>2.4056000000000002</v>
      </c>
      <c r="EG46">
        <v>2.1115200000000001</v>
      </c>
      <c r="EH46">
        <v>20.401499999999999</v>
      </c>
      <c r="EI46">
        <v>18.3064</v>
      </c>
      <c r="EJ46">
        <v>1800.12</v>
      </c>
      <c r="EK46">
        <v>0.97800600000000004</v>
      </c>
      <c r="EL46">
        <v>2.1993800000000001E-2</v>
      </c>
      <c r="EM46">
        <v>0</v>
      </c>
      <c r="EN46">
        <v>977.36</v>
      </c>
      <c r="EO46">
        <v>5.0002700000000004</v>
      </c>
      <c r="EP46">
        <v>18237.3</v>
      </c>
      <c r="EQ46">
        <v>16249.7</v>
      </c>
      <c r="ER46">
        <v>46.936999999999998</v>
      </c>
      <c r="ES46">
        <v>49.311999999999998</v>
      </c>
      <c r="ET46">
        <v>48.061999999999998</v>
      </c>
      <c r="EU46">
        <v>48.936999999999998</v>
      </c>
      <c r="EV46">
        <v>48.686999999999998</v>
      </c>
      <c r="EW46">
        <v>1755.64</v>
      </c>
      <c r="EX46">
        <v>39.479999999999997</v>
      </c>
      <c r="EY46">
        <v>0</v>
      </c>
      <c r="EZ46">
        <v>150</v>
      </c>
      <c r="FA46">
        <v>0</v>
      </c>
      <c r="FB46">
        <v>977.56804</v>
      </c>
      <c r="FC46">
        <v>-1.965153849711665</v>
      </c>
      <c r="FD46">
        <v>-64.346153672708539</v>
      </c>
      <c r="FE46">
        <v>18243.027999999998</v>
      </c>
      <c r="FF46">
        <v>15</v>
      </c>
      <c r="FG46">
        <v>1693590207</v>
      </c>
      <c r="FH46" t="s">
        <v>579</v>
      </c>
      <c r="FI46">
        <v>1693590205.5</v>
      </c>
      <c r="FJ46">
        <v>1693590207</v>
      </c>
      <c r="FK46">
        <v>32</v>
      </c>
      <c r="FL46">
        <v>4.9000000000000002E-2</v>
      </c>
      <c r="FM46">
        <v>3.0000000000000001E-3</v>
      </c>
      <c r="FN46">
        <v>2.556</v>
      </c>
      <c r="FO46">
        <v>0.41299999999999998</v>
      </c>
      <c r="FP46">
        <v>1201</v>
      </c>
      <c r="FQ46">
        <v>21</v>
      </c>
      <c r="FR46">
        <v>0.1</v>
      </c>
      <c r="FS46">
        <v>0.08</v>
      </c>
      <c r="FT46">
        <v>48.270497282436622</v>
      </c>
      <c r="FU46">
        <v>-0.9865629416768168</v>
      </c>
      <c r="FV46">
        <v>0.19065657327109439</v>
      </c>
      <c r="FW46">
        <v>1</v>
      </c>
      <c r="FX46">
        <v>0.1839380207709794</v>
      </c>
      <c r="FY46">
        <v>-1.3393575514531259E-2</v>
      </c>
      <c r="FZ46">
        <v>2.014577960000128E-3</v>
      </c>
      <c r="GA46">
        <v>1</v>
      </c>
      <c r="GB46">
        <v>2</v>
      </c>
      <c r="GC46">
        <v>2</v>
      </c>
      <c r="GD46" t="s">
        <v>427</v>
      </c>
      <c r="GE46">
        <v>3.0825800000000001</v>
      </c>
      <c r="GF46">
        <v>2.8651800000000001</v>
      </c>
      <c r="GG46">
        <v>0.192575</v>
      </c>
      <c r="GH46">
        <v>0.203738</v>
      </c>
      <c r="GI46">
        <v>0.115082</v>
      </c>
      <c r="GJ46">
        <v>0.109532</v>
      </c>
      <c r="GK46">
        <v>24391.8</v>
      </c>
      <c r="GL46">
        <v>18621.8</v>
      </c>
      <c r="GM46">
        <v>29131.9</v>
      </c>
      <c r="GN46">
        <v>21801.7</v>
      </c>
      <c r="GO46">
        <v>34564.6</v>
      </c>
      <c r="GP46">
        <v>26724.799999999999</v>
      </c>
      <c r="GQ46">
        <v>40429.199999999997</v>
      </c>
      <c r="GR46">
        <v>30981.4</v>
      </c>
      <c r="GS46">
        <v>2.0255999999999998</v>
      </c>
      <c r="GT46">
        <v>1.7297</v>
      </c>
      <c r="GU46">
        <v>1.8328400000000002E-2</v>
      </c>
      <c r="GV46">
        <v>0</v>
      </c>
      <c r="GW46">
        <v>27.7346</v>
      </c>
      <c r="GX46">
        <v>999.9</v>
      </c>
      <c r="GY46">
        <v>23.3</v>
      </c>
      <c r="GZ46">
        <v>47.9</v>
      </c>
      <c r="HA46">
        <v>26.082799999999999</v>
      </c>
      <c r="HB46">
        <v>62.447899999999997</v>
      </c>
      <c r="HC46">
        <v>14.162699999999999</v>
      </c>
      <c r="HD46">
        <v>1</v>
      </c>
      <c r="HE46">
        <v>0.35587400000000002</v>
      </c>
      <c r="HF46">
        <v>5.13964</v>
      </c>
      <c r="HG46">
        <v>20.192299999999999</v>
      </c>
      <c r="HH46">
        <v>5.2352600000000002</v>
      </c>
      <c r="HI46">
        <v>11.98</v>
      </c>
      <c r="HJ46">
        <v>4.9749999999999996</v>
      </c>
      <c r="HK46">
        <v>3.2839999999999998</v>
      </c>
      <c r="HL46">
        <v>9999</v>
      </c>
      <c r="HM46">
        <v>9999</v>
      </c>
      <c r="HN46">
        <v>9999</v>
      </c>
      <c r="HO46">
        <v>999.9</v>
      </c>
      <c r="HP46">
        <v>1.86178</v>
      </c>
      <c r="HQ46">
        <v>1.8634599999999999</v>
      </c>
      <c r="HR46">
        <v>1.8687400000000001</v>
      </c>
      <c r="HS46">
        <v>1.85972</v>
      </c>
      <c r="HT46">
        <v>1.85791</v>
      </c>
      <c r="HU46">
        <v>1.8615999999999999</v>
      </c>
      <c r="HV46">
        <v>1.8654200000000001</v>
      </c>
      <c r="HW46">
        <v>1.8674299999999999</v>
      </c>
      <c r="HX46">
        <v>5</v>
      </c>
      <c r="HY46">
        <v>0</v>
      </c>
      <c r="HZ46">
        <v>0</v>
      </c>
      <c r="IA46">
        <v>0</v>
      </c>
      <c r="IB46" t="s">
        <v>428</v>
      </c>
      <c r="IC46" t="s">
        <v>429</v>
      </c>
      <c r="ID46" t="s">
        <v>430</v>
      </c>
      <c r="IE46" t="s">
        <v>430</v>
      </c>
      <c r="IF46" t="s">
        <v>430</v>
      </c>
      <c r="IG46" t="s">
        <v>430</v>
      </c>
      <c r="IH46">
        <v>0</v>
      </c>
      <c r="II46">
        <v>100</v>
      </c>
      <c r="IJ46">
        <v>100</v>
      </c>
      <c r="IK46">
        <v>2.59</v>
      </c>
      <c r="IL46">
        <v>0.5766</v>
      </c>
      <c r="IM46">
        <v>2.7064260927625701</v>
      </c>
      <c r="IN46">
        <v>1.118558698776514E-3</v>
      </c>
      <c r="IO46">
        <v>-1.6939696309573479E-6</v>
      </c>
      <c r="IP46">
        <v>5.4698917449866148E-10</v>
      </c>
      <c r="IQ46">
        <v>-5.8734664538926278E-2</v>
      </c>
      <c r="IR46">
        <v>-7.6058941998734366E-3</v>
      </c>
      <c r="IS46">
        <v>1.6984902717538061E-3</v>
      </c>
      <c r="IT46">
        <v>-9.6352527008986976E-6</v>
      </c>
      <c r="IU46">
        <v>2</v>
      </c>
      <c r="IV46">
        <v>2021</v>
      </c>
      <c r="IW46">
        <v>2</v>
      </c>
      <c r="IX46">
        <v>40</v>
      </c>
      <c r="IY46">
        <v>1.5</v>
      </c>
      <c r="IZ46">
        <v>1.5</v>
      </c>
      <c r="JA46">
        <v>2.5561500000000001</v>
      </c>
      <c r="JB46">
        <v>2.5647000000000002</v>
      </c>
      <c r="JC46">
        <v>1.34399</v>
      </c>
      <c r="JD46">
        <v>2.2351100000000002</v>
      </c>
      <c r="JE46">
        <v>1.5918000000000001</v>
      </c>
      <c r="JF46">
        <v>2.3779300000000001</v>
      </c>
      <c r="JG46">
        <v>52.3765</v>
      </c>
      <c r="JH46">
        <v>23.842300000000002</v>
      </c>
      <c r="JI46">
        <v>18</v>
      </c>
      <c r="JJ46">
        <v>531.06700000000001</v>
      </c>
      <c r="JK46">
        <v>378.44499999999999</v>
      </c>
      <c r="JL46">
        <v>21.490400000000001</v>
      </c>
      <c r="JM46">
        <v>31.9452</v>
      </c>
      <c r="JN46">
        <v>30.000399999999999</v>
      </c>
      <c r="JO46">
        <v>31.685400000000001</v>
      </c>
      <c r="JP46">
        <v>31.631499999999999</v>
      </c>
      <c r="JQ46">
        <v>51.236699999999999</v>
      </c>
      <c r="JR46">
        <v>7.7195799999999997</v>
      </c>
      <c r="JS46">
        <v>0</v>
      </c>
      <c r="JT46">
        <v>21.496600000000001</v>
      </c>
      <c r="JU46">
        <v>1200</v>
      </c>
      <c r="JV46">
        <v>21.247800000000002</v>
      </c>
      <c r="JW46">
        <v>99.326800000000006</v>
      </c>
      <c r="JX46">
        <v>97.877300000000005</v>
      </c>
    </row>
    <row r="47" spans="1:284" x14ac:dyDescent="0.3">
      <c r="A47">
        <v>31</v>
      </c>
      <c r="B47">
        <v>1693590478.5</v>
      </c>
      <c r="C47">
        <v>5778.4000000953674</v>
      </c>
      <c r="D47" t="s">
        <v>580</v>
      </c>
      <c r="E47" t="s">
        <v>581</v>
      </c>
      <c r="F47" t="s">
        <v>416</v>
      </c>
      <c r="G47" t="s">
        <v>509</v>
      </c>
      <c r="H47" t="s">
        <v>418</v>
      </c>
      <c r="I47" t="s">
        <v>419</v>
      </c>
      <c r="J47" t="s">
        <v>510</v>
      </c>
      <c r="K47" t="s">
        <v>511</v>
      </c>
      <c r="L47" t="s">
        <v>421</v>
      </c>
      <c r="M47">
        <v>1693590478.5</v>
      </c>
      <c r="N47">
        <f t="shared" si="0"/>
        <v>2.3353577990538016E-3</v>
      </c>
      <c r="O47">
        <f t="shared" si="1"/>
        <v>2.3353577990538015</v>
      </c>
      <c r="P47">
        <f t="shared" si="2"/>
        <v>50.936753960896425</v>
      </c>
      <c r="Q47">
        <f t="shared" si="3"/>
        <v>1434.76</v>
      </c>
      <c r="R47">
        <f t="shared" si="4"/>
        <v>910.06091225025466</v>
      </c>
      <c r="S47">
        <f t="shared" si="5"/>
        <v>90.942201399747944</v>
      </c>
      <c r="T47">
        <f t="shared" si="6"/>
        <v>143.37527425243601</v>
      </c>
      <c r="U47">
        <f t="shared" si="7"/>
        <v>0.16813622698008049</v>
      </c>
      <c r="V47">
        <f t="shared" si="8"/>
        <v>2.9274422862818383</v>
      </c>
      <c r="W47">
        <f t="shared" si="9"/>
        <v>0.1629497576227989</v>
      </c>
      <c r="X47">
        <f t="shared" si="10"/>
        <v>0.10229625535179238</v>
      </c>
      <c r="Y47">
        <f t="shared" si="11"/>
        <v>344.39539964470771</v>
      </c>
      <c r="Z47">
        <f t="shared" si="12"/>
        <v>28.969634158113585</v>
      </c>
      <c r="AA47">
        <f t="shared" si="13"/>
        <v>27.990100000000002</v>
      </c>
      <c r="AB47">
        <f t="shared" si="14"/>
        <v>3.7926500922484885</v>
      </c>
      <c r="AC47">
        <f t="shared" si="15"/>
        <v>65.076739142814645</v>
      </c>
      <c r="AD47">
        <f t="shared" si="16"/>
        <v>2.4048904869833798</v>
      </c>
      <c r="AE47">
        <f t="shared" si="17"/>
        <v>3.6954686400400445</v>
      </c>
      <c r="AF47">
        <f t="shared" si="18"/>
        <v>1.3877596052651087</v>
      </c>
      <c r="AG47">
        <f t="shared" si="19"/>
        <v>-102.98927893827265</v>
      </c>
      <c r="AH47">
        <f t="shared" si="20"/>
        <v>-70.152887365152992</v>
      </c>
      <c r="AI47">
        <f t="shared" si="21"/>
        <v>-5.211501746023866</v>
      </c>
      <c r="AJ47">
        <f t="shared" si="22"/>
        <v>166.04173159525817</v>
      </c>
      <c r="AK47">
        <v>16</v>
      </c>
      <c r="AL47">
        <v>3</v>
      </c>
      <c r="AM47">
        <f t="shared" si="23"/>
        <v>1</v>
      </c>
      <c r="AN47">
        <f t="shared" si="24"/>
        <v>0</v>
      </c>
      <c r="AO47">
        <f t="shared" si="25"/>
        <v>52716.719088425758</v>
      </c>
      <c r="AP47" t="s">
        <v>422</v>
      </c>
      <c r="AQ47">
        <v>10366.9</v>
      </c>
      <c r="AR47">
        <v>993.59653846153856</v>
      </c>
      <c r="AS47">
        <v>3431.87</v>
      </c>
      <c r="AT47">
        <f t="shared" si="26"/>
        <v>0.71047955241266758</v>
      </c>
      <c r="AU47">
        <v>-3.9894345373445681</v>
      </c>
      <c r="AV47" t="s">
        <v>582</v>
      </c>
      <c r="AW47">
        <v>10361.700000000001</v>
      </c>
      <c r="AX47">
        <v>968.10263999999995</v>
      </c>
      <c r="AY47">
        <v>1613.233132342845</v>
      </c>
      <c r="AZ47">
        <f t="shared" si="27"/>
        <v>0.39989910906797665</v>
      </c>
      <c r="BA47">
        <v>0.5</v>
      </c>
      <c r="BB47">
        <f t="shared" si="28"/>
        <v>1513.3019998223538</v>
      </c>
      <c r="BC47">
        <f t="shared" si="29"/>
        <v>50.936753960896425</v>
      </c>
      <c r="BD47">
        <f t="shared" si="30"/>
        <v>302.58406073987334</v>
      </c>
      <c r="BE47">
        <f t="shared" si="31"/>
        <v>3.6295589713546114E-2</v>
      </c>
      <c r="BF47">
        <f t="shared" si="32"/>
        <v>1.1273242727267874</v>
      </c>
      <c r="BG47">
        <f t="shared" si="33"/>
        <v>749.1020450608421</v>
      </c>
      <c r="BH47" t="s">
        <v>583</v>
      </c>
      <c r="BI47">
        <v>624.39</v>
      </c>
      <c r="BJ47">
        <f t="shared" si="34"/>
        <v>624.39</v>
      </c>
      <c r="BK47">
        <f t="shared" si="35"/>
        <v>0.61295736649468691</v>
      </c>
      <c r="BL47">
        <f t="shared" si="36"/>
        <v>0.65240933697375347</v>
      </c>
      <c r="BM47">
        <f t="shared" si="37"/>
        <v>0.64778266190931189</v>
      </c>
      <c r="BN47">
        <f t="shared" si="38"/>
        <v>1.0411433067596103</v>
      </c>
      <c r="BO47">
        <f t="shared" si="39"/>
        <v>0.74587075500123001</v>
      </c>
      <c r="BP47">
        <f t="shared" si="40"/>
        <v>0.42077962509537409</v>
      </c>
      <c r="BQ47">
        <f t="shared" si="41"/>
        <v>0.57922037490462586</v>
      </c>
      <c r="BR47">
        <v>2433</v>
      </c>
      <c r="BS47">
        <v>290.00000000000011</v>
      </c>
      <c r="BT47">
        <v>1455.47</v>
      </c>
      <c r="BU47">
        <v>135</v>
      </c>
      <c r="BV47">
        <v>10361.700000000001</v>
      </c>
      <c r="BW47">
        <v>1451.6</v>
      </c>
      <c r="BX47">
        <v>3.87</v>
      </c>
      <c r="BY47">
        <v>300.00000000000011</v>
      </c>
      <c r="BZ47">
        <v>38.4</v>
      </c>
      <c r="CA47">
        <v>1613.233132342845</v>
      </c>
      <c r="CB47">
        <v>1.7555934673010301</v>
      </c>
      <c r="CC47">
        <v>-167.47873030875201</v>
      </c>
      <c r="CD47">
        <v>1.487105519675392</v>
      </c>
      <c r="CE47">
        <v>0.99779725315915235</v>
      </c>
      <c r="CF47">
        <v>-1.1262484760845379E-2</v>
      </c>
      <c r="CG47">
        <v>289.99999999999989</v>
      </c>
      <c r="CH47">
        <v>1451.16</v>
      </c>
      <c r="CI47">
        <v>775</v>
      </c>
      <c r="CJ47">
        <v>10320.6</v>
      </c>
      <c r="CK47">
        <v>1450.96</v>
      </c>
      <c r="CL47">
        <v>0.2</v>
      </c>
      <c r="CZ47">
        <f t="shared" si="42"/>
        <v>1800.14</v>
      </c>
      <c r="DA47">
        <f t="shared" si="43"/>
        <v>1513.3019998223538</v>
      </c>
      <c r="DB47">
        <f t="shared" si="44"/>
        <v>0.84065794872751765</v>
      </c>
      <c r="DC47">
        <f t="shared" si="45"/>
        <v>0.19131589745503555</v>
      </c>
      <c r="DD47">
        <v>6</v>
      </c>
      <c r="DE47">
        <v>0.5</v>
      </c>
      <c r="DF47" t="s">
        <v>425</v>
      </c>
      <c r="DG47">
        <v>2</v>
      </c>
      <c r="DH47">
        <v>1693590478.5</v>
      </c>
      <c r="DI47">
        <v>1434.76</v>
      </c>
      <c r="DJ47">
        <v>1499.91</v>
      </c>
      <c r="DK47">
        <v>24.065799999999999</v>
      </c>
      <c r="DL47">
        <v>21.3306</v>
      </c>
      <c r="DM47">
        <v>1432.08</v>
      </c>
      <c r="DN47">
        <v>23.488499999999998</v>
      </c>
      <c r="DO47">
        <v>499.96100000000001</v>
      </c>
      <c r="DP47">
        <v>99.83</v>
      </c>
      <c r="DQ47">
        <v>9.9796099999999999E-2</v>
      </c>
      <c r="DR47">
        <v>27.5456</v>
      </c>
      <c r="DS47">
        <v>27.990100000000002</v>
      </c>
      <c r="DT47">
        <v>999.9</v>
      </c>
      <c r="DU47">
        <v>0</v>
      </c>
      <c r="DV47">
        <v>0</v>
      </c>
      <c r="DW47">
        <v>10005</v>
      </c>
      <c r="DX47">
        <v>0</v>
      </c>
      <c r="DY47">
        <v>1665.43</v>
      </c>
      <c r="DZ47">
        <v>-65.151899999999998</v>
      </c>
      <c r="EA47">
        <v>1470.14</v>
      </c>
      <c r="EB47">
        <v>1532.6</v>
      </c>
      <c r="EC47">
        <v>2.7352300000000001</v>
      </c>
      <c r="ED47">
        <v>1499.91</v>
      </c>
      <c r="EE47">
        <v>21.3306</v>
      </c>
      <c r="EF47">
        <v>2.4024899999999998</v>
      </c>
      <c r="EG47">
        <v>2.1294300000000002</v>
      </c>
      <c r="EH47">
        <v>20.380600000000001</v>
      </c>
      <c r="EI47">
        <v>18.441099999999999</v>
      </c>
      <c r="EJ47">
        <v>1800.14</v>
      </c>
      <c r="EK47">
        <v>0.97800600000000004</v>
      </c>
      <c r="EL47">
        <v>2.19939E-2</v>
      </c>
      <c r="EM47">
        <v>0</v>
      </c>
      <c r="EN47">
        <v>967.27300000000002</v>
      </c>
      <c r="EO47">
        <v>5.0002700000000004</v>
      </c>
      <c r="EP47">
        <v>18073.900000000001</v>
      </c>
      <c r="EQ47">
        <v>16249.9</v>
      </c>
      <c r="ER47">
        <v>46.875</v>
      </c>
      <c r="ES47">
        <v>49.25</v>
      </c>
      <c r="ET47">
        <v>48.061999999999998</v>
      </c>
      <c r="EU47">
        <v>48.811999999999998</v>
      </c>
      <c r="EV47">
        <v>48.625</v>
      </c>
      <c r="EW47">
        <v>1755.66</v>
      </c>
      <c r="EX47">
        <v>39.479999999999997</v>
      </c>
      <c r="EY47">
        <v>0</v>
      </c>
      <c r="EZ47">
        <v>180.19999980926511</v>
      </c>
      <c r="FA47">
        <v>0</v>
      </c>
      <c r="FB47">
        <v>968.10263999999995</v>
      </c>
      <c r="FC47">
        <v>-6.2278461423684499</v>
      </c>
      <c r="FD47">
        <v>-105.9692310295579</v>
      </c>
      <c r="FE47">
        <v>18084.103999999999</v>
      </c>
      <c r="FF47">
        <v>15</v>
      </c>
      <c r="FG47">
        <v>1693590385</v>
      </c>
      <c r="FH47" t="s">
        <v>584</v>
      </c>
      <c r="FI47">
        <v>1693590385</v>
      </c>
      <c r="FJ47">
        <v>1693590368</v>
      </c>
      <c r="FK47">
        <v>33</v>
      </c>
      <c r="FL47">
        <v>0.23899999999999999</v>
      </c>
      <c r="FM47">
        <v>3.0000000000000001E-3</v>
      </c>
      <c r="FN47">
        <v>2.6579999999999999</v>
      </c>
      <c r="FO47">
        <v>0.42899999999999999</v>
      </c>
      <c r="FP47">
        <v>1500</v>
      </c>
      <c r="FQ47">
        <v>21</v>
      </c>
      <c r="FR47">
        <v>0.18</v>
      </c>
      <c r="FS47">
        <v>0.08</v>
      </c>
      <c r="FT47">
        <v>51.487293193232148</v>
      </c>
      <c r="FU47">
        <v>-0.90073476347374593</v>
      </c>
      <c r="FV47">
        <v>0.18456585114286261</v>
      </c>
      <c r="FW47">
        <v>1</v>
      </c>
      <c r="FX47">
        <v>0.16871570321476601</v>
      </c>
      <c r="FY47">
        <v>-4.5359555053252959E-3</v>
      </c>
      <c r="FZ47">
        <v>7.4116421087734097E-4</v>
      </c>
      <c r="GA47">
        <v>1</v>
      </c>
      <c r="GB47">
        <v>2</v>
      </c>
      <c r="GC47">
        <v>2</v>
      </c>
      <c r="GD47" t="s">
        <v>427</v>
      </c>
      <c r="GE47">
        <v>3.08216</v>
      </c>
      <c r="GF47">
        <v>2.8649900000000001</v>
      </c>
      <c r="GG47">
        <v>0.22242899999999999</v>
      </c>
      <c r="GH47">
        <v>0.23361000000000001</v>
      </c>
      <c r="GI47">
        <v>0.114951</v>
      </c>
      <c r="GJ47">
        <v>0.110168</v>
      </c>
      <c r="GK47">
        <v>23485.599999999999</v>
      </c>
      <c r="GL47">
        <v>17920.7</v>
      </c>
      <c r="GM47">
        <v>29127.8</v>
      </c>
      <c r="GN47">
        <v>21799.599999999999</v>
      </c>
      <c r="GO47">
        <v>34568.6</v>
      </c>
      <c r="GP47">
        <v>26706.799999999999</v>
      </c>
      <c r="GQ47">
        <v>40423.699999999997</v>
      </c>
      <c r="GR47">
        <v>30979.8</v>
      </c>
      <c r="GS47">
        <v>2.0287999999999999</v>
      </c>
      <c r="GT47">
        <v>1.7251000000000001</v>
      </c>
      <c r="GU47">
        <v>2.0861600000000001E-2</v>
      </c>
      <c r="GV47">
        <v>0</v>
      </c>
      <c r="GW47">
        <v>27.6494</v>
      </c>
      <c r="GX47">
        <v>999.9</v>
      </c>
      <c r="GY47">
        <v>23.1</v>
      </c>
      <c r="GZ47">
        <v>48.1</v>
      </c>
      <c r="HA47">
        <v>26.124199999999998</v>
      </c>
      <c r="HB47">
        <v>62.517899999999997</v>
      </c>
      <c r="HC47">
        <v>14.6554</v>
      </c>
      <c r="HD47">
        <v>1</v>
      </c>
      <c r="HE47">
        <v>0.359512</v>
      </c>
      <c r="HF47">
        <v>4.8719299999999999</v>
      </c>
      <c r="HG47">
        <v>20.200700000000001</v>
      </c>
      <c r="HH47">
        <v>5.2358599999999997</v>
      </c>
      <c r="HI47">
        <v>11.98</v>
      </c>
      <c r="HJ47">
        <v>4.9756</v>
      </c>
      <c r="HK47">
        <v>3.2839999999999998</v>
      </c>
      <c r="HL47">
        <v>9999</v>
      </c>
      <c r="HM47">
        <v>9999</v>
      </c>
      <c r="HN47">
        <v>9999</v>
      </c>
      <c r="HO47">
        <v>999.9</v>
      </c>
      <c r="HP47">
        <v>1.8617999999999999</v>
      </c>
      <c r="HQ47">
        <v>1.86351</v>
      </c>
      <c r="HR47">
        <v>1.8687400000000001</v>
      </c>
      <c r="HS47">
        <v>1.85972</v>
      </c>
      <c r="HT47">
        <v>1.85791</v>
      </c>
      <c r="HU47">
        <v>1.8615699999999999</v>
      </c>
      <c r="HV47">
        <v>1.8654200000000001</v>
      </c>
      <c r="HW47">
        <v>1.86747</v>
      </c>
      <c r="HX47">
        <v>5</v>
      </c>
      <c r="HY47">
        <v>0</v>
      </c>
      <c r="HZ47">
        <v>0</v>
      </c>
      <c r="IA47">
        <v>0</v>
      </c>
      <c r="IB47" t="s">
        <v>428</v>
      </c>
      <c r="IC47" t="s">
        <v>429</v>
      </c>
      <c r="ID47" t="s">
        <v>430</v>
      </c>
      <c r="IE47" t="s">
        <v>430</v>
      </c>
      <c r="IF47" t="s">
        <v>430</v>
      </c>
      <c r="IG47" t="s">
        <v>430</v>
      </c>
      <c r="IH47">
        <v>0</v>
      </c>
      <c r="II47">
        <v>100</v>
      </c>
      <c r="IJ47">
        <v>100</v>
      </c>
      <c r="IK47">
        <v>2.68</v>
      </c>
      <c r="IL47">
        <v>0.57730000000000004</v>
      </c>
      <c r="IM47">
        <v>2.9453540511284491</v>
      </c>
      <c r="IN47">
        <v>1.118558698776514E-3</v>
      </c>
      <c r="IO47">
        <v>-1.6939696309573479E-6</v>
      </c>
      <c r="IP47">
        <v>5.4698917449866148E-10</v>
      </c>
      <c r="IQ47">
        <v>-5.6194770127775302E-2</v>
      </c>
      <c r="IR47">
        <v>-7.6058941998734366E-3</v>
      </c>
      <c r="IS47">
        <v>1.6984902717538061E-3</v>
      </c>
      <c r="IT47">
        <v>-9.6352527008986976E-6</v>
      </c>
      <c r="IU47">
        <v>2</v>
      </c>
      <c r="IV47">
        <v>2021</v>
      </c>
      <c r="IW47">
        <v>2</v>
      </c>
      <c r="IX47">
        <v>40</v>
      </c>
      <c r="IY47">
        <v>1.6</v>
      </c>
      <c r="IZ47">
        <v>1.8</v>
      </c>
      <c r="JA47">
        <v>3.0749499999999999</v>
      </c>
      <c r="JB47">
        <v>2.5500500000000001</v>
      </c>
      <c r="JC47">
        <v>1.34399</v>
      </c>
      <c r="JD47">
        <v>2.2351100000000002</v>
      </c>
      <c r="JE47">
        <v>1.5918000000000001</v>
      </c>
      <c r="JF47">
        <v>2.52319</v>
      </c>
      <c r="JG47">
        <v>52.3765</v>
      </c>
      <c r="JH47">
        <v>23.842300000000002</v>
      </c>
      <c r="JI47">
        <v>18</v>
      </c>
      <c r="JJ47">
        <v>533.82100000000003</v>
      </c>
      <c r="JK47">
        <v>376.209</v>
      </c>
      <c r="JL47">
        <v>21.597999999999999</v>
      </c>
      <c r="JM47">
        <v>32.015599999999999</v>
      </c>
      <c r="JN47">
        <v>30.000299999999999</v>
      </c>
      <c r="JO47">
        <v>31.749199999999998</v>
      </c>
      <c r="JP47">
        <v>31.6952</v>
      </c>
      <c r="JQ47">
        <v>61.611699999999999</v>
      </c>
      <c r="JR47">
        <v>6.68987</v>
      </c>
      <c r="JS47">
        <v>0</v>
      </c>
      <c r="JT47">
        <v>21.5929</v>
      </c>
      <c r="JU47">
        <v>1500</v>
      </c>
      <c r="JV47">
        <v>21.280999999999999</v>
      </c>
      <c r="JW47">
        <v>99.313100000000006</v>
      </c>
      <c r="JX47">
        <v>97.870400000000004</v>
      </c>
    </row>
    <row r="48" spans="1:284" x14ac:dyDescent="0.3">
      <c r="A48">
        <v>32</v>
      </c>
      <c r="B48">
        <v>1693590630.5</v>
      </c>
      <c r="C48">
        <v>5930.4000000953674</v>
      </c>
      <c r="D48" t="s">
        <v>585</v>
      </c>
      <c r="E48" t="s">
        <v>586</v>
      </c>
      <c r="F48" t="s">
        <v>416</v>
      </c>
      <c r="G48" t="s">
        <v>509</v>
      </c>
      <c r="H48" t="s">
        <v>418</v>
      </c>
      <c r="I48" t="s">
        <v>419</v>
      </c>
      <c r="J48" t="s">
        <v>510</v>
      </c>
      <c r="K48" t="s">
        <v>511</v>
      </c>
      <c r="L48" t="s">
        <v>421</v>
      </c>
      <c r="M48">
        <v>1693590630.5</v>
      </c>
      <c r="N48">
        <f t="shared" si="0"/>
        <v>2.0966428074283873E-3</v>
      </c>
      <c r="O48">
        <f t="shared" si="1"/>
        <v>2.0966428074283874</v>
      </c>
      <c r="P48">
        <f t="shared" si="2"/>
        <v>53.169055627540835</v>
      </c>
      <c r="Q48">
        <f t="shared" si="3"/>
        <v>1732.14</v>
      </c>
      <c r="R48">
        <f t="shared" si="4"/>
        <v>1114.4164510493274</v>
      </c>
      <c r="S48">
        <f t="shared" si="5"/>
        <v>111.36064151635532</v>
      </c>
      <c r="T48">
        <f t="shared" si="6"/>
        <v>173.08809593982002</v>
      </c>
      <c r="U48">
        <f t="shared" si="7"/>
        <v>0.14895931680934424</v>
      </c>
      <c r="V48">
        <f t="shared" si="8"/>
        <v>2.9273895894292248</v>
      </c>
      <c r="W48">
        <f t="shared" si="9"/>
        <v>0.14487292181053718</v>
      </c>
      <c r="X48">
        <f t="shared" si="10"/>
        <v>9.0903385142826379E-2</v>
      </c>
      <c r="Y48">
        <f t="shared" si="11"/>
        <v>344.37509964459599</v>
      </c>
      <c r="Z48">
        <f t="shared" si="12"/>
        <v>29.029341498976486</v>
      </c>
      <c r="AA48">
        <f t="shared" si="13"/>
        <v>28.020499999999998</v>
      </c>
      <c r="AB48">
        <f t="shared" si="14"/>
        <v>3.7993771799738854</v>
      </c>
      <c r="AC48">
        <f t="shared" si="15"/>
        <v>64.900248030576037</v>
      </c>
      <c r="AD48">
        <f t="shared" si="16"/>
        <v>2.3980456646427002</v>
      </c>
      <c r="AE48">
        <f t="shared" si="17"/>
        <v>3.6949714945818455</v>
      </c>
      <c r="AF48">
        <f t="shared" si="18"/>
        <v>1.4013315153311852</v>
      </c>
      <c r="AG48">
        <f t="shared" si="19"/>
        <v>-92.461947807591883</v>
      </c>
      <c r="AH48">
        <f t="shared" si="20"/>
        <v>-75.312385224621138</v>
      </c>
      <c r="AI48">
        <f t="shared" si="21"/>
        <v>-5.5956746410464557</v>
      </c>
      <c r="AJ48">
        <f t="shared" si="22"/>
        <v>171.00509197133653</v>
      </c>
      <c r="AK48">
        <v>17</v>
      </c>
      <c r="AL48">
        <v>3</v>
      </c>
      <c r="AM48">
        <f t="shared" si="23"/>
        <v>1</v>
      </c>
      <c r="AN48">
        <f t="shared" si="24"/>
        <v>0</v>
      </c>
      <c r="AO48">
        <f t="shared" si="25"/>
        <v>52715.538312498233</v>
      </c>
      <c r="AP48" t="s">
        <v>422</v>
      </c>
      <c r="AQ48">
        <v>10366.9</v>
      </c>
      <c r="AR48">
        <v>993.59653846153856</v>
      </c>
      <c r="AS48">
        <v>3431.87</v>
      </c>
      <c r="AT48">
        <f t="shared" si="26"/>
        <v>0.71047955241266758</v>
      </c>
      <c r="AU48">
        <v>-3.9894345373445681</v>
      </c>
      <c r="AV48" t="s">
        <v>587</v>
      </c>
      <c r="AW48">
        <v>10366.5</v>
      </c>
      <c r="AX48">
        <v>956.44972000000007</v>
      </c>
      <c r="AY48">
        <v>1575.0459169160399</v>
      </c>
      <c r="AZ48">
        <f t="shared" si="27"/>
        <v>0.39274804008714814</v>
      </c>
      <c r="BA48">
        <v>0.5</v>
      </c>
      <c r="BB48">
        <f t="shared" si="28"/>
        <v>1513.2098998222978</v>
      </c>
      <c r="BC48">
        <f t="shared" si="29"/>
        <v>53.169055627540835</v>
      </c>
      <c r="BD48">
        <f t="shared" si="30"/>
        <v>297.15511119783861</v>
      </c>
      <c r="BE48">
        <f t="shared" si="31"/>
        <v>3.7773008339158864E-2</v>
      </c>
      <c r="BF48">
        <f t="shared" si="32"/>
        <v>1.1789015565461389</v>
      </c>
      <c r="BG48">
        <f t="shared" si="33"/>
        <v>740.76240029130452</v>
      </c>
      <c r="BH48" t="s">
        <v>588</v>
      </c>
      <c r="BI48">
        <v>619.95000000000005</v>
      </c>
      <c r="BJ48">
        <f t="shared" si="34"/>
        <v>619.95000000000005</v>
      </c>
      <c r="BK48">
        <f t="shared" si="35"/>
        <v>0.60639242745768951</v>
      </c>
      <c r="BL48">
        <f t="shared" si="36"/>
        <v>0.64767965809492523</v>
      </c>
      <c r="BM48">
        <f t="shared" si="37"/>
        <v>0.66034029527296645</v>
      </c>
      <c r="BN48">
        <f t="shared" si="38"/>
        <v>1.0638865907128066</v>
      </c>
      <c r="BO48">
        <f t="shared" si="39"/>
        <v>0.76153233522558694</v>
      </c>
      <c r="BP48">
        <f t="shared" si="40"/>
        <v>0.41981193118645993</v>
      </c>
      <c r="BQ48">
        <f t="shared" si="41"/>
        <v>0.58018806881354013</v>
      </c>
      <c r="BR48">
        <v>2435</v>
      </c>
      <c r="BS48">
        <v>290.00000000000011</v>
      </c>
      <c r="BT48">
        <v>1424.66</v>
      </c>
      <c r="BU48">
        <v>115</v>
      </c>
      <c r="BV48">
        <v>10366.5</v>
      </c>
      <c r="BW48">
        <v>1420.39</v>
      </c>
      <c r="BX48">
        <v>4.2699999999999996</v>
      </c>
      <c r="BY48">
        <v>300.00000000000011</v>
      </c>
      <c r="BZ48">
        <v>38.4</v>
      </c>
      <c r="CA48">
        <v>1575.0459169160399</v>
      </c>
      <c r="CB48">
        <v>1.6754024637705129</v>
      </c>
      <c r="CC48">
        <v>-160.32422486101359</v>
      </c>
      <c r="CD48">
        <v>1.419311854598619</v>
      </c>
      <c r="CE48">
        <v>0.99781040686309475</v>
      </c>
      <c r="CF48">
        <v>-1.1263299221357079E-2</v>
      </c>
      <c r="CG48">
        <v>289.99999999999989</v>
      </c>
      <c r="CH48">
        <v>1418.76</v>
      </c>
      <c r="CI48">
        <v>745</v>
      </c>
      <c r="CJ48">
        <v>10323.6</v>
      </c>
      <c r="CK48">
        <v>1419.75</v>
      </c>
      <c r="CL48">
        <v>-0.99</v>
      </c>
      <c r="CZ48">
        <f t="shared" si="42"/>
        <v>1800.03</v>
      </c>
      <c r="DA48">
        <f t="shared" si="43"/>
        <v>1513.2098998222978</v>
      </c>
      <c r="DB48">
        <f t="shared" si="44"/>
        <v>0.84065815559868329</v>
      </c>
      <c r="DC48">
        <f t="shared" si="45"/>
        <v>0.1913163111973667</v>
      </c>
      <c r="DD48">
        <v>6</v>
      </c>
      <c r="DE48">
        <v>0.5</v>
      </c>
      <c r="DF48" t="s">
        <v>425</v>
      </c>
      <c r="DG48">
        <v>2</v>
      </c>
      <c r="DH48">
        <v>1693590630.5</v>
      </c>
      <c r="DI48">
        <v>1732.14</v>
      </c>
      <c r="DJ48">
        <v>1800.24</v>
      </c>
      <c r="DK48">
        <v>23.997900000000001</v>
      </c>
      <c r="DL48">
        <v>21.544499999999999</v>
      </c>
      <c r="DM48">
        <v>1729.29</v>
      </c>
      <c r="DN48">
        <v>23.420500000000001</v>
      </c>
      <c r="DO48">
        <v>500.447</v>
      </c>
      <c r="DP48">
        <v>99.826999999999998</v>
      </c>
      <c r="DQ48">
        <v>0.100313</v>
      </c>
      <c r="DR48">
        <v>27.543299999999999</v>
      </c>
      <c r="DS48">
        <v>28.020499999999998</v>
      </c>
      <c r="DT48">
        <v>999.9</v>
      </c>
      <c r="DU48">
        <v>0</v>
      </c>
      <c r="DV48">
        <v>0</v>
      </c>
      <c r="DW48">
        <v>10005</v>
      </c>
      <c r="DX48">
        <v>0</v>
      </c>
      <c r="DY48">
        <v>1666.53</v>
      </c>
      <c r="DZ48">
        <v>-68.0959</v>
      </c>
      <c r="EA48">
        <v>1774.73</v>
      </c>
      <c r="EB48">
        <v>1839.88</v>
      </c>
      <c r="EC48">
        <v>2.4534099999999999</v>
      </c>
      <c r="ED48">
        <v>1800.24</v>
      </c>
      <c r="EE48">
        <v>21.544499999999999</v>
      </c>
      <c r="EF48">
        <v>2.3956400000000002</v>
      </c>
      <c r="EG48">
        <v>2.1507200000000002</v>
      </c>
      <c r="EH48">
        <v>20.334299999999999</v>
      </c>
      <c r="EI48">
        <v>18.599900000000002</v>
      </c>
      <c r="EJ48">
        <v>1800.03</v>
      </c>
      <c r="EK48">
        <v>0.97800299999999996</v>
      </c>
      <c r="EL48">
        <v>2.19974E-2</v>
      </c>
      <c r="EM48">
        <v>0</v>
      </c>
      <c r="EN48">
        <v>955.84100000000001</v>
      </c>
      <c r="EO48">
        <v>5.0002700000000004</v>
      </c>
      <c r="EP48">
        <v>17871.2</v>
      </c>
      <c r="EQ48">
        <v>16248.9</v>
      </c>
      <c r="ER48">
        <v>46.75</v>
      </c>
      <c r="ES48">
        <v>49.125</v>
      </c>
      <c r="ET48">
        <v>47.936999999999998</v>
      </c>
      <c r="EU48">
        <v>48.561999999999998</v>
      </c>
      <c r="EV48">
        <v>48.5</v>
      </c>
      <c r="EW48">
        <v>1755.54</v>
      </c>
      <c r="EX48">
        <v>39.49</v>
      </c>
      <c r="EY48">
        <v>0</v>
      </c>
      <c r="EZ48">
        <v>150</v>
      </c>
      <c r="FA48">
        <v>0</v>
      </c>
      <c r="FB48">
        <v>956.44972000000007</v>
      </c>
      <c r="FC48">
        <v>-6.1039230733332781</v>
      </c>
      <c r="FD48">
        <v>-77.876922954997028</v>
      </c>
      <c r="FE48">
        <v>17884.387999999999</v>
      </c>
      <c r="FF48">
        <v>15</v>
      </c>
      <c r="FG48">
        <v>1693590551.5</v>
      </c>
      <c r="FH48" t="s">
        <v>589</v>
      </c>
      <c r="FI48">
        <v>1693590551.5</v>
      </c>
      <c r="FJ48">
        <v>1693590546.5</v>
      </c>
      <c r="FK48">
        <v>34</v>
      </c>
      <c r="FL48">
        <v>0.20300000000000001</v>
      </c>
      <c r="FM48">
        <v>4.0000000000000001E-3</v>
      </c>
      <c r="FN48">
        <v>2.8650000000000002</v>
      </c>
      <c r="FO48">
        <v>0.44</v>
      </c>
      <c r="FP48">
        <v>1800</v>
      </c>
      <c r="FQ48">
        <v>21</v>
      </c>
      <c r="FR48">
        <v>0.21</v>
      </c>
      <c r="FS48">
        <v>0.09</v>
      </c>
      <c r="FT48">
        <v>53.05040390369723</v>
      </c>
      <c r="FU48">
        <v>-0.76683620297688393</v>
      </c>
      <c r="FV48">
        <v>0.19821403568048829</v>
      </c>
      <c r="FW48">
        <v>1</v>
      </c>
      <c r="FX48">
        <v>0.1508867066402084</v>
      </c>
      <c r="FY48">
        <v>-9.0677316626311313E-3</v>
      </c>
      <c r="FZ48">
        <v>1.349743207637785E-3</v>
      </c>
      <c r="GA48">
        <v>1</v>
      </c>
      <c r="GB48">
        <v>2</v>
      </c>
      <c r="GC48">
        <v>2</v>
      </c>
      <c r="GD48" t="s">
        <v>427</v>
      </c>
      <c r="GE48">
        <v>3.08277</v>
      </c>
      <c r="GF48">
        <v>2.86551</v>
      </c>
      <c r="GG48">
        <v>0.24909200000000001</v>
      </c>
      <c r="GH48">
        <v>0.260181</v>
      </c>
      <c r="GI48">
        <v>0.114714</v>
      </c>
      <c r="GJ48">
        <v>0.110944</v>
      </c>
      <c r="GK48">
        <v>22681.4</v>
      </c>
      <c r="GL48">
        <v>17301.900000000001</v>
      </c>
      <c r="GM48">
        <v>29129.9</v>
      </c>
      <c r="GN48">
        <v>21803.3</v>
      </c>
      <c r="GO48">
        <v>34582.1</v>
      </c>
      <c r="GP48">
        <v>26689.4</v>
      </c>
      <c r="GQ48">
        <v>40425.800000000003</v>
      </c>
      <c r="GR48">
        <v>30984.2</v>
      </c>
      <c r="GS48">
        <v>2.0289999999999999</v>
      </c>
      <c r="GT48">
        <v>1.7262</v>
      </c>
      <c r="GU48">
        <v>2.5034000000000001E-2</v>
      </c>
      <c r="GV48">
        <v>0</v>
      </c>
      <c r="GW48">
        <v>27.611699999999999</v>
      </c>
      <c r="GX48">
        <v>999.9</v>
      </c>
      <c r="GY48">
        <v>23.1</v>
      </c>
      <c r="GZ48">
        <v>48.2</v>
      </c>
      <c r="HA48">
        <v>26.258299999999998</v>
      </c>
      <c r="HB48">
        <v>62.497900000000001</v>
      </c>
      <c r="HC48">
        <v>14.238799999999999</v>
      </c>
      <c r="HD48">
        <v>1</v>
      </c>
      <c r="HE48">
        <v>0.35655500000000001</v>
      </c>
      <c r="HF48">
        <v>4.9614200000000004</v>
      </c>
      <c r="HG48">
        <v>20.197800000000001</v>
      </c>
      <c r="HH48">
        <v>5.2358599999999997</v>
      </c>
      <c r="HI48">
        <v>11.98</v>
      </c>
      <c r="HJ48">
        <v>4.9757999999999996</v>
      </c>
      <c r="HK48">
        <v>3.2839999999999998</v>
      </c>
      <c r="HL48">
        <v>9999</v>
      </c>
      <c r="HM48">
        <v>9999</v>
      </c>
      <c r="HN48">
        <v>9999</v>
      </c>
      <c r="HO48">
        <v>999.9</v>
      </c>
      <c r="HP48">
        <v>1.86174</v>
      </c>
      <c r="HQ48">
        <v>1.8635600000000001</v>
      </c>
      <c r="HR48">
        <v>1.8687400000000001</v>
      </c>
      <c r="HS48">
        <v>1.8596999999999999</v>
      </c>
      <c r="HT48">
        <v>1.8579300000000001</v>
      </c>
      <c r="HU48">
        <v>1.8615699999999999</v>
      </c>
      <c r="HV48">
        <v>1.8653999999999999</v>
      </c>
      <c r="HW48">
        <v>1.8674299999999999</v>
      </c>
      <c r="HX48">
        <v>5</v>
      </c>
      <c r="HY48">
        <v>0</v>
      </c>
      <c r="HZ48">
        <v>0</v>
      </c>
      <c r="IA48">
        <v>0</v>
      </c>
      <c r="IB48" t="s">
        <v>428</v>
      </c>
      <c r="IC48" t="s">
        <v>429</v>
      </c>
      <c r="ID48" t="s">
        <v>430</v>
      </c>
      <c r="IE48" t="s">
        <v>430</v>
      </c>
      <c r="IF48" t="s">
        <v>430</v>
      </c>
      <c r="IG48" t="s">
        <v>430</v>
      </c>
      <c r="IH48">
        <v>0</v>
      </c>
      <c r="II48">
        <v>100</v>
      </c>
      <c r="IJ48">
        <v>100</v>
      </c>
      <c r="IK48">
        <v>2.85</v>
      </c>
      <c r="IL48">
        <v>0.57740000000000002</v>
      </c>
      <c r="IM48">
        <v>3.1504893902812179</v>
      </c>
      <c r="IN48">
        <v>1.118558698776514E-3</v>
      </c>
      <c r="IO48">
        <v>-1.6939696309573479E-6</v>
      </c>
      <c r="IP48">
        <v>5.4698917449866148E-10</v>
      </c>
      <c r="IQ48">
        <v>-5.2324461735247962E-2</v>
      </c>
      <c r="IR48">
        <v>-7.6058941998734366E-3</v>
      </c>
      <c r="IS48">
        <v>1.6984902717538061E-3</v>
      </c>
      <c r="IT48">
        <v>-9.6352527008986976E-6</v>
      </c>
      <c r="IU48">
        <v>2</v>
      </c>
      <c r="IV48">
        <v>2021</v>
      </c>
      <c r="IW48">
        <v>2</v>
      </c>
      <c r="IX48">
        <v>40</v>
      </c>
      <c r="IY48">
        <v>1.3</v>
      </c>
      <c r="IZ48">
        <v>1.4</v>
      </c>
      <c r="JA48">
        <v>3.56812</v>
      </c>
      <c r="JB48">
        <v>2.5427200000000001</v>
      </c>
      <c r="JC48">
        <v>1.34399</v>
      </c>
      <c r="JD48">
        <v>2.2351100000000002</v>
      </c>
      <c r="JE48">
        <v>1.5918000000000001</v>
      </c>
      <c r="JF48">
        <v>2.4145500000000002</v>
      </c>
      <c r="JG48">
        <v>52.3765</v>
      </c>
      <c r="JH48">
        <v>23.842300000000002</v>
      </c>
      <c r="JI48">
        <v>18</v>
      </c>
      <c r="JJ48">
        <v>533.82799999999997</v>
      </c>
      <c r="JK48">
        <v>376.75200000000001</v>
      </c>
      <c r="JL48">
        <v>21.466200000000001</v>
      </c>
      <c r="JM48">
        <v>31.976099999999999</v>
      </c>
      <c r="JN48">
        <v>29.9998</v>
      </c>
      <c r="JO48">
        <v>31.735299999999999</v>
      </c>
      <c r="JP48">
        <v>31.6813</v>
      </c>
      <c r="JQ48">
        <v>71.484499999999997</v>
      </c>
      <c r="JR48">
        <v>4.8590600000000004</v>
      </c>
      <c r="JS48">
        <v>0</v>
      </c>
      <c r="JT48">
        <v>21.470800000000001</v>
      </c>
      <c r="JU48">
        <v>1800</v>
      </c>
      <c r="JV48">
        <v>21.6007</v>
      </c>
      <c r="JW48">
        <v>99.319000000000003</v>
      </c>
      <c r="JX48">
        <v>97.885599999999997</v>
      </c>
    </row>
    <row r="49" spans="1:284" x14ac:dyDescent="0.3">
      <c r="A49">
        <v>41</v>
      </c>
      <c r="B49">
        <v>1693594372.5999999</v>
      </c>
      <c r="C49">
        <v>9672.5</v>
      </c>
      <c r="D49" t="s">
        <v>594</v>
      </c>
      <c r="E49" t="s">
        <v>595</v>
      </c>
      <c r="F49" t="s">
        <v>416</v>
      </c>
      <c r="G49" t="s">
        <v>590</v>
      </c>
      <c r="H49" t="s">
        <v>591</v>
      </c>
      <c r="I49" t="s">
        <v>419</v>
      </c>
      <c r="J49" t="s">
        <v>592</v>
      </c>
      <c r="K49" t="s">
        <v>510</v>
      </c>
      <c r="L49" t="s">
        <v>593</v>
      </c>
      <c r="M49">
        <v>1693594372.5999999</v>
      </c>
      <c r="N49">
        <f t="shared" ref="N49:N72" si="46">(O49)/1000</f>
        <v>2.7988340358695561E-3</v>
      </c>
      <c r="O49">
        <f t="shared" ref="O49:O76" si="47">1000*DO49*AM49*(DK49-DL49)/(100*DD49*(1000-AM49*DK49))</f>
        <v>2.798834035869556</v>
      </c>
      <c r="P49">
        <f t="shared" ref="P49:P76" si="48">DO49*AM49*(DJ49-DI49*(1000-AM49*DL49)/(1000-AM49*DK49))/(100*DD49)</f>
        <v>21.411977783447654</v>
      </c>
      <c r="Q49">
        <f t="shared" ref="Q49:Q72" si="49">DI49 - IF(AM49&gt;1, P49*DD49*100/(AO49*DW49), 0)</f>
        <v>373.00900000000001</v>
      </c>
      <c r="R49">
        <f t="shared" ref="R49:R72" si="50">((X49-N49/2)*Q49-P49)/(X49+N49/2)</f>
        <v>178.82412109636414</v>
      </c>
      <c r="S49">
        <f t="shared" ref="S49:S72" si="51">R49*(DP49+DQ49)/1000</f>
        <v>17.866930447117319</v>
      </c>
      <c r="T49">
        <f t="shared" ref="T49:T76" si="52">(DI49 - IF(AM49&gt;1, P49*DD49*100/(AO49*DW49), 0))*(DP49+DQ49)/1000</f>
        <v>37.268606820426804</v>
      </c>
      <c r="U49">
        <f t="shared" ref="U49:U72" si="53">2/((1/W49-1/V49)+SIGN(W49)*SQRT((1/W49-1/V49)*(1/W49-1/V49) + 4*DE49/((DE49+1)*(DE49+1))*(2*1/W49*1/V49-1/V49*1/V49)))</f>
        <v>0.18835525869023029</v>
      </c>
      <c r="V49">
        <f t="shared" ref="V49:V76" si="54">IF(LEFT(DF49,1)&lt;&gt;"0",IF(LEFT(DF49,1)="1",3,DG49),$D$5+$E$5*(DW49*DP49/($K$5*1000))+$F$5*(DW49*DP49/($K$5*1000))*MAX(MIN(DD49,$J$5),$I$5)*MAX(MIN(DD49,$J$5),$I$5)+$G$5*MAX(MIN(DD49,$J$5),$I$5)*(DW49*DP49/($K$5*1000))+$H$5*(DW49*DP49/($K$5*1000))*(DW49*DP49/($K$5*1000)))</f>
        <v>2.9350323157013753</v>
      </c>
      <c r="W49">
        <f t="shared" ref="W49:W76" si="55">N49*(1000-(1000*0.61365*EXP(17.502*AA49/(240.97+AA49))/(DP49+DQ49)+DK49)/2)/(1000*0.61365*EXP(17.502*AA49/(240.97+AA49))/(DP49+DQ49)-DK49)</f>
        <v>0.18188842926063872</v>
      </c>
      <c r="X49">
        <f t="shared" ref="X49:X76" si="56">1/((DE49+1)/(U49/1.6)+1/(V49/1.37)) + DE49/((DE49+1)/(U49/1.6) + DE49/(V49/1.37))</f>
        <v>0.11424279052736579</v>
      </c>
      <c r="Y49">
        <f t="shared" ref="Y49:Y76" si="57">(CZ49*DC49)</f>
        <v>344.40289964444361</v>
      </c>
      <c r="Z49">
        <f t="shared" ref="Z49:Z72" si="58">(DR49+(Y49+2*0.95*0.0000000567*(((DR49+$B$7)+273)^4-(DR49+273)^4)-44100*N49)/(1.84*29.3*V49+8*0.95*0.0000000567*(DR49+273)^3))</f>
        <v>29.482799343397399</v>
      </c>
      <c r="AA49">
        <f t="shared" ref="AA49:AA72" si="59">($C$7*DS49+$D$7*DT49+$E$7*Z49)</f>
        <v>27.9895</v>
      </c>
      <c r="AB49">
        <f t="shared" ref="AB49:AB72" si="60">0.61365*EXP(17.502*AA49/(240.97+AA49))</f>
        <v>3.7925174254215195</v>
      </c>
      <c r="AC49">
        <f t="shared" ref="AC49:AC72" si="61">(AD49/AE49*100)</f>
        <v>60.017404916290459</v>
      </c>
      <c r="AD49">
        <f t="shared" ref="AD49:AD76" si="62">DK49*(DP49+DQ49)/1000</f>
        <v>2.3019753425804401</v>
      </c>
      <c r="AE49">
        <f t="shared" ref="AE49:AE76" si="63">0.61365*EXP(17.502*DR49/(240.97+DR49))</f>
        <v>3.8355129579346694</v>
      </c>
      <c r="AF49">
        <f t="shared" ref="AF49:AF76" si="64">(AB49-DK49*(DP49+DQ49)/1000)</f>
        <v>1.4905420828410794</v>
      </c>
      <c r="AG49">
        <f t="shared" ref="AG49:AG76" si="65">(-N49*44100)</f>
        <v>-123.42858098184742</v>
      </c>
      <c r="AH49">
        <f t="shared" ref="AH49:AH76" si="66">2*29.3*V49*0.92*(DR49-AA49)</f>
        <v>30.61817493649195</v>
      </c>
      <c r="AI49">
        <f t="shared" ref="AI49:AI76" si="67">2*0.95*0.0000000567*(((DR49+$B$7)+273)^4-(AA49+273)^4)</f>
        <v>2.2758856275461734</v>
      </c>
      <c r="AJ49">
        <f t="shared" ref="AJ49:AJ72" si="68">Y49+AI49+AG49+AH49</f>
        <v>253.86837922663435</v>
      </c>
      <c r="AK49">
        <v>13</v>
      </c>
      <c r="AL49">
        <v>3</v>
      </c>
      <c r="AM49">
        <f t="shared" ref="AM49:AM76" si="69">IF(AK49*$H$13&gt;=AO49,1,(AO49/(AO49-AK49*$H$13)))</f>
        <v>1</v>
      </c>
      <c r="AN49">
        <f t="shared" ref="AN49:AN72" si="70">(AM49-1)*100</f>
        <v>0</v>
      </c>
      <c r="AO49">
        <f t="shared" ref="AO49:AO76" si="71">MAX(0,($B$13+$C$13*DW49)/(1+$D$13*DW49)*DP49/(DR49+273)*$E$13)</f>
        <v>52823.337032440097</v>
      </c>
      <c r="AP49" t="s">
        <v>422</v>
      </c>
      <c r="AQ49">
        <v>10366.9</v>
      </c>
      <c r="AR49">
        <v>993.59653846153856</v>
      </c>
      <c r="AS49">
        <v>3431.87</v>
      </c>
      <c r="AT49">
        <f t="shared" ref="AT49:AT72" si="72">1-AR49/AS49</f>
        <v>0.71047955241266758</v>
      </c>
      <c r="AU49">
        <v>-3.9894345373445681</v>
      </c>
      <c r="AV49" t="s">
        <v>596</v>
      </c>
      <c r="AW49">
        <v>10356.4</v>
      </c>
      <c r="AX49">
        <v>913.79807999999991</v>
      </c>
      <c r="AY49">
        <v>1084.866452664098</v>
      </c>
      <c r="AZ49">
        <f t="shared" ref="AZ49:AZ72" si="73">1-AX49/AY49</f>
        <v>0.1576861117273991</v>
      </c>
      <c r="BA49">
        <v>0.5</v>
      </c>
      <c r="BB49">
        <f t="shared" ref="BB49:BB76" si="74">DA49</f>
        <v>1513.3280998222217</v>
      </c>
      <c r="BC49">
        <f t="shared" ref="BC49:BC76" si="75">P49</f>
        <v>21.411977783447654</v>
      </c>
      <c r="BD49">
        <f t="shared" ref="BD49:BD76" si="76">AZ49*BA49*BB49</f>
        <v>119.31541191438971</v>
      </c>
      <c r="BE49">
        <f t="shared" ref="BE49:BE76" si="77">(BC49-AU49)/BB49</f>
        <v>1.6785132268261095E-2</v>
      </c>
      <c r="BF49">
        <f t="shared" ref="BF49:BF76" si="78">(AS49-AY49)/AY49</f>
        <v>2.1634031926901085</v>
      </c>
      <c r="BG49">
        <f t="shared" ref="BG49:BG76" si="79">AR49/(AT49+AR49/AY49)</f>
        <v>610.93667904475046</v>
      </c>
      <c r="BH49" t="s">
        <v>597</v>
      </c>
      <c r="BI49">
        <v>636.47</v>
      </c>
      <c r="BJ49">
        <f t="shared" ref="BJ49:BJ72" si="80">IF(BI49&lt;&gt;0, BI49, BG49)</f>
        <v>636.47</v>
      </c>
      <c r="BK49">
        <f t="shared" ref="BK49:BK72" si="81">1-BJ49/AY49</f>
        <v>0.41331949343900753</v>
      </c>
      <c r="BL49">
        <f t="shared" ref="BL49:BL76" si="82">(AY49-AX49)/(AY49-BJ49)</f>
        <v>0.38151143178701408</v>
      </c>
      <c r="BM49">
        <f t="shared" ref="BM49:BM76" si="83">(AS49-AY49)/(AS49-BJ49)</f>
        <v>0.83959488707730645</v>
      </c>
      <c r="BN49">
        <f t="shared" ref="BN49:BN76" si="84">(AY49-AX49)/(AY49-AR49)</f>
        <v>1.874312846229244</v>
      </c>
      <c r="BO49">
        <f t="shared" ref="BO49:BO76" si="85">(AS49-AY49)/(AS49-AR49)</f>
        <v>0.96256781052566132</v>
      </c>
      <c r="BP49">
        <f t="shared" ref="BP49:BP76" si="86">(BL49*BJ49/AX49)</f>
        <v>0.26572673581178996</v>
      </c>
      <c r="BQ49">
        <f t="shared" ref="BQ49:BQ72" si="87">(1-BP49)</f>
        <v>0.73427326418821004</v>
      </c>
      <c r="BR49">
        <v>2453</v>
      </c>
      <c r="BS49">
        <v>290.00000000000011</v>
      </c>
      <c r="BT49">
        <v>1038.18</v>
      </c>
      <c r="BU49">
        <v>135</v>
      </c>
      <c r="BV49">
        <v>10356.4</v>
      </c>
      <c r="BW49">
        <v>1033.45</v>
      </c>
      <c r="BX49">
        <v>4.7300000000000004</v>
      </c>
      <c r="BY49">
        <v>300.00000000000011</v>
      </c>
      <c r="BZ49">
        <v>38.4</v>
      </c>
      <c r="CA49">
        <v>1084.866452664098</v>
      </c>
      <c r="CB49">
        <v>1.258728659101819</v>
      </c>
      <c r="CC49">
        <v>-53.250644429342479</v>
      </c>
      <c r="CD49">
        <v>1.0656660329589509</v>
      </c>
      <c r="CE49">
        <v>0.98891061198830943</v>
      </c>
      <c r="CF49">
        <v>-1.125521935483873E-2</v>
      </c>
      <c r="CG49">
        <v>289.99999999999989</v>
      </c>
      <c r="CH49">
        <v>1027.47</v>
      </c>
      <c r="CI49">
        <v>645</v>
      </c>
      <c r="CJ49">
        <v>10325.200000000001</v>
      </c>
      <c r="CK49">
        <v>1033.29</v>
      </c>
      <c r="CL49">
        <v>-5.82</v>
      </c>
      <c r="CZ49">
        <f t="shared" ref="CZ49:CZ76" si="88">$B$11*DX49+$C$11*DY49+$F$11*EJ49*(1-EM49)</f>
        <v>1800.17</v>
      </c>
      <c r="DA49">
        <f t="shared" ref="DA49:DA72" si="89">CZ49*DB49</f>
        <v>1513.3280998222217</v>
      </c>
      <c r="DB49">
        <f t="shared" ref="DB49:DB76" si="90">($B$11*$D$9+$C$11*$D$9+$F$11*((EW49+EO49)/MAX(EW49+EO49+EX49, 0.1)*$I$9+EX49/MAX(EW49+EO49+EX49, 0.1)*$J$9))/($B$11+$C$11+$F$11)</f>
        <v>0.84065843771545001</v>
      </c>
      <c r="DC49">
        <f t="shared" ref="DC49:DC76" si="91">($B$11*$K$9+$C$11*$K$9+$F$11*((EW49+EO49)/MAX(EW49+EO49+EX49, 0.1)*$P$9+EX49/MAX(EW49+EO49+EX49, 0.1)*$Q$9))/($B$11+$C$11+$F$11)</f>
        <v>0.1913168754309002</v>
      </c>
      <c r="DD49">
        <v>6</v>
      </c>
      <c r="DE49">
        <v>0.5</v>
      </c>
      <c r="DF49" t="s">
        <v>425</v>
      </c>
      <c r="DG49">
        <v>2</v>
      </c>
      <c r="DH49">
        <v>1693594372.5999999</v>
      </c>
      <c r="DI49">
        <v>373.00900000000001</v>
      </c>
      <c r="DJ49">
        <v>399.95600000000002</v>
      </c>
      <c r="DK49">
        <v>23.0397</v>
      </c>
      <c r="DL49">
        <v>19.758500000000002</v>
      </c>
      <c r="DM49">
        <v>370.56</v>
      </c>
      <c r="DN49">
        <v>22.545300000000001</v>
      </c>
      <c r="DO49">
        <v>500.00299999999999</v>
      </c>
      <c r="DP49">
        <v>99.813800000000001</v>
      </c>
      <c r="DQ49">
        <v>9.9625199999999997E-2</v>
      </c>
      <c r="DR49">
        <v>28.183</v>
      </c>
      <c r="DS49">
        <v>27.9895</v>
      </c>
      <c r="DT49">
        <v>999.9</v>
      </c>
      <c r="DU49">
        <v>0</v>
      </c>
      <c r="DV49">
        <v>0</v>
      </c>
      <c r="DW49">
        <v>10050</v>
      </c>
      <c r="DX49">
        <v>0</v>
      </c>
      <c r="DY49">
        <v>1493.05</v>
      </c>
      <c r="DZ49">
        <v>-26.947399999999998</v>
      </c>
      <c r="EA49">
        <v>381.80599999999998</v>
      </c>
      <c r="EB49">
        <v>408.01799999999997</v>
      </c>
      <c r="EC49">
        <v>3.2812299999999999</v>
      </c>
      <c r="ED49">
        <v>399.95600000000002</v>
      </c>
      <c r="EE49">
        <v>19.758500000000002</v>
      </c>
      <c r="EF49">
        <v>2.2996799999999999</v>
      </c>
      <c r="EG49">
        <v>1.97217</v>
      </c>
      <c r="EH49">
        <v>19.674199999999999</v>
      </c>
      <c r="EI49">
        <v>17.2226</v>
      </c>
      <c r="EJ49">
        <v>1800.17</v>
      </c>
      <c r="EK49">
        <v>0.977993</v>
      </c>
      <c r="EL49">
        <v>2.2006899999999999E-2</v>
      </c>
      <c r="EM49">
        <v>0</v>
      </c>
      <c r="EN49">
        <v>913.76900000000001</v>
      </c>
      <c r="EO49">
        <v>5.0002700000000004</v>
      </c>
      <c r="EP49">
        <v>17195.8</v>
      </c>
      <c r="EQ49">
        <v>16250.2</v>
      </c>
      <c r="ER49">
        <v>47.311999999999998</v>
      </c>
      <c r="ES49">
        <v>49.125</v>
      </c>
      <c r="ET49">
        <v>48.561999999999998</v>
      </c>
      <c r="EU49">
        <v>48.186999999999998</v>
      </c>
      <c r="EV49">
        <v>48.936999999999998</v>
      </c>
      <c r="EW49">
        <v>1755.66</v>
      </c>
      <c r="EX49">
        <v>39.51</v>
      </c>
      <c r="EY49">
        <v>0</v>
      </c>
      <c r="EZ49">
        <v>425</v>
      </c>
      <c r="FA49">
        <v>0</v>
      </c>
      <c r="FB49">
        <v>913.79807999999991</v>
      </c>
      <c r="FC49">
        <v>-2.697153827770649</v>
      </c>
      <c r="FD49">
        <v>-88.623076409592102</v>
      </c>
      <c r="FE49">
        <v>17203.12</v>
      </c>
      <c r="FF49">
        <v>15</v>
      </c>
      <c r="FG49">
        <v>1693594338.0999999</v>
      </c>
      <c r="FH49" t="s">
        <v>598</v>
      </c>
      <c r="FI49">
        <v>1693594338.0999999</v>
      </c>
      <c r="FJ49">
        <v>1693594338.0999999</v>
      </c>
      <c r="FK49">
        <v>45</v>
      </c>
      <c r="FL49">
        <v>-6.7000000000000004E-2</v>
      </c>
      <c r="FM49">
        <v>-4.0000000000000001E-3</v>
      </c>
      <c r="FN49">
        <v>2.4500000000000002</v>
      </c>
      <c r="FO49">
        <v>0.33300000000000002</v>
      </c>
      <c r="FP49">
        <v>400</v>
      </c>
      <c r="FQ49">
        <v>20</v>
      </c>
      <c r="FR49">
        <v>0.27</v>
      </c>
      <c r="FS49">
        <v>0.08</v>
      </c>
      <c r="FT49">
        <v>21.528461667542981</v>
      </c>
      <c r="FU49">
        <v>-7.0667709700366885E-2</v>
      </c>
      <c r="FV49">
        <v>0.1192511323761241</v>
      </c>
      <c r="FW49">
        <v>1</v>
      </c>
      <c r="FX49">
        <v>0.18757461835680209</v>
      </c>
      <c r="FY49">
        <v>4.6761823407466589E-2</v>
      </c>
      <c r="FZ49">
        <v>1.16728015632963E-2</v>
      </c>
      <c r="GA49">
        <v>1</v>
      </c>
      <c r="GB49">
        <v>2</v>
      </c>
      <c r="GC49">
        <v>2</v>
      </c>
      <c r="GD49" t="s">
        <v>427</v>
      </c>
      <c r="GE49">
        <v>3.0818099999999999</v>
      </c>
      <c r="GF49">
        <v>2.8652199999999999</v>
      </c>
      <c r="GG49">
        <v>8.7181300000000003E-2</v>
      </c>
      <c r="GH49">
        <v>9.4948199999999996E-2</v>
      </c>
      <c r="GI49">
        <v>0.111247</v>
      </c>
      <c r="GJ49">
        <v>0.104003</v>
      </c>
      <c r="GK49">
        <v>27488.1</v>
      </c>
      <c r="GL49">
        <v>21134.5</v>
      </c>
      <c r="GM49">
        <v>29045</v>
      </c>
      <c r="GN49">
        <v>21772</v>
      </c>
      <c r="GO49">
        <v>34614.300000000003</v>
      </c>
      <c r="GP49">
        <v>26858.2</v>
      </c>
      <c r="GQ49">
        <v>40308.800000000003</v>
      </c>
      <c r="GR49">
        <v>30950.9</v>
      </c>
      <c r="GS49">
        <v>2.0158</v>
      </c>
      <c r="GT49">
        <v>1.7599</v>
      </c>
      <c r="GU49">
        <v>1.4007100000000001E-3</v>
      </c>
      <c r="GV49">
        <v>0</v>
      </c>
      <c r="GW49">
        <v>27.9666</v>
      </c>
      <c r="GX49">
        <v>999.9</v>
      </c>
      <c r="GY49">
        <v>33.6</v>
      </c>
      <c r="GZ49">
        <v>38.799999999999997</v>
      </c>
      <c r="HA49">
        <v>23.397400000000001</v>
      </c>
      <c r="HB49">
        <v>61.730200000000004</v>
      </c>
      <c r="HC49">
        <v>12.912699999999999</v>
      </c>
      <c r="HD49">
        <v>1</v>
      </c>
      <c r="HE49">
        <v>0.47595500000000002</v>
      </c>
      <c r="HF49">
        <v>4.7561099999999996</v>
      </c>
      <c r="HG49">
        <v>20.212800000000001</v>
      </c>
      <c r="HH49">
        <v>5.2346599999999999</v>
      </c>
      <c r="HI49">
        <v>11.98</v>
      </c>
      <c r="HJ49">
        <v>4.9753999999999996</v>
      </c>
      <c r="HK49">
        <v>3.2839999999999998</v>
      </c>
      <c r="HL49">
        <v>9999</v>
      </c>
      <c r="HM49">
        <v>9999</v>
      </c>
      <c r="HN49">
        <v>9999</v>
      </c>
      <c r="HO49">
        <v>999.9</v>
      </c>
      <c r="HP49">
        <v>1.8614999999999999</v>
      </c>
      <c r="HQ49">
        <v>1.8632</v>
      </c>
      <c r="HR49">
        <v>1.86859</v>
      </c>
      <c r="HS49">
        <v>1.85928</v>
      </c>
      <c r="HT49">
        <v>1.8575999999999999</v>
      </c>
      <c r="HU49">
        <v>1.86127</v>
      </c>
      <c r="HV49">
        <v>1.86511</v>
      </c>
      <c r="HW49">
        <v>1.8672200000000001</v>
      </c>
      <c r="HX49">
        <v>5</v>
      </c>
      <c r="HY49">
        <v>0</v>
      </c>
      <c r="HZ49">
        <v>0</v>
      </c>
      <c r="IA49">
        <v>0</v>
      </c>
      <c r="IB49" t="s">
        <v>428</v>
      </c>
      <c r="IC49" t="s">
        <v>429</v>
      </c>
      <c r="ID49" t="s">
        <v>430</v>
      </c>
      <c r="IE49" t="s">
        <v>430</v>
      </c>
      <c r="IF49" t="s">
        <v>430</v>
      </c>
      <c r="IG49" t="s">
        <v>430</v>
      </c>
      <c r="IH49">
        <v>0</v>
      </c>
      <c r="II49">
        <v>100</v>
      </c>
      <c r="IJ49">
        <v>100</v>
      </c>
      <c r="IK49">
        <v>2.4489999999999998</v>
      </c>
      <c r="IL49">
        <v>0.49440000000000001</v>
      </c>
      <c r="IM49">
        <v>2.2389228566288359</v>
      </c>
      <c r="IN49">
        <v>1.118558698776514E-3</v>
      </c>
      <c r="IO49">
        <v>-1.6939696309573479E-6</v>
      </c>
      <c r="IP49">
        <v>5.4698917449866148E-10</v>
      </c>
      <c r="IQ49">
        <v>-8.6980974348588591E-2</v>
      </c>
      <c r="IR49">
        <v>-7.6058941998734366E-3</v>
      </c>
      <c r="IS49">
        <v>1.6984902717538061E-3</v>
      </c>
      <c r="IT49">
        <v>-9.6352527008986976E-6</v>
      </c>
      <c r="IU49">
        <v>2</v>
      </c>
      <c r="IV49">
        <v>2021</v>
      </c>
      <c r="IW49">
        <v>2</v>
      </c>
      <c r="IX49">
        <v>40</v>
      </c>
      <c r="IY49">
        <v>0.6</v>
      </c>
      <c r="IZ49">
        <v>0.6</v>
      </c>
      <c r="JA49">
        <v>1.03271</v>
      </c>
      <c r="JB49">
        <v>2.5341800000000001</v>
      </c>
      <c r="JC49">
        <v>1.34399</v>
      </c>
      <c r="JD49">
        <v>2.2314500000000002</v>
      </c>
      <c r="JE49">
        <v>1.5918000000000001</v>
      </c>
      <c r="JF49">
        <v>2.4499499999999999</v>
      </c>
      <c r="JG49">
        <v>42.6706</v>
      </c>
      <c r="JH49">
        <v>23.807300000000001</v>
      </c>
      <c r="JI49">
        <v>18</v>
      </c>
      <c r="JJ49">
        <v>537.85299999999995</v>
      </c>
      <c r="JK49">
        <v>407.08</v>
      </c>
      <c r="JL49">
        <v>22.5474</v>
      </c>
      <c r="JM49">
        <v>33.332299999999996</v>
      </c>
      <c r="JN49">
        <v>30.000299999999999</v>
      </c>
      <c r="JO49">
        <v>33.167000000000002</v>
      </c>
      <c r="JP49">
        <v>33.1252</v>
      </c>
      <c r="JQ49">
        <v>20.753399999999999</v>
      </c>
      <c r="JR49">
        <v>19.843900000000001</v>
      </c>
      <c r="JS49">
        <v>30.563600000000001</v>
      </c>
      <c r="JT49">
        <v>22.560400000000001</v>
      </c>
      <c r="JU49">
        <v>400</v>
      </c>
      <c r="JV49">
        <v>19.749400000000001</v>
      </c>
      <c r="JW49">
        <v>99.030699999999996</v>
      </c>
      <c r="JX49">
        <v>97.765799999999999</v>
      </c>
    </row>
    <row r="50" spans="1:284" x14ac:dyDescent="0.3">
      <c r="A50">
        <v>42</v>
      </c>
      <c r="B50">
        <v>1693594508.5999999</v>
      </c>
      <c r="C50">
        <v>9808.5</v>
      </c>
      <c r="D50" t="s">
        <v>599</v>
      </c>
      <c r="E50" t="s">
        <v>600</v>
      </c>
      <c r="F50" t="s">
        <v>416</v>
      </c>
      <c r="G50" t="s">
        <v>590</v>
      </c>
      <c r="H50" t="s">
        <v>591</v>
      </c>
      <c r="I50" t="s">
        <v>419</v>
      </c>
      <c r="J50" t="s">
        <v>592</v>
      </c>
      <c r="K50" t="s">
        <v>510</v>
      </c>
      <c r="L50" t="s">
        <v>593</v>
      </c>
      <c r="M50">
        <v>1693594508.5999999</v>
      </c>
      <c r="N50">
        <f t="shared" si="46"/>
        <v>2.6875464389233927E-3</v>
      </c>
      <c r="O50">
        <f t="shared" si="47"/>
        <v>2.6875464389233925</v>
      </c>
      <c r="P50">
        <f t="shared" si="48"/>
        <v>17.026080667355817</v>
      </c>
      <c r="Q50">
        <f t="shared" si="49"/>
        <v>278.541</v>
      </c>
      <c r="R50">
        <f t="shared" si="50"/>
        <v>118.74057442076806</v>
      </c>
      <c r="S50">
        <f t="shared" si="51"/>
        <v>11.863947157127175</v>
      </c>
      <c r="T50">
        <f t="shared" si="52"/>
        <v>27.830383348014003</v>
      </c>
      <c r="U50">
        <f t="shared" si="53"/>
        <v>0.18099688739871872</v>
      </c>
      <c r="V50">
        <f t="shared" si="54"/>
        <v>2.9166295124059021</v>
      </c>
      <c r="W50">
        <f t="shared" si="55"/>
        <v>0.17498044698714957</v>
      </c>
      <c r="X50">
        <f t="shared" si="56"/>
        <v>0.10988667235395747</v>
      </c>
      <c r="Y50">
        <f t="shared" si="57"/>
        <v>344.36499964467612</v>
      </c>
      <c r="Z50">
        <f t="shared" si="58"/>
        <v>29.497862569568884</v>
      </c>
      <c r="AA50">
        <f t="shared" si="59"/>
        <v>27.9724</v>
      </c>
      <c r="AB50">
        <f t="shared" si="60"/>
        <v>3.7887381224664143</v>
      </c>
      <c r="AC50">
        <f t="shared" si="61"/>
        <v>60.06413805591837</v>
      </c>
      <c r="AD50">
        <f t="shared" si="62"/>
        <v>2.3008992068244001</v>
      </c>
      <c r="AE50">
        <f t="shared" si="63"/>
        <v>3.8307370775591822</v>
      </c>
      <c r="AF50">
        <f t="shared" si="64"/>
        <v>1.4878389156420142</v>
      </c>
      <c r="AG50">
        <f t="shared" si="65"/>
        <v>-118.52079795652162</v>
      </c>
      <c r="AH50">
        <f t="shared" si="66"/>
        <v>29.750059687618801</v>
      </c>
      <c r="AI50">
        <f t="shared" si="67"/>
        <v>2.2248835818173962</v>
      </c>
      <c r="AJ50">
        <f t="shared" si="68"/>
        <v>257.81914495759065</v>
      </c>
      <c r="AK50">
        <v>12</v>
      </c>
      <c r="AL50">
        <v>2</v>
      </c>
      <c r="AM50">
        <f t="shared" si="69"/>
        <v>1</v>
      </c>
      <c r="AN50">
        <f t="shared" si="70"/>
        <v>0</v>
      </c>
      <c r="AO50">
        <f t="shared" si="71"/>
        <v>52297.837917650453</v>
      </c>
      <c r="AP50" t="s">
        <v>422</v>
      </c>
      <c r="AQ50">
        <v>10366.9</v>
      </c>
      <c r="AR50">
        <v>993.59653846153856</v>
      </c>
      <c r="AS50">
        <v>3431.87</v>
      </c>
      <c r="AT50">
        <f t="shared" si="72"/>
        <v>0.71047955241266758</v>
      </c>
      <c r="AU50">
        <v>-3.9894345373445681</v>
      </c>
      <c r="AV50" t="s">
        <v>601</v>
      </c>
      <c r="AW50">
        <v>10356.9</v>
      </c>
      <c r="AX50">
        <v>903.04939999999999</v>
      </c>
      <c r="AY50">
        <v>1046.6769898484499</v>
      </c>
      <c r="AZ50">
        <f t="shared" si="73"/>
        <v>0.13722245854401172</v>
      </c>
      <c r="BA50">
        <v>0.5</v>
      </c>
      <c r="BB50">
        <f t="shared" si="74"/>
        <v>1513.1675998223382</v>
      </c>
      <c r="BC50">
        <f t="shared" si="75"/>
        <v>17.026080667355817</v>
      </c>
      <c r="BD50">
        <f t="shared" si="76"/>
        <v>103.82028911838125</v>
      </c>
      <c r="BE50">
        <f t="shared" si="77"/>
        <v>1.3888425318628174E-2</v>
      </c>
      <c r="BF50">
        <f t="shared" si="78"/>
        <v>2.2788243491403266</v>
      </c>
      <c r="BG50">
        <f t="shared" si="79"/>
        <v>598.63642915611774</v>
      </c>
      <c r="BH50" t="s">
        <v>602</v>
      </c>
      <c r="BI50">
        <v>631.37</v>
      </c>
      <c r="BJ50">
        <f t="shared" si="80"/>
        <v>631.37</v>
      </c>
      <c r="BK50">
        <f t="shared" si="81"/>
        <v>0.39678620422197575</v>
      </c>
      <c r="BL50">
        <f t="shared" si="82"/>
        <v>0.34583475202490865</v>
      </c>
      <c r="BM50">
        <f t="shared" si="83"/>
        <v>0.85170255674042139</v>
      </c>
      <c r="BN50">
        <f t="shared" si="84"/>
        <v>2.7058471828268171</v>
      </c>
      <c r="BO50">
        <f t="shared" si="85"/>
        <v>0.97823031246322156</v>
      </c>
      <c r="BP50">
        <f t="shared" si="86"/>
        <v>0.24179152035975726</v>
      </c>
      <c r="BQ50">
        <f t="shared" si="87"/>
        <v>0.75820847964024274</v>
      </c>
      <c r="BR50">
        <v>2455</v>
      </c>
      <c r="BS50">
        <v>290.00000000000011</v>
      </c>
      <c r="BT50">
        <v>1008.68</v>
      </c>
      <c r="BU50">
        <v>135</v>
      </c>
      <c r="BV50">
        <v>10356.9</v>
      </c>
      <c r="BW50">
        <v>1004.15</v>
      </c>
      <c r="BX50">
        <v>4.53</v>
      </c>
      <c r="BY50">
        <v>300.00000000000011</v>
      </c>
      <c r="BZ50">
        <v>38.4</v>
      </c>
      <c r="CA50">
        <v>1046.6769898484499</v>
      </c>
      <c r="CB50">
        <v>1.272660615121681</v>
      </c>
      <c r="CC50">
        <v>-44.045475762286102</v>
      </c>
      <c r="CD50">
        <v>1.0775272622216501</v>
      </c>
      <c r="CE50">
        <v>0.98351858386832114</v>
      </c>
      <c r="CF50">
        <v>-1.125589922135707E-2</v>
      </c>
      <c r="CG50">
        <v>289.99999999999989</v>
      </c>
      <c r="CH50">
        <v>999.66</v>
      </c>
      <c r="CI50">
        <v>645</v>
      </c>
      <c r="CJ50">
        <v>10325.9</v>
      </c>
      <c r="CK50">
        <v>1004.02</v>
      </c>
      <c r="CL50">
        <v>-4.3600000000000003</v>
      </c>
      <c r="CZ50">
        <f t="shared" si="88"/>
        <v>1799.98</v>
      </c>
      <c r="DA50">
        <f t="shared" si="89"/>
        <v>1513.1675998223382</v>
      </c>
      <c r="DB50">
        <f t="shared" si="90"/>
        <v>0.84065800721249018</v>
      </c>
      <c r="DC50">
        <f t="shared" si="91"/>
        <v>0.19131601442498034</v>
      </c>
      <c r="DD50">
        <v>6</v>
      </c>
      <c r="DE50">
        <v>0.5</v>
      </c>
      <c r="DF50" t="s">
        <v>425</v>
      </c>
      <c r="DG50">
        <v>2</v>
      </c>
      <c r="DH50">
        <v>1693594508.5999999</v>
      </c>
      <c r="DI50">
        <v>278.541</v>
      </c>
      <c r="DJ50">
        <v>299.84699999999998</v>
      </c>
      <c r="DK50">
        <v>23.028600000000001</v>
      </c>
      <c r="DL50">
        <v>19.8813</v>
      </c>
      <c r="DM50">
        <v>276.35500000000002</v>
      </c>
      <c r="DN50">
        <v>22.534500000000001</v>
      </c>
      <c r="DO50">
        <v>500.55399999999997</v>
      </c>
      <c r="DP50">
        <v>99.814300000000003</v>
      </c>
      <c r="DQ50">
        <v>0.100554</v>
      </c>
      <c r="DR50">
        <v>28.1616</v>
      </c>
      <c r="DS50">
        <v>27.9724</v>
      </c>
      <c r="DT50">
        <v>999.9</v>
      </c>
      <c r="DU50">
        <v>0</v>
      </c>
      <c r="DV50">
        <v>0</v>
      </c>
      <c r="DW50">
        <v>9945</v>
      </c>
      <c r="DX50">
        <v>0</v>
      </c>
      <c r="DY50">
        <v>1488.74</v>
      </c>
      <c r="DZ50">
        <v>-21.305800000000001</v>
      </c>
      <c r="EA50">
        <v>285.10599999999999</v>
      </c>
      <c r="EB50">
        <v>305.92899999999997</v>
      </c>
      <c r="EC50">
        <v>3.1472799999999999</v>
      </c>
      <c r="ED50">
        <v>299.84699999999998</v>
      </c>
      <c r="EE50">
        <v>19.8813</v>
      </c>
      <c r="EF50">
        <v>2.2985899999999999</v>
      </c>
      <c r="EG50">
        <v>1.98444</v>
      </c>
      <c r="EH50">
        <v>19.666499999999999</v>
      </c>
      <c r="EI50">
        <v>17.320699999999999</v>
      </c>
      <c r="EJ50">
        <v>1799.98</v>
      </c>
      <c r="EK50">
        <v>0.97800600000000004</v>
      </c>
      <c r="EL50">
        <v>2.1993800000000001E-2</v>
      </c>
      <c r="EM50">
        <v>0</v>
      </c>
      <c r="EN50">
        <v>902.75199999999995</v>
      </c>
      <c r="EO50">
        <v>5.0002700000000004</v>
      </c>
      <c r="EP50">
        <v>16998.900000000001</v>
      </c>
      <c r="EQ50">
        <v>16248.5</v>
      </c>
      <c r="ER50">
        <v>47.186999999999998</v>
      </c>
      <c r="ES50">
        <v>48.936999999999998</v>
      </c>
      <c r="ET50">
        <v>48.436999999999998</v>
      </c>
      <c r="EU50">
        <v>47.936999999999998</v>
      </c>
      <c r="EV50">
        <v>48.75</v>
      </c>
      <c r="EW50">
        <v>1755.5</v>
      </c>
      <c r="EX50">
        <v>39.479999999999997</v>
      </c>
      <c r="EY50">
        <v>0</v>
      </c>
      <c r="EZ50">
        <v>134</v>
      </c>
      <c r="FA50">
        <v>0</v>
      </c>
      <c r="FB50">
        <v>903.04939999999999</v>
      </c>
      <c r="FC50">
        <v>-2.6228461571181532</v>
      </c>
      <c r="FD50">
        <v>-75.276922956899824</v>
      </c>
      <c r="FE50">
        <v>17001.468000000001</v>
      </c>
      <c r="FF50">
        <v>15</v>
      </c>
      <c r="FG50">
        <v>1693594473.5999999</v>
      </c>
      <c r="FH50" t="s">
        <v>603</v>
      </c>
      <c r="FI50">
        <v>1693594473.5999999</v>
      </c>
      <c r="FJ50">
        <v>1693594470.0999999</v>
      </c>
      <c r="FK50">
        <v>46</v>
      </c>
      <c r="FL50">
        <v>-0.24399999999999999</v>
      </c>
      <c r="FM50">
        <v>0</v>
      </c>
      <c r="FN50">
        <v>2.1920000000000002</v>
      </c>
      <c r="FO50">
        <v>0.34799999999999998</v>
      </c>
      <c r="FP50">
        <v>300</v>
      </c>
      <c r="FQ50">
        <v>20</v>
      </c>
      <c r="FR50">
        <v>0.3</v>
      </c>
      <c r="FS50">
        <v>0.09</v>
      </c>
      <c r="FT50">
        <v>17.159499282742679</v>
      </c>
      <c r="FU50">
        <v>-0.22143397233984741</v>
      </c>
      <c r="FV50">
        <v>0.1043863966990648</v>
      </c>
      <c r="FW50">
        <v>1</v>
      </c>
      <c r="FX50">
        <v>0.17843621766255671</v>
      </c>
      <c r="FY50">
        <v>6.9567608384047963E-2</v>
      </c>
      <c r="FZ50">
        <v>1.6290317628878531E-2</v>
      </c>
      <c r="GA50">
        <v>1</v>
      </c>
      <c r="GB50">
        <v>2</v>
      </c>
      <c r="GC50">
        <v>2</v>
      </c>
      <c r="GD50" t="s">
        <v>427</v>
      </c>
      <c r="GE50">
        <v>3.0824600000000002</v>
      </c>
      <c r="GF50">
        <v>2.86524</v>
      </c>
      <c r="GG50">
        <v>6.8711400000000006E-2</v>
      </c>
      <c r="GH50">
        <v>7.5517899999999999E-2</v>
      </c>
      <c r="GI50">
        <v>0.111193</v>
      </c>
      <c r="GJ50">
        <v>0.104448</v>
      </c>
      <c r="GK50">
        <v>28041.7</v>
      </c>
      <c r="GL50">
        <v>21585.9</v>
      </c>
      <c r="GM50">
        <v>29042.5</v>
      </c>
      <c r="GN50">
        <v>21769.7</v>
      </c>
      <c r="GO50">
        <v>34611.9</v>
      </c>
      <c r="GP50">
        <v>26841.5</v>
      </c>
      <c r="GQ50">
        <v>40305.199999999997</v>
      </c>
      <c r="GR50">
        <v>30948.6</v>
      </c>
      <c r="GS50">
        <v>2.0177999999999998</v>
      </c>
      <c r="GT50">
        <v>1.7574000000000001</v>
      </c>
      <c r="GU50">
        <v>8.3595500000000003E-3</v>
      </c>
      <c r="GV50">
        <v>0</v>
      </c>
      <c r="GW50">
        <v>27.835899999999999</v>
      </c>
      <c r="GX50">
        <v>999.9</v>
      </c>
      <c r="GY50">
        <v>34.200000000000003</v>
      </c>
      <c r="GZ50">
        <v>38.6</v>
      </c>
      <c r="HA50">
        <v>23.562799999999999</v>
      </c>
      <c r="HB50">
        <v>61.900199999999998</v>
      </c>
      <c r="HC50">
        <v>12.6683</v>
      </c>
      <c r="HD50">
        <v>1</v>
      </c>
      <c r="HE50">
        <v>0.47642299999999999</v>
      </c>
      <c r="HF50">
        <v>4.1808199999999998</v>
      </c>
      <c r="HG50">
        <v>20.228000000000002</v>
      </c>
      <c r="HH50">
        <v>5.2352600000000002</v>
      </c>
      <c r="HI50">
        <v>11.98</v>
      </c>
      <c r="HJ50">
        <v>4.9749999999999996</v>
      </c>
      <c r="HK50">
        <v>3.2839999999999998</v>
      </c>
      <c r="HL50">
        <v>9999</v>
      </c>
      <c r="HM50">
        <v>9999</v>
      </c>
      <c r="HN50">
        <v>9999</v>
      </c>
      <c r="HO50">
        <v>999.9</v>
      </c>
      <c r="HP50">
        <v>1.86154</v>
      </c>
      <c r="HQ50">
        <v>1.8632500000000001</v>
      </c>
      <c r="HR50">
        <v>1.86859</v>
      </c>
      <c r="HS50">
        <v>1.8592200000000001</v>
      </c>
      <c r="HT50">
        <v>1.8575999999999999</v>
      </c>
      <c r="HU50">
        <v>1.86127</v>
      </c>
      <c r="HV50">
        <v>1.8651500000000001</v>
      </c>
      <c r="HW50">
        <v>1.8672200000000001</v>
      </c>
      <c r="HX50">
        <v>5</v>
      </c>
      <c r="HY50">
        <v>0</v>
      </c>
      <c r="HZ50">
        <v>0</v>
      </c>
      <c r="IA50">
        <v>0</v>
      </c>
      <c r="IB50" t="s">
        <v>428</v>
      </c>
      <c r="IC50" t="s">
        <v>429</v>
      </c>
      <c r="ID50" t="s">
        <v>430</v>
      </c>
      <c r="IE50" t="s">
        <v>430</v>
      </c>
      <c r="IF50" t="s">
        <v>430</v>
      </c>
      <c r="IG50" t="s">
        <v>430</v>
      </c>
      <c r="IH50">
        <v>0</v>
      </c>
      <c r="II50">
        <v>100</v>
      </c>
      <c r="IJ50">
        <v>100</v>
      </c>
      <c r="IK50">
        <v>2.1859999999999999</v>
      </c>
      <c r="IL50">
        <v>0.49409999999999998</v>
      </c>
      <c r="IM50">
        <v>1.994431464232399</v>
      </c>
      <c r="IN50">
        <v>1.118558698776514E-3</v>
      </c>
      <c r="IO50">
        <v>-1.6939696309573479E-6</v>
      </c>
      <c r="IP50">
        <v>5.4698917449866148E-10</v>
      </c>
      <c r="IQ50">
        <v>-8.6771659273785828E-2</v>
      </c>
      <c r="IR50">
        <v>-7.6058941998734366E-3</v>
      </c>
      <c r="IS50">
        <v>1.6984902717538061E-3</v>
      </c>
      <c r="IT50">
        <v>-9.6352527008986976E-6</v>
      </c>
      <c r="IU50">
        <v>2</v>
      </c>
      <c r="IV50">
        <v>2021</v>
      </c>
      <c r="IW50">
        <v>2</v>
      </c>
      <c r="IX50">
        <v>40</v>
      </c>
      <c r="IY50">
        <v>0.6</v>
      </c>
      <c r="IZ50">
        <v>0.6</v>
      </c>
      <c r="JA50">
        <v>0.82031200000000004</v>
      </c>
      <c r="JB50">
        <v>2.50854</v>
      </c>
      <c r="JC50">
        <v>1.34399</v>
      </c>
      <c r="JD50">
        <v>2.2326700000000002</v>
      </c>
      <c r="JE50">
        <v>1.5918000000000001</v>
      </c>
      <c r="JF50">
        <v>2.4011200000000001</v>
      </c>
      <c r="JG50">
        <v>42.6706</v>
      </c>
      <c r="JH50">
        <v>23.807300000000001</v>
      </c>
      <c r="JI50">
        <v>18</v>
      </c>
      <c r="JJ50">
        <v>539.82100000000003</v>
      </c>
      <c r="JK50">
        <v>405.95299999999997</v>
      </c>
      <c r="JL50">
        <v>22.869900000000001</v>
      </c>
      <c r="JM50">
        <v>33.383099999999999</v>
      </c>
      <c r="JN50">
        <v>30.0001</v>
      </c>
      <c r="JO50">
        <v>33.231999999999999</v>
      </c>
      <c r="JP50">
        <v>33.184100000000001</v>
      </c>
      <c r="JQ50">
        <v>16.511399999999998</v>
      </c>
      <c r="JR50">
        <v>21.019200000000001</v>
      </c>
      <c r="JS50">
        <v>31.583600000000001</v>
      </c>
      <c r="JT50">
        <v>22.871099999999998</v>
      </c>
      <c r="JU50">
        <v>300</v>
      </c>
      <c r="JV50">
        <v>19.886199999999999</v>
      </c>
      <c r="JW50">
        <v>99.021900000000002</v>
      </c>
      <c r="JX50">
        <v>97.757300000000001</v>
      </c>
    </row>
    <row r="51" spans="1:284" x14ac:dyDescent="0.3">
      <c r="A51">
        <v>43</v>
      </c>
      <c r="B51">
        <v>1693594611.0999999</v>
      </c>
      <c r="C51">
        <v>9911</v>
      </c>
      <c r="D51" t="s">
        <v>604</v>
      </c>
      <c r="E51" t="s">
        <v>605</v>
      </c>
      <c r="F51" t="s">
        <v>416</v>
      </c>
      <c r="G51" t="s">
        <v>590</v>
      </c>
      <c r="H51" t="s">
        <v>591</v>
      </c>
      <c r="I51" t="s">
        <v>419</v>
      </c>
      <c r="J51" t="s">
        <v>592</v>
      </c>
      <c r="K51" t="s">
        <v>510</v>
      </c>
      <c r="L51" t="s">
        <v>593</v>
      </c>
      <c r="M51">
        <v>1693594611.0999999</v>
      </c>
      <c r="N51">
        <f t="shared" si="46"/>
        <v>2.7771038457765048E-3</v>
      </c>
      <c r="O51">
        <f t="shared" si="47"/>
        <v>2.7771038457765047</v>
      </c>
      <c r="P51">
        <f t="shared" si="48"/>
        <v>12.039311754924944</v>
      </c>
      <c r="Q51">
        <f t="shared" si="49"/>
        <v>184.99299999999999</v>
      </c>
      <c r="R51">
        <f t="shared" si="50"/>
        <v>76.28085884592744</v>
      </c>
      <c r="S51">
        <f t="shared" si="51"/>
        <v>7.6210579765055515</v>
      </c>
      <c r="T51">
        <f t="shared" si="52"/>
        <v>18.482256224924001</v>
      </c>
      <c r="U51">
        <f t="shared" si="53"/>
        <v>0.18811847511608429</v>
      </c>
      <c r="V51">
        <f t="shared" si="54"/>
        <v>2.9164962573120858</v>
      </c>
      <c r="W51">
        <f t="shared" si="55"/>
        <v>0.18162811785145228</v>
      </c>
      <c r="X51">
        <f t="shared" si="56"/>
        <v>0.11408205139156424</v>
      </c>
      <c r="Y51">
        <f t="shared" si="57"/>
        <v>344.38209964469382</v>
      </c>
      <c r="Z51">
        <f t="shared" si="58"/>
        <v>29.517212671320845</v>
      </c>
      <c r="AA51">
        <f t="shared" si="59"/>
        <v>28.014099999999999</v>
      </c>
      <c r="AB51">
        <f t="shared" si="60"/>
        <v>3.7979600865405994</v>
      </c>
      <c r="AC51">
        <f t="shared" si="61"/>
        <v>60.337572710948471</v>
      </c>
      <c r="AD51">
        <f t="shared" si="62"/>
        <v>2.3171132285900002</v>
      </c>
      <c r="AE51">
        <f t="shared" si="63"/>
        <v>3.8402493247288878</v>
      </c>
      <c r="AF51">
        <f t="shared" si="64"/>
        <v>1.4808468579505991</v>
      </c>
      <c r="AG51">
        <f t="shared" si="65"/>
        <v>-122.47027959874386</v>
      </c>
      <c r="AH51">
        <f t="shared" si="66"/>
        <v>29.890211197222332</v>
      </c>
      <c r="AI51">
        <f t="shared" si="67"/>
        <v>2.236406109563267</v>
      </c>
      <c r="AJ51">
        <f t="shared" si="68"/>
        <v>254.0384373527356</v>
      </c>
      <c r="AK51">
        <v>11</v>
      </c>
      <c r="AL51">
        <v>2</v>
      </c>
      <c r="AM51">
        <f t="shared" si="69"/>
        <v>1</v>
      </c>
      <c r="AN51">
        <f t="shared" si="70"/>
        <v>0</v>
      </c>
      <c r="AO51">
        <f t="shared" si="71"/>
        <v>52286.459847506296</v>
      </c>
      <c r="AP51" t="s">
        <v>422</v>
      </c>
      <c r="AQ51">
        <v>10366.9</v>
      </c>
      <c r="AR51">
        <v>993.59653846153856</v>
      </c>
      <c r="AS51">
        <v>3431.87</v>
      </c>
      <c r="AT51">
        <f t="shared" si="72"/>
        <v>0.71047955241266758</v>
      </c>
      <c r="AU51">
        <v>-3.9894345373445681</v>
      </c>
      <c r="AV51" t="s">
        <v>606</v>
      </c>
      <c r="AW51">
        <v>10355.4</v>
      </c>
      <c r="AX51">
        <v>902.73565384615381</v>
      </c>
      <c r="AY51">
        <v>1017.825068586301</v>
      </c>
      <c r="AZ51">
        <f t="shared" si="73"/>
        <v>0.11307386533522856</v>
      </c>
      <c r="BA51">
        <v>0.5</v>
      </c>
      <c r="BB51">
        <f t="shared" si="74"/>
        <v>1513.2431998223467</v>
      </c>
      <c r="BC51">
        <f t="shared" si="75"/>
        <v>12.039311754924944</v>
      </c>
      <c r="BD51">
        <f t="shared" si="76"/>
        <v>85.554128898081203</v>
      </c>
      <c r="BE51">
        <f t="shared" si="77"/>
        <v>1.0592313445817084E-2</v>
      </c>
      <c r="BF51">
        <f t="shared" si="78"/>
        <v>2.371768004070351</v>
      </c>
      <c r="BG51">
        <f t="shared" si="79"/>
        <v>589.08582960026922</v>
      </c>
      <c r="BH51" t="s">
        <v>607</v>
      </c>
      <c r="BI51">
        <v>628.29999999999995</v>
      </c>
      <c r="BJ51">
        <f t="shared" si="80"/>
        <v>628.29999999999995</v>
      </c>
      <c r="BK51">
        <f t="shared" si="81"/>
        <v>0.38270335503460173</v>
      </c>
      <c r="BL51">
        <f t="shared" si="82"/>
        <v>0.29546086766081547</v>
      </c>
      <c r="BM51">
        <f t="shared" si="83"/>
        <v>0.8610610512359953</v>
      </c>
      <c r="BN51">
        <f t="shared" si="84"/>
        <v>4.7501608288866732</v>
      </c>
      <c r="BO51">
        <f t="shared" si="85"/>
        <v>0.9900632433125548</v>
      </c>
      <c r="BP51">
        <f t="shared" si="86"/>
        <v>0.20563944977731785</v>
      </c>
      <c r="BQ51">
        <f t="shared" si="87"/>
        <v>0.79436055022268215</v>
      </c>
      <c r="BR51">
        <v>2457</v>
      </c>
      <c r="BS51">
        <v>290.00000000000011</v>
      </c>
      <c r="BT51">
        <v>986.56</v>
      </c>
      <c r="BU51">
        <v>145</v>
      </c>
      <c r="BV51">
        <v>10355.4</v>
      </c>
      <c r="BW51">
        <v>982.94</v>
      </c>
      <c r="BX51">
        <v>3.62</v>
      </c>
      <c r="BY51">
        <v>300.00000000000011</v>
      </c>
      <c r="BZ51">
        <v>38.4</v>
      </c>
      <c r="CA51">
        <v>1017.825068586301</v>
      </c>
      <c r="CB51">
        <v>1.4044448297221139</v>
      </c>
      <c r="CC51">
        <v>-36.126194058910528</v>
      </c>
      <c r="CD51">
        <v>1.189168148979233</v>
      </c>
      <c r="CE51">
        <v>0.97055442488601007</v>
      </c>
      <c r="CF51">
        <v>-1.125625272525029E-2</v>
      </c>
      <c r="CG51">
        <v>289.99999999999989</v>
      </c>
      <c r="CH51">
        <v>979.13</v>
      </c>
      <c r="CI51">
        <v>725</v>
      </c>
      <c r="CJ51">
        <v>10319.4</v>
      </c>
      <c r="CK51">
        <v>982.82</v>
      </c>
      <c r="CL51">
        <v>-3.69</v>
      </c>
      <c r="CZ51">
        <f t="shared" si="88"/>
        <v>1800.07</v>
      </c>
      <c r="DA51">
        <f t="shared" si="89"/>
        <v>1513.2431998223467</v>
      </c>
      <c r="DB51">
        <f t="shared" si="90"/>
        <v>0.84065797431341382</v>
      </c>
      <c r="DC51">
        <f t="shared" si="91"/>
        <v>0.19131594862682777</v>
      </c>
      <c r="DD51">
        <v>6</v>
      </c>
      <c r="DE51">
        <v>0.5</v>
      </c>
      <c r="DF51" t="s">
        <v>425</v>
      </c>
      <c r="DG51">
        <v>2</v>
      </c>
      <c r="DH51">
        <v>1693594611.0999999</v>
      </c>
      <c r="DI51">
        <v>184.99299999999999</v>
      </c>
      <c r="DJ51">
        <v>200.06899999999999</v>
      </c>
      <c r="DK51">
        <v>23.192499999999999</v>
      </c>
      <c r="DL51">
        <v>19.9346</v>
      </c>
      <c r="DM51">
        <v>183.09700000000001</v>
      </c>
      <c r="DN51">
        <v>22.689900000000002</v>
      </c>
      <c r="DO51">
        <v>499.59100000000001</v>
      </c>
      <c r="DP51">
        <v>99.806700000000006</v>
      </c>
      <c r="DQ51">
        <v>0.10116799999999999</v>
      </c>
      <c r="DR51">
        <v>28.2042</v>
      </c>
      <c r="DS51">
        <v>28.014099999999999</v>
      </c>
      <c r="DT51">
        <v>999.9</v>
      </c>
      <c r="DU51">
        <v>0</v>
      </c>
      <c r="DV51">
        <v>0</v>
      </c>
      <c r="DW51">
        <v>9945</v>
      </c>
      <c r="DX51">
        <v>0</v>
      </c>
      <c r="DY51">
        <v>1490.84</v>
      </c>
      <c r="DZ51">
        <v>-15.0762</v>
      </c>
      <c r="EA51">
        <v>189.38499999999999</v>
      </c>
      <c r="EB51">
        <v>204.13900000000001</v>
      </c>
      <c r="EC51">
        <v>3.2578900000000002</v>
      </c>
      <c r="ED51">
        <v>200.06899999999999</v>
      </c>
      <c r="EE51">
        <v>19.9346</v>
      </c>
      <c r="EF51">
        <v>2.3147600000000002</v>
      </c>
      <c r="EG51">
        <v>1.9896</v>
      </c>
      <c r="EH51">
        <v>19.779499999999999</v>
      </c>
      <c r="EI51">
        <v>17.361799999999999</v>
      </c>
      <c r="EJ51">
        <v>1800.07</v>
      </c>
      <c r="EK51">
        <v>0.97800600000000004</v>
      </c>
      <c r="EL51">
        <v>2.1993800000000001E-2</v>
      </c>
      <c r="EM51">
        <v>0</v>
      </c>
      <c r="EN51">
        <v>902.44100000000003</v>
      </c>
      <c r="EO51">
        <v>5.0002700000000004</v>
      </c>
      <c r="EP51">
        <v>17039.5</v>
      </c>
      <c r="EQ51">
        <v>16249.3</v>
      </c>
      <c r="ER51">
        <v>47.061999999999998</v>
      </c>
      <c r="ES51">
        <v>48.75</v>
      </c>
      <c r="ET51">
        <v>48.311999999999998</v>
      </c>
      <c r="EU51">
        <v>47.75</v>
      </c>
      <c r="EV51">
        <v>48.686999999999998</v>
      </c>
      <c r="EW51">
        <v>1755.59</v>
      </c>
      <c r="EX51">
        <v>39.479999999999997</v>
      </c>
      <c r="EY51">
        <v>0</v>
      </c>
      <c r="EZ51">
        <v>100.4000000953674</v>
      </c>
      <c r="FA51">
        <v>0</v>
      </c>
      <c r="FB51">
        <v>902.73565384615381</v>
      </c>
      <c r="FC51">
        <v>-3.1015726495867249</v>
      </c>
      <c r="FD51">
        <v>15.31281979799061</v>
      </c>
      <c r="FE51">
        <v>17006.650000000001</v>
      </c>
      <c r="FF51">
        <v>15</v>
      </c>
      <c r="FG51">
        <v>1693594577.0999999</v>
      </c>
      <c r="FH51" t="s">
        <v>608</v>
      </c>
      <c r="FI51">
        <v>1693594571.0999999</v>
      </c>
      <c r="FJ51">
        <v>1693594577.0999999</v>
      </c>
      <c r="FK51">
        <v>47</v>
      </c>
      <c r="FL51">
        <v>-0.25</v>
      </c>
      <c r="FM51">
        <v>0</v>
      </c>
      <c r="FN51">
        <v>1.9039999999999999</v>
      </c>
      <c r="FO51">
        <v>0.34200000000000003</v>
      </c>
      <c r="FP51">
        <v>200</v>
      </c>
      <c r="FQ51">
        <v>20</v>
      </c>
      <c r="FR51">
        <v>0.39</v>
      </c>
      <c r="FS51">
        <v>0.1</v>
      </c>
      <c r="FT51">
        <v>11.895955001072201</v>
      </c>
      <c r="FU51">
        <v>0.46331492362320242</v>
      </c>
      <c r="FV51">
        <v>0.12888757470564541</v>
      </c>
      <c r="FW51">
        <v>1</v>
      </c>
      <c r="FX51">
        <v>0.17836851800027259</v>
      </c>
      <c r="FY51">
        <v>8.5901278502771669E-2</v>
      </c>
      <c r="FZ51">
        <v>1.5977609578056461E-2</v>
      </c>
      <c r="GA51">
        <v>1</v>
      </c>
      <c r="GB51">
        <v>2</v>
      </c>
      <c r="GC51">
        <v>2</v>
      </c>
      <c r="GD51" t="s">
        <v>427</v>
      </c>
      <c r="GE51">
        <v>3.0813700000000002</v>
      </c>
      <c r="GF51">
        <v>2.8658399999999999</v>
      </c>
      <c r="GG51">
        <v>4.8052400000000002E-2</v>
      </c>
      <c r="GH51">
        <v>5.3489200000000001E-2</v>
      </c>
      <c r="GI51">
        <v>0.11172899999999999</v>
      </c>
      <c r="GJ51">
        <v>0.10463500000000001</v>
      </c>
      <c r="GK51">
        <v>28664.799999999999</v>
      </c>
      <c r="GL51">
        <v>22102</v>
      </c>
      <c r="GM51">
        <v>29043.5</v>
      </c>
      <c r="GN51">
        <v>21771.5</v>
      </c>
      <c r="GO51">
        <v>34589.599999999999</v>
      </c>
      <c r="GP51">
        <v>26836.400000000001</v>
      </c>
      <c r="GQ51">
        <v>40306.400000000001</v>
      </c>
      <c r="GR51">
        <v>30951.3</v>
      </c>
      <c r="GS51">
        <v>2.0171000000000001</v>
      </c>
      <c r="GT51">
        <v>1.7585</v>
      </c>
      <c r="GU51">
        <v>1.0043399999999999E-2</v>
      </c>
      <c r="GV51">
        <v>0</v>
      </c>
      <c r="GW51">
        <v>27.850100000000001</v>
      </c>
      <c r="GX51">
        <v>999.9</v>
      </c>
      <c r="GY51">
        <v>34.6</v>
      </c>
      <c r="GZ51">
        <v>38.5</v>
      </c>
      <c r="HA51">
        <v>23.712599999999998</v>
      </c>
      <c r="HB51">
        <v>61.560200000000002</v>
      </c>
      <c r="HC51">
        <v>13.141</v>
      </c>
      <c r="HD51">
        <v>1</v>
      </c>
      <c r="HE51">
        <v>0.47808899999999999</v>
      </c>
      <c r="HF51">
        <v>4.5489899999999999</v>
      </c>
      <c r="HG51">
        <v>20.218499999999999</v>
      </c>
      <c r="HH51">
        <v>5.2352600000000002</v>
      </c>
      <c r="HI51">
        <v>11.98</v>
      </c>
      <c r="HJ51">
        <v>4.9749999999999996</v>
      </c>
      <c r="HK51">
        <v>3.2839999999999998</v>
      </c>
      <c r="HL51">
        <v>9999</v>
      </c>
      <c r="HM51">
        <v>9999</v>
      </c>
      <c r="HN51">
        <v>9999</v>
      </c>
      <c r="HO51">
        <v>999.9</v>
      </c>
      <c r="HP51">
        <v>1.86147</v>
      </c>
      <c r="HQ51">
        <v>1.8631899999999999</v>
      </c>
      <c r="HR51">
        <v>1.86859</v>
      </c>
      <c r="HS51">
        <v>1.85928</v>
      </c>
      <c r="HT51">
        <v>1.8575999999999999</v>
      </c>
      <c r="HU51">
        <v>1.86127</v>
      </c>
      <c r="HV51">
        <v>1.86511</v>
      </c>
      <c r="HW51">
        <v>1.8671899999999999</v>
      </c>
      <c r="HX51">
        <v>5</v>
      </c>
      <c r="HY51">
        <v>0</v>
      </c>
      <c r="HZ51">
        <v>0</v>
      </c>
      <c r="IA51">
        <v>0</v>
      </c>
      <c r="IB51" t="s">
        <v>428</v>
      </c>
      <c r="IC51" t="s">
        <v>429</v>
      </c>
      <c r="ID51" t="s">
        <v>430</v>
      </c>
      <c r="IE51" t="s">
        <v>430</v>
      </c>
      <c r="IF51" t="s">
        <v>430</v>
      </c>
      <c r="IG51" t="s">
        <v>430</v>
      </c>
      <c r="IH51">
        <v>0</v>
      </c>
      <c r="II51">
        <v>100</v>
      </c>
      <c r="IJ51">
        <v>100</v>
      </c>
      <c r="IK51">
        <v>1.8959999999999999</v>
      </c>
      <c r="IL51">
        <v>0.50260000000000005</v>
      </c>
      <c r="IM51">
        <v>1.744842232726777</v>
      </c>
      <c r="IN51">
        <v>1.118558698776514E-3</v>
      </c>
      <c r="IO51">
        <v>-1.6939696309573479E-6</v>
      </c>
      <c r="IP51">
        <v>5.4698917449866148E-10</v>
      </c>
      <c r="IQ51">
        <v>-8.6715296155215338E-2</v>
      </c>
      <c r="IR51">
        <v>-7.6058941998734366E-3</v>
      </c>
      <c r="IS51">
        <v>1.6984902717538061E-3</v>
      </c>
      <c r="IT51">
        <v>-9.6352527008986976E-6</v>
      </c>
      <c r="IU51">
        <v>2</v>
      </c>
      <c r="IV51">
        <v>2021</v>
      </c>
      <c r="IW51">
        <v>2</v>
      </c>
      <c r="IX51">
        <v>40</v>
      </c>
      <c r="IY51">
        <v>0.7</v>
      </c>
      <c r="IZ51">
        <v>0.6</v>
      </c>
      <c r="JA51">
        <v>0.60058599999999995</v>
      </c>
      <c r="JB51">
        <v>2.5390600000000001</v>
      </c>
      <c r="JC51">
        <v>1.34399</v>
      </c>
      <c r="JD51">
        <v>2.2326700000000002</v>
      </c>
      <c r="JE51">
        <v>1.5918000000000001</v>
      </c>
      <c r="JF51">
        <v>2.3315399999999999</v>
      </c>
      <c r="JG51">
        <v>42.643900000000002</v>
      </c>
      <c r="JH51">
        <v>23.7986</v>
      </c>
      <c r="JI51">
        <v>18</v>
      </c>
      <c r="JJ51">
        <v>539.44399999999996</v>
      </c>
      <c r="JK51">
        <v>406.74099999999999</v>
      </c>
      <c r="JL51">
        <v>22.625299999999999</v>
      </c>
      <c r="JM51">
        <v>33.369300000000003</v>
      </c>
      <c r="JN51">
        <v>29.9999</v>
      </c>
      <c r="JO51">
        <v>33.243899999999996</v>
      </c>
      <c r="JP51">
        <v>33.198799999999999</v>
      </c>
      <c r="JQ51">
        <v>12.1005</v>
      </c>
      <c r="JR51">
        <v>21.843699999999998</v>
      </c>
      <c r="JS51">
        <v>32.330399999999997</v>
      </c>
      <c r="JT51">
        <v>22.627500000000001</v>
      </c>
      <c r="JU51">
        <v>200</v>
      </c>
      <c r="JV51">
        <v>19.883600000000001</v>
      </c>
      <c r="JW51">
        <v>99.025300000000001</v>
      </c>
      <c r="JX51">
        <v>97.765500000000003</v>
      </c>
    </row>
    <row r="52" spans="1:284" x14ac:dyDescent="0.3">
      <c r="A52">
        <v>44</v>
      </c>
      <c r="B52">
        <v>1693594717.5999999</v>
      </c>
      <c r="C52">
        <v>10017.5</v>
      </c>
      <c r="D52" t="s">
        <v>609</v>
      </c>
      <c r="E52" t="s">
        <v>610</v>
      </c>
      <c r="F52" t="s">
        <v>416</v>
      </c>
      <c r="G52" t="s">
        <v>590</v>
      </c>
      <c r="H52" t="s">
        <v>591</v>
      </c>
      <c r="I52" t="s">
        <v>419</v>
      </c>
      <c r="J52" t="s">
        <v>592</v>
      </c>
      <c r="K52" t="s">
        <v>510</v>
      </c>
      <c r="L52" t="s">
        <v>593</v>
      </c>
      <c r="M52">
        <v>1693594717.5999999</v>
      </c>
      <c r="N52">
        <f t="shared" si="46"/>
        <v>3.1111208327988331E-3</v>
      </c>
      <c r="O52">
        <f t="shared" si="47"/>
        <v>3.1111208327988331</v>
      </c>
      <c r="P52">
        <f t="shared" si="48"/>
        <v>7.9036008031213258</v>
      </c>
      <c r="Q52">
        <f t="shared" si="49"/>
        <v>110.08499999999999</v>
      </c>
      <c r="R52">
        <f t="shared" si="50"/>
        <v>46.885066262816331</v>
      </c>
      <c r="S52">
        <f t="shared" si="51"/>
        <v>4.6839878904802879</v>
      </c>
      <c r="T52">
        <f t="shared" si="52"/>
        <v>10.997890117784998</v>
      </c>
      <c r="U52">
        <f t="shared" si="53"/>
        <v>0.21340796552382824</v>
      </c>
      <c r="V52">
        <f t="shared" si="54"/>
        <v>2.92697324645806</v>
      </c>
      <c r="W52">
        <f t="shared" si="55"/>
        <v>0.20512524171881713</v>
      </c>
      <c r="X52">
        <f t="shared" si="56"/>
        <v>0.12892066087666823</v>
      </c>
      <c r="Y52">
        <f t="shared" si="57"/>
        <v>344.35359964466431</v>
      </c>
      <c r="Z52">
        <f t="shared" si="58"/>
        <v>29.458478101320001</v>
      </c>
      <c r="AA52">
        <f t="shared" si="59"/>
        <v>27.974900000000002</v>
      </c>
      <c r="AB52">
        <f t="shared" si="60"/>
        <v>3.7892904469794697</v>
      </c>
      <c r="AC52">
        <f t="shared" si="61"/>
        <v>60.308052017441696</v>
      </c>
      <c r="AD52">
        <f t="shared" si="62"/>
        <v>2.3203914724322994</v>
      </c>
      <c r="AE52">
        <f t="shared" si="63"/>
        <v>3.8475649516273864</v>
      </c>
      <c r="AF52">
        <f t="shared" si="64"/>
        <v>1.4688989745471703</v>
      </c>
      <c r="AG52">
        <f t="shared" si="65"/>
        <v>-137.20042872642856</v>
      </c>
      <c r="AH52">
        <f t="shared" si="66"/>
        <v>41.343333195717811</v>
      </c>
      <c r="AI52">
        <f t="shared" si="67"/>
        <v>3.0821645480096524</v>
      </c>
      <c r="AJ52">
        <f t="shared" si="68"/>
        <v>251.57866866196321</v>
      </c>
      <c r="AK52">
        <v>11</v>
      </c>
      <c r="AL52">
        <v>2</v>
      </c>
      <c r="AM52">
        <f t="shared" si="69"/>
        <v>1</v>
      </c>
      <c r="AN52">
        <f t="shared" si="70"/>
        <v>0</v>
      </c>
      <c r="AO52">
        <f t="shared" si="71"/>
        <v>52581.674011409697</v>
      </c>
      <c r="AP52" t="s">
        <v>422</v>
      </c>
      <c r="AQ52">
        <v>10366.9</v>
      </c>
      <c r="AR52">
        <v>993.59653846153856</v>
      </c>
      <c r="AS52">
        <v>3431.87</v>
      </c>
      <c r="AT52">
        <f t="shared" si="72"/>
        <v>0.71047955241266758</v>
      </c>
      <c r="AU52">
        <v>-3.9894345373445681</v>
      </c>
      <c r="AV52" t="s">
        <v>611</v>
      </c>
      <c r="AW52">
        <v>10356.200000000001</v>
      </c>
      <c r="AX52">
        <v>902.77303846153836</v>
      </c>
      <c r="AY52">
        <v>990.89926110587817</v>
      </c>
      <c r="AZ52">
        <f t="shared" si="73"/>
        <v>8.8935602339624165E-2</v>
      </c>
      <c r="BA52">
        <v>0.5</v>
      </c>
      <c r="BB52">
        <f t="shared" si="74"/>
        <v>1513.1171998223322</v>
      </c>
      <c r="BC52">
        <f t="shared" si="75"/>
        <v>7.9036008031213258</v>
      </c>
      <c r="BD52">
        <f t="shared" si="76"/>
        <v>67.28499478832228</v>
      </c>
      <c r="BE52">
        <f t="shared" si="77"/>
        <v>7.8599564804777543E-3</v>
      </c>
      <c r="BF52">
        <f t="shared" si="78"/>
        <v>2.4633894026421141</v>
      </c>
      <c r="BG52">
        <f t="shared" si="79"/>
        <v>579.9647496531752</v>
      </c>
      <c r="BH52" t="s">
        <v>612</v>
      </c>
      <c r="BI52">
        <v>630.59</v>
      </c>
      <c r="BJ52">
        <f t="shared" si="80"/>
        <v>630.59</v>
      </c>
      <c r="BK52">
        <f t="shared" si="81"/>
        <v>0.36361845774691615</v>
      </c>
      <c r="BL52">
        <f t="shared" si="82"/>
        <v>0.24458495008942777</v>
      </c>
      <c r="BM52">
        <f t="shared" si="83"/>
        <v>0.87137692015582935</v>
      </c>
      <c r="BN52">
        <f t="shared" si="84"/>
        <v>-32.672288023848168</v>
      </c>
      <c r="BO52">
        <f t="shared" si="85"/>
        <v>1.0011062243010094</v>
      </c>
      <c r="BP52">
        <f t="shared" si="86"/>
        <v>0.17084340925791081</v>
      </c>
      <c r="BQ52">
        <f t="shared" si="87"/>
        <v>0.82915659074208925</v>
      </c>
      <c r="BR52">
        <v>2459</v>
      </c>
      <c r="BS52">
        <v>290.00000000000011</v>
      </c>
      <c r="BT52">
        <v>964.87</v>
      </c>
      <c r="BU52">
        <v>145</v>
      </c>
      <c r="BV52">
        <v>10356.200000000001</v>
      </c>
      <c r="BW52">
        <v>962.85</v>
      </c>
      <c r="BX52">
        <v>2.02</v>
      </c>
      <c r="BY52">
        <v>300.00000000000011</v>
      </c>
      <c r="BZ52">
        <v>38.4</v>
      </c>
      <c r="CA52">
        <v>990.89926110587817</v>
      </c>
      <c r="CB52">
        <v>1.24715200490638</v>
      </c>
      <c r="CC52">
        <v>-29.046883485437132</v>
      </c>
      <c r="CD52">
        <v>1.056073949979514</v>
      </c>
      <c r="CE52">
        <v>0.96430859504109467</v>
      </c>
      <c r="CF52">
        <v>-1.125715483870969E-2</v>
      </c>
      <c r="CG52">
        <v>289.99999999999989</v>
      </c>
      <c r="CH52">
        <v>959.05</v>
      </c>
      <c r="CI52">
        <v>635</v>
      </c>
      <c r="CJ52">
        <v>10328.299999999999</v>
      </c>
      <c r="CK52">
        <v>962.78</v>
      </c>
      <c r="CL52">
        <v>-3.73</v>
      </c>
      <c r="CZ52">
        <f t="shared" si="88"/>
        <v>1799.92</v>
      </c>
      <c r="DA52">
        <f t="shared" si="89"/>
        <v>1513.1171998223322</v>
      </c>
      <c r="DB52">
        <f t="shared" si="90"/>
        <v>0.84065802914703547</v>
      </c>
      <c r="DC52">
        <f t="shared" si="91"/>
        <v>0.191316058294071</v>
      </c>
      <c r="DD52">
        <v>6</v>
      </c>
      <c r="DE52">
        <v>0.5</v>
      </c>
      <c r="DF52" t="s">
        <v>425</v>
      </c>
      <c r="DG52">
        <v>2</v>
      </c>
      <c r="DH52">
        <v>1693594717.5999999</v>
      </c>
      <c r="DI52">
        <v>110.08499999999999</v>
      </c>
      <c r="DJ52">
        <v>119.98699999999999</v>
      </c>
      <c r="DK52">
        <v>23.226299999999998</v>
      </c>
      <c r="DL52">
        <v>19.577200000000001</v>
      </c>
      <c r="DM52">
        <v>108.244</v>
      </c>
      <c r="DN52">
        <v>22.722100000000001</v>
      </c>
      <c r="DO52">
        <v>499.66199999999998</v>
      </c>
      <c r="DP52">
        <v>99.803299999999993</v>
      </c>
      <c r="DQ52">
        <v>0.10032099999999999</v>
      </c>
      <c r="DR52">
        <v>28.236899999999999</v>
      </c>
      <c r="DS52">
        <v>27.974900000000002</v>
      </c>
      <c r="DT52">
        <v>999.9</v>
      </c>
      <c r="DU52">
        <v>0</v>
      </c>
      <c r="DV52">
        <v>0</v>
      </c>
      <c r="DW52">
        <v>10005</v>
      </c>
      <c r="DX52">
        <v>0</v>
      </c>
      <c r="DY52">
        <v>1487.67</v>
      </c>
      <c r="DZ52">
        <v>-9.9025099999999995</v>
      </c>
      <c r="EA52">
        <v>112.702</v>
      </c>
      <c r="EB52">
        <v>122.383</v>
      </c>
      <c r="EC52">
        <v>3.6490900000000002</v>
      </c>
      <c r="ED52">
        <v>119.98699999999999</v>
      </c>
      <c r="EE52">
        <v>19.577200000000001</v>
      </c>
      <c r="EF52">
        <v>2.31806</v>
      </c>
      <c r="EG52">
        <v>1.95387</v>
      </c>
      <c r="EH52">
        <v>19.802399999999999</v>
      </c>
      <c r="EI52">
        <v>17.075299999999999</v>
      </c>
      <c r="EJ52">
        <v>1799.92</v>
      </c>
      <c r="EK52">
        <v>0.97800299999999996</v>
      </c>
      <c r="EL52">
        <v>2.19974E-2</v>
      </c>
      <c r="EM52">
        <v>0</v>
      </c>
      <c r="EN52">
        <v>902.18499999999995</v>
      </c>
      <c r="EO52">
        <v>5.0002700000000004</v>
      </c>
      <c r="EP52">
        <v>16958.900000000001</v>
      </c>
      <c r="EQ52">
        <v>16247.9</v>
      </c>
      <c r="ER52">
        <v>46.936999999999998</v>
      </c>
      <c r="ES52">
        <v>48.561999999999998</v>
      </c>
      <c r="ET52">
        <v>48.186999999999998</v>
      </c>
      <c r="EU52">
        <v>47.561999999999998</v>
      </c>
      <c r="EV52">
        <v>48.561999999999998</v>
      </c>
      <c r="EW52">
        <v>1755.44</v>
      </c>
      <c r="EX52">
        <v>39.479999999999997</v>
      </c>
      <c r="EY52">
        <v>0</v>
      </c>
      <c r="EZ52">
        <v>104.6000001430511</v>
      </c>
      <c r="FA52">
        <v>0</v>
      </c>
      <c r="FB52">
        <v>902.77303846153836</v>
      </c>
      <c r="FC52">
        <v>-3.5960683888016409</v>
      </c>
      <c r="FD52">
        <v>-73.247863527029992</v>
      </c>
      <c r="FE52">
        <v>16962.15769230769</v>
      </c>
      <c r="FF52">
        <v>15</v>
      </c>
      <c r="FG52">
        <v>1693594682.5999999</v>
      </c>
      <c r="FH52" t="s">
        <v>613</v>
      </c>
      <c r="FI52">
        <v>1693594673.0999999</v>
      </c>
      <c r="FJ52">
        <v>1693594682.5999999</v>
      </c>
      <c r="FK52">
        <v>48</v>
      </c>
      <c r="FL52">
        <v>-6.0000000000000001E-3</v>
      </c>
      <c r="FM52">
        <v>0</v>
      </c>
      <c r="FN52">
        <v>1.8480000000000001</v>
      </c>
      <c r="FO52">
        <v>0.32500000000000001</v>
      </c>
      <c r="FP52">
        <v>120</v>
      </c>
      <c r="FQ52">
        <v>20</v>
      </c>
      <c r="FR52">
        <v>0.55000000000000004</v>
      </c>
      <c r="FS52">
        <v>7.0000000000000007E-2</v>
      </c>
      <c r="FT52">
        <v>7.8626092136355838</v>
      </c>
      <c r="FU52">
        <v>0.13472785038046001</v>
      </c>
      <c r="FV52">
        <v>7.0237810834873265E-2</v>
      </c>
      <c r="FW52">
        <v>1</v>
      </c>
      <c r="FX52">
        <v>0.20220545545939489</v>
      </c>
      <c r="FY52">
        <v>9.8518504769578061E-2</v>
      </c>
      <c r="FZ52">
        <v>1.7607678521411291E-2</v>
      </c>
      <c r="GA52">
        <v>1</v>
      </c>
      <c r="GB52">
        <v>2</v>
      </c>
      <c r="GC52">
        <v>2</v>
      </c>
      <c r="GD52" t="s">
        <v>427</v>
      </c>
      <c r="GE52">
        <v>3.0813700000000002</v>
      </c>
      <c r="GF52">
        <v>2.8655200000000001</v>
      </c>
      <c r="GG52">
        <v>2.9484099999999999E-2</v>
      </c>
      <c r="GH52">
        <v>3.3477699999999999E-2</v>
      </c>
      <c r="GI52">
        <v>0.111847</v>
      </c>
      <c r="GJ52">
        <v>0.103302</v>
      </c>
      <c r="GK52">
        <v>29226</v>
      </c>
      <c r="GL52">
        <v>22571.9</v>
      </c>
      <c r="GM52">
        <v>29045.4</v>
      </c>
      <c r="GN52">
        <v>21773.9</v>
      </c>
      <c r="GO52">
        <v>34585.300000000003</v>
      </c>
      <c r="GP52">
        <v>26878.2</v>
      </c>
      <c r="GQ52">
        <v>40309.5</v>
      </c>
      <c r="GR52">
        <v>30955.4</v>
      </c>
      <c r="GS52">
        <v>2.0190000000000001</v>
      </c>
      <c r="GT52">
        <v>1.7581</v>
      </c>
      <c r="GU52">
        <v>1.24276E-2</v>
      </c>
      <c r="GV52">
        <v>0</v>
      </c>
      <c r="GW52">
        <v>27.771899999999999</v>
      </c>
      <c r="GX52">
        <v>999.9</v>
      </c>
      <c r="GY52">
        <v>34.9</v>
      </c>
      <c r="GZ52">
        <v>38.4</v>
      </c>
      <c r="HA52">
        <v>23.788499999999999</v>
      </c>
      <c r="HB52">
        <v>61.340200000000003</v>
      </c>
      <c r="HC52">
        <v>13.0649</v>
      </c>
      <c r="HD52">
        <v>1</v>
      </c>
      <c r="HE52">
        <v>0.46899400000000002</v>
      </c>
      <c r="HF52">
        <v>3.9571900000000002</v>
      </c>
      <c r="HG52">
        <v>20.233599999999999</v>
      </c>
      <c r="HH52">
        <v>5.2364600000000001</v>
      </c>
      <c r="HI52">
        <v>11.98</v>
      </c>
      <c r="HJ52">
        <v>4.9753999999999996</v>
      </c>
      <c r="HK52">
        <v>3.2839999999999998</v>
      </c>
      <c r="HL52">
        <v>9999</v>
      </c>
      <c r="HM52">
        <v>9999</v>
      </c>
      <c r="HN52">
        <v>9999</v>
      </c>
      <c r="HO52">
        <v>999.9</v>
      </c>
      <c r="HP52">
        <v>1.86151</v>
      </c>
      <c r="HQ52">
        <v>1.8632200000000001</v>
      </c>
      <c r="HR52">
        <v>1.86859</v>
      </c>
      <c r="HS52">
        <v>1.8592599999999999</v>
      </c>
      <c r="HT52">
        <v>1.8575999999999999</v>
      </c>
      <c r="HU52">
        <v>1.86127</v>
      </c>
      <c r="HV52">
        <v>1.8651199999999999</v>
      </c>
      <c r="HW52">
        <v>1.8672200000000001</v>
      </c>
      <c r="HX52">
        <v>5</v>
      </c>
      <c r="HY52">
        <v>0</v>
      </c>
      <c r="HZ52">
        <v>0</v>
      </c>
      <c r="IA52">
        <v>0</v>
      </c>
      <c r="IB52" t="s">
        <v>428</v>
      </c>
      <c r="IC52" t="s">
        <v>429</v>
      </c>
      <c r="ID52" t="s">
        <v>430</v>
      </c>
      <c r="IE52" t="s">
        <v>430</v>
      </c>
      <c r="IF52" t="s">
        <v>430</v>
      </c>
      <c r="IG52" t="s">
        <v>430</v>
      </c>
      <c r="IH52">
        <v>0</v>
      </c>
      <c r="II52">
        <v>100</v>
      </c>
      <c r="IJ52">
        <v>100</v>
      </c>
      <c r="IK52">
        <v>1.841</v>
      </c>
      <c r="IL52">
        <v>0.50419999999999998</v>
      </c>
      <c r="IM52">
        <v>1.738658666472765</v>
      </c>
      <c r="IN52">
        <v>1.118558698776514E-3</v>
      </c>
      <c r="IO52">
        <v>-1.6939696309573479E-6</v>
      </c>
      <c r="IP52">
        <v>5.4698917449866148E-10</v>
      </c>
      <c r="IQ52">
        <v>-8.6928546084070135E-2</v>
      </c>
      <c r="IR52">
        <v>-7.6058941998734366E-3</v>
      </c>
      <c r="IS52">
        <v>1.6984902717538061E-3</v>
      </c>
      <c r="IT52">
        <v>-9.6352527008986976E-6</v>
      </c>
      <c r="IU52">
        <v>2</v>
      </c>
      <c r="IV52">
        <v>2021</v>
      </c>
      <c r="IW52">
        <v>2</v>
      </c>
      <c r="IX52">
        <v>40</v>
      </c>
      <c r="IY52">
        <v>0.7</v>
      </c>
      <c r="IZ52">
        <v>0.6</v>
      </c>
      <c r="JA52">
        <v>0.41870099999999999</v>
      </c>
      <c r="JB52">
        <v>2.5549300000000001</v>
      </c>
      <c r="JC52">
        <v>1.34399</v>
      </c>
      <c r="JD52">
        <v>2.2326700000000002</v>
      </c>
      <c r="JE52">
        <v>1.5918000000000001</v>
      </c>
      <c r="JF52">
        <v>2.2827099999999998</v>
      </c>
      <c r="JG52">
        <v>42.536999999999999</v>
      </c>
      <c r="JH52">
        <v>23.7986</v>
      </c>
      <c r="JI52">
        <v>18</v>
      </c>
      <c r="JJ52">
        <v>540.51400000000001</v>
      </c>
      <c r="JK52">
        <v>406.32299999999998</v>
      </c>
      <c r="JL52">
        <v>23.100200000000001</v>
      </c>
      <c r="JM52">
        <v>33.313800000000001</v>
      </c>
      <c r="JN52">
        <v>30</v>
      </c>
      <c r="JO52">
        <v>33.217199999999998</v>
      </c>
      <c r="JP52">
        <v>33.175199999999997</v>
      </c>
      <c r="JQ52">
        <v>8.4553899999999995</v>
      </c>
      <c r="JR52">
        <v>23.853999999999999</v>
      </c>
      <c r="JS52">
        <v>32.087000000000003</v>
      </c>
      <c r="JT52">
        <v>23.093800000000002</v>
      </c>
      <c r="JU52">
        <v>120</v>
      </c>
      <c r="JV52">
        <v>19.481300000000001</v>
      </c>
      <c r="JW52">
        <v>99.032300000000006</v>
      </c>
      <c r="JX52">
        <v>97.777600000000007</v>
      </c>
    </row>
    <row r="53" spans="1:284" x14ac:dyDescent="0.3">
      <c r="A53">
        <v>45</v>
      </c>
      <c r="B53">
        <v>1693594823.5999999</v>
      </c>
      <c r="C53">
        <v>10123.5</v>
      </c>
      <c r="D53" t="s">
        <v>614</v>
      </c>
      <c r="E53" t="s">
        <v>615</v>
      </c>
      <c r="F53" t="s">
        <v>416</v>
      </c>
      <c r="G53" t="s">
        <v>590</v>
      </c>
      <c r="H53" t="s">
        <v>591</v>
      </c>
      <c r="I53" t="s">
        <v>419</v>
      </c>
      <c r="J53" t="s">
        <v>592</v>
      </c>
      <c r="K53" t="s">
        <v>510</v>
      </c>
      <c r="L53" t="s">
        <v>593</v>
      </c>
      <c r="M53">
        <v>1693594823.5999999</v>
      </c>
      <c r="N53">
        <f t="shared" si="46"/>
        <v>3.4801237264567202E-3</v>
      </c>
      <c r="O53">
        <f t="shared" si="47"/>
        <v>3.4801237264567204</v>
      </c>
      <c r="P53">
        <f t="shared" si="48"/>
        <v>5.0907939553772712</v>
      </c>
      <c r="Q53">
        <f t="shared" si="49"/>
        <v>63.610399999999998</v>
      </c>
      <c r="R53">
        <f t="shared" si="50"/>
        <v>27.386377732621394</v>
      </c>
      <c r="S53">
        <f t="shared" si="51"/>
        <v>2.7358835416853959</v>
      </c>
      <c r="T53">
        <f t="shared" si="52"/>
        <v>6.3546427402382388</v>
      </c>
      <c r="U53">
        <f t="shared" si="53"/>
        <v>0.24086027108072022</v>
      </c>
      <c r="V53">
        <f t="shared" si="54"/>
        <v>2.9400238871547928</v>
      </c>
      <c r="W53">
        <f t="shared" si="55"/>
        <v>0.23041029612136402</v>
      </c>
      <c r="X53">
        <f t="shared" si="56"/>
        <v>0.14490754061603919</v>
      </c>
      <c r="Y53">
        <f t="shared" si="57"/>
        <v>344.33519964455451</v>
      </c>
      <c r="Z53">
        <f t="shared" si="58"/>
        <v>29.421308285506289</v>
      </c>
      <c r="AA53">
        <f t="shared" si="59"/>
        <v>27.9909</v>
      </c>
      <c r="AB53">
        <f t="shared" si="60"/>
        <v>3.7928269876494278</v>
      </c>
      <c r="AC53">
        <f t="shared" si="61"/>
        <v>60.338885811549517</v>
      </c>
      <c r="AD53">
        <f t="shared" si="62"/>
        <v>2.3301841885741799</v>
      </c>
      <c r="AE53">
        <f t="shared" si="63"/>
        <v>3.8618283338075119</v>
      </c>
      <c r="AF53">
        <f t="shared" si="64"/>
        <v>1.462642799075248</v>
      </c>
      <c r="AG53">
        <f t="shared" si="65"/>
        <v>-153.47345633674135</v>
      </c>
      <c r="AH53">
        <f t="shared" si="66"/>
        <v>49.072394992207883</v>
      </c>
      <c r="AI53">
        <f t="shared" si="67"/>
        <v>3.6435750287663131</v>
      </c>
      <c r="AJ53">
        <f t="shared" si="68"/>
        <v>243.57771332878733</v>
      </c>
      <c r="AK53">
        <v>13</v>
      </c>
      <c r="AL53">
        <v>3</v>
      </c>
      <c r="AM53">
        <f t="shared" si="69"/>
        <v>1</v>
      </c>
      <c r="AN53">
        <f t="shared" si="70"/>
        <v>0</v>
      </c>
      <c r="AO53">
        <f t="shared" si="71"/>
        <v>52946.285431982382</v>
      </c>
      <c r="AP53" t="s">
        <v>422</v>
      </c>
      <c r="AQ53">
        <v>10366.9</v>
      </c>
      <c r="AR53">
        <v>993.59653846153856</v>
      </c>
      <c r="AS53">
        <v>3431.87</v>
      </c>
      <c r="AT53">
        <f t="shared" si="72"/>
        <v>0.71047955241266758</v>
      </c>
      <c r="AU53">
        <v>-3.9894345373445681</v>
      </c>
      <c r="AV53" t="s">
        <v>616</v>
      </c>
      <c r="AW53">
        <v>10359.1</v>
      </c>
      <c r="AX53">
        <v>900.47857692307673</v>
      </c>
      <c r="AY53">
        <v>966.8427640166484</v>
      </c>
      <c r="AZ53">
        <f t="shared" si="73"/>
        <v>6.8640103193065793E-2</v>
      </c>
      <c r="BA53">
        <v>0.5</v>
      </c>
      <c r="BB53">
        <f t="shared" si="74"/>
        <v>1513.033499822277</v>
      </c>
      <c r="BC53">
        <f t="shared" si="75"/>
        <v>5.0907939553772712</v>
      </c>
      <c r="BD53">
        <f t="shared" si="76"/>
        <v>51.927387781183292</v>
      </c>
      <c r="BE53">
        <f t="shared" si="77"/>
        <v>6.0013400190996541E-3</v>
      </c>
      <c r="BF53">
        <f t="shared" si="78"/>
        <v>2.5495637219672105</v>
      </c>
      <c r="BG53">
        <f t="shared" si="79"/>
        <v>571.63999887047248</v>
      </c>
      <c r="BH53" t="s">
        <v>617</v>
      </c>
      <c r="BI53">
        <v>631.17999999999995</v>
      </c>
      <c r="BJ53">
        <f t="shared" si="80"/>
        <v>631.17999999999995</v>
      </c>
      <c r="BK53">
        <f t="shared" si="81"/>
        <v>0.3471740974945835</v>
      </c>
      <c r="BL53">
        <f t="shared" si="82"/>
        <v>0.19771089977165324</v>
      </c>
      <c r="BM53">
        <f t="shared" si="83"/>
        <v>0.88014997589285193</v>
      </c>
      <c r="BN53">
        <f t="shared" si="84"/>
        <v>-2.4805541823743273</v>
      </c>
      <c r="BO53">
        <f t="shared" si="85"/>
        <v>1.0109724257212762</v>
      </c>
      <c r="BP53">
        <f t="shared" si="86"/>
        <v>0.13858315890676914</v>
      </c>
      <c r="BQ53">
        <f t="shared" si="87"/>
        <v>0.8614168410932308</v>
      </c>
      <c r="BR53">
        <v>2461</v>
      </c>
      <c r="BS53">
        <v>290.00000000000011</v>
      </c>
      <c r="BT53">
        <v>947.38</v>
      </c>
      <c r="BU53">
        <v>135</v>
      </c>
      <c r="BV53">
        <v>10359.1</v>
      </c>
      <c r="BW53">
        <v>945.11</v>
      </c>
      <c r="BX53">
        <v>2.27</v>
      </c>
      <c r="BY53">
        <v>300.00000000000011</v>
      </c>
      <c r="BZ53">
        <v>38.4</v>
      </c>
      <c r="CA53">
        <v>966.8427640166484</v>
      </c>
      <c r="CB53">
        <v>1.2139716156670539</v>
      </c>
      <c r="CC53">
        <v>-22.5129692464016</v>
      </c>
      <c r="CD53">
        <v>1.0280869361453471</v>
      </c>
      <c r="CE53">
        <v>0.94482965830089483</v>
      </c>
      <c r="CF53">
        <v>-1.1258124360400461E-2</v>
      </c>
      <c r="CG53">
        <v>289.99999999999989</v>
      </c>
      <c r="CH53">
        <v>940.7</v>
      </c>
      <c r="CI53">
        <v>625</v>
      </c>
      <c r="CJ53">
        <v>10330.4</v>
      </c>
      <c r="CK53">
        <v>945.05</v>
      </c>
      <c r="CL53">
        <v>-4.3499999999999996</v>
      </c>
      <c r="CZ53">
        <f t="shared" si="88"/>
        <v>1799.82</v>
      </c>
      <c r="DA53">
        <f t="shared" si="89"/>
        <v>1513.033499822277</v>
      </c>
      <c r="DB53">
        <f t="shared" si="90"/>
        <v>0.84065823239117088</v>
      </c>
      <c r="DC53">
        <f t="shared" si="91"/>
        <v>0.19131646478234185</v>
      </c>
      <c r="DD53">
        <v>6</v>
      </c>
      <c r="DE53">
        <v>0.5</v>
      </c>
      <c r="DF53" t="s">
        <v>425</v>
      </c>
      <c r="DG53">
        <v>2</v>
      </c>
      <c r="DH53">
        <v>1693594823.5999999</v>
      </c>
      <c r="DI53">
        <v>63.610399999999998</v>
      </c>
      <c r="DJ53">
        <v>69.978999999999999</v>
      </c>
      <c r="DK53">
        <v>23.325299999999999</v>
      </c>
      <c r="DL53">
        <v>19.250399999999999</v>
      </c>
      <c r="DM53">
        <v>61.758899999999997</v>
      </c>
      <c r="DN53">
        <v>22.814499999999999</v>
      </c>
      <c r="DO53">
        <v>500.471</v>
      </c>
      <c r="DP53">
        <v>99.799899999999994</v>
      </c>
      <c r="DQ53">
        <v>9.9530599999999997E-2</v>
      </c>
      <c r="DR53">
        <v>28.3005</v>
      </c>
      <c r="DS53">
        <v>27.9909</v>
      </c>
      <c r="DT53">
        <v>999.9</v>
      </c>
      <c r="DU53">
        <v>0</v>
      </c>
      <c r="DV53">
        <v>0</v>
      </c>
      <c r="DW53">
        <v>10080</v>
      </c>
      <c r="DX53">
        <v>0</v>
      </c>
      <c r="DY53">
        <v>1486.34</v>
      </c>
      <c r="DZ53">
        <v>-6.3686499999999997</v>
      </c>
      <c r="EA53">
        <v>65.129499999999993</v>
      </c>
      <c r="EB53">
        <v>71.352599999999995</v>
      </c>
      <c r="EC53">
        <v>4.0748300000000004</v>
      </c>
      <c r="ED53">
        <v>69.978999999999999</v>
      </c>
      <c r="EE53">
        <v>19.250399999999999</v>
      </c>
      <c r="EF53">
        <v>2.3278599999999998</v>
      </c>
      <c r="EG53">
        <v>1.92119</v>
      </c>
      <c r="EH53">
        <v>19.8705</v>
      </c>
      <c r="EI53">
        <v>16.8093</v>
      </c>
      <c r="EJ53">
        <v>1799.82</v>
      </c>
      <c r="EK53">
        <v>0.97799899999999995</v>
      </c>
      <c r="EL53">
        <v>2.2001099999999999E-2</v>
      </c>
      <c r="EM53">
        <v>0</v>
      </c>
      <c r="EN53">
        <v>899.88599999999997</v>
      </c>
      <c r="EO53">
        <v>5.0002700000000004</v>
      </c>
      <c r="EP53">
        <v>16901</v>
      </c>
      <c r="EQ53">
        <v>16247</v>
      </c>
      <c r="ER53">
        <v>46.811999999999998</v>
      </c>
      <c r="ES53">
        <v>48.436999999999998</v>
      </c>
      <c r="ET53">
        <v>48.061999999999998</v>
      </c>
      <c r="EU53">
        <v>47.375</v>
      </c>
      <c r="EV53">
        <v>48.436999999999998</v>
      </c>
      <c r="EW53">
        <v>1755.33</v>
      </c>
      <c r="EX53">
        <v>39.49</v>
      </c>
      <c r="EY53">
        <v>0</v>
      </c>
      <c r="EZ53">
        <v>104.2000000476837</v>
      </c>
      <c r="FA53">
        <v>0</v>
      </c>
      <c r="FB53">
        <v>900.47857692307673</v>
      </c>
      <c r="FC53">
        <v>-5.2439316233386286</v>
      </c>
      <c r="FD53">
        <v>-71.155555550611609</v>
      </c>
      <c r="FE53">
        <v>16909.803846153849</v>
      </c>
      <c r="FF53">
        <v>15</v>
      </c>
      <c r="FG53">
        <v>1693594788.5999999</v>
      </c>
      <c r="FH53" t="s">
        <v>618</v>
      </c>
      <c r="FI53">
        <v>1693594784.0999999</v>
      </c>
      <c r="FJ53">
        <v>1693594788.5999999</v>
      </c>
      <c r="FK53">
        <v>49</v>
      </c>
      <c r="FL53">
        <v>0.05</v>
      </c>
      <c r="FM53">
        <v>2E-3</v>
      </c>
      <c r="FN53">
        <v>1.857</v>
      </c>
      <c r="FO53">
        <v>0.32300000000000001</v>
      </c>
      <c r="FP53">
        <v>70</v>
      </c>
      <c r="FQ53">
        <v>19</v>
      </c>
      <c r="FR53">
        <v>0.67</v>
      </c>
      <c r="FS53">
        <v>0.05</v>
      </c>
      <c r="FT53">
        <v>5.0160518659133118</v>
      </c>
      <c r="FU53">
        <v>0.21404080013450921</v>
      </c>
      <c r="FV53">
        <v>5.8428475133104119E-2</v>
      </c>
      <c r="FW53">
        <v>1</v>
      </c>
      <c r="FX53">
        <v>0.2324452038217594</v>
      </c>
      <c r="FY53">
        <v>8.4024384715603806E-2</v>
      </c>
      <c r="FZ53">
        <v>1.585476306945803E-2</v>
      </c>
      <c r="GA53">
        <v>1</v>
      </c>
      <c r="GB53">
        <v>2</v>
      </c>
      <c r="GC53">
        <v>2</v>
      </c>
      <c r="GD53" t="s">
        <v>427</v>
      </c>
      <c r="GE53">
        <v>3.08222</v>
      </c>
      <c r="GF53">
        <v>2.8654099999999998</v>
      </c>
      <c r="GG53">
        <v>1.7099300000000001E-2</v>
      </c>
      <c r="GH53">
        <v>1.9914100000000001E-2</v>
      </c>
      <c r="GI53">
        <v>0.112179</v>
      </c>
      <c r="GJ53">
        <v>0.102078</v>
      </c>
      <c r="GK53">
        <v>29603.1</v>
      </c>
      <c r="GL53">
        <v>22892.7</v>
      </c>
      <c r="GM53">
        <v>29049.3</v>
      </c>
      <c r="GN53">
        <v>21777.7</v>
      </c>
      <c r="GO53">
        <v>34574.699999999997</v>
      </c>
      <c r="GP53">
        <v>26917.7</v>
      </c>
      <c r="GQ53">
        <v>40314.400000000001</v>
      </c>
      <c r="GR53">
        <v>30959.8</v>
      </c>
      <c r="GS53">
        <v>2.016</v>
      </c>
      <c r="GT53">
        <v>1.7630999999999999</v>
      </c>
      <c r="GU53">
        <v>1.3410999999999999E-2</v>
      </c>
      <c r="GV53">
        <v>0</v>
      </c>
      <c r="GW53">
        <v>27.771899999999999</v>
      </c>
      <c r="GX53">
        <v>999.9</v>
      </c>
      <c r="GY53">
        <v>35</v>
      </c>
      <c r="GZ53">
        <v>38.299999999999997</v>
      </c>
      <c r="HA53">
        <v>23.729800000000001</v>
      </c>
      <c r="HB53">
        <v>61.480200000000004</v>
      </c>
      <c r="HC53">
        <v>12.5441</v>
      </c>
      <c r="HD53">
        <v>1</v>
      </c>
      <c r="HE53">
        <v>0.462642</v>
      </c>
      <c r="HF53">
        <v>3.72736</v>
      </c>
      <c r="HG53">
        <v>20.2393</v>
      </c>
      <c r="HH53">
        <v>5.2346599999999999</v>
      </c>
      <c r="HI53">
        <v>11.98</v>
      </c>
      <c r="HJ53">
        <v>4.9756</v>
      </c>
      <c r="HK53">
        <v>3.2839999999999998</v>
      </c>
      <c r="HL53">
        <v>9999</v>
      </c>
      <c r="HM53">
        <v>9999</v>
      </c>
      <c r="HN53">
        <v>9999</v>
      </c>
      <c r="HO53">
        <v>999.9</v>
      </c>
      <c r="HP53">
        <v>1.86151</v>
      </c>
      <c r="HQ53">
        <v>1.8631800000000001</v>
      </c>
      <c r="HR53">
        <v>1.86859</v>
      </c>
      <c r="HS53">
        <v>1.85924</v>
      </c>
      <c r="HT53">
        <v>1.8575999999999999</v>
      </c>
      <c r="HU53">
        <v>1.86127</v>
      </c>
      <c r="HV53">
        <v>1.8650800000000001</v>
      </c>
      <c r="HW53">
        <v>1.86721</v>
      </c>
      <c r="HX53">
        <v>5</v>
      </c>
      <c r="HY53">
        <v>0</v>
      </c>
      <c r="HZ53">
        <v>0</v>
      </c>
      <c r="IA53">
        <v>0</v>
      </c>
      <c r="IB53" t="s">
        <v>428</v>
      </c>
      <c r="IC53" t="s">
        <v>429</v>
      </c>
      <c r="ID53" t="s">
        <v>430</v>
      </c>
      <c r="IE53" t="s">
        <v>430</v>
      </c>
      <c r="IF53" t="s">
        <v>430</v>
      </c>
      <c r="IG53" t="s">
        <v>430</v>
      </c>
      <c r="IH53">
        <v>0</v>
      </c>
      <c r="II53">
        <v>100</v>
      </c>
      <c r="IJ53">
        <v>100</v>
      </c>
      <c r="IK53">
        <v>1.8520000000000001</v>
      </c>
      <c r="IL53">
        <v>0.51080000000000003</v>
      </c>
      <c r="IM53">
        <v>1.788753339061399</v>
      </c>
      <c r="IN53">
        <v>1.118558698776514E-3</v>
      </c>
      <c r="IO53">
        <v>-1.6939696309573479E-6</v>
      </c>
      <c r="IP53">
        <v>5.4698917449866148E-10</v>
      </c>
      <c r="IQ53">
        <v>-8.538631175812833E-2</v>
      </c>
      <c r="IR53">
        <v>-7.6058941998734366E-3</v>
      </c>
      <c r="IS53">
        <v>1.6984902717538061E-3</v>
      </c>
      <c r="IT53">
        <v>-9.6352527008986976E-6</v>
      </c>
      <c r="IU53">
        <v>2</v>
      </c>
      <c r="IV53">
        <v>2021</v>
      </c>
      <c r="IW53">
        <v>2</v>
      </c>
      <c r="IX53">
        <v>40</v>
      </c>
      <c r="IY53">
        <v>0.7</v>
      </c>
      <c r="IZ53">
        <v>0.6</v>
      </c>
      <c r="JA53">
        <v>0.30395499999999998</v>
      </c>
      <c r="JB53">
        <v>2.5463900000000002</v>
      </c>
      <c r="JC53">
        <v>1.34399</v>
      </c>
      <c r="JD53">
        <v>2.2326700000000002</v>
      </c>
      <c r="JE53">
        <v>1.5918000000000001</v>
      </c>
      <c r="JF53">
        <v>2.47803</v>
      </c>
      <c r="JG53">
        <v>42.457099999999997</v>
      </c>
      <c r="JH53">
        <v>23.816099999999999</v>
      </c>
      <c r="JI53">
        <v>18</v>
      </c>
      <c r="JJ53">
        <v>538.04300000000001</v>
      </c>
      <c r="JK53">
        <v>409.13099999999997</v>
      </c>
      <c r="JL53">
        <v>23.325900000000001</v>
      </c>
      <c r="JM53">
        <v>33.249000000000002</v>
      </c>
      <c r="JN53">
        <v>29.9998</v>
      </c>
      <c r="JO53">
        <v>33.172899999999998</v>
      </c>
      <c r="JP53">
        <v>33.134</v>
      </c>
      <c r="JQ53">
        <v>6.1622000000000003</v>
      </c>
      <c r="JR53">
        <v>25.383400000000002</v>
      </c>
      <c r="JS53">
        <v>32.072200000000002</v>
      </c>
      <c r="JT53">
        <v>23.322399999999998</v>
      </c>
      <c r="JU53">
        <v>70</v>
      </c>
      <c r="JV53">
        <v>19.160399999999999</v>
      </c>
      <c r="JW53">
        <v>99.044899999999998</v>
      </c>
      <c r="JX53">
        <v>97.7928</v>
      </c>
    </row>
    <row r="54" spans="1:284" x14ac:dyDescent="0.3">
      <c r="A54">
        <v>46</v>
      </c>
      <c r="B54">
        <v>1693594936.0999999</v>
      </c>
      <c r="C54">
        <v>10236</v>
      </c>
      <c r="D54" t="s">
        <v>619</v>
      </c>
      <c r="E54" t="s">
        <v>620</v>
      </c>
      <c r="F54" t="s">
        <v>416</v>
      </c>
      <c r="G54" t="s">
        <v>590</v>
      </c>
      <c r="H54" t="s">
        <v>591</v>
      </c>
      <c r="I54" t="s">
        <v>419</v>
      </c>
      <c r="J54" t="s">
        <v>592</v>
      </c>
      <c r="K54" t="s">
        <v>510</v>
      </c>
      <c r="L54" t="s">
        <v>593</v>
      </c>
      <c r="M54">
        <v>1693594936.0999999</v>
      </c>
      <c r="N54">
        <f t="shared" si="46"/>
        <v>3.8655943610321425E-3</v>
      </c>
      <c r="O54">
        <f t="shared" si="47"/>
        <v>3.8655943610321426</v>
      </c>
      <c r="P54">
        <f t="shared" si="48"/>
        <v>2.3805517461952466</v>
      </c>
      <c r="Q54">
        <f t="shared" si="49"/>
        <v>27.057300000000001</v>
      </c>
      <c r="R54">
        <f t="shared" si="50"/>
        <v>11.920222760163369</v>
      </c>
      <c r="S54">
        <f t="shared" si="51"/>
        <v>1.1908151031371923</v>
      </c>
      <c r="T54">
        <f t="shared" si="52"/>
        <v>2.7029898801717005</v>
      </c>
      <c r="U54">
        <f t="shared" si="53"/>
        <v>0.27102573981600392</v>
      </c>
      <c r="V54">
        <f t="shared" si="54"/>
        <v>2.9163489674263947</v>
      </c>
      <c r="W54">
        <f t="shared" si="55"/>
        <v>0.25776997460789219</v>
      </c>
      <c r="X54">
        <f t="shared" si="56"/>
        <v>0.16224316975977171</v>
      </c>
      <c r="Y54">
        <f t="shared" si="57"/>
        <v>344.35039964457036</v>
      </c>
      <c r="Z54">
        <f t="shared" si="58"/>
        <v>29.374450548511376</v>
      </c>
      <c r="AA54">
        <f t="shared" si="59"/>
        <v>27.997399999999999</v>
      </c>
      <c r="AB54">
        <f t="shared" si="60"/>
        <v>3.7942645296470858</v>
      </c>
      <c r="AC54">
        <f t="shared" si="61"/>
        <v>60.489921533281596</v>
      </c>
      <c r="AD54">
        <f t="shared" si="62"/>
        <v>2.3421656608966002</v>
      </c>
      <c r="AE54">
        <f t="shared" si="63"/>
        <v>3.8719932205697094</v>
      </c>
      <c r="AF54">
        <f t="shared" si="64"/>
        <v>1.4520988687504857</v>
      </c>
      <c r="AG54">
        <f t="shared" si="65"/>
        <v>-170.47271132151749</v>
      </c>
      <c r="AH54">
        <f t="shared" si="66"/>
        <v>54.761887386758197</v>
      </c>
      <c r="AI54">
        <f t="shared" si="67"/>
        <v>4.1000778514680256</v>
      </c>
      <c r="AJ54">
        <f t="shared" si="68"/>
        <v>232.73965356127908</v>
      </c>
      <c r="AK54">
        <v>13</v>
      </c>
      <c r="AL54">
        <v>3</v>
      </c>
      <c r="AM54">
        <f t="shared" si="69"/>
        <v>1</v>
      </c>
      <c r="AN54">
        <f t="shared" si="70"/>
        <v>0</v>
      </c>
      <c r="AO54">
        <f t="shared" si="71"/>
        <v>52257.50969520081</v>
      </c>
      <c r="AP54" t="s">
        <v>422</v>
      </c>
      <c r="AQ54">
        <v>10366.9</v>
      </c>
      <c r="AR54">
        <v>993.59653846153856</v>
      </c>
      <c r="AS54">
        <v>3431.87</v>
      </c>
      <c r="AT54">
        <f t="shared" si="72"/>
        <v>0.71047955241266758</v>
      </c>
      <c r="AU54">
        <v>-3.9894345373445681</v>
      </c>
      <c r="AV54" t="s">
        <v>621</v>
      </c>
      <c r="AW54">
        <v>10368.1</v>
      </c>
      <c r="AX54">
        <v>896.86347999999998</v>
      </c>
      <c r="AY54">
        <v>944.8022018995058</v>
      </c>
      <c r="AZ54">
        <f t="shared" si="73"/>
        <v>5.0739426520308717E-2</v>
      </c>
      <c r="BA54">
        <v>0.5</v>
      </c>
      <c r="BB54">
        <f t="shared" si="74"/>
        <v>1513.1006998222852</v>
      </c>
      <c r="BC54">
        <f t="shared" si="75"/>
        <v>2.3805517461952466</v>
      </c>
      <c r="BD54">
        <f t="shared" si="76"/>
        <v>38.386930888230268</v>
      </c>
      <c r="BE54">
        <f t="shared" si="77"/>
        <v>4.2098891926280746E-3</v>
      </c>
      <c r="BF54">
        <f t="shared" si="78"/>
        <v>2.6323687572915202</v>
      </c>
      <c r="BG54">
        <f t="shared" si="79"/>
        <v>563.86282177382463</v>
      </c>
      <c r="BH54" t="s">
        <v>622</v>
      </c>
      <c r="BI54">
        <v>634.5</v>
      </c>
      <c r="BJ54">
        <f t="shared" si="80"/>
        <v>634.5</v>
      </c>
      <c r="BK54">
        <f t="shared" si="81"/>
        <v>0.32843086232827301</v>
      </c>
      <c r="BL54">
        <f t="shared" si="82"/>
        <v>0.15449043418335529</v>
      </c>
      <c r="BM54">
        <f t="shared" si="83"/>
        <v>0.88907359344687842</v>
      </c>
      <c r="BN54">
        <f t="shared" si="84"/>
        <v>-0.98246487763105084</v>
      </c>
      <c r="BO54">
        <f t="shared" si="85"/>
        <v>1.0200118392508957</v>
      </c>
      <c r="BP54">
        <f t="shared" si="86"/>
        <v>0.10929665737904606</v>
      </c>
      <c r="BQ54">
        <f t="shared" si="87"/>
        <v>0.89070334262095396</v>
      </c>
      <c r="BR54">
        <v>2463</v>
      </c>
      <c r="BS54">
        <v>290.00000000000011</v>
      </c>
      <c r="BT54">
        <v>929.67</v>
      </c>
      <c r="BU54">
        <v>95</v>
      </c>
      <c r="BV54">
        <v>10368.1</v>
      </c>
      <c r="BW54">
        <v>928.05</v>
      </c>
      <c r="BX54">
        <v>1.62</v>
      </c>
      <c r="BY54">
        <v>300.00000000000011</v>
      </c>
      <c r="BZ54">
        <v>38.4</v>
      </c>
      <c r="CA54">
        <v>944.8022018995058</v>
      </c>
      <c r="CB54">
        <v>1.200112291052404</v>
      </c>
      <c r="CC54">
        <v>-17.373600712698551</v>
      </c>
      <c r="CD54">
        <v>1.016411387969449</v>
      </c>
      <c r="CE54">
        <v>0.9125473798076339</v>
      </c>
      <c r="CF54">
        <v>-1.1258878086763071E-2</v>
      </c>
      <c r="CG54">
        <v>289.99999999999989</v>
      </c>
      <c r="CH54">
        <v>924.34</v>
      </c>
      <c r="CI54">
        <v>615</v>
      </c>
      <c r="CJ54">
        <v>10332.299999999999</v>
      </c>
      <c r="CK54">
        <v>927.99</v>
      </c>
      <c r="CL54">
        <v>-3.65</v>
      </c>
      <c r="CZ54">
        <f t="shared" si="88"/>
        <v>1799.9</v>
      </c>
      <c r="DA54">
        <f t="shared" si="89"/>
        <v>1513.1006998222852</v>
      </c>
      <c r="DB54">
        <f t="shared" si="90"/>
        <v>0.84065820313477702</v>
      </c>
      <c r="DC54">
        <f t="shared" si="91"/>
        <v>0.19131640626955404</v>
      </c>
      <c r="DD54">
        <v>6</v>
      </c>
      <c r="DE54">
        <v>0.5</v>
      </c>
      <c r="DF54" t="s">
        <v>425</v>
      </c>
      <c r="DG54">
        <v>2</v>
      </c>
      <c r="DH54">
        <v>1693594936.0999999</v>
      </c>
      <c r="DI54">
        <v>27.057300000000001</v>
      </c>
      <c r="DJ54">
        <v>30.036999999999999</v>
      </c>
      <c r="DK54">
        <v>23.445399999999999</v>
      </c>
      <c r="DL54">
        <v>18.9192</v>
      </c>
      <c r="DM54">
        <v>25.2074</v>
      </c>
      <c r="DN54">
        <v>22.9282</v>
      </c>
      <c r="DO54">
        <v>500.41500000000002</v>
      </c>
      <c r="DP54">
        <v>99.798299999999998</v>
      </c>
      <c r="DQ54">
        <v>0.100429</v>
      </c>
      <c r="DR54">
        <v>28.345700000000001</v>
      </c>
      <c r="DS54">
        <v>27.997399999999999</v>
      </c>
      <c r="DT54">
        <v>999.9</v>
      </c>
      <c r="DU54">
        <v>0</v>
      </c>
      <c r="DV54">
        <v>0</v>
      </c>
      <c r="DW54">
        <v>9945</v>
      </c>
      <c r="DX54">
        <v>0</v>
      </c>
      <c r="DY54">
        <v>1485.99</v>
      </c>
      <c r="DZ54">
        <v>-2.9797400000000001</v>
      </c>
      <c r="EA54">
        <v>27.706900000000001</v>
      </c>
      <c r="EB54">
        <v>30.616199999999999</v>
      </c>
      <c r="EC54">
        <v>4.5261300000000002</v>
      </c>
      <c r="ED54">
        <v>30.036999999999999</v>
      </c>
      <c r="EE54">
        <v>18.9192</v>
      </c>
      <c r="EF54">
        <v>2.3398099999999999</v>
      </c>
      <c r="EG54">
        <v>1.88811</v>
      </c>
      <c r="EH54">
        <v>19.953099999999999</v>
      </c>
      <c r="EI54">
        <v>16.536000000000001</v>
      </c>
      <c r="EJ54">
        <v>1799.9</v>
      </c>
      <c r="EK54">
        <v>0.97799899999999995</v>
      </c>
      <c r="EL54">
        <v>2.2001099999999999E-2</v>
      </c>
      <c r="EM54">
        <v>0</v>
      </c>
      <c r="EN54">
        <v>896.61400000000003</v>
      </c>
      <c r="EO54">
        <v>5.0002700000000004</v>
      </c>
      <c r="EP54">
        <v>16807.900000000001</v>
      </c>
      <c r="EQ54">
        <v>16247.7</v>
      </c>
      <c r="ER54">
        <v>46.75</v>
      </c>
      <c r="ES54">
        <v>48.375</v>
      </c>
      <c r="ET54">
        <v>47.936999999999998</v>
      </c>
      <c r="EU54">
        <v>47.436999999999998</v>
      </c>
      <c r="EV54">
        <v>48.375</v>
      </c>
      <c r="EW54">
        <v>1755.41</v>
      </c>
      <c r="EX54">
        <v>39.49</v>
      </c>
      <c r="EY54">
        <v>0</v>
      </c>
      <c r="EZ54">
        <v>110.4000000953674</v>
      </c>
      <c r="FA54">
        <v>0</v>
      </c>
      <c r="FB54">
        <v>896.86347999999998</v>
      </c>
      <c r="FC54">
        <v>-5.5746153710767334</v>
      </c>
      <c r="FD54">
        <v>-105.4461536370623</v>
      </c>
      <c r="FE54">
        <v>16821.664000000001</v>
      </c>
      <c r="FF54">
        <v>15</v>
      </c>
      <c r="FG54">
        <v>1693594898.5999999</v>
      </c>
      <c r="FH54" t="s">
        <v>623</v>
      </c>
      <c r="FI54">
        <v>1693594897.5999999</v>
      </c>
      <c r="FJ54">
        <v>1693594898.5999999</v>
      </c>
      <c r="FK54">
        <v>50</v>
      </c>
      <c r="FL54">
        <v>3.4000000000000002E-2</v>
      </c>
      <c r="FM54">
        <v>0</v>
      </c>
      <c r="FN54">
        <v>1.853</v>
      </c>
      <c r="FO54">
        <v>0.30499999999999999</v>
      </c>
      <c r="FP54">
        <v>30</v>
      </c>
      <c r="FQ54">
        <v>19</v>
      </c>
      <c r="FR54">
        <v>0.98</v>
      </c>
      <c r="FS54">
        <v>0.06</v>
      </c>
      <c r="FT54">
        <v>2.3322420008197939</v>
      </c>
      <c r="FU54">
        <v>1.932963962562035E-4</v>
      </c>
      <c r="FV54">
        <v>4.7854399639932321E-2</v>
      </c>
      <c r="FW54">
        <v>1</v>
      </c>
      <c r="FX54">
        <v>0.26353257370467031</v>
      </c>
      <c r="FY54">
        <v>8.5720356403926931E-2</v>
      </c>
      <c r="FZ54">
        <v>1.686048061607515E-2</v>
      </c>
      <c r="GA54">
        <v>1</v>
      </c>
      <c r="GB54">
        <v>2</v>
      </c>
      <c r="GC54">
        <v>2</v>
      </c>
      <c r="GD54" t="s">
        <v>427</v>
      </c>
      <c r="GE54">
        <v>3.0820799999999999</v>
      </c>
      <c r="GF54">
        <v>2.86511</v>
      </c>
      <c r="GG54">
        <v>7.0285599999999997E-3</v>
      </c>
      <c r="GH54">
        <v>8.6263899999999994E-3</v>
      </c>
      <c r="GI54">
        <v>0.11258600000000001</v>
      </c>
      <c r="GJ54">
        <v>0.100829</v>
      </c>
      <c r="GK54">
        <v>29908.7</v>
      </c>
      <c r="GL54">
        <v>23158.6</v>
      </c>
      <c r="GM54">
        <v>29051.4</v>
      </c>
      <c r="GN54">
        <v>21779.7</v>
      </c>
      <c r="GO54">
        <v>34559.800000000003</v>
      </c>
      <c r="GP54">
        <v>26956.7</v>
      </c>
      <c r="GQ54">
        <v>40317.199999999997</v>
      </c>
      <c r="GR54">
        <v>30962.799999999999</v>
      </c>
      <c r="GS54">
        <v>2.0169000000000001</v>
      </c>
      <c r="GT54">
        <v>1.7638</v>
      </c>
      <c r="GU54">
        <v>6.8396300000000002E-3</v>
      </c>
      <c r="GV54">
        <v>0</v>
      </c>
      <c r="GW54">
        <v>27.8857</v>
      </c>
      <c r="GX54">
        <v>999.9</v>
      </c>
      <c r="GY54">
        <v>35.1</v>
      </c>
      <c r="GZ54">
        <v>38.200000000000003</v>
      </c>
      <c r="HA54">
        <v>23.6706</v>
      </c>
      <c r="HB54">
        <v>62.090200000000003</v>
      </c>
      <c r="HC54">
        <v>12.572100000000001</v>
      </c>
      <c r="HD54">
        <v>1</v>
      </c>
      <c r="HE54">
        <v>0.46276400000000001</v>
      </c>
      <c r="HF54">
        <v>4.2561499999999999</v>
      </c>
      <c r="HG54">
        <v>20.226199999999999</v>
      </c>
      <c r="HH54">
        <v>5.2352600000000002</v>
      </c>
      <c r="HI54">
        <v>11.98</v>
      </c>
      <c r="HJ54">
        <v>4.9753999999999996</v>
      </c>
      <c r="HK54">
        <v>3.2839999999999998</v>
      </c>
      <c r="HL54">
        <v>9999</v>
      </c>
      <c r="HM54">
        <v>9999</v>
      </c>
      <c r="HN54">
        <v>9999</v>
      </c>
      <c r="HO54">
        <v>999.9</v>
      </c>
      <c r="HP54">
        <v>1.86148</v>
      </c>
      <c r="HQ54">
        <v>1.8632200000000001</v>
      </c>
      <c r="HR54">
        <v>1.86859</v>
      </c>
      <c r="HS54">
        <v>1.85928</v>
      </c>
      <c r="HT54">
        <v>1.8575999999999999</v>
      </c>
      <c r="HU54">
        <v>1.86127</v>
      </c>
      <c r="HV54">
        <v>1.86514</v>
      </c>
      <c r="HW54">
        <v>1.8672200000000001</v>
      </c>
      <c r="HX54">
        <v>5</v>
      </c>
      <c r="HY54">
        <v>0</v>
      </c>
      <c r="HZ54">
        <v>0</v>
      </c>
      <c r="IA54">
        <v>0</v>
      </c>
      <c r="IB54" t="s">
        <v>428</v>
      </c>
      <c r="IC54" t="s">
        <v>429</v>
      </c>
      <c r="ID54" t="s">
        <v>430</v>
      </c>
      <c r="IE54" t="s">
        <v>430</v>
      </c>
      <c r="IF54" t="s">
        <v>430</v>
      </c>
      <c r="IG54" t="s">
        <v>430</v>
      </c>
      <c r="IH54">
        <v>0</v>
      </c>
      <c r="II54">
        <v>100</v>
      </c>
      <c r="IJ54">
        <v>100</v>
      </c>
      <c r="IK54">
        <v>1.85</v>
      </c>
      <c r="IL54">
        <v>0.51719999999999999</v>
      </c>
      <c r="IM54">
        <v>1.8227717424343011</v>
      </c>
      <c r="IN54">
        <v>1.118558698776514E-3</v>
      </c>
      <c r="IO54">
        <v>-1.6939696309573479E-6</v>
      </c>
      <c r="IP54">
        <v>5.4698917449866148E-10</v>
      </c>
      <c r="IQ54">
        <v>-8.5239660889421753E-2</v>
      </c>
      <c r="IR54">
        <v>-7.6058941998734366E-3</v>
      </c>
      <c r="IS54">
        <v>1.6984902717538061E-3</v>
      </c>
      <c r="IT54">
        <v>-9.6352527008986976E-6</v>
      </c>
      <c r="IU54">
        <v>2</v>
      </c>
      <c r="IV54">
        <v>2021</v>
      </c>
      <c r="IW54">
        <v>2</v>
      </c>
      <c r="IX54">
        <v>40</v>
      </c>
      <c r="IY54">
        <v>0.6</v>
      </c>
      <c r="IZ54">
        <v>0.6</v>
      </c>
      <c r="JA54">
        <v>0.21362300000000001</v>
      </c>
      <c r="JB54">
        <v>2.5647000000000002</v>
      </c>
      <c r="JC54">
        <v>1.34399</v>
      </c>
      <c r="JD54">
        <v>2.2326700000000002</v>
      </c>
      <c r="JE54">
        <v>1.5918000000000001</v>
      </c>
      <c r="JF54">
        <v>2.4682599999999999</v>
      </c>
      <c r="JG54">
        <v>42.430399999999999</v>
      </c>
      <c r="JH54">
        <v>23.807300000000001</v>
      </c>
      <c r="JI54">
        <v>18</v>
      </c>
      <c r="JJ54">
        <v>538.37099999999998</v>
      </c>
      <c r="JK54">
        <v>409.35399999999998</v>
      </c>
      <c r="JL54">
        <v>23.037099999999999</v>
      </c>
      <c r="JM54">
        <v>33.2104</v>
      </c>
      <c r="JN54">
        <v>29.9998</v>
      </c>
      <c r="JO54">
        <v>33.140500000000003</v>
      </c>
      <c r="JP54">
        <v>33.104599999999998</v>
      </c>
      <c r="JQ54">
        <v>4.3626800000000001</v>
      </c>
      <c r="JR54">
        <v>26.2254</v>
      </c>
      <c r="JS54">
        <v>31.475300000000001</v>
      </c>
      <c r="JT54">
        <v>23.042000000000002</v>
      </c>
      <c r="JU54">
        <v>30</v>
      </c>
      <c r="JV54">
        <v>18.8462</v>
      </c>
      <c r="JW54">
        <v>99.051900000000003</v>
      </c>
      <c r="JX54">
        <v>97.802099999999996</v>
      </c>
    </row>
    <row r="55" spans="1:284" x14ac:dyDescent="0.3">
      <c r="A55">
        <v>47</v>
      </c>
      <c r="B55">
        <v>1693595053.5999999</v>
      </c>
      <c r="C55">
        <v>10353.5</v>
      </c>
      <c r="D55" t="s">
        <v>624</v>
      </c>
      <c r="E55" t="s">
        <v>625</v>
      </c>
      <c r="F55" t="s">
        <v>416</v>
      </c>
      <c r="G55" t="s">
        <v>590</v>
      </c>
      <c r="H55" t="s">
        <v>591</v>
      </c>
      <c r="I55" t="s">
        <v>419</v>
      </c>
      <c r="J55" t="s">
        <v>592</v>
      </c>
      <c r="K55" t="s">
        <v>510</v>
      </c>
      <c r="L55" t="s">
        <v>593</v>
      </c>
      <c r="M55">
        <v>1693595053.5999999</v>
      </c>
      <c r="N55">
        <f t="shared" si="46"/>
        <v>4.2234267234861657E-3</v>
      </c>
      <c r="O55">
        <f t="shared" si="47"/>
        <v>4.223426723486166</v>
      </c>
      <c r="P55">
        <f t="shared" si="48"/>
        <v>0.6491212673801563</v>
      </c>
      <c r="Q55">
        <f t="shared" si="49"/>
        <v>9.1255500000000005</v>
      </c>
      <c r="R55">
        <f t="shared" si="50"/>
        <v>5.2883837757874481</v>
      </c>
      <c r="S55">
        <f t="shared" si="51"/>
        <v>0.52828766115748571</v>
      </c>
      <c r="T55">
        <f t="shared" si="52"/>
        <v>0.91160469259965005</v>
      </c>
      <c r="U55">
        <f t="shared" si="53"/>
        <v>0.29698532492797597</v>
      </c>
      <c r="V55">
        <f t="shared" si="54"/>
        <v>2.9268362074982797</v>
      </c>
      <c r="W55">
        <f t="shared" si="55"/>
        <v>0.28120179810296053</v>
      </c>
      <c r="X55">
        <f t="shared" si="56"/>
        <v>0.17709927697208977</v>
      </c>
      <c r="Y55">
        <f t="shared" si="57"/>
        <v>344.41879964464141</v>
      </c>
      <c r="Z55">
        <f t="shared" si="58"/>
        <v>29.315846051988235</v>
      </c>
      <c r="AA55">
        <f t="shared" si="59"/>
        <v>28.0017</v>
      </c>
      <c r="AB55">
        <f t="shared" si="60"/>
        <v>3.7952157801965769</v>
      </c>
      <c r="AC55">
        <f t="shared" si="61"/>
        <v>60.326590551586619</v>
      </c>
      <c r="AD55">
        <f t="shared" si="62"/>
        <v>2.3409396743694</v>
      </c>
      <c r="AE55">
        <f t="shared" si="63"/>
        <v>3.8804441838422972</v>
      </c>
      <c r="AF55">
        <f t="shared" si="64"/>
        <v>1.4542761058271769</v>
      </c>
      <c r="AG55">
        <f t="shared" si="65"/>
        <v>-186.25311850573991</v>
      </c>
      <c r="AH55">
        <f t="shared" si="66"/>
        <v>60.197492965513781</v>
      </c>
      <c r="AI55">
        <f t="shared" si="67"/>
        <v>4.4918331013415962</v>
      </c>
      <c r="AJ55">
        <f t="shared" si="68"/>
        <v>222.85500720575686</v>
      </c>
      <c r="AK55">
        <v>13</v>
      </c>
      <c r="AL55">
        <v>3</v>
      </c>
      <c r="AM55">
        <f t="shared" si="69"/>
        <v>1</v>
      </c>
      <c r="AN55">
        <f t="shared" si="70"/>
        <v>0</v>
      </c>
      <c r="AO55">
        <f t="shared" si="71"/>
        <v>52552.041908319836</v>
      </c>
      <c r="AP55" t="s">
        <v>422</v>
      </c>
      <c r="AQ55">
        <v>10366.9</v>
      </c>
      <c r="AR55">
        <v>993.59653846153856</v>
      </c>
      <c r="AS55">
        <v>3431.87</v>
      </c>
      <c r="AT55">
        <f t="shared" si="72"/>
        <v>0.71047955241266758</v>
      </c>
      <c r="AU55">
        <v>-3.9894345373445681</v>
      </c>
      <c r="AV55" t="s">
        <v>626</v>
      </c>
      <c r="AW55">
        <v>10361.9</v>
      </c>
      <c r="AX55">
        <v>889.92765384615382</v>
      </c>
      <c r="AY55">
        <v>927.18917862777664</v>
      </c>
      <c r="AZ55">
        <f t="shared" si="73"/>
        <v>4.0187618277393145E-2</v>
      </c>
      <c r="BA55">
        <v>0.5</v>
      </c>
      <c r="BB55">
        <f t="shared" si="74"/>
        <v>1513.4030998223207</v>
      </c>
      <c r="BC55">
        <f t="shared" si="75"/>
        <v>0.6491212673801563</v>
      </c>
      <c r="BD55">
        <f t="shared" si="76"/>
        <v>30.410033037741467</v>
      </c>
      <c r="BE55">
        <f t="shared" si="77"/>
        <v>3.0649836816571269E-3</v>
      </c>
      <c r="BF55">
        <f t="shared" si="78"/>
        <v>2.7013697734038549</v>
      </c>
      <c r="BG55">
        <f t="shared" si="79"/>
        <v>557.54196888516333</v>
      </c>
      <c r="BH55" t="s">
        <v>627</v>
      </c>
      <c r="BI55">
        <v>634.9</v>
      </c>
      <c r="BJ55">
        <f t="shared" si="80"/>
        <v>634.9</v>
      </c>
      <c r="BK55">
        <f t="shared" si="81"/>
        <v>0.31524222387966117</v>
      </c>
      <c r="BL55">
        <f t="shared" si="82"/>
        <v>0.1274817116273555</v>
      </c>
      <c r="BM55">
        <f t="shared" si="83"/>
        <v>0.895497921455083</v>
      </c>
      <c r="BN55">
        <f t="shared" si="84"/>
        <v>-0.56110534848697347</v>
      </c>
      <c r="BO55">
        <f t="shared" si="85"/>
        <v>1.0272354027886033</v>
      </c>
      <c r="BP55">
        <f t="shared" si="86"/>
        <v>9.0949121945366779E-2</v>
      </c>
      <c r="BQ55">
        <f t="shared" si="87"/>
        <v>0.90905087805463325</v>
      </c>
      <c r="BR55">
        <v>2465</v>
      </c>
      <c r="BS55">
        <v>290.00000000000011</v>
      </c>
      <c r="BT55">
        <v>915.62</v>
      </c>
      <c r="BU55">
        <v>125</v>
      </c>
      <c r="BV55">
        <v>10361.9</v>
      </c>
      <c r="BW55">
        <v>912.91</v>
      </c>
      <c r="BX55">
        <v>2.71</v>
      </c>
      <c r="BY55">
        <v>300.00000000000011</v>
      </c>
      <c r="BZ55">
        <v>38.4</v>
      </c>
      <c r="CA55">
        <v>927.18917862777664</v>
      </c>
      <c r="CB55">
        <v>1.1399844646349571</v>
      </c>
      <c r="CC55">
        <v>-14.792953784683879</v>
      </c>
      <c r="CD55">
        <v>0.96550770779104722</v>
      </c>
      <c r="CE55">
        <v>0.89343322572584916</v>
      </c>
      <c r="CF55">
        <v>-1.125912636262516E-2</v>
      </c>
      <c r="CG55">
        <v>289.99999999999989</v>
      </c>
      <c r="CH55">
        <v>910.07</v>
      </c>
      <c r="CI55">
        <v>625</v>
      </c>
      <c r="CJ55">
        <v>10331.299999999999</v>
      </c>
      <c r="CK55">
        <v>912.87</v>
      </c>
      <c r="CL55">
        <v>-2.8</v>
      </c>
      <c r="CZ55">
        <f t="shared" si="88"/>
        <v>1800.26</v>
      </c>
      <c r="DA55">
        <f t="shared" si="89"/>
        <v>1513.4030998223207</v>
      </c>
      <c r="DB55">
        <f t="shared" si="90"/>
        <v>0.84065807151318184</v>
      </c>
      <c r="DC55">
        <f t="shared" si="91"/>
        <v>0.19131614302636363</v>
      </c>
      <c r="DD55">
        <v>6</v>
      </c>
      <c r="DE55">
        <v>0.5</v>
      </c>
      <c r="DF55" t="s">
        <v>425</v>
      </c>
      <c r="DG55">
        <v>2</v>
      </c>
      <c r="DH55">
        <v>1693595053.5999999</v>
      </c>
      <c r="DI55">
        <v>9.1255500000000005</v>
      </c>
      <c r="DJ55">
        <v>9.9498200000000008</v>
      </c>
      <c r="DK55">
        <v>23.433800000000002</v>
      </c>
      <c r="DL55">
        <v>18.489999999999998</v>
      </c>
      <c r="DM55">
        <v>7.2376300000000002</v>
      </c>
      <c r="DN55">
        <v>22.919899999999998</v>
      </c>
      <c r="DO55">
        <v>500.56099999999998</v>
      </c>
      <c r="DP55">
        <v>99.795500000000004</v>
      </c>
      <c r="DQ55">
        <v>0.10036299999999999</v>
      </c>
      <c r="DR55">
        <v>28.383199999999999</v>
      </c>
      <c r="DS55">
        <v>28.0017</v>
      </c>
      <c r="DT55">
        <v>999.9</v>
      </c>
      <c r="DU55">
        <v>0</v>
      </c>
      <c r="DV55">
        <v>0</v>
      </c>
      <c r="DW55">
        <v>10005</v>
      </c>
      <c r="DX55">
        <v>0</v>
      </c>
      <c r="DY55">
        <v>1481.43</v>
      </c>
      <c r="DZ55">
        <v>-0.824264</v>
      </c>
      <c r="EA55">
        <v>9.3445300000000007</v>
      </c>
      <c r="EB55">
        <v>10.1373</v>
      </c>
      <c r="EC55">
        <v>4.9438800000000001</v>
      </c>
      <c r="ED55">
        <v>9.9498200000000008</v>
      </c>
      <c r="EE55">
        <v>18.489999999999998</v>
      </c>
      <c r="EF55">
        <v>2.3385899999999999</v>
      </c>
      <c r="EG55">
        <v>1.84521</v>
      </c>
      <c r="EH55">
        <v>19.944700000000001</v>
      </c>
      <c r="EI55">
        <v>16.1752</v>
      </c>
      <c r="EJ55">
        <v>1800.26</v>
      </c>
      <c r="EK55">
        <v>0.97800299999999996</v>
      </c>
      <c r="EL55">
        <v>2.19974E-2</v>
      </c>
      <c r="EM55">
        <v>0</v>
      </c>
      <c r="EN55">
        <v>889.08699999999999</v>
      </c>
      <c r="EO55">
        <v>5.0002700000000004</v>
      </c>
      <c r="EP55">
        <v>16668.599999999999</v>
      </c>
      <c r="EQ55">
        <v>16250.9</v>
      </c>
      <c r="ER55">
        <v>46.75</v>
      </c>
      <c r="ES55">
        <v>48.311999999999998</v>
      </c>
      <c r="ET55">
        <v>47.936999999999998</v>
      </c>
      <c r="EU55">
        <v>47.436999999999998</v>
      </c>
      <c r="EV55">
        <v>48.375</v>
      </c>
      <c r="EW55">
        <v>1755.77</v>
      </c>
      <c r="EX55">
        <v>39.49</v>
      </c>
      <c r="EY55">
        <v>0</v>
      </c>
      <c r="EZ55">
        <v>115.4000000953674</v>
      </c>
      <c r="FA55">
        <v>0</v>
      </c>
      <c r="FB55">
        <v>889.92765384615382</v>
      </c>
      <c r="FC55">
        <v>-6.0330598220838167</v>
      </c>
      <c r="FD55">
        <v>-108.9367520151183</v>
      </c>
      <c r="FE55">
        <v>16678.63846153846</v>
      </c>
      <c r="FF55">
        <v>15</v>
      </c>
      <c r="FG55">
        <v>1693595016.5999999</v>
      </c>
      <c r="FH55" t="s">
        <v>628</v>
      </c>
      <c r="FI55">
        <v>1693595015.5999999</v>
      </c>
      <c r="FJ55">
        <v>1693595016.5999999</v>
      </c>
      <c r="FK55">
        <v>51</v>
      </c>
      <c r="FL55">
        <v>5.7000000000000002E-2</v>
      </c>
      <c r="FM55">
        <v>-3.0000000000000001E-3</v>
      </c>
      <c r="FN55">
        <v>1.889</v>
      </c>
      <c r="FO55">
        <v>0.27900000000000003</v>
      </c>
      <c r="FP55">
        <v>10</v>
      </c>
      <c r="FQ55">
        <v>18</v>
      </c>
      <c r="FR55">
        <v>1.01</v>
      </c>
      <c r="FS55">
        <v>0.04</v>
      </c>
      <c r="FT55">
        <v>0.70219843674127458</v>
      </c>
      <c r="FU55">
        <v>-1.9452062185491861E-2</v>
      </c>
      <c r="FV55">
        <v>4.2204403622560199E-2</v>
      </c>
      <c r="FW55">
        <v>1</v>
      </c>
      <c r="FX55">
        <v>0.29165345873977327</v>
      </c>
      <c r="FY55">
        <v>8.1089688411934174E-2</v>
      </c>
      <c r="FZ55">
        <v>1.6953209501347221E-2</v>
      </c>
      <c r="GA55">
        <v>1</v>
      </c>
      <c r="GB55">
        <v>2</v>
      </c>
      <c r="GC55">
        <v>2</v>
      </c>
      <c r="GD55" t="s">
        <v>427</v>
      </c>
      <c r="GE55">
        <v>3.0821399999999999</v>
      </c>
      <c r="GF55">
        <v>2.86557</v>
      </c>
      <c r="GG55">
        <v>2.0202699999999998E-3</v>
      </c>
      <c r="GH55">
        <v>2.8624200000000001E-3</v>
      </c>
      <c r="GI55">
        <v>0.112555</v>
      </c>
      <c r="GJ55">
        <v>9.9188899999999997E-2</v>
      </c>
      <c r="GK55">
        <v>30057.8</v>
      </c>
      <c r="GL55">
        <v>23294.799999999999</v>
      </c>
      <c r="GM55">
        <v>29049.8</v>
      </c>
      <c r="GN55">
        <v>21781.3</v>
      </c>
      <c r="GO55">
        <v>34558.199999999997</v>
      </c>
      <c r="GP55">
        <v>27007.1</v>
      </c>
      <c r="GQ55">
        <v>40314.5</v>
      </c>
      <c r="GR55">
        <v>30964.6</v>
      </c>
      <c r="GS55">
        <v>2.0171999999999999</v>
      </c>
      <c r="GT55">
        <v>1.7632000000000001</v>
      </c>
      <c r="GU55">
        <v>6.8545300000000004E-4</v>
      </c>
      <c r="GV55">
        <v>0</v>
      </c>
      <c r="GW55">
        <v>27.990500000000001</v>
      </c>
      <c r="GX55">
        <v>999.9</v>
      </c>
      <c r="GY55">
        <v>35</v>
      </c>
      <c r="GZ55">
        <v>38.200000000000003</v>
      </c>
      <c r="HA55">
        <v>23.602699999999999</v>
      </c>
      <c r="HB55">
        <v>61.550199999999997</v>
      </c>
      <c r="HC55">
        <v>12.5321</v>
      </c>
      <c r="HD55">
        <v>1</v>
      </c>
      <c r="HE55">
        <v>0.462866</v>
      </c>
      <c r="HF55">
        <v>4.3213499999999998</v>
      </c>
      <c r="HG55">
        <v>20.224799999999998</v>
      </c>
      <c r="HH55">
        <v>5.2340600000000004</v>
      </c>
      <c r="HI55">
        <v>11.98</v>
      </c>
      <c r="HJ55">
        <v>4.9753999999999996</v>
      </c>
      <c r="HK55">
        <v>3.2839999999999998</v>
      </c>
      <c r="HL55">
        <v>9999</v>
      </c>
      <c r="HM55">
        <v>9999</v>
      </c>
      <c r="HN55">
        <v>9999</v>
      </c>
      <c r="HO55">
        <v>999.9</v>
      </c>
      <c r="HP55">
        <v>1.86145</v>
      </c>
      <c r="HQ55">
        <v>1.8631800000000001</v>
      </c>
      <c r="HR55">
        <v>1.8685700000000001</v>
      </c>
      <c r="HS55">
        <v>1.8592500000000001</v>
      </c>
      <c r="HT55">
        <v>1.8575999999999999</v>
      </c>
      <c r="HU55">
        <v>1.86127</v>
      </c>
      <c r="HV55">
        <v>1.8650800000000001</v>
      </c>
      <c r="HW55">
        <v>1.8672200000000001</v>
      </c>
      <c r="HX55">
        <v>5</v>
      </c>
      <c r="HY55">
        <v>0</v>
      </c>
      <c r="HZ55">
        <v>0</v>
      </c>
      <c r="IA55">
        <v>0</v>
      </c>
      <c r="IB55" t="s">
        <v>428</v>
      </c>
      <c r="IC55" t="s">
        <v>429</v>
      </c>
      <c r="ID55" t="s">
        <v>430</v>
      </c>
      <c r="IE55" t="s">
        <v>430</v>
      </c>
      <c r="IF55" t="s">
        <v>430</v>
      </c>
      <c r="IG55" t="s">
        <v>430</v>
      </c>
      <c r="IH55">
        <v>0</v>
      </c>
      <c r="II55">
        <v>100</v>
      </c>
      <c r="IJ55">
        <v>100</v>
      </c>
      <c r="IK55">
        <v>1.8879999999999999</v>
      </c>
      <c r="IL55">
        <v>0.51390000000000002</v>
      </c>
      <c r="IM55">
        <v>1.8799159796449989</v>
      </c>
      <c r="IN55">
        <v>1.118558698776514E-3</v>
      </c>
      <c r="IO55">
        <v>-1.6939696309573479E-6</v>
      </c>
      <c r="IP55">
        <v>5.4698917449866148E-10</v>
      </c>
      <c r="IQ55">
        <v>-8.7990629924409369E-2</v>
      </c>
      <c r="IR55">
        <v>-7.6058941998734366E-3</v>
      </c>
      <c r="IS55">
        <v>1.6984902717538061E-3</v>
      </c>
      <c r="IT55">
        <v>-9.6352527008986976E-6</v>
      </c>
      <c r="IU55">
        <v>2</v>
      </c>
      <c r="IV55">
        <v>2021</v>
      </c>
      <c r="IW55">
        <v>2</v>
      </c>
      <c r="IX55">
        <v>40</v>
      </c>
      <c r="IY55">
        <v>0.6</v>
      </c>
      <c r="IZ55">
        <v>0.6</v>
      </c>
      <c r="JA55">
        <v>0.169678</v>
      </c>
      <c r="JB55">
        <v>2.5964399999999999</v>
      </c>
      <c r="JC55">
        <v>1.34399</v>
      </c>
      <c r="JD55">
        <v>2.2326700000000002</v>
      </c>
      <c r="JE55">
        <v>1.5918000000000001</v>
      </c>
      <c r="JF55">
        <v>2.4072300000000002</v>
      </c>
      <c r="JG55">
        <v>42.430399999999999</v>
      </c>
      <c r="JH55">
        <v>23.7986</v>
      </c>
      <c r="JI55">
        <v>18</v>
      </c>
      <c r="JJ55">
        <v>538.49699999999996</v>
      </c>
      <c r="JK55">
        <v>408.89600000000002</v>
      </c>
      <c r="JL55">
        <v>23.045200000000001</v>
      </c>
      <c r="JM55">
        <v>33.213299999999997</v>
      </c>
      <c r="JN55">
        <v>30</v>
      </c>
      <c r="JO55">
        <v>33.131599999999999</v>
      </c>
      <c r="JP55">
        <v>33.092799999999997</v>
      </c>
      <c r="JQ55">
        <v>3.4851299999999998</v>
      </c>
      <c r="JR55">
        <v>27.193899999999999</v>
      </c>
      <c r="JS55">
        <v>30.884799999999998</v>
      </c>
      <c r="JT55">
        <v>23.0456</v>
      </c>
      <c r="JU55">
        <v>10</v>
      </c>
      <c r="JV55">
        <v>18.4436</v>
      </c>
      <c r="JW55">
        <v>99.045699999999997</v>
      </c>
      <c r="JX55">
        <v>97.808499999999995</v>
      </c>
    </row>
    <row r="56" spans="1:284" x14ac:dyDescent="0.3">
      <c r="A56">
        <v>48</v>
      </c>
      <c r="B56">
        <v>1693595243.0999999</v>
      </c>
      <c r="C56">
        <v>10543</v>
      </c>
      <c r="D56" t="s">
        <v>629</v>
      </c>
      <c r="E56" t="s">
        <v>630</v>
      </c>
      <c r="F56" t="s">
        <v>416</v>
      </c>
      <c r="G56" t="s">
        <v>590</v>
      </c>
      <c r="H56" t="s">
        <v>591</v>
      </c>
      <c r="I56" t="s">
        <v>419</v>
      </c>
      <c r="J56" t="s">
        <v>592</v>
      </c>
      <c r="K56" t="s">
        <v>510</v>
      </c>
      <c r="L56" t="s">
        <v>593</v>
      </c>
      <c r="M56">
        <v>1693595243.0999999</v>
      </c>
      <c r="N56">
        <f t="shared" si="46"/>
        <v>4.3435698193747532E-3</v>
      </c>
      <c r="O56">
        <f t="shared" si="47"/>
        <v>4.3435698193747534</v>
      </c>
      <c r="P56">
        <f t="shared" si="48"/>
        <v>17.556853956733157</v>
      </c>
      <c r="Q56">
        <f t="shared" si="49"/>
        <v>376.89299999999997</v>
      </c>
      <c r="R56">
        <f t="shared" si="50"/>
        <v>271.37283466952658</v>
      </c>
      <c r="S56">
        <f t="shared" si="51"/>
        <v>27.109005603461593</v>
      </c>
      <c r="T56">
        <f t="shared" si="52"/>
        <v>37.650026618721</v>
      </c>
      <c r="U56">
        <f t="shared" si="53"/>
        <v>0.30167137778013492</v>
      </c>
      <c r="V56">
        <f t="shared" si="54"/>
        <v>2.913657339266666</v>
      </c>
      <c r="W56">
        <f t="shared" si="55"/>
        <v>0.2853311699296191</v>
      </c>
      <c r="X56">
        <f t="shared" si="56"/>
        <v>0.17972629074774049</v>
      </c>
      <c r="Y56">
        <f t="shared" si="57"/>
        <v>344.35799964457823</v>
      </c>
      <c r="Z56">
        <f t="shared" si="58"/>
        <v>29.308823083673943</v>
      </c>
      <c r="AA56">
        <f t="shared" si="59"/>
        <v>28.040500000000002</v>
      </c>
      <c r="AB56">
        <f t="shared" si="60"/>
        <v>3.803808570601265</v>
      </c>
      <c r="AC56">
        <f t="shared" si="61"/>
        <v>59.966709190293834</v>
      </c>
      <c r="AD56">
        <f t="shared" si="62"/>
        <v>2.3297897567934003</v>
      </c>
      <c r="AE56">
        <f t="shared" si="63"/>
        <v>3.8851385848108175</v>
      </c>
      <c r="AF56">
        <f t="shared" si="64"/>
        <v>1.4740188138078647</v>
      </c>
      <c r="AG56">
        <f t="shared" si="65"/>
        <v>-191.5514290344266</v>
      </c>
      <c r="AH56">
        <f t="shared" si="66"/>
        <v>57.098977841496669</v>
      </c>
      <c r="AI56">
        <f t="shared" si="67"/>
        <v>4.2811689705843738</v>
      </c>
      <c r="AJ56">
        <f t="shared" si="68"/>
        <v>214.18671742223265</v>
      </c>
      <c r="AK56">
        <v>12</v>
      </c>
      <c r="AL56">
        <v>2</v>
      </c>
      <c r="AM56">
        <f t="shared" si="69"/>
        <v>1</v>
      </c>
      <c r="AN56">
        <f t="shared" si="70"/>
        <v>0</v>
      </c>
      <c r="AO56">
        <f t="shared" si="71"/>
        <v>52170.180717372132</v>
      </c>
      <c r="AP56" t="s">
        <v>422</v>
      </c>
      <c r="AQ56">
        <v>10366.9</v>
      </c>
      <c r="AR56">
        <v>993.59653846153856</v>
      </c>
      <c r="AS56">
        <v>3431.87</v>
      </c>
      <c r="AT56">
        <f t="shared" si="72"/>
        <v>0.71047955241266758</v>
      </c>
      <c r="AU56">
        <v>-3.9894345373445681</v>
      </c>
      <c r="AV56" t="s">
        <v>631</v>
      </c>
      <c r="AW56">
        <v>10360.5</v>
      </c>
      <c r="AX56">
        <v>860.23360000000002</v>
      </c>
      <c r="AY56">
        <v>992.48845089216525</v>
      </c>
      <c r="AZ56">
        <f t="shared" si="73"/>
        <v>0.13325580844117535</v>
      </c>
      <c r="BA56">
        <v>0.5</v>
      </c>
      <c r="BB56">
        <f t="shared" si="74"/>
        <v>1513.134299822289</v>
      </c>
      <c r="BC56">
        <f t="shared" si="75"/>
        <v>17.556853956733157</v>
      </c>
      <c r="BD56">
        <f t="shared" si="76"/>
        <v>100.81696720144546</v>
      </c>
      <c r="BE56">
        <f t="shared" si="77"/>
        <v>1.4239508348074749E-2</v>
      </c>
      <c r="BF56">
        <f t="shared" si="78"/>
        <v>2.4578437632347581</v>
      </c>
      <c r="BG56">
        <f t="shared" si="79"/>
        <v>580.50879011042514</v>
      </c>
      <c r="BH56" t="s">
        <v>632</v>
      </c>
      <c r="BI56">
        <v>613.79</v>
      </c>
      <c r="BJ56">
        <f t="shared" si="80"/>
        <v>613.79</v>
      </c>
      <c r="BK56">
        <f t="shared" si="81"/>
        <v>0.38156459206325943</v>
      </c>
      <c r="BL56">
        <f t="shared" si="82"/>
        <v>0.34923525718309556</v>
      </c>
      <c r="BM56">
        <f t="shared" si="83"/>
        <v>0.86561827524691815</v>
      </c>
      <c r="BN56">
        <f t="shared" si="84"/>
        <v>-119.35415083391217</v>
      </c>
      <c r="BO56">
        <f t="shared" si="85"/>
        <v>1.000454455821651</v>
      </c>
      <c r="BP56">
        <f t="shared" si="86"/>
        <v>0.24918476621514457</v>
      </c>
      <c r="BQ56">
        <f t="shared" si="87"/>
        <v>0.75081523378485548</v>
      </c>
      <c r="BR56">
        <v>2467</v>
      </c>
      <c r="BS56">
        <v>290.00000000000011</v>
      </c>
      <c r="BT56">
        <v>954.05</v>
      </c>
      <c r="BU56">
        <v>135</v>
      </c>
      <c r="BV56">
        <v>10360.5</v>
      </c>
      <c r="BW56">
        <v>951.21</v>
      </c>
      <c r="BX56">
        <v>2.84</v>
      </c>
      <c r="BY56">
        <v>300.00000000000011</v>
      </c>
      <c r="BZ56">
        <v>38.4</v>
      </c>
      <c r="CA56">
        <v>992.48845089216525</v>
      </c>
      <c r="CB56">
        <v>1.196874304623962</v>
      </c>
      <c r="CC56">
        <v>-42.764362679265872</v>
      </c>
      <c r="CD56">
        <v>1.0137344401106689</v>
      </c>
      <c r="CE56">
        <v>0.98450960882979055</v>
      </c>
      <c r="CF56">
        <v>-1.125986028921023E-2</v>
      </c>
      <c r="CG56">
        <v>289.99999999999989</v>
      </c>
      <c r="CH56">
        <v>944.64</v>
      </c>
      <c r="CI56">
        <v>625</v>
      </c>
      <c r="CJ56">
        <v>10331.799999999999</v>
      </c>
      <c r="CK56">
        <v>951.1</v>
      </c>
      <c r="CL56">
        <v>-6.46</v>
      </c>
      <c r="CZ56">
        <f t="shared" si="88"/>
        <v>1799.94</v>
      </c>
      <c r="DA56">
        <f t="shared" si="89"/>
        <v>1513.134299822289</v>
      </c>
      <c r="DB56">
        <f t="shared" si="90"/>
        <v>0.84065818850755525</v>
      </c>
      <c r="DC56">
        <f t="shared" si="91"/>
        <v>0.19131637701511062</v>
      </c>
      <c r="DD56">
        <v>6</v>
      </c>
      <c r="DE56">
        <v>0.5</v>
      </c>
      <c r="DF56" t="s">
        <v>425</v>
      </c>
      <c r="DG56">
        <v>2</v>
      </c>
      <c r="DH56">
        <v>1693595243.0999999</v>
      </c>
      <c r="DI56">
        <v>376.89299999999997</v>
      </c>
      <c r="DJ56">
        <v>399.89800000000002</v>
      </c>
      <c r="DK56">
        <v>23.322199999999999</v>
      </c>
      <c r="DL56">
        <v>18.2376</v>
      </c>
      <c r="DM56">
        <v>374.28500000000003</v>
      </c>
      <c r="DN56">
        <v>22.8095</v>
      </c>
      <c r="DO56">
        <v>500.60199999999998</v>
      </c>
      <c r="DP56">
        <v>99.795400000000001</v>
      </c>
      <c r="DQ56">
        <v>0.100397</v>
      </c>
      <c r="DR56">
        <v>28.404</v>
      </c>
      <c r="DS56">
        <v>28.040500000000002</v>
      </c>
      <c r="DT56">
        <v>999.9</v>
      </c>
      <c r="DU56">
        <v>0</v>
      </c>
      <c r="DV56">
        <v>0</v>
      </c>
      <c r="DW56">
        <v>9930</v>
      </c>
      <c r="DX56">
        <v>0</v>
      </c>
      <c r="DY56">
        <v>1475.75</v>
      </c>
      <c r="DZ56">
        <v>-23.0047</v>
      </c>
      <c r="EA56">
        <v>385.89299999999997</v>
      </c>
      <c r="EB56">
        <v>407.327</v>
      </c>
      <c r="EC56">
        <v>5.0846</v>
      </c>
      <c r="ED56">
        <v>399.89800000000002</v>
      </c>
      <c r="EE56">
        <v>18.2376</v>
      </c>
      <c r="EF56">
        <v>2.3274499999999998</v>
      </c>
      <c r="EG56">
        <v>1.82003</v>
      </c>
      <c r="EH56">
        <v>19.867699999999999</v>
      </c>
      <c r="EI56">
        <v>15.959899999999999</v>
      </c>
      <c r="EJ56">
        <v>1799.94</v>
      </c>
      <c r="EK56">
        <v>0.97799899999999995</v>
      </c>
      <c r="EL56">
        <v>2.2001099999999999E-2</v>
      </c>
      <c r="EM56">
        <v>0</v>
      </c>
      <c r="EN56">
        <v>860.00699999999995</v>
      </c>
      <c r="EO56">
        <v>5.0002700000000004</v>
      </c>
      <c r="EP56">
        <v>16110.8</v>
      </c>
      <c r="EQ56">
        <v>16248.1</v>
      </c>
      <c r="ER56">
        <v>46.811999999999998</v>
      </c>
      <c r="ES56">
        <v>48.375</v>
      </c>
      <c r="ET56">
        <v>48</v>
      </c>
      <c r="EU56">
        <v>47.5</v>
      </c>
      <c r="EV56">
        <v>48.436999999999998</v>
      </c>
      <c r="EW56">
        <v>1755.45</v>
      </c>
      <c r="EX56">
        <v>39.49</v>
      </c>
      <c r="EY56">
        <v>0</v>
      </c>
      <c r="EZ56">
        <v>187.4000000953674</v>
      </c>
      <c r="FA56">
        <v>0</v>
      </c>
      <c r="FB56">
        <v>860.23360000000002</v>
      </c>
      <c r="FC56">
        <v>-5.2154615233965247</v>
      </c>
      <c r="FD56">
        <v>-97.276922950205545</v>
      </c>
      <c r="FE56">
        <v>16121.944</v>
      </c>
      <c r="FF56">
        <v>15</v>
      </c>
      <c r="FG56">
        <v>1693595131.5999999</v>
      </c>
      <c r="FH56" t="s">
        <v>633</v>
      </c>
      <c r="FI56">
        <v>1693595117.0999999</v>
      </c>
      <c r="FJ56">
        <v>1693595131.5999999</v>
      </c>
      <c r="FK56">
        <v>52</v>
      </c>
      <c r="FL56">
        <v>0.51900000000000002</v>
      </c>
      <c r="FM56">
        <v>5.0000000000000001E-3</v>
      </c>
      <c r="FN56">
        <v>2.61</v>
      </c>
      <c r="FO56">
        <v>0.27500000000000002</v>
      </c>
      <c r="FP56">
        <v>400</v>
      </c>
      <c r="FQ56">
        <v>18</v>
      </c>
      <c r="FR56">
        <v>0.37</v>
      </c>
      <c r="FS56">
        <v>0.06</v>
      </c>
      <c r="FT56">
        <v>16.575211524180119</v>
      </c>
      <c r="FU56">
        <v>3.840513087099318</v>
      </c>
      <c r="FV56">
        <v>0.56084616298252399</v>
      </c>
      <c r="FW56">
        <v>0</v>
      </c>
      <c r="FX56">
        <v>0.3034372730588028</v>
      </c>
      <c r="FY56">
        <v>-1.06043339252285E-2</v>
      </c>
      <c r="FZ56">
        <v>2.020314364720964E-3</v>
      </c>
      <c r="GA56">
        <v>1</v>
      </c>
      <c r="GB56">
        <v>1</v>
      </c>
      <c r="GC56">
        <v>2</v>
      </c>
      <c r="GD56" t="s">
        <v>491</v>
      </c>
      <c r="GE56">
        <v>3.0821299999999998</v>
      </c>
      <c r="GF56">
        <v>2.86496</v>
      </c>
      <c r="GG56">
        <v>8.7862999999999997E-2</v>
      </c>
      <c r="GH56">
        <v>9.4913899999999995E-2</v>
      </c>
      <c r="GI56">
        <v>0.112168</v>
      </c>
      <c r="GJ56">
        <v>9.8218E-2</v>
      </c>
      <c r="GK56">
        <v>27470.9</v>
      </c>
      <c r="GL56">
        <v>21144.9</v>
      </c>
      <c r="GM56">
        <v>29048.1</v>
      </c>
      <c r="GN56">
        <v>21781.599999999999</v>
      </c>
      <c r="GO56">
        <v>34580.800000000003</v>
      </c>
      <c r="GP56">
        <v>27043.1</v>
      </c>
      <c r="GQ56">
        <v>40313</v>
      </c>
      <c r="GR56">
        <v>30964.3</v>
      </c>
      <c r="GS56">
        <v>2.0184000000000002</v>
      </c>
      <c r="GT56">
        <v>1.7638</v>
      </c>
      <c r="GU56">
        <v>-5.5879399999999996E-3</v>
      </c>
      <c r="GV56">
        <v>0</v>
      </c>
      <c r="GW56">
        <v>28.131699999999999</v>
      </c>
      <c r="GX56">
        <v>999.9</v>
      </c>
      <c r="GY56">
        <v>34.700000000000003</v>
      </c>
      <c r="GZ56">
        <v>38.1</v>
      </c>
      <c r="HA56">
        <v>23.274100000000001</v>
      </c>
      <c r="HB56">
        <v>61.7502</v>
      </c>
      <c r="HC56">
        <v>12.5601</v>
      </c>
      <c r="HD56">
        <v>1</v>
      </c>
      <c r="HE56">
        <v>0.465752</v>
      </c>
      <c r="HF56">
        <v>4.5071000000000003</v>
      </c>
      <c r="HG56">
        <v>20.2197</v>
      </c>
      <c r="HH56">
        <v>5.2346599999999999</v>
      </c>
      <c r="HI56">
        <v>11.98</v>
      </c>
      <c r="HJ56">
        <v>4.9753999999999996</v>
      </c>
      <c r="HK56">
        <v>3.2839999999999998</v>
      </c>
      <c r="HL56">
        <v>9999</v>
      </c>
      <c r="HM56">
        <v>9999</v>
      </c>
      <c r="HN56">
        <v>9999</v>
      </c>
      <c r="HO56">
        <v>999.9</v>
      </c>
      <c r="HP56">
        <v>1.86148</v>
      </c>
      <c r="HQ56">
        <v>1.8631500000000001</v>
      </c>
      <c r="HR56">
        <v>1.86859</v>
      </c>
      <c r="HS56">
        <v>1.85921</v>
      </c>
      <c r="HT56">
        <v>1.8575999999999999</v>
      </c>
      <c r="HU56">
        <v>1.86127</v>
      </c>
      <c r="HV56">
        <v>1.8650899999999999</v>
      </c>
      <c r="HW56">
        <v>1.86721</v>
      </c>
      <c r="HX56">
        <v>5</v>
      </c>
      <c r="HY56">
        <v>0</v>
      </c>
      <c r="HZ56">
        <v>0</v>
      </c>
      <c r="IA56">
        <v>0</v>
      </c>
      <c r="IB56" t="s">
        <v>428</v>
      </c>
      <c r="IC56" t="s">
        <v>429</v>
      </c>
      <c r="ID56" t="s">
        <v>430</v>
      </c>
      <c r="IE56" t="s">
        <v>430</v>
      </c>
      <c r="IF56" t="s">
        <v>430</v>
      </c>
      <c r="IG56" t="s">
        <v>430</v>
      </c>
      <c r="IH56">
        <v>0</v>
      </c>
      <c r="II56">
        <v>100</v>
      </c>
      <c r="IJ56">
        <v>100</v>
      </c>
      <c r="IK56">
        <v>2.6080000000000001</v>
      </c>
      <c r="IL56">
        <v>0.51270000000000004</v>
      </c>
      <c r="IM56">
        <v>2.3988691443333989</v>
      </c>
      <c r="IN56">
        <v>1.118558698776514E-3</v>
      </c>
      <c r="IO56">
        <v>-1.6939696309573479E-6</v>
      </c>
      <c r="IP56">
        <v>5.4698917449866148E-10</v>
      </c>
      <c r="IQ56">
        <v>-8.3174112163760472E-2</v>
      </c>
      <c r="IR56">
        <v>-7.6058941998734366E-3</v>
      </c>
      <c r="IS56">
        <v>1.6984902717538061E-3</v>
      </c>
      <c r="IT56">
        <v>-9.6352527008986976E-6</v>
      </c>
      <c r="IU56">
        <v>2</v>
      </c>
      <c r="IV56">
        <v>2021</v>
      </c>
      <c r="IW56">
        <v>2</v>
      </c>
      <c r="IX56">
        <v>40</v>
      </c>
      <c r="IY56">
        <v>2.1</v>
      </c>
      <c r="IZ56">
        <v>1.9</v>
      </c>
      <c r="JA56">
        <v>1.02905</v>
      </c>
      <c r="JB56">
        <v>2.5329600000000001</v>
      </c>
      <c r="JC56">
        <v>1.34399</v>
      </c>
      <c r="JD56">
        <v>2.2326700000000002</v>
      </c>
      <c r="JE56">
        <v>1.5918000000000001</v>
      </c>
      <c r="JF56">
        <v>2.3315399999999999</v>
      </c>
      <c r="JG56">
        <v>42.457099999999997</v>
      </c>
      <c r="JH56">
        <v>23.7898</v>
      </c>
      <c r="JI56">
        <v>18</v>
      </c>
      <c r="JJ56">
        <v>539.32399999999996</v>
      </c>
      <c r="JK56">
        <v>409.291</v>
      </c>
      <c r="JL56">
        <v>23.031199999999998</v>
      </c>
      <c r="JM56">
        <v>33.228099999999998</v>
      </c>
      <c r="JN56">
        <v>30.000499999999999</v>
      </c>
      <c r="JO56">
        <v>33.131599999999999</v>
      </c>
      <c r="JP56">
        <v>33.095799999999997</v>
      </c>
      <c r="JQ56">
        <v>20.680299999999999</v>
      </c>
      <c r="JR56">
        <v>26.805099999999999</v>
      </c>
      <c r="JS56">
        <v>29.636399999999998</v>
      </c>
      <c r="JT56">
        <v>23.0139</v>
      </c>
      <c r="JU56">
        <v>400</v>
      </c>
      <c r="JV56">
        <v>18.282299999999999</v>
      </c>
      <c r="JW56">
        <v>99.0411</v>
      </c>
      <c r="JX56">
        <v>97.808300000000003</v>
      </c>
    </row>
    <row r="57" spans="1:284" x14ac:dyDescent="0.3">
      <c r="A57">
        <v>49</v>
      </c>
      <c r="B57">
        <v>1693595349.0999999</v>
      </c>
      <c r="C57">
        <v>10649</v>
      </c>
      <c r="D57" t="s">
        <v>634</v>
      </c>
      <c r="E57" t="s">
        <v>635</v>
      </c>
      <c r="F57" t="s">
        <v>416</v>
      </c>
      <c r="G57" t="s">
        <v>590</v>
      </c>
      <c r="H57" t="s">
        <v>591</v>
      </c>
      <c r="I57" t="s">
        <v>419</v>
      </c>
      <c r="J57" t="s">
        <v>592</v>
      </c>
      <c r="K57" t="s">
        <v>510</v>
      </c>
      <c r="L57" t="s">
        <v>593</v>
      </c>
      <c r="M57">
        <v>1693595349.0999999</v>
      </c>
      <c r="N57">
        <f t="shared" si="46"/>
        <v>4.0870907562612808E-3</v>
      </c>
      <c r="O57">
        <f t="shared" si="47"/>
        <v>4.087090756261281</v>
      </c>
      <c r="P57">
        <f t="shared" si="48"/>
        <v>21.49967588447188</v>
      </c>
      <c r="Q57">
        <f t="shared" si="49"/>
        <v>372.28500000000003</v>
      </c>
      <c r="R57">
        <f t="shared" si="50"/>
        <v>238.57475848754913</v>
      </c>
      <c r="S57">
        <f t="shared" si="51"/>
        <v>23.834143953099105</v>
      </c>
      <c r="T57">
        <f t="shared" si="52"/>
        <v>37.192091643855008</v>
      </c>
      <c r="U57">
        <f t="shared" si="53"/>
        <v>0.28475915409890767</v>
      </c>
      <c r="V57">
        <f t="shared" si="54"/>
        <v>2.9269433796125064</v>
      </c>
      <c r="W57">
        <f t="shared" si="55"/>
        <v>0.2702147433026339</v>
      </c>
      <c r="X57">
        <f t="shared" si="56"/>
        <v>0.17012904369406034</v>
      </c>
      <c r="Y57">
        <f t="shared" si="57"/>
        <v>344.35419964457429</v>
      </c>
      <c r="Z57">
        <f t="shared" si="58"/>
        <v>29.254249985804108</v>
      </c>
      <c r="AA57">
        <f t="shared" si="59"/>
        <v>27.9953</v>
      </c>
      <c r="AB57">
        <f t="shared" si="60"/>
        <v>3.7938000410308539</v>
      </c>
      <c r="AC57">
        <f t="shared" si="61"/>
        <v>60.358651841791698</v>
      </c>
      <c r="AD57">
        <f t="shared" si="62"/>
        <v>2.3290500291998999</v>
      </c>
      <c r="AE57">
        <f t="shared" si="63"/>
        <v>3.8586846427661428</v>
      </c>
      <c r="AF57">
        <f t="shared" si="64"/>
        <v>1.464750011830954</v>
      </c>
      <c r="AG57">
        <f t="shared" si="65"/>
        <v>-180.24070235112248</v>
      </c>
      <c r="AH57">
        <f t="shared" si="66"/>
        <v>45.950594575462134</v>
      </c>
      <c r="AI57">
        <f t="shared" si="67"/>
        <v>3.4268678365075882</v>
      </c>
      <c r="AJ57">
        <f t="shared" si="68"/>
        <v>213.49095970542155</v>
      </c>
      <c r="AK57">
        <v>12</v>
      </c>
      <c r="AL57">
        <v>2</v>
      </c>
      <c r="AM57">
        <f t="shared" si="69"/>
        <v>1</v>
      </c>
      <c r="AN57">
        <f t="shared" si="70"/>
        <v>0</v>
      </c>
      <c r="AO57">
        <f t="shared" si="71"/>
        <v>52572.122126670933</v>
      </c>
      <c r="AP57" t="s">
        <v>422</v>
      </c>
      <c r="AQ57">
        <v>10366.9</v>
      </c>
      <c r="AR57">
        <v>993.59653846153856</v>
      </c>
      <c r="AS57">
        <v>3431.87</v>
      </c>
      <c r="AT57">
        <f t="shared" si="72"/>
        <v>0.71047955241266758</v>
      </c>
      <c r="AU57">
        <v>-3.9894345373445681</v>
      </c>
      <c r="AV57" t="s">
        <v>636</v>
      </c>
      <c r="AW57">
        <v>10362.200000000001</v>
      </c>
      <c r="AX57">
        <v>850.49680769230758</v>
      </c>
      <c r="AY57">
        <v>1002.369033695378</v>
      </c>
      <c r="AZ57">
        <f t="shared" si="73"/>
        <v>0.15151328592342039</v>
      </c>
      <c r="BA57">
        <v>0.5</v>
      </c>
      <c r="BB57">
        <f t="shared" si="74"/>
        <v>1513.1174998222871</v>
      </c>
      <c r="BC57">
        <f t="shared" si="75"/>
        <v>21.49967588447188</v>
      </c>
      <c r="BD57">
        <f t="shared" si="76"/>
        <v>114.62870219315259</v>
      </c>
      <c r="BE57">
        <f t="shared" si="77"/>
        <v>1.6845427023882878E-2</v>
      </c>
      <c r="BF57">
        <f t="shared" si="78"/>
        <v>2.4237589995651767</v>
      </c>
      <c r="BG57">
        <f t="shared" si="79"/>
        <v>583.87513212626925</v>
      </c>
      <c r="BH57" t="s">
        <v>637</v>
      </c>
      <c r="BI57">
        <v>614.01</v>
      </c>
      <c r="BJ57">
        <f t="shared" si="80"/>
        <v>614.01</v>
      </c>
      <c r="BK57">
        <f t="shared" si="81"/>
        <v>0.38744117250274224</v>
      </c>
      <c r="BL57">
        <f t="shared" si="82"/>
        <v>0.39106139635262432</v>
      </c>
      <c r="BM57">
        <f t="shared" si="83"/>
        <v>0.86217944337356089</v>
      </c>
      <c r="BN57">
        <f t="shared" si="84"/>
        <v>17.312317870203149</v>
      </c>
      <c r="BO57">
        <f t="shared" si="85"/>
        <v>0.99640216925122738</v>
      </c>
      <c r="BP57">
        <f t="shared" si="86"/>
        <v>0.2823239379651426</v>
      </c>
      <c r="BQ57">
        <f t="shared" si="87"/>
        <v>0.71767606203485745</v>
      </c>
      <c r="BR57">
        <v>2469</v>
      </c>
      <c r="BS57">
        <v>290.00000000000011</v>
      </c>
      <c r="BT57">
        <v>962.26</v>
      </c>
      <c r="BU57">
        <v>125</v>
      </c>
      <c r="BV57">
        <v>10362.200000000001</v>
      </c>
      <c r="BW57">
        <v>957.25</v>
      </c>
      <c r="BX57">
        <v>5.01</v>
      </c>
      <c r="BY57">
        <v>300.00000000000011</v>
      </c>
      <c r="BZ57">
        <v>38.4</v>
      </c>
      <c r="CA57">
        <v>1002.369033695378</v>
      </c>
      <c r="CB57">
        <v>1.104815875384195</v>
      </c>
      <c r="CC57">
        <v>-46.748520607541209</v>
      </c>
      <c r="CD57">
        <v>0.93573659040700541</v>
      </c>
      <c r="CE57">
        <v>0.98890609189250511</v>
      </c>
      <c r="CF57">
        <v>-1.12596191323693E-2</v>
      </c>
      <c r="CG57">
        <v>289.99999999999989</v>
      </c>
      <c r="CH57">
        <v>952.05</v>
      </c>
      <c r="CI57">
        <v>675</v>
      </c>
      <c r="CJ57">
        <v>10326.5</v>
      </c>
      <c r="CK57">
        <v>957.1</v>
      </c>
      <c r="CL57">
        <v>-5.05</v>
      </c>
      <c r="CZ57">
        <f t="shared" si="88"/>
        <v>1799.92</v>
      </c>
      <c r="DA57">
        <f t="shared" si="89"/>
        <v>1513.1174998222871</v>
      </c>
      <c r="DB57">
        <f t="shared" si="90"/>
        <v>0.84065819582108481</v>
      </c>
      <c r="DC57">
        <f t="shared" si="91"/>
        <v>0.19131639164216979</v>
      </c>
      <c r="DD57">
        <v>6</v>
      </c>
      <c r="DE57">
        <v>0.5</v>
      </c>
      <c r="DF57" t="s">
        <v>425</v>
      </c>
      <c r="DG57">
        <v>2</v>
      </c>
      <c r="DH57">
        <v>1693595349.0999999</v>
      </c>
      <c r="DI57">
        <v>372.28500000000003</v>
      </c>
      <c r="DJ57">
        <v>399.947</v>
      </c>
      <c r="DK57">
        <v>23.313300000000002</v>
      </c>
      <c r="DL57">
        <v>18.5168</v>
      </c>
      <c r="DM57">
        <v>369.80599999999998</v>
      </c>
      <c r="DN57">
        <v>22.800799999999999</v>
      </c>
      <c r="DO57">
        <v>499.34</v>
      </c>
      <c r="DP57">
        <v>99.801599999999993</v>
      </c>
      <c r="DQ57">
        <v>0.100603</v>
      </c>
      <c r="DR57">
        <v>28.2865</v>
      </c>
      <c r="DS57">
        <v>27.9953</v>
      </c>
      <c r="DT57">
        <v>999.9</v>
      </c>
      <c r="DU57">
        <v>0</v>
      </c>
      <c r="DV57">
        <v>0</v>
      </c>
      <c r="DW57">
        <v>10005</v>
      </c>
      <c r="DX57">
        <v>0</v>
      </c>
      <c r="DY57">
        <v>1472.6</v>
      </c>
      <c r="DZ57">
        <v>-27.661899999999999</v>
      </c>
      <c r="EA57">
        <v>381.17200000000003</v>
      </c>
      <c r="EB57">
        <v>407.49299999999999</v>
      </c>
      <c r="EC57">
        <v>4.7965</v>
      </c>
      <c r="ED57">
        <v>399.947</v>
      </c>
      <c r="EE57">
        <v>18.5168</v>
      </c>
      <c r="EF57">
        <v>2.3267000000000002</v>
      </c>
      <c r="EG57">
        <v>1.8480000000000001</v>
      </c>
      <c r="EH57">
        <v>19.862500000000001</v>
      </c>
      <c r="EI57">
        <v>16.198899999999998</v>
      </c>
      <c r="EJ57">
        <v>1799.92</v>
      </c>
      <c r="EK57">
        <v>0.97799899999999995</v>
      </c>
      <c r="EL57">
        <v>2.2001099999999999E-2</v>
      </c>
      <c r="EM57">
        <v>0</v>
      </c>
      <c r="EN57">
        <v>849.92700000000002</v>
      </c>
      <c r="EO57">
        <v>5.0002700000000004</v>
      </c>
      <c r="EP57">
        <v>15930.7</v>
      </c>
      <c r="EQ57">
        <v>16247.9</v>
      </c>
      <c r="ER57">
        <v>46.875</v>
      </c>
      <c r="ES57">
        <v>48.5</v>
      </c>
      <c r="ET57">
        <v>48.125</v>
      </c>
      <c r="EU57">
        <v>47.5</v>
      </c>
      <c r="EV57">
        <v>48.5</v>
      </c>
      <c r="EW57">
        <v>1755.43</v>
      </c>
      <c r="EX57">
        <v>39.49</v>
      </c>
      <c r="EY57">
        <v>0</v>
      </c>
      <c r="EZ57">
        <v>104</v>
      </c>
      <c r="FA57">
        <v>0</v>
      </c>
      <c r="FB57">
        <v>850.49680769230758</v>
      </c>
      <c r="FC57">
        <v>-4.6021538385332477</v>
      </c>
      <c r="FD57">
        <v>-79.603418739645946</v>
      </c>
      <c r="FE57">
        <v>15942.823076923079</v>
      </c>
      <c r="FF57">
        <v>15</v>
      </c>
      <c r="FG57">
        <v>1693595312.5999999</v>
      </c>
      <c r="FH57" t="s">
        <v>638</v>
      </c>
      <c r="FI57">
        <v>1693595303.5999999</v>
      </c>
      <c r="FJ57">
        <v>1693595312.5999999</v>
      </c>
      <c r="FK57">
        <v>53</v>
      </c>
      <c r="FL57">
        <v>-0.129</v>
      </c>
      <c r="FM57">
        <v>0</v>
      </c>
      <c r="FN57">
        <v>2.4809999999999999</v>
      </c>
      <c r="FO57">
        <v>0.27700000000000002</v>
      </c>
      <c r="FP57">
        <v>400</v>
      </c>
      <c r="FQ57">
        <v>18</v>
      </c>
      <c r="FR57">
        <v>0.14000000000000001</v>
      </c>
      <c r="FS57">
        <v>0.05</v>
      </c>
      <c r="FT57">
        <v>21.32905480822517</v>
      </c>
      <c r="FU57">
        <v>0.43790669313583269</v>
      </c>
      <c r="FV57">
        <v>0.1576592951024389</v>
      </c>
      <c r="FW57">
        <v>1</v>
      </c>
      <c r="FX57">
        <v>0.28130511095374883</v>
      </c>
      <c r="FY57">
        <v>7.223894203042526E-2</v>
      </c>
      <c r="FZ57">
        <v>1.7895927677017621E-2</v>
      </c>
      <c r="GA57">
        <v>1</v>
      </c>
      <c r="GB57">
        <v>2</v>
      </c>
      <c r="GC57">
        <v>2</v>
      </c>
      <c r="GD57" t="s">
        <v>427</v>
      </c>
      <c r="GE57">
        <v>3.0807500000000001</v>
      </c>
      <c r="GF57">
        <v>2.8658100000000002</v>
      </c>
      <c r="GG57">
        <v>8.7032399999999996E-2</v>
      </c>
      <c r="GH57">
        <v>9.4922599999999996E-2</v>
      </c>
      <c r="GI57">
        <v>0.112133</v>
      </c>
      <c r="GJ57">
        <v>9.9289600000000006E-2</v>
      </c>
      <c r="GK57">
        <v>27491.200000000001</v>
      </c>
      <c r="GL57">
        <v>21142.5</v>
      </c>
      <c r="GM57">
        <v>29043.4</v>
      </c>
      <c r="GN57">
        <v>21779.5</v>
      </c>
      <c r="GO57">
        <v>34576.800000000003</v>
      </c>
      <c r="GP57">
        <v>27009.200000000001</v>
      </c>
      <c r="GQ57">
        <v>40306.300000000003</v>
      </c>
      <c r="GR57">
        <v>30962.1</v>
      </c>
      <c r="GS57">
        <v>2.0164</v>
      </c>
      <c r="GT57">
        <v>1.7645</v>
      </c>
      <c r="GU57">
        <v>-1.15186E-2</v>
      </c>
      <c r="GV57">
        <v>0</v>
      </c>
      <c r="GW57">
        <v>28.183299999999999</v>
      </c>
      <c r="GX57">
        <v>999.9</v>
      </c>
      <c r="GY57">
        <v>34.6</v>
      </c>
      <c r="GZ57">
        <v>38.1</v>
      </c>
      <c r="HA57">
        <v>23.205400000000001</v>
      </c>
      <c r="HB57">
        <v>61.5002</v>
      </c>
      <c r="HC57">
        <v>13.004799999999999</v>
      </c>
      <c r="HD57">
        <v>1</v>
      </c>
      <c r="HE57">
        <v>0.46573199999999998</v>
      </c>
      <c r="HF57">
        <v>3.4303699999999999</v>
      </c>
      <c r="HG57">
        <v>20.2469</v>
      </c>
      <c r="HH57">
        <v>5.2328599999999996</v>
      </c>
      <c r="HI57">
        <v>11.98</v>
      </c>
      <c r="HJ57">
        <v>4.9740000000000002</v>
      </c>
      <c r="HK57">
        <v>3.2839999999999998</v>
      </c>
      <c r="HL57">
        <v>9999</v>
      </c>
      <c r="HM57">
        <v>9999</v>
      </c>
      <c r="HN57">
        <v>9999</v>
      </c>
      <c r="HO57">
        <v>999.9</v>
      </c>
      <c r="HP57">
        <v>1.8615600000000001</v>
      </c>
      <c r="HQ57">
        <v>1.8631899999999999</v>
      </c>
      <c r="HR57">
        <v>1.86859</v>
      </c>
      <c r="HS57">
        <v>1.8592599999999999</v>
      </c>
      <c r="HT57">
        <v>1.8575999999999999</v>
      </c>
      <c r="HU57">
        <v>1.86127</v>
      </c>
      <c r="HV57">
        <v>1.8651199999999999</v>
      </c>
      <c r="HW57">
        <v>1.86721</v>
      </c>
      <c r="HX57">
        <v>5</v>
      </c>
      <c r="HY57">
        <v>0</v>
      </c>
      <c r="HZ57">
        <v>0</v>
      </c>
      <c r="IA57">
        <v>0</v>
      </c>
      <c r="IB57" t="s">
        <v>428</v>
      </c>
      <c r="IC57" t="s">
        <v>429</v>
      </c>
      <c r="ID57" t="s">
        <v>430</v>
      </c>
      <c r="IE57" t="s">
        <v>430</v>
      </c>
      <c r="IF57" t="s">
        <v>430</v>
      </c>
      <c r="IG57" t="s">
        <v>430</v>
      </c>
      <c r="IH57">
        <v>0</v>
      </c>
      <c r="II57">
        <v>100</v>
      </c>
      <c r="IJ57">
        <v>100</v>
      </c>
      <c r="IK57">
        <v>2.4790000000000001</v>
      </c>
      <c r="IL57">
        <v>0.51249999999999996</v>
      </c>
      <c r="IM57">
        <v>2.269373328792363</v>
      </c>
      <c r="IN57">
        <v>1.118558698776514E-3</v>
      </c>
      <c r="IO57">
        <v>-1.6939696309573479E-6</v>
      </c>
      <c r="IP57">
        <v>5.4698917449866148E-10</v>
      </c>
      <c r="IQ57">
        <v>-8.2904446228036943E-2</v>
      </c>
      <c r="IR57">
        <v>-7.6058941998734366E-3</v>
      </c>
      <c r="IS57">
        <v>1.6984902717538061E-3</v>
      </c>
      <c r="IT57">
        <v>-9.6352527008986976E-6</v>
      </c>
      <c r="IU57">
        <v>2</v>
      </c>
      <c r="IV57">
        <v>2021</v>
      </c>
      <c r="IW57">
        <v>2</v>
      </c>
      <c r="IX57">
        <v>40</v>
      </c>
      <c r="IY57">
        <v>0.8</v>
      </c>
      <c r="IZ57">
        <v>0.6</v>
      </c>
      <c r="JA57">
        <v>1.02905</v>
      </c>
      <c r="JB57">
        <v>2.5390600000000001</v>
      </c>
      <c r="JC57">
        <v>1.34399</v>
      </c>
      <c r="JD57">
        <v>2.2326700000000002</v>
      </c>
      <c r="JE57">
        <v>1.5918000000000001</v>
      </c>
      <c r="JF57">
        <v>2.33521</v>
      </c>
      <c r="JG57">
        <v>42.510300000000001</v>
      </c>
      <c r="JH57">
        <v>23.807300000000001</v>
      </c>
      <c r="JI57">
        <v>18</v>
      </c>
      <c r="JJ57">
        <v>538.30399999999997</v>
      </c>
      <c r="JK57">
        <v>409.98200000000003</v>
      </c>
      <c r="JL57">
        <v>22.686399999999999</v>
      </c>
      <c r="JM57">
        <v>33.286700000000003</v>
      </c>
      <c r="JN57">
        <v>29.994</v>
      </c>
      <c r="JO57">
        <v>33.171399999999998</v>
      </c>
      <c r="JP57">
        <v>33.131</v>
      </c>
      <c r="JQ57">
        <v>20.677700000000002</v>
      </c>
      <c r="JR57">
        <v>25.931999999999999</v>
      </c>
      <c r="JS57">
        <v>29.232600000000001</v>
      </c>
      <c r="JT57">
        <v>22.8109</v>
      </c>
      <c r="JU57">
        <v>400</v>
      </c>
      <c r="JV57">
        <v>18.418299999999999</v>
      </c>
      <c r="JW57">
        <v>99.024799999999999</v>
      </c>
      <c r="JX57">
        <v>97.800399999999996</v>
      </c>
    </row>
    <row r="58" spans="1:284" x14ac:dyDescent="0.3">
      <c r="A58">
        <v>50</v>
      </c>
      <c r="B58">
        <v>1693595507.5999999</v>
      </c>
      <c r="C58">
        <v>10807.5</v>
      </c>
      <c r="D58" t="s">
        <v>639</v>
      </c>
      <c r="E58" t="s">
        <v>640</v>
      </c>
      <c r="F58" t="s">
        <v>416</v>
      </c>
      <c r="G58" t="s">
        <v>590</v>
      </c>
      <c r="H58" t="s">
        <v>591</v>
      </c>
      <c r="I58" t="s">
        <v>419</v>
      </c>
      <c r="J58" t="s">
        <v>592</v>
      </c>
      <c r="K58" t="s">
        <v>510</v>
      </c>
      <c r="L58" t="s">
        <v>593</v>
      </c>
      <c r="M58">
        <v>1693595507.5999999</v>
      </c>
      <c r="N58">
        <f t="shared" si="46"/>
        <v>3.4603820358026162E-3</v>
      </c>
      <c r="O58">
        <f t="shared" si="47"/>
        <v>3.4603820358026161</v>
      </c>
      <c r="P58">
        <f t="shared" si="48"/>
        <v>23.542046842359142</v>
      </c>
      <c r="Q58">
        <f t="shared" si="49"/>
        <v>469.78399999999999</v>
      </c>
      <c r="R58">
        <f t="shared" si="50"/>
        <v>293.84092720927885</v>
      </c>
      <c r="S58">
        <f t="shared" si="51"/>
        <v>29.355592207875077</v>
      </c>
      <c r="T58">
        <f t="shared" si="52"/>
        <v>46.932834240487999</v>
      </c>
      <c r="U58">
        <f t="shared" si="53"/>
        <v>0.23469375335508894</v>
      </c>
      <c r="V58">
        <f t="shared" si="54"/>
        <v>2.929595431285331</v>
      </c>
      <c r="W58">
        <f t="shared" si="55"/>
        <v>0.2247264022086877</v>
      </c>
      <c r="X58">
        <f t="shared" si="56"/>
        <v>0.14131425260508132</v>
      </c>
      <c r="Y58">
        <f t="shared" si="57"/>
        <v>344.38839964460976</v>
      </c>
      <c r="Z58">
        <f t="shared" si="58"/>
        <v>29.291972103413805</v>
      </c>
      <c r="AA58">
        <f t="shared" si="59"/>
        <v>27.991499999999998</v>
      </c>
      <c r="AB58">
        <f t="shared" si="60"/>
        <v>3.792959663924004</v>
      </c>
      <c r="AC58">
        <f t="shared" si="61"/>
        <v>60.080220470714117</v>
      </c>
      <c r="AD58">
        <f t="shared" si="62"/>
        <v>2.3015554849652999</v>
      </c>
      <c r="AE58">
        <f t="shared" si="63"/>
        <v>3.8308039932829221</v>
      </c>
      <c r="AF58">
        <f t="shared" si="64"/>
        <v>1.491404178958704</v>
      </c>
      <c r="AG58">
        <f t="shared" si="65"/>
        <v>-152.60284777889538</v>
      </c>
      <c r="AH58">
        <f t="shared" si="66"/>
        <v>26.913035451104012</v>
      </c>
      <c r="AI58">
        <f t="shared" si="67"/>
        <v>2.0040000040942827</v>
      </c>
      <c r="AJ58">
        <f t="shared" si="68"/>
        <v>220.70258732091267</v>
      </c>
      <c r="AK58">
        <v>12</v>
      </c>
      <c r="AL58">
        <v>2</v>
      </c>
      <c r="AM58">
        <f t="shared" si="69"/>
        <v>1</v>
      </c>
      <c r="AN58">
        <f t="shared" si="70"/>
        <v>0</v>
      </c>
      <c r="AO58">
        <f t="shared" si="71"/>
        <v>52670.214151807391</v>
      </c>
      <c r="AP58" t="s">
        <v>422</v>
      </c>
      <c r="AQ58">
        <v>10366.9</v>
      </c>
      <c r="AR58">
        <v>993.59653846153856</v>
      </c>
      <c r="AS58">
        <v>3431.87</v>
      </c>
      <c r="AT58">
        <f t="shared" si="72"/>
        <v>0.71047955241266758</v>
      </c>
      <c r="AU58">
        <v>-3.9894345373445681</v>
      </c>
      <c r="AV58" t="s">
        <v>641</v>
      </c>
      <c r="AW58">
        <v>10359.700000000001</v>
      </c>
      <c r="AX58">
        <v>845.69680000000005</v>
      </c>
      <c r="AY58">
        <v>1014.458511184824</v>
      </c>
      <c r="AZ58">
        <f t="shared" si="73"/>
        <v>0.16635644466891097</v>
      </c>
      <c r="BA58">
        <v>0.5</v>
      </c>
      <c r="BB58">
        <f t="shared" si="74"/>
        <v>1513.2686998223048</v>
      </c>
      <c r="BC58">
        <f t="shared" si="75"/>
        <v>23.542046842359142</v>
      </c>
      <c r="BD58">
        <f t="shared" si="76"/>
        <v>125.87100036559205</v>
      </c>
      <c r="BE58">
        <f t="shared" si="77"/>
        <v>1.8193385869235641E-2</v>
      </c>
      <c r="BF58">
        <f t="shared" si="78"/>
        <v>2.3829574715596702</v>
      </c>
      <c r="BG58">
        <f t="shared" si="79"/>
        <v>587.95654762176844</v>
      </c>
      <c r="BH58" t="s">
        <v>642</v>
      </c>
      <c r="BI58">
        <v>615.95000000000005</v>
      </c>
      <c r="BJ58">
        <f t="shared" si="80"/>
        <v>615.95000000000005</v>
      </c>
      <c r="BK58">
        <f t="shared" si="81"/>
        <v>0.39282879170621876</v>
      </c>
      <c r="BL58">
        <f t="shared" si="82"/>
        <v>0.42348332958578672</v>
      </c>
      <c r="BM58">
        <f t="shared" si="83"/>
        <v>0.85848017302166812</v>
      </c>
      <c r="BN58">
        <f t="shared" si="84"/>
        <v>8.089441656514941</v>
      </c>
      <c r="BO58">
        <f t="shared" si="85"/>
        <v>0.99144395694233467</v>
      </c>
      <c r="BP58">
        <f t="shared" si="86"/>
        <v>0.3084374410052933</v>
      </c>
      <c r="BQ58">
        <f t="shared" si="87"/>
        <v>0.69156255899470676</v>
      </c>
      <c r="BR58">
        <v>2471</v>
      </c>
      <c r="BS58">
        <v>290.00000000000011</v>
      </c>
      <c r="BT58">
        <v>969.35</v>
      </c>
      <c r="BU58">
        <v>135</v>
      </c>
      <c r="BV58">
        <v>10359.700000000001</v>
      </c>
      <c r="BW58">
        <v>964.38</v>
      </c>
      <c r="BX58">
        <v>4.97</v>
      </c>
      <c r="BY58">
        <v>300.00000000000011</v>
      </c>
      <c r="BZ58">
        <v>38.4</v>
      </c>
      <c r="CA58">
        <v>1014.458511184824</v>
      </c>
      <c r="CB58">
        <v>1.1503000367214009</v>
      </c>
      <c r="CC58">
        <v>-51.875808758833656</v>
      </c>
      <c r="CD58">
        <v>0.97420531636565777</v>
      </c>
      <c r="CE58">
        <v>0.99022173694936433</v>
      </c>
      <c r="CF58">
        <v>-1.125895216907675E-2</v>
      </c>
      <c r="CG58">
        <v>289.99999999999989</v>
      </c>
      <c r="CH58">
        <v>958.68</v>
      </c>
      <c r="CI58">
        <v>645</v>
      </c>
      <c r="CJ58">
        <v>10328.799999999999</v>
      </c>
      <c r="CK58">
        <v>964.23</v>
      </c>
      <c r="CL58">
        <v>-5.55</v>
      </c>
      <c r="CZ58">
        <f t="shared" si="88"/>
        <v>1800.1</v>
      </c>
      <c r="DA58">
        <f t="shared" si="89"/>
        <v>1513.2686998223048</v>
      </c>
      <c r="DB58">
        <f t="shared" si="90"/>
        <v>0.84065813000516909</v>
      </c>
      <c r="DC58">
        <f t="shared" si="91"/>
        <v>0.19131626001033819</v>
      </c>
      <c r="DD58">
        <v>6</v>
      </c>
      <c r="DE58">
        <v>0.5</v>
      </c>
      <c r="DF58" t="s">
        <v>425</v>
      </c>
      <c r="DG58">
        <v>2</v>
      </c>
      <c r="DH58">
        <v>1693595507.5999999</v>
      </c>
      <c r="DI58">
        <v>469.78399999999999</v>
      </c>
      <c r="DJ58">
        <v>499.98599999999999</v>
      </c>
      <c r="DK58">
        <v>23.0379</v>
      </c>
      <c r="DL58">
        <v>18.981000000000002</v>
      </c>
      <c r="DM58">
        <v>467.07799999999997</v>
      </c>
      <c r="DN58">
        <v>22.5426</v>
      </c>
      <c r="DO58">
        <v>499.98700000000002</v>
      </c>
      <c r="DP58">
        <v>99.802999999999997</v>
      </c>
      <c r="DQ58">
        <v>0.100007</v>
      </c>
      <c r="DR58">
        <v>28.161899999999999</v>
      </c>
      <c r="DS58">
        <v>27.991499999999998</v>
      </c>
      <c r="DT58">
        <v>999.9</v>
      </c>
      <c r="DU58">
        <v>0</v>
      </c>
      <c r="DV58">
        <v>0</v>
      </c>
      <c r="DW58">
        <v>10020</v>
      </c>
      <c r="DX58">
        <v>0</v>
      </c>
      <c r="DY58">
        <v>1466.93</v>
      </c>
      <c r="DZ58">
        <v>-30.202400000000001</v>
      </c>
      <c r="EA58">
        <v>480.86200000000002</v>
      </c>
      <c r="EB58">
        <v>509.66</v>
      </c>
      <c r="EC58">
        <v>4.0568900000000001</v>
      </c>
      <c r="ED58">
        <v>499.98599999999999</v>
      </c>
      <c r="EE58">
        <v>18.981000000000002</v>
      </c>
      <c r="EF58">
        <v>2.2992499999999998</v>
      </c>
      <c r="EG58">
        <v>1.89436</v>
      </c>
      <c r="EH58">
        <v>19.671199999999999</v>
      </c>
      <c r="EI58">
        <v>16.588000000000001</v>
      </c>
      <c r="EJ58">
        <v>1800.1</v>
      </c>
      <c r="EK58">
        <v>0.97800299999999996</v>
      </c>
      <c r="EL58">
        <v>2.19975E-2</v>
      </c>
      <c r="EM58">
        <v>0</v>
      </c>
      <c r="EN58">
        <v>845.42899999999997</v>
      </c>
      <c r="EO58">
        <v>5.0002700000000004</v>
      </c>
      <c r="EP58">
        <v>15846.8</v>
      </c>
      <c r="EQ58">
        <v>16249.5</v>
      </c>
      <c r="ER58">
        <v>46.936999999999998</v>
      </c>
      <c r="ES58">
        <v>48.561999999999998</v>
      </c>
      <c r="ET58">
        <v>48.186999999999998</v>
      </c>
      <c r="EU58">
        <v>47.625</v>
      </c>
      <c r="EV58">
        <v>48.561999999999998</v>
      </c>
      <c r="EW58">
        <v>1755.61</v>
      </c>
      <c r="EX58">
        <v>39.49</v>
      </c>
      <c r="EY58">
        <v>0</v>
      </c>
      <c r="EZ58">
        <v>156.80000019073489</v>
      </c>
      <c r="FA58">
        <v>0</v>
      </c>
      <c r="FB58">
        <v>845.69680000000005</v>
      </c>
      <c r="FC58">
        <v>-0.48953846479074681</v>
      </c>
      <c r="FD58">
        <v>-27.884615373926959</v>
      </c>
      <c r="FE58">
        <v>15847.932000000001</v>
      </c>
      <c r="FF58">
        <v>15</v>
      </c>
      <c r="FG58">
        <v>1693595471.0999999</v>
      </c>
      <c r="FH58" t="s">
        <v>643</v>
      </c>
      <c r="FI58">
        <v>1693595471.0999999</v>
      </c>
      <c r="FJ58">
        <v>1693595470.0999999</v>
      </c>
      <c r="FK58">
        <v>54</v>
      </c>
      <c r="FL58">
        <v>0.22800000000000001</v>
      </c>
      <c r="FM58">
        <v>-3.0000000000000001E-3</v>
      </c>
      <c r="FN58">
        <v>2.702</v>
      </c>
      <c r="FO58">
        <v>0.28999999999999998</v>
      </c>
      <c r="FP58">
        <v>500</v>
      </c>
      <c r="FQ58">
        <v>19</v>
      </c>
      <c r="FR58">
        <v>0.2</v>
      </c>
      <c r="FS58">
        <v>0.05</v>
      </c>
      <c r="FT58">
        <v>23.654913776349812</v>
      </c>
      <c r="FU58">
        <v>-0.66495791157024642</v>
      </c>
      <c r="FV58">
        <v>0.1685600103525228</v>
      </c>
      <c r="FW58">
        <v>1</v>
      </c>
      <c r="FX58">
        <v>0.23570419298545181</v>
      </c>
      <c r="FY58">
        <v>5.3016859317292601E-2</v>
      </c>
      <c r="FZ58">
        <v>1.541302734558944E-2</v>
      </c>
      <c r="GA58">
        <v>1</v>
      </c>
      <c r="GB58">
        <v>2</v>
      </c>
      <c r="GC58">
        <v>2</v>
      </c>
      <c r="GD58" t="s">
        <v>427</v>
      </c>
      <c r="GE58">
        <v>3.0815999999999999</v>
      </c>
      <c r="GF58">
        <v>2.8653400000000002</v>
      </c>
      <c r="GG58">
        <v>0.104088</v>
      </c>
      <c r="GH58">
        <v>0.11225499999999999</v>
      </c>
      <c r="GI58">
        <v>0.111204</v>
      </c>
      <c r="GJ58">
        <v>0.101045</v>
      </c>
      <c r="GK58">
        <v>26971.4</v>
      </c>
      <c r="GL58">
        <v>20732.400000000001</v>
      </c>
      <c r="GM58">
        <v>29037.4</v>
      </c>
      <c r="GN58">
        <v>21774.5</v>
      </c>
      <c r="GO58">
        <v>34609.300000000003</v>
      </c>
      <c r="GP58">
        <v>26952.1</v>
      </c>
      <c r="GQ58">
        <v>40298.5</v>
      </c>
      <c r="GR58">
        <v>30955.200000000001</v>
      </c>
      <c r="GS58">
        <v>2.0169000000000001</v>
      </c>
      <c r="GT58">
        <v>1.7606999999999999</v>
      </c>
      <c r="GU58">
        <v>-6.98864E-3</v>
      </c>
      <c r="GV58">
        <v>0</v>
      </c>
      <c r="GW58">
        <v>28.105599999999999</v>
      </c>
      <c r="GX58">
        <v>999.9</v>
      </c>
      <c r="GY58">
        <v>34.4</v>
      </c>
      <c r="GZ58">
        <v>38.1</v>
      </c>
      <c r="HA58">
        <v>23.070799999999998</v>
      </c>
      <c r="HB58">
        <v>62.560299999999998</v>
      </c>
      <c r="HC58">
        <v>13.0929</v>
      </c>
      <c r="HD58">
        <v>1</v>
      </c>
      <c r="HE58">
        <v>0.48568099999999997</v>
      </c>
      <c r="HF58">
        <v>4.9985600000000003</v>
      </c>
      <c r="HG58">
        <v>20.206299999999999</v>
      </c>
      <c r="HH58">
        <v>5.2358599999999997</v>
      </c>
      <c r="HI58">
        <v>11.98</v>
      </c>
      <c r="HJ58">
        <v>4.9753999999999996</v>
      </c>
      <c r="HK58">
        <v>3.2839999999999998</v>
      </c>
      <c r="HL58">
        <v>9999</v>
      </c>
      <c r="HM58">
        <v>9999</v>
      </c>
      <c r="HN58">
        <v>9999</v>
      </c>
      <c r="HO58">
        <v>999.9</v>
      </c>
      <c r="HP58">
        <v>1.8614999999999999</v>
      </c>
      <c r="HQ58">
        <v>1.8631599999999999</v>
      </c>
      <c r="HR58">
        <v>1.86859</v>
      </c>
      <c r="HS58">
        <v>1.8592599999999999</v>
      </c>
      <c r="HT58">
        <v>1.8575999999999999</v>
      </c>
      <c r="HU58">
        <v>1.86127</v>
      </c>
      <c r="HV58">
        <v>1.8650899999999999</v>
      </c>
      <c r="HW58">
        <v>1.8671899999999999</v>
      </c>
      <c r="HX58">
        <v>5</v>
      </c>
      <c r="HY58">
        <v>0</v>
      </c>
      <c r="HZ58">
        <v>0</v>
      </c>
      <c r="IA58">
        <v>0</v>
      </c>
      <c r="IB58" t="s">
        <v>428</v>
      </c>
      <c r="IC58" t="s">
        <v>429</v>
      </c>
      <c r="ID58" t="s">
        <v>430</v>
      </c>
      <c r="IE58" t="s">
        <v>430</v>
      </c>
      <c r="IF58" t="s">
        <v>430</v>
      </c>
      <c r="IG58" t="s">
        <v>430</v>
      </c>
      <c r="IH58">
        <v>0</v>
      </c>
      <c r="II58">
        <v>100</v>
      </c>
      <c r="IJ58">
        <v>100</v>
      </c>
      <c r="IK58">
        <v>2.706</v>
      </c>
      <c r="IL58">
        <v>0.49530000000000002</v>
      </c>
      <c r="IM58">
        <v>2.4971622247990992</v>
      </c>
      <c r="IN58">
        <v>1.118558698776514E-3</v>
      </c>
      <c r="IO58">
        <v>-1.6939696309573479E-6</v>
      </c>
      <c r="IP58">
        <v>5.4698917449866148E-10</v>
      </c>
      <c r="IQ58">
        <v>-8.6003826805778227E-2</v>
      </c>
      <c r="IR58">
        <v>-7.6058941998734366E-3</v>
      </c>
      <c r="IS58">
        <v>1.6984902717538061E-3</v>
      </c>
      <c r="IT58">
        <v>-9.6352527008986976E-6</v>
      </c>
      <c r="IU58">
        <v>2</v>
      </c>
      <c r="IV58">
        <v>2021</v>
      </c>
      <c r="IW58">
        <v>2</v>
      </c>
      <c r="IX58">
        <v>40</v>
      </c>
      <c r="IY58">
        <v>0.6</v>
      </c>
      <c r="IZ58">
        <v>0.6</v>
      </c>
      <c r="JA58">
        <v>1.23291</v>
      </c>
      <c r="JB58">
        <v>2.5293000000000001</v>
      </c>
      <c r="JC58">
        <v>1.34399</v>
      </c>
      <c r="JD58">
        <v>2.2326700000000002</v>
      </c>
      <c r="JE58">
        <v>1.5918000000000001</v>
      </c>
      <c r="JF58">
        <v>2.4194300000000002</v>
      </c>
      <c r="JG58">
        <v>42.563699999999997</v>
      </c>
      <c r="JH58">
        <v>23.7898</v>
      </c>
      <c r="JI58">
        <v>18</v>
      </c>
      <c r="JJ58">
        <v>539.35900000000004</v>
      </c>
      <c r="JK58">
        <v>408.149</v>
      </c>
      <c r="JL58">
        <v>22.299199999999999</v>
      </c>
      <c r="JM58">
        <v>33.398299999999999</v>
      </c>
      <c r="JN58">
        <v>30.0001</v>
      </c>
      <c r="JO58">
        <v>33.2498</v>
      </c>
      <c r="JP58">
        <v>33.204700000000003</v>
      </c>
      <c r="JQ58">
        <v>24.741599999999998</v>
      </c>
      <c r="JR58">
        <v>22.305399999999999</v>
      </c>
      <c r="JS58">
        <v>28.749400000000001</v>
      </c>
      <c r="JT58">
        <v>22.312000000000001</v>
      </c>
      <c r="JU58">
        <v>500</v>
      </c>
      <c r="JV58">
        <v>18.965</v>
      </c>
      <c r="JW58">
        <v>99.005200000000002</v>
      </c>
      <c r="JX58">
        <v>97.778300000000002</v>
      </c>
    </row>
    <row r="59" spans="1:284" x14ac:dyDescent="0.3">
      <c r="A59">
        <v>51</v>
      </c>
      <c r="B59">
        <v>1693595607.0999999</v>
      </c>
      <c r="C59">
        <v>10907</v>
      </c>
      <c r="D59" t="s">
        <v>644</v>
      </c>
      <c r="E59" t="s">
        <v>645</v>
      </c>
      <c r="F59" t="s">
        <v>416</v>
      </c>
      <c r="G59" t="s">
        <v>590</v>
      </c>
      <c r="H59" t="s">
        <v>591</v>
      </c>
      <c r="I59" t="s">
        <v>419</v>
      </c>
      <c r="J59" t="s">
        <v>592</v>
      </c>
      <c r="K59" t="s">
        <v>510</v>
      </c>
      <c r="L59" t="s">
        <v>593</v>
      </c>
      <c r="M59">
        <v>1693595607.0999999</v>
      </c>
      <c r="N59">
        <f t="shared" si="46"/>
        <v>2.6436188842850236E-3</v>
      </c>
      <c r="O59">
        <f t="shared" si="47"/>
        <v>2.6436188842850235</v>
      </c>
      <c r="P59">
        <f t="shared" si="48"/>
        <v>24.280851504345939</v>
      </c>
      <c r="Q59">
        <f t="shared" si="49"/>
        <v>569.17100000000005</v>
      </c>
      <c r="R59">
        <f t="shared" si="50"/>
        <v>326.38694178028078</v>
      </c>
      <c r="S59">
        <f t="shared" si="51"/>
        <v>32.606705320251137</v>
      </c>
      <c r="T59">
        <f t="shared" si="52"/>
        <v>56.861316119461009</v>
      </c>
      <c r="U59">
        <f t="shared" si="53"/>
        <v>0.17252954094418793</v>
      </c>
      <c r="V59">
        <f t="shared" si="54"/>
        <v>2.9163980649812791</v>
      </c>
      <c r="W59">
        <f t="shared" si="55"/>
        <v>0.16705326797741452</v>
      </c>
      <c r="X59">
        <f t="shared" si="56"/>
        <v>0.10488583408030598</v>
      </c>
      <c r="Y59">
        <f t="shared" si="57"/>
        <v>344.371299644592</v>
      </c>
      <c r="Z59">
        <f t="shared" si="58"/>
        <v>29.436030023577651</v>
      </c>
      <c r="AA59">
        <f t="shared" si="59"/>
        <v>28.0075</v>
      </c>
      <c r="AB59">
        <f t="shared" si="60"/>
        <v>3.7964991919275324</v>
      </c>
      <c r="AC59">
        <f t="shared" si="61"/>
        <v>59.341316129817969</v>
      </c>
      <c r="AD59">
        <f t="shared" si="62"/>
        <v>2.2634993904852005</v>
      </c>
      <c r="AE59">
        <f t="shared" si="63"/>
        <v>3.8143734216030167</v>
      </c>
      <c r="AF59">
        <f t="shared" si="64"/>
        <v>1.5329998014423318</v>
      </c>
      <c r="AG59">
        <f t="shared" si="65"/>
        <v>-116.58359279696954</v>
      </c>
      <c r="AH59">
        <f t="shared" si="66"/>
        <v>12.672645509829291</v>
      </c>
      <c r="AI59">
        <f t="shared" si="67"/>
        <v>0.94762841384291696</v>
      </c>
      <c r="AJ59">
        <f t="shared" si="68"/>
        <v>241.40798077129466</v>
      </c>
      <c r="AK59">
        <v>13</v>
      </c>
      <c r="AL59">
        <v>3</v>
      </c>
      <c r="AM59">
        <f t="shared" si="69"/>
        <v>1</v>
      </c>
      <c r="AN59">
        <f t="shared" si="70"/>
        <v>0</v>
      </c>
      <c r="AO59">
        <f t="shared" si="71"/>
        <v>52303.686736998709</v>
      </c>
      <c r="AP59" t="s">
        <v>422</v>
      </c>
      <c r="AQ59">
        <v>10366.9</v>
      </c>
      <c r="AR59">
        <v>993.59653846153856</v>
      </c>
      <c r="AS59">
        <v>3431.87</v>
      </c>
      <c r="AT59">
        <f t="shared" si="72"/>
        <v>0.71047955241266758</v>
      </c>
      <c r="AU59">
        <v>-3.9894345373445681</v>
      </c>
      <c r="AV59" t="s">
        <v>646</v>
      </c>
      <c r="AW59">
        <v>10353.799999999999</v>
      </c>
      <c r="AX59">
        <v>844.59119230769227</v>
      </c>
      <c r="AY59">
        <v>1021.297021695526</v>
      </c>
      <c r="AZ59">
        <f t="shared" si="73"/>
        <v>0.17302099745133126</v>
      </c>
      <c r="BA59">
        <v>0.5</v>
      </c>
      <c r="BB59">
        <f t="shared" si="74"/>
        <v>1513.1930998222956</v>
      </c>
      <c r="BC59">
        <f t="shared" si="75"/>
        <v>24.280851504345939</v>
      </c>
      <c r="BD59">
        <f t="shared" si="76"/>
        <v>130.90708973386273</v>
      </c>
      <c r="BE59">
        <f t="shared" si="77"/>
        <v>1.868253697760747E-2</v>
      </c>
      <c r="BF59">
        <f t="shared" si="78"/>
        <v>2.3603055008449103</v>
      </c>
      <c r="BG59">
        <f t="shared" si="79"/>
        <v>590.24717428117799</v>
      </c>
      <c r="BH59" t="s">
        <v>647</v>
      </c>
      <c r="BI59">
        <v>613.54999999999995</v>
      </c>
      <c r="BJ59">
        <f t="shared" si="80"/>
        <v>613.54999999999995</v>
      </c>
      <c r="BK59">
        <f t="shared" si="81"/>
        <v>0.39924430702695768</v>
      </c>
      <c r="BL59">
        <f t="shared" si="82"/>
        <v>0.43337123261634514</v>
      </c>
      <c r="BM59">
        <f t="shared" si="83"/>
        <v>0.85532266680308633</v>
      </c>
      <c r="BN59">
        <f t="shared" si="84"/>
        <v>6.3791605328755479</v>
      </c>
      <c r="BO59">
        <f t="shared" si="85"/>
        <v>0.98863930413428291</v>
      </c>
      <c r="BP59">
        <f t="shared" si="86"/>
        <v>0.31482085320502684</v>
      </c>
      <c r="BQ59">
        <f t="shared" si="87"/>
        <v>0.68517914679497316</v>
      </c>
      <c r="BR59">
        <v>2473</v>
      </c>
      <c r="BS59">
        <v>290.00000000000011</v>
      </c>
      <c r="BT59">
        <v>971.09</v>
      </c>
      <c r="BU59">
        <v>165</v>
      </c>
      <c r="BV59">
        <v>10353.799999999999</v>
      </c>
      <c r="BW59">
        <v>967.57</v>
      </c>
      <c r="BX59">
        <v>3.52</v>
      </c>
      <c r="BY59">
        <v>300.00000000000011</v>
      </c>
      <c r="BZ59">
        <v>38.4</v>
      </c>
      <c r="CA59">
        <v>1021.297021695526</v>
      </c>
      <c r="CB59">
        <v>1.235305511856271</v>
      </c>
      <c r="CC59">
        <v>-55.623721250794901</v>
      </c>
      <c r="CD59">
        <v>1.046151967909869</v>
      </c>
      <c r="CE59">
        <v>0.99019274999909557</v>
      </c>
      <c r="CF59">
        <v>-1.125891479421581E-2</v>
      </c>
      <c r="CG59">
        <v>289.99999999999989</v>
      </c>
      <c r="CH59">
        <v>961.19</v>
      </c>
      <c r="CI59">
        <v>665</v>
      </c>
      <c r="CJ59">
        <v>10326.4</v>
      </c>
      <c r="CK59">
        <v>967.43</v>
      </c>
      <c r="CL59">
        <v>-6.24</v>
      </c>
      <c r="CZ59">
        <f t="shared" si="88"/>
        <v>1800.01</v>
      </c>
      <c r="DA59">
        <f t="shared" si="89"/>
        <v>1513.1930998222956</v>
      </c>
      <c r="DB59">
        <f t="shared" si="90"/>
        <v>0.84065816291148143</v>
      </c>
      <c r="DC59">
        <f t="shared" si="91"/>
        <v>0.19131632582296321</v>
      </c>
      <c r="DD59">
        <v>6</v>
      </c>
      <c r="DE59">
        <v>0.5</v>
      </c>
      <c r="DF59" t="s">
        <v>425</v>
      </c>
      <c r="DG59">
        <v>2</v>
      </c>
      <c r="DH59">
        <v>1693595607.0999999</v>
      </c>
      <c r="DI59">
        <v>569.17100000000005</v>
      </c>
      <c r="DJ59">
        <v>600.096</v>
      </c>
      <c r="DK59">
        <v>22.6572</v>
      </c>
      <c r="DL59">
        <v>19.558499999999999</v>
      </c>
      <c r="DM59">
        <v>566.17200000000003</v>
      </c>
      <c r="DN59">
        <v>22.3232</v>
      </c>
      <c r="DO59">
        <v>500.28500000000003</v>
      </c>
      <c r="DP59">
        <v>99.801100000000005</v>
      </c>
      <c r="DQ59">
        <v>0.10089099999999999</v>
      </c>
      <c r="DR59">
        <v>28.088100000000001</v>
      </c>
      <c r="DS59">
        <v>28.0075</v>
      </c>
      <c r="DT59">
        <v>999.9</v>
      </c>
      <c r="DU59">
        <v>0</v>
      </c>
      <c r="DV59">
        <v>0</v>
      </c>
      <c r="DW59">
        <v>9945</v>
      </c>
      <c r="DX59">
        <v>0</v>
      </c>
      <c r="DY59">
        <v>1464.62</v>
      </c>
      <c r="DZ59">
        <v>-31.237300000000001</v>
      </c>
      <c r="EA59">
        <v>582.13499999999999</v>
      </c>
      <c r="EB59">
        <v>612.06700000000001</v>
      </c>
      <c r="EC59">
        <v>3.2481499999999999</v>
      </c>
      <c r="ED59">
        <v>600.096</v>
      </c>
      <c r="EE59">
        <v>19.558499999999999</v>
      </c>
      <c r="EF59">
        <v>2.2761300000000002</v>
      </c>
      <c r="EG59">
        <v>1.9519599999999999</v>
      </c>
      <c r="EH59">
        <v>19.508500000000002</v>
      </c>
      <c r="EI59">
        <v>17.059999999999999</v>
      </c>
      <c r="EJ59">
        <v>1800.01</v>
      </c>
      <c r="EK59">
        <v>0.97800299999999996</v>
      </c>
      <c r="EL59">
        <v>2.19974E-2</v>
      </c>
      <c r="EM59">
        <v>0</v>
      </c>
      <c r="EN59">
        <v>844.26900000000001</v>
      </c>
      <c r="EO59">
        <v>5.0002700000000004</v>
      </c>
      <c r="EP59">
        <v>15813.1</v>
      </c>
      <c r="EQ59">
        <v>16248.7</v>
      </c>
      <c r="ER59">
        <v>46.875</v>
      </c>
      <c r="ES59">
        <v>48.561999999999998</v>
      </c>
      <c r="ET59">
        <v>48.186999999999998</v>
      </c>
      <c r="EU59">
        <v>47.561999999999998</v>
      </c>
      <c r="EV59">
        <v>48.561999999999998</v>
      </c>
      <c r="EW59">
        <v>1755.52</v>
      </c>
      <c r="EX59">
        <v>39.49</v>
      </c>
      <c r="EY59">
        <v>0</v>
      </c>
      <c r="EZ59">
        <v>97.800000190734863</v>
      </c>
      <c r="FA59">
        <v>0</v>
      </c>
      <c r="FB59">
        <v>844.59119230769227</v>
      </c>
      <c r="FC59">
        <v>-3.4943931529618339</v>
      </c>
      <c r="FD59">
        <v>-86.194871768882734</v>
      </c>
      <c r="FE59">
        <v>15822.66153846154</v>
      </c>
      <c r="FF59">
        <v>15</v>
      </c>
      <c r="FG59">
        <v>1693595635.5999999</v>
      </c>
      <c r="FH59" t="s">
        <v>648</v>
      </c>
      <c r="FI59">
        <v>1693595630.0999999</v>
      </c>
      <c r="FJ59">
        <v>1693595635.5999999</v>
      </c>
      <c r="FK59">
        <v>55</v>
      </c>
      <c r="FL59">
        <v>0.32100000000000001</v>
      </c>
      <c r="FM59">
        <v>2E-3</v>
      </c>
      <c r="FN59">
        <v>2.9990000000000001</v>
      </c>
      <c r="FO59">
        <v>0.33400000000000002</v>
      </c>
      <c r="FP59">
        <v>600</v>
      </c>
      <c r="FQ59">
        <v>20</v>
      </c>
      <c r="FR59">
        <v>0.19</v>
      </c>
      <c r="FS59">
        <v>0.09</v>
      </c>
      <c r="FT59">
        <v>24.400236794145759</v>
      </c>
      <c r="FU59">
        <v>-0.42361223862274761</v>
      </c>
      <c r="FV59">
        <v>0.119060825444465</v>
      </c>
      <c r="FW59">
        <v>1</v>
      </c>
      <c r="FX59">
        <v>0.19003148014349369</v>
      </c>
      <c r="FY59">
        <v>-2.8251209514156321E-2</v>
      </c>
      <c r="FZ59">
        <v>4.1793241143523851E-3</v>
      </c>
      <c r="GA59">
        <v>1</v>
      </c>
      <c r="GB59">
        <v>2</v>
      </c>
      <c r="GC59">
        <v>2</v>
      </c>
      <c r="GD59" t="s">
        <v>427</v>
      </c>
      <c r="GE59">
        <v>3.0820799999999999</v>
      </c>
      <c r="GF59">
        <v>2.86557</v>
      </c>
      <c r="GG59">
        <v>0.119854</v>
      </c>
      <c r="GH59">
        <v>0.12803200000000001</v>
      </c>
      <c r="GI59">
        <v>0.11042</v>
      </c>
      <c r="GJ59">
        <v>0.103218</v>
      </c>
      <c r="GK59">
        <v>26494.799999999999</v>
      </c>
      <c r="GL59">
        <v>20363.8</v>
      </c>
      <c r="GM59">
        <v>29035.599999999999</v>
      </c>
      <c r="GN59">
        <v>21774.6</v>
      </c>
      <c r="GO59">
        <v>34639.4</v>
      </c>
      <c r="GP59">
        <v>26887.8</v>
      </c>
      <c r="GQ59">
        <v>40295.5</v>
      </c>
      <c r="GR59">
        <v>30954.7</v>
      </c>
      <c r="GS59">
        <v>2.0141</v>
      </c>
      <c r="GT59">
        <v>1.7638</v>
      </c>
      <c r="GU59">
        <v>2.41399E-3</v>
      </c>
      <c r="GV59">
        <v>0</v>
      </c>
      <c r="GW59">
        <v>27.9681</v>
      </c>
      <c r="GX59">
        <v>999.9</v>
      </c>
      <c r="GY59">
        <v>34.4</v>
      </c>
      <c r="GZ59">
        <v>38.1</v>
      </c>
      <c r="HA59">
        <v>23.073399999999999</v>
      </c>
      <c r="HB59">
        <v>62.400300000000001</v>
      </c>
      <c r="HC59">
        <v>12.492000000000001</v>
      </c>
      <c r="HD59">
        <v>1</v>
      </c>
      <c r="HE59">
        <v>0.48619899999999999</v>
      </c>
      <c r="HF59">
        <v>4.8883000000000001</v>
      </c>
      <c r="HG59">
        <v>20.2088</v>
      </c>
      <c r="HH59">
        <v>5.2364600000000001</v>
      </c>
      <c r="HI59">
        <v>11.98</v>
      </c>
      <c r="HJ59">
        <v>4.9756</v>
      </c>
      <c r="HK59">
        <v>3.2839999999999998</v>
      </c>
      <c r="HL59">
        <v>9999</v>
      </c>
      <c r="HM59">
        <v>9999</v>
      </c>
      <c r="HN59">
        <v>9999</v>
      </c>
      <c r="HO59">
        <v>999.9</v>
      </c>
      <c r="HP59">
        <v>1.8615200000000001</v>
      </c>
      <c r="HQ59">
        <v>1.8632200000000001</v>
      </c>
      <c r="HR59">
        <v>1.86859</v>
      </c>
      <c r="HS59">
        <v>1.85928</v>
      </c>
      <c r="HT59">
        <v>1.8575999999999999</v>
      </c>
      <c r="HU59">
        <v>1.86127</v>
      </c>
      <c r="HV59">
        <v>1.8651500000000001</v>
      </c>
      <c r="HW59">
        <v>1.8671899999999999</v>
      </c>
      <c r="HX59">
        <v>5</v>
      </c>
      <c r="HY59">
        <v>0</v>
      </c>
      <c r="HZ59">
        <v>0</v>
      </c>
      <c r="IA59">
        <v>0</v>
      </c>
      <c r="IB59" t="s">
        <v>428</v>
      </c>
      <c r="IC59" t="s">
        <v>429</v>
      </c>
      <c r="ID59" t="s">
        <v>430</v>
      </c>
      <c r="IE59" t="s">
        <v>430</v>
      </c>
      <c r="IF59" t="s">
        <v>430</v>
      </c>
      <c r="IG59" t="s">
        <v>430</v>
      </c>
      <c r="IH59">
        <v>0</v>
      </c>
      <c r="II59">
        <v>100</v>
      </c>
      <c r="IJ59">
        <v>100</v>
      </c>
      <c r="IK59">
        <v>2.9990000000000001</v>
      </c>
      <c r="IL59">
        <v>0.33400000000000002</v>
      </c>
      <c r="IM59">
        <v>2.4971622247990992</v>
      </c>
      <c r="IN59">
        <v>1.118558698776514E-3</v>
      </c>
      <c r="IO59">
        <v>-1.6939696309573479E-6</v>
      </c>
      <c r="IP59">
        <v>5.4698917449866148E-10</v>
      </c>
      <c r="IQ59">
        <v>-8.6003826805778227E-2</v>
      </c>
      <c r="IR59">
        <v>-7.6058941998734366E-3</v>
      </c>
      <c r="IS59">
        <v>1.6984902717538061E-3</v>
      </c>
      <c r="IT59">
        <v>-9.6352527008986976E-6</v>
      </c>
      <c r="IU59">
        <v>2</v>
      </c>
      <c r="IV59">
        <v>2021</v>
      </c>
      <c r="IW59">
        <v>2</v>
      </c>
      <c r="IX59">
        <v>40</v>
      </c>
      <c r="IY59">
        <v>2.2999999999999998</v>
      </c>
      <c r="IZ59">
        <v>2.2999999999999998</v>
      </c>
      <c r="JA59">
        <v>1.42944</v>
      </c>
      <c r="JB59">
        <v>2.52441</v>
      </c>
      <c r="JC59">
        <v>1.34399</v>
      </c>
      <c r="JD59">
        <v>2.2326700000000002</v>
      </c>
      <c r="JE59">
        <v>1.5918000000000001</v>
      </c>
      <c r="JF59">
        <v>2.3120099999999999</v>
      </c>
      <c r="JG59">
        <v>42.590400000000002</v>
      </c>
      <c r="JH59">
        <v>23.7986</v>
      </c>
      <c r="JI59">
        <v>18</v>
      </c>
      <c r="JJ59">
        <v>537.64300000000003</v>
      </c>
      <c r="JK59">
        <v>410.22899999999998</v>
      </c>
      <c r="JL59">
        <v>22.337499999999999</v>
      </c>
      <c r="JM59">
        <v>33.418999999999997</v>
      </c>
      <c r="JN59">
        <v>30.0002</v>
      </c>
      <c r="JO59">
        <v>33.273499999999999</v>
      </c>
      <c r="JP59">
        <v>33.2254</v>
      </c>
      <c r="JQ59">
        <v>28.689</v>
      </c>
      <c r="JR59">
        <v>19.121200000000002</v>
      </c>
      <c r="JS59">
        <v>29.122199999999999</v>
      </c>
      <c r="JT59">
        <v>22.327300000000001</v>
      </c>
      <c r="JU59">
        <v>600</v>
      </c>
      <c r="JV59">
        <v>19.6633</v>
      </c>
      <c r="JW59">
        <v>98.998199999999997</v>
      </c>
      <c r="JX59">
        <v>97.777500000000003</v>
      </c>
    </row>
    <row r="60" spans="1:284" x14ac:dyDescent="0.3">
      <c r="A60">
        <v>52</v>
      </c>
      <c r="B60">
        <v>1693595726.5999999</v>
      </c>
      <c r="C60">
        <v>11026.5</v>
      </c>
      <c r="D60" t="s">
        <v>649</v>
      </c>
      <c r="E60" t="s">
        <v>650</v>
      </c>
      <c r="F60" t="s">
        <v>416</v>
      </c>
      <c r="G60" t="s">
        <v>590</v>
      </c>
      <c r="H60" t="s">
        <v>591</v>
      </c>
      <c r="I60" t="s">
        <v>419</v>
      </c>
      <c r="J60" t="s">
        <v>592</v>
      </c>
      <c r="K60" t="s">
        <v>510</v>
      </c>
      <c r="L60" t="s">
        <v>593</v>
      </c>
      <c r="M60">
        <v>1693595726.5999999</v>
      </c>
      <c r="N60">
        <f t="shared" si="46"/>
        <v>2.2117582520175014E-3</v>
      </c>
      <c r="O60">
        <f t="shared" si="47"/>
        <v>2.2117582520175012</v>
      </c>
      <c r="P60">
        <f t="shared" si="48"/>
        <v>24.737086144460708</v>
      </c>
      <c r="Q60">
        <f t="shared" si="49"/>
        <v>768.43299999999999</v>
      </c>
      <c r="R60">
        <f t="shared" si="50"/>
        <v>472.56903748997269</v>
      </c>
      <c r="S60">
        <f t="shared" si="51"/>
        <v>47.210682716578447</v>
      </c>
      <c r="T60">
        <f t="shared" si="52"/>
        <v>76.76814110513601</v>
      </c>
      <c r="U60">
        <f t="shared" si="53"/>
        <v>0.14451332874082701</v>
      </c>
      <c r="V60">
        <f t="shared" si="54"/>
        <v>2.921682215695633</v>
      </c>
      <c r="W60">
        <f t="shared" si="55"/>
        <v>0.14065652867027451</v>
      </c>
      <c r="X60">
        <f t="shared" si="56"/>
        <v>8.8248275226051914E-2</v>
      </c>
      <c r="Y60">
        <f t="shared" si="57"/>
        <v>344.36119964467218</v>
      </c>
      <c r="Z60">
        <f t="shared" si="58"/>
        <v>29.458899224025586</v>
      </c>
      <c r="AA60">
        <f t="shared" si="59"/>
        <v>28.014600000000002</v>
      </c>
      <c r="AB60">
        <f t="shared" si="60"/>
        <v>3.7980707803570892</v>
      </c>
      <c r="AC60">
        <f t="shared" si="61"/>
        <v>59.944823645147316</v>
      </c>
      <c r="AD60">
        <f t="shared" si="62"/>
        <v>2.2749027846895999</v>
      </c>
      <c r="AE60">
        <f t="shared" si="63"/>
        <v>3.7949945405732444</v>
      </c>
      <c r="AF60">
        <f t="shared" si="64"/>
        <v>1.5231679956674893</v>
      </c>
      <c r="AG60">
        <f t="shared" si="65"/>
        <v>-97.538538913971806</v>
      </c>
      <c r="AH60">
        <f t="shared" si="66"/>
        <v>-2.1894408694153968</v>
      </c>
      <c r="AI60">
        <f t="shared" si="67"/>
        <v>-0.16335937048635285</v>
      </c>
      <c r="AJ60">
        <f t="shared" si="68"/>
        <v>244.4698604907986</v>
      </c>
      <c r="AK60">
        <v>13</v>
      </c>
      <c r="AL60">
        <v>3</v>
      </c>
      <c r="AM60">
        <f t="shared" si="69"/>
        <v>1</v>
      </c>
      <c r="AN60">
        <f t="shared" si="70"/>
        <v>0</v>
      </c>
      <c r="AO60">
        <f t="shared" si="71"/>
        <v>52470.706579416983</v>
      </c>
      <c r="AP60" t="s">
        <v>422</v>
      </c>
      <c r="AQ60">
        <v>10366.9</v>
      </c>
      <c r="AR60">
        <v>993.59653846153856</v>
      </c>
      <c r="AS60">
        <v>3431.87</v>
      </c>
      <c r="AT60">
        <f t="shared" si="72"/>
        <v>0.71047955241266758</v>
      </c>
      <c r="AU60">
        <v>-3.9894345373445681</v>
      </c>
      <c r="AV60" t="s">
        <v>651</v>
      </c>
      <c r="AW60">
        <v>10365.1</v>
      </c>
      <c r="AX60">
        <v>842.63364000000001</v>
      </c>
      <c r="AY60">
        <v>1023.450371423003</v>
      </c>
      <c r="AZ60">
        <f t="shared" si="73"/>
        <v>0.17667366828114572</v>
      </c>
      <c r="BA60">
        <v>0.5</v>
      </c>
      <c r="BB60">
        <f t="shared" si="74"/>
        <v>1513.1507998223362</v>
      </c>
      <c r="BC60">
        <f t="shared" si="75"/>
        <v>24.737086144460708</v>
      </c>
      <c r="BD60">
        <f t="shared" si="76"/>
        <v>133.66695123358087</v>
      </c>
      <c r="BE60">
        <f t="shared" si="77"/>
        <v>1.8984572248303438E-2</v>
      </c>
      <c r="BF60">
        <f t="shared" si="78"/>
        <v>2.3532353847586527</v>
      </c>
      <c r="BG60">
        <f t="shared" si="79"/>
        <v>590.96578214966257</v>
      </c>
      <c r="BH60" t="s">
        <v>652</v>
      </c>
      <c r="BI60">
        <v>613.77</v>
      </c>
      <c r="BJ60">
        <f t="shared" si="80"/>
        <v>613.77</v>
      </c>
      <c r="BK60">
        <f t="shared" si="81"/>
        <v>0.40029334383198711</v>
      </c>
      <c r="BL60">
        <f t="shared" si="82"/>
        <v>0.44136049475581585</v>
      </c>
      <c r="BM60">
        <f t="shared" si="83"/>
        <v>0.85462532506901701</v>
      </c>
      <c r="BN60">
        <f t="shared" si="84"/>
        <v>6.0567342108600384</v>
      </c>
      <c r="BO60">
        <f t="shared" si="85"/>
        <v>0.98775615884256551</v>
      </c>
      <c r="BP60">
        <f t="shared" si="86"/>
        <v>0.32148470937651752</v>
      </c>
      <c r="BQ60">
        <f t="shared" si="87"/>
        <v>0.67851529062348248</v>
      </c>
      <c r="BR60">
        <v>2475</v>
      </c>
      <c r="BS60">
        <v>290.00000000000011</v>
      </c>
      <c r="BT60">
        <v>974.79</v>
      </c>
      <c r="BU60">
        <v>105</v>
      </c>
      <c r="BV60">
        <v>10365.1</v>
      </c>
      <c r="BW60">
        <v>969.61</v>
      </c>
      <c r="BX60">
        <v>5.18</v>
      </c>
      <c r="BY60">
        <v>300.00000000000011</v>
      </c>
      <c r="BZ60">
        <v>38.4</v>
      </c>
      <c r="CA60">
        <v>1023.450371423003</v>
      </c>
      <c r="CB60">
        <v>1.19012156671278</v>
      </c>
      <c r="CC60">
        <v>-55.80822023392237</v>
      </c>
      <c r="CD60">
        <v>1.0078574081625931</v>
      </c>
      <c r="CE60">
        <v>0.99095076332099485</v>
      </c>
      <c r="CF60">
        <v>-1.1258168409343719E-2</v>
      </c>
      <c r="CG60">
        <v>289.99999999999989</v>
      </c>
      <c r="CH60">
        <v>963.42</v>
      </c>
      <c r="CI60">
        <v>675</v>
      </c>
      <c r="CJ60">
        <v>10325.200000000001</v>
      </c>
      <c r="CK60">
        <v>969.4</v>
      </c>
      <c r="CL60">
        <v>-5.98</v>
      </c>
      <c r="CZ60">
        <f t="shared" si="88"/>
        <v>1799.96</v>
      </c>
      <c r="DA60">
        <f t="shared" si="89"/>
        <v>1513.1507998223362</v>
      </c>
      <c r="DB60">
        <f t="shared" si="90"/>
        <v>0.84065801452384281</v>
      </c>
      <c r="DC60">
        <f t="shared" si="91"/>
        <v>0.1913160290476856</v>
      </c>
      <c r="DD60">
        <v>6</v>
      </c>
      <c r="DE60">
        <v>0.5</v>
      </c>
      <c r="DF60" t="s">
        <v>425</v>
      </c>
      <c r="DG60">
        <v>2</v>
      </c>
      <c r="DH60">
        <v>1693595726.5999999</v>
      </c>
      <c r="DI60">
        <v>768.43299999999999</v>
      </c>
      <c r="DJ60">
        <v>800.13900000000001</v>
      </c>
      <c r="DK60">
        <v>22.7713</v>
      </c>
      <c r="DL60">
        <v>20.179099999999998</v>
      </c>
      <c r="DM60">
        <v>765.44600000000003</v>
      </c>
      <c r="DN60">
        <v>22.289000000000001</v>
      </c>
      <c r="DO60">
        <v>500.28399999999999</v>
      </c>
      <c r="DP60">
        <v>99.801699999999997</v>
      </c>
      <c r="DQ60">
        <v>0.100492</v>
      </c>
      <c r="DR60">
        <v>28.000699999999998</v>
      </c>
      <c r="DS60">
        <v>28.014600000000002</v>
      </c>
      <c r="DT60">
        <v>999.9</v>
      </c>
      <c r="DU60">
        <v>0</v>
      </c>
      <c r="DV60">
        <v>0</v>
      </c>
      <c r="DW60">
        <v>9975</v>
      </c>
      <c r="DX60">
        <v>0</v>
      </c>
      <c r="DY60">
        <v>1463.12</v>
      </c>
      <c r="DZ60">
        <v>-31.706399999999999</v>
      </c>
      <c r="EA60">
        <v>786.33799999999997</v>
      </c>
      <c r="EB60">
        <v>816.61699999999996</v>
      </c>
      <c r="EC60">
        <v>2.5922100000000001</v>
      </c>
      <c r="ED60">
        <v>800.13900000000001</v>
      </c>
      <c r="EE60">
        <v>20.179099999999998</v>
      </c>
      <c r="EF60">
        <v>2.2726099999999998</v>
      </c>
      <c r="EG60">
        <v>2.0139</v>
      </c>
      <c r="EH60">
        <v>19.483599999999999</v>
      </c>
      <c r="EI60">
        <v>17.554099999999998</v>
      </c>
      <c r="EJ60">
        <v>1799.96</v>
      </c>
      <c r="EK60">
        <v>0.97800299999999996</v>
      </c>
      <c r="EL60">
        <v>2.19974E-2</v>
      </c>
      <c r="EM60">
        <v>0</v>
      </c>
      <c r="EN60">
        <v>842.00400000000002</v>
      </c>
      <c r="EO60">
        <v>5.0002700000000004</v>
      </c>
      <c r="EP60">
        <v>15773.8</v>
      </c>
      <c r="EQ60">
        <v>16248.3</v>
      </c>
      <c r="ER60">
        <v>46.936999999999998</v>
      </c>
      <c r="ES60">
        <v>48.625</v>
      </c>
      <c r="ET60">
        <v>48.186999999999998</v>
      </c>
      <c r="EU60">
        <v>47.561999999999998</v>
      </c>
      <c r="EV60">
        <v>48.5</v>
      </c>
      <c r="EW60">
        <v>1755.48</v>
      </c>
      <c r="EX60">
        <v>39.479999999999997</v>
      </c>
      <c r="EY60">
        <v>0</v>
      </c>
      <c r="EZ60">
        <v>117.6000001430511</v>
      </c>
      <c r="FA60">
        <v>0</v>
      </c>
      <c r="FB60">
        <v>842.63364000000001</v>
      </c>
      <c r="FC60">
        <v>-2.7171538491107281</v>
      </c>
      <c r="FD60">
        <v>-53.523076922398722</v>
      </c>
      <c r="FE60">
        <v>15780.763999999999</v>
      </c>
      <c r="FF60">
        <v>15</v>
      </c>
      <c r="FG60">
        <v>1693595691.0999999</v>
      </c>
      <c r="FH60" t="s">
        <v>653</v>
      </c>
      <c r="FI60">
        <v>1693595691.0999999</v>
      </c>
      <c r="FJ60">
        <v>1693595690.0999999</v>
      </c>
      <c r="FK60">
        <v>56</v>
      </c>
      <c r="FL60">
        <v>0.06</v>
      </c>
      <c r="FM60">
        <v>-1E-3</v>
      </c>
      <c r="FN60">
        <v>2.97</v>
      </c>
      <c r="FO60">
        <v>0.34599999999999997</v>
      </c>
      <c r="FP60">
        <v>800</v>
      </c>
      <c r="FQ60">
        <v>20</v>
      </c>
      <c r="FR60">
        <v>0.24</v>
      </c>
      <c r="FS60">
        <v>0.06</v>
      </c>
      <c r="FT60">
        <v>24.769431560951212</v>
      </c>
      <c r="FU60">
        <v>-0.65287413232768421</v>
      </c>
      <c r="FV60">
        <v>0.19045238849288151</v>
      </c>
      <c r="FW60">
        <v>1</v>
      </c>
      <c r="FX60">
        <v>0.1442055449206136</v>
      </c>
      <c r="FY60">
        <v>5.2174091409116607E-2</v>
      </c>
      <c r="FZ60">
        <v>1.282354562436455E-2</v>
      </c>
      <c r="GA60">
        <v>1</v>
      </c>
      <c r="GB60">
        <v>2</v>
      </c>
      <c r="GC60">
        <v>2</v>
      </c>
      <c r="GD60" t="s">
        <v>427</v>
      </c>
      <c r="GE60">
        <v>3.08223</v>
      </c>
      <c r="GF60">
        <v>2.8654299999999999</v>
      </c>
      <c r="GG60">
        <v>0.14795900000000001</v>
      </c>
      <c r="GH60">
        <v>0.156082</v>
      </c>
      <c r="GI60">
        <v>0.110295</v>
      </c>
      <c r="GJ60">
        <v>0.105529</v>
      </c>
      <c r="GK60">
        <v>25648.799999999999</v>
      </c>
      <c r="GL60">
        <v>19707.5</v>
      </c>
      <c r="GM60">
        <v>29036.400000000001</v>
      </c>
      <c r="GN60">
        <v>21773.9</v>
      </c>
      <c r="GO60">
        <v>34646.800000000003</v>
      </c>
      <c r="GP60">
        <v>26821.1</v>
      </c>
      <c r="GQ60">
        <v>40295.1</v>
      </c>
      <c r="GR60">
        <v>30955.1</v>
      </c>
      <c r="GS60">
        <v>2.0143</v>
      </c>
      <c r="GT60">
        <v>1.7649999999999999</v>
      </c>
      <c r="GU60">
        <v>5.6922400000000003E-3</v>
      </c>
      <c r="GV60">
        <v>0</v>
      </c>
      <c r="GW60">
        <v>27.921600000000002</v>
      </c>
      <c r="GX60">
        <v>999.9</v>
      </c>
      <c r="GY60">
        <v>34.9</v>
      </c>
      <c r="GZ60">
        <v>38.200000000000003</v>
      </c>
      <c r="HA60">
        <v>23.5351</v>
      </c>
      <c r="HB60">
        <v>62.410299999999999</v>
      </c>
      <c r="HC60">
        <v>12.516</v>
      </c>
      <c r="HD60">
        <v>1</v>
      </c>
      <c r="HE60">
        <v>0.48617899999999997</v>
      </c>
      <c r="HF60">
        <v>4.8976600000000001</v>
      </c>
      <c r="HG60">
        <v>20.208600000000001</v>
      </c>
      <c r="HH60">
        <v>5.2352600000000002</v>
      </c>
      <c r="HI60">
        <v>11.98</v>
      </c>
      <c r="HJ60">
        <v>4.9756</v>
      </c>
      <c r="HK60">
        <v>3.2839999999999998</v>
      </c>
      <c r="HL60">
        <v>9999</v>
      </c>
      <c r="HM60">
        <v>9999</v>
      </c>
      <c r="HN60">
        <v>9999</v>
      </c>
      <c r="HO60">
        <v>999.9</v>
      </c>
      <c r="HP60">
        <v>1.8614299999999999</v>
      </c>
      <c r="HQ60">
        <v>1.8631800000000001</v>
      </c>
      <c r="HR60">
        <v>1.86856</v>
      </c>
      <c r="HS60">
        <v>1.85921</v>
      </c>
      <c r="HT60">
        <v>1.8575999999999999</v>
      </c>
      <c r="HU60">
        <v>1.86127</v>
      </c>
      <c r="HV60">
        <v>1.8650899999999999</v>
      </c>
      <c r="HW60">
        <v>1.8671199999999999</v>
      </c>
      <c r="HX60">
        <v>5</v>
      </c>
      <c r="HY60">
        <v>0</v>
      </c>
      <c r="HZ60">
        <v>0</v>
      </c>
      <c r="IA60">
        <v>0</v>
      </c>
      <c r="IB60" t="s">
        <v>428</v>
      </c>
      <c r="IC60" t="s">
        <v>429</v>
      </c>
      <c r="ID60" t="s">
        <v>430</v>
      </c>
      <c r="IE60" t="s">
        <v>430</v>
      </c>
      <c r="IF60" t="s">
        <v>430</v>
      </c>
      <c r="IG60" t="s">
        <v>430</v>
      </c>
      <c r="IH60">
        <v>0</v>
      </c>
      <c r="II60">
        <v>100</v>
      </c>
      <c r="IJ60">
        <v>100</v>
      </c>
      <c r="IK60">
        <v>2.9870000000000001</v>
      </c>
      <c r="IL60">
        <v>0.48230000000000001</v>
      </c>
      <c r="IM60">
        <v>2.8779821611766829</v>
      </c>
      <c r="IN60">
        <v>1.118558698776514E-3</v>
      </c>
      <c r="IO60">
        <v>-1.6939696309573479E-6</v>
      </c>
      <c r="IP60">
        <v>5.4698917449866148E-10</v>
      </c>
      <c r="IQ60">
        <v>-8.5288049262113586E-2</v>
      </c>
      <c r="IR60">
        <v>-7.6058941998734366E-3</v>
      </c>
      <c r="IS60">
        <v>1.6984902717538061E-3</v>
      </c>
      <c r="IT60">
        <v>-9.6352527008986976E-6</v>
      </c>
      <c r="IU60">
        <v>2</v>
      </c>
      <c r="IV60">
        <v>2021</v>
      </c>
      <c r="IW60">
        <v>2</v>
      </c>
      <c r="IX60">
        <v>40</v>
      </c>
      <c r="IY60">
        <v>0.6</v>
      </c>
      <c r="IZ60">
        <v>0.6</v>
      </c>
      <c r="JA60">
        <v>1.81152</v>
      </c>
      <c r="JB60">
        <v>2.52319</v>
      </c>
      <c r="JC60">
        <v>1.34399</v>
      </c>
      <c r="JD60">
        <v>2.2338900000000002</v>
      </c>
      <c r="JE60">
        <v>1.5918000000000001</v>
      </c>
      <c r="JF60">
        <v>2.2680699999999998</v>
      </c>
      <c r="JG60">
        <v>42.590400000000002</v>
      </c>
      <c r="JH60">
        <v>23.8248</v>
      </c>
      <c r="JI60">
        <v>18</v>
      </c>
      <c r="JJ60">
        <v>537.89300000000003</v>
      </c>
      <c r="JK60">
        <v>411.06400000000002</v>
      </c>
      <c r="JL60">
        <v>22.269600000000001</v>
      </c>
      <c r="JM60">
        <v>33.424900000000001</v>
      </c>
      <c r="JN60">
        <v>30.000900000000001</v>
      </c>
      <c r="JO60">
        <v>33.285600000000002</v>
      </c>
      <c r="JP60">
        <v>33.237200000000001</v>
      </c>
      <c r="JQ60">
        <v>36.3386</v>
      </c>
      <c r="JR60">
        <v>19.159199999999998</v>
      </c>
      <c r="JS60">
        <v>30.635899999999999</v>
      </c>
      <c r="JT60">
        <v>22.251000000000001</v>
      </c>
      <c r="JU60">
        <v>800</v>
      </c>
      <c r="JV60">
        <v>20.141200000000001</v>
      </c>
      <c r="JW60">
        <v>98.998800000000003</v>
      </c>
      <c r="JX60">
        <v>97.777000000000001</v>
      </c>
    </row>
    <row r="61" spans="1:284" x14ac:dyDescent="0.3">
      <c r="A61">
        <v>53</v>
      </c>
      <c r="B61">
        <v>1693595895.5</v>
      </c>
      <c r="C61">
        <v>11195.400000095369</v>
      </c>
      <c r="D61" t="s">
        <v>654</v>
      </c>
      <c r="E61" t="s">
        <v>655</v>
      </c>
      <c r="F61" t="s">
        <v>416</v>
      </c>
      <c r="G61" t="s">
        <v>590</v>
      </c>
      <c r="H61" t="s">
        <v>591</v>
      </c>
      <c r="I61" t="s">
        <v>419</v>
      </c>
      <c r="J61" t="s">
        <v>592</v>
      </c>
      <c r="K61" t="s">
        <v>510</v>
      </c>
      <c r="L61" t="s">
        <v>593</v>
      </c>
      <c r="M61">
        <v>1693595895.5</v>
      </c>
      <c r="N61">
        <f t="shared" si="46"/>
        <v>1.2251059640006243E-3</v>
      </c>
      <c r="O61">
        <f t="shared" si="47"/>
        <v>1.2251059640006243</v>
      </c>
      <c r="P61">
        <f t="shared" si="48"/>
        <v>22.337621014232994</v>
      </c>
      <c r="Q61">
        <f t="shared" si="49"/>
        <v>1171.49</v>
      </c>
      <c r="R61">
        <f t="shared" si="50"/>
        <v>684.13165295149224</v>
      </c>
      <c r="S61">
        <f t="shared" si="51"/>
        <v>68.340817004586313</v>
      </c>
      <c r="T61">
        <f t="shared" si="52"/>
        <v>117.02511258952001</v>
      </c>
      <c r="U61">
        <f t="shared" si="53"/>
        <v>7.8046328258329925E-2</v>
      </c>
      <c r="V61">
        <f t="shared" si="54"/>
        <v>2.9162683051466889</v>
      </c>
      <c r="W61">
        <f t="shared" si="55"/>
        <v>7.6904259911483239E-2</v>
      </c>
      <c r="X61">
        <f t="shared" si="56"/>
        <v>4.8166380515231699E-2</v>
      </c>
      <c r="Y61">
        <f t="shared" si="57"/>
        <v>344.35929964467022</v>
      </c>
      <c r="Z61">
        <f t="shared" si="58"/>
        <v>29.600152408867174</v>
      </c>
      <c r="AA61">
        <f t="shared" si="59"/>
        <v>28.009899999999998</v>
      </c>
      <c r="AB61">
        <f t="shared" si="60"/>
        <v>3.7970303695979974</v>
      </c>
      <c r="AC61">
        <f t="shared" si="61"/>
        <v>59.804244249028905</v>
      </c>
      <c r="AD61">
        <f t="shared" si="62"/>
        <v>2.2538839493496003</v>
      </c>
      <c r="AE61">
        <f t="shared" si="63"/>
        <v>3.7687692197300842</v>
      </c>
      <c r="AF61">
        <f t="shared" si="64"/>
        <v>1.5431464202483971</v>
      </c>
      <c r="AG61">
        <f t="shared" si="65"/>
        <v>-54.027173012427532</v>
      </c>
      <c r="AH61">
        <f t="shared" si="66"/>
        <v>-20.140119864671433</v>
      </c>
      <c r="AI61">
        <f t="shared" si="67"/>
        <v>-1.5045647308596202</v>
      </c>
      <c r="AJ61">
        <f t="shared" si="68"/>
        <v>268.68744203671167</v>
      </c>
      <c r="AK61">
        <v>13</v>
      </c>
      <c r="AL61">
        <v>3</v>
      </c>
      <c r="AM61">
        <f t="shared" si="69"/>
        <v>1</v>
      </c>
      <c r="AN61">
        <f t="shared" si="70"/>
        <v>0</v>
      </c>
      <c r="AO61">
        <f t="shared" si="71"/>
        <v>52335.667982656014</v>
      </c>
      <c r="AP61" t="s">
        <v>422</v>
      </c>
      <c r="AQ61">
        <v>10366.9</v>
      </c>
      <c r="AR61">
        <v>993.59653846153856</v>
      </c>
      <c r="AS61">
        <v>3431.87</v>
      </c>
      <c r="AT61">
        <f t="shared" si="72"/>
        <v>0.71047955241266758</v>
      </c>
      <c r="AU61">
        <v>-3.9894345373445681</v>
      </c>
      <c r="AV61" t="s">
        <v>656</v>
      </c>
      <c r="AW61">
        <v>10369.4</v>
      </c>
      <c r="AX61">
        <v>836.07508000000007</v>
      </c>
      <c r="AY61">
        <v>1006.635258948469</v>
      </c>
      <c r="AZ61">
        <f t="shared" si="73"/>
        <v>0.16943592769305138</v>
      </c>
      <c r="BA61">
        <v>0.5</v>
      </c>
      <c r="BB61">
        <f t="shared" si="74"/>
        <v>1513.1423998223349</v>
      </c>
      <c r="BC61">
        <f t="shared" si="75"/>
        <v>22.337621014232994</v>
      </c>
      <c r="BD61">
        <f t="shared" si="76"/>
        <v>128.19034312279371</v>
      </c>
      <c r="BE61">
        <f t="shared" si="77"/>
        <v>1.7398927922889971E-2</v>
      </c>
      <c r="BF61">
        <f t="shared" si="78"/>
        <v>2.4092487517126417</v>
      </c>
      <c r="BG61">
        <f t="shared" si="79"/>
        <v>585.32009742412004</v>
      </c>
      <c r="BH61" t="s">
        <v>657</v>
      </c>
      <c r="BI61">
        <v>608.57000000000005</v>
      </c>
      <c r="BJ61">
        <f t="shared" si="80"/>
        <v>608.57000000000005</v>
      </c>
      <c r="BK61">
        <f t="shared" si="81"/>
        <v>0.39544140284166862</v>
      </c>
      <c r="BL61">
        <f t="shared" si="82"/>
        <v>0.42847290768107088</v>
      </c>
      <c r="BM61">
        <f t="shared" si="83"/>
        <v>0.85900709844916623</v>
      </c>
      <c r="BN61">
        <f t="shared" si="84"/>
        <v>13.081051865436718</v>
      </c>
      <c r="BO61">
        <f t="shared" si="85"/>
        <v>0.99465247820123348</v>
      </c>
      <c r="BP61">
        <f t="shared" si="86"/>
        <v>0.31188079116945971</v>
      </c>
      <c r="BQ61">
        <f t="shared" si="87"/>
        <v>0.68811920883054034</v>
      </c>
      <c r="BR61">
        <v>2477</v>
      </c>
      <c r="BS61">
        <v>290.00000000000011</v>
      </c>
      <c r="BT61">
        <v>959.4</v>
      </c>
      <c r="BU61">
        <v>85</v>
      </c>
      <c r="BV61">
        <v>10369.4</v>
      </c>
      <c r="BW61">
        <v>956.19</v>
      </c>
      <c r="BX61">
        <v>3.21</v>
      </c>
      <c r="BY61">
        <v>300.00000000000011</v>
      </c>
      <c r="BZ61">
        <v>38.4</v>
      </c>
      <c r="CA61">
        <v>1006.635258948469</v>
      </c>
      <c r="CB61">
        <v>1.026882645377059</v>
      </c>
      <c r="CC61">
        <v>-52.312814530638619</v>
      </c>
      <c r="CD61">
        <v>0.86961777310359756</v>
      </c>
      <c r="CE61">
        <v>0.99232194412787089</v>
      </c>
      <c r="CF61">
        <v>-1.1258187541713019E-2</v>
      </c>
      <c r="CG61">
        <v>289.99999999999989</v>
      </c>
      <c r="CH61">
        <v>951.01</v>
      </c>
      <c r="CI61">
        <v>675</v>
      </c>
      <c r="CJ61">
        <v>10325.299999999999</v>
      </c>
      <c r="CK61">
        <v>955.97</v>
      </c>
      <c r="CL61">
        <v>-4.96</v>
      </c>
      <c r="CZ61">
        <f t="shared" si="88"/>
        <v>1799.95</v>
      </c>
      <c r="DA61">
        <f t="shared" si="89"/>
        <v>1513.1423998223349</v>
      </c>
      <c r="DB61">
        <f t="shared" si="90"/>
        <v>0.84065801817957997</v>
      </c>
      <c r="DC61">
        <f t="shared" si="91"/>
        <v>0.19131603635916009</v>
      </c>
      <c r="DD61">
        <v>6</v>
      </c>
      <c r="DE61">
        <v>0.5</v>
      </c>
      <c r="DF61" t="s">
        <v>425</v>
      </c>
      <c r="DG61">
        <v>2</v>
      </c>
      <c r="DH61">
        <v>1693595895.5</v>
      </c>
      <c r="DI61">
        <v>1171.49</v>
      </c>
      <c r="DJ61">
        <v>1200.05</v>
      </c>
      <c r="DK61">
        <v>22.5627</v>
      </c>
      <c r="DL61">
        <v>21.124099999999999</v>
      </c>
      <c r="DM61">
        <v>1168.28</v>
      </c>
      <c r="DN61">
        <v>22.0867</v>
      </c>
      <c r="DO61">
        <v>499.42899999999997</v>
      </c>
      <c r="DP61">
        <v>99.793700000000001</v>
      </c>
      <c r="DQ61">
        <v>0.100548</v>
      </c>
      <c r="DR61">
        <v>27.881799999999998</v>
      </c>
      <c r="DS61">
        <v>28.009899999999998</v>
      </c>
      <c r="DT61">
        <v>999.9</v>
      </c>
      <c r="DU61">
        <v>0</v>
      </c>
      <c r="DV61">
        <v>0</v>
      </c>
      <c r="DW61">
        <v>9945</v>
      </c>
      <c r="DX61">
        <v>0</v>
      </c>
      <c r="DY61">
        <v>1461.52</v>
      </c>
      <c r="DZ61">
        <v>-28.565300000000001</v>
      </c>
      <c r="EA61">
        <v>1198.53</v>
      </c>
      <c r="EB61">
        <v>1225.95</v>
      </c>
      <c r="EC61">
        <v>1.4385699999999999</v>
      </c>
      <c r="ED61">
        <v>1200.05</v>
      </c>
      <c r="EE61">
        <v>21.124099999999999</v>
      </c>
      <c r="EF61">
        <v>2.2516099999999999</v>
      </c>
      <c r="EG61">
        <v>2.10805</v>
      </c>
      <c r="EH61">
        <v>19.334399999999999</v>
      </c>
      <c r="EI61">
        <v>18.280200000000001</v>
      </c>
      <c r="EJ61">
        <v>1799.95</v>
      </c>
      <c r="EK61">
        <v>0.97800299999999996</v>
      </c>
      <c r="EL61">
        <v>2.19974E-2</v>
      </c>
      <c r="EM61">
        <v>0</v>
      </c>
      <c r="EN61">
        <v>836.03599999999994</v>
      </c>
      <c r="EO61">
        <v>5.0002700000000004</v>
      </c>
      <c r="EP61">
        <v>15645.4</v>
      </c>
      <c r="EQ61">
        <v>16248.2</v>
      </c>
      <c r="ER61">
        <v>46.75</v>
      </c>
      <c r="ES61">
        <v>48.436999999999998</v>
      </c>
      <c r="ET61">
        <v>48.125</v>
      </c>
      <c r="EU61">
        <v>47.375</v>
      </c>
      <c r="EV61">
        <v>48.375</v>
      </c>
      <c r="EW61">
        <v>1755.47</v>
      </c>
      <c r="EX61">
        <v>39.479999999999997</v>
      </c>
      <c r="EY61">
        <v>0</v>
      </c>
      <c r="EZ61">
        <v>167</v>
      </c>
      <c r="FA61">
        <v>0</v>
      </c>
      <c r="FB61">
        <v>836.07508000000007</v>
      </c>
      <c r="FC61">
        <v>-2.9256923134432529</v>
      </c>
      <c r="FD61">
        <v>-57.330769279451978</v>
      </c>
      <c r="FE61">
        <v>15652.992</v>
      </c>
      <c r="FF61">
        <v>15</v>
      </c>
      <c r="FG61">
        <v>1693595846.5</v>
      </c>
      <c r="FH61" t="s">
        <v>658</v>
      </c>
      <c r="FI61">
        <v>1693595846.5</v>
      </c>
      <c r="FJ61">
        <v>1693595846</v>
      </c>
      <c r="FK61">
        <v>57</v>
      </c>
      <c r="FL61">
        <v>0.46200000000000002</v>
      </c>
      <c r="FM61">
        <v>5.0000000000000001E-3</v>
      </c>
      <c r="FN61">
        <v>3.19</v>
      </c>
      <c r="FO61">
        <v>0.39600000000000002</v>
      </c>
      <c r="FP61">
        <v>1200</v>
      </c>
      <c r="FQ61">
        <v>21</v>
      </c>
      <c r="FR61">
        <v>0.47</v>
      </c>
      <c r="FS61">
        <v>0.13</v>
      </c>
      <c r="FT61">
        <v>22.494784677630079</v>
      </c>
      <c r="FU61">
        <v>-0.84307659324136686</v>
      </c>
      <c r="FV61">
        <v>0.1861926447816786</v>
      </c>
      <c r="FW61">
        <v>1</v>
      </c>
      <c r="FX61">
        <v>8.4997357281703961E-2</v>
      </c>
      <c r="FY61">
        <v>-2.332494276768976E-2</v>
      </c>
      <c r="FZ61">
        <v>3.5357890665392629E-3</v>
      </c>
      <c r="GA61">
        <v>1</v>
      </c>
      <c r="GB61">
        <v>2</v>
      </c>
      <c r="GC61">
        <v>2</v>
      </c>
      <c r="GD61" t="s">
        <v>427</v>
      </c>
      <c r="GE61">
        <v>3.08148</v>
      </c>
      <c r="GF61">
        <v>2.8652199999999999</v>
      </c>
      <c r="GG61">
        <v>0.195247</v>
      </c>
      <c r="GH61">
        <v>0.203015</v>
      </c>
      <c r="GI61">
        <v>0.109586</v>
      </c>
      <c r="GJ61">
        <v>0.10900600000000001</v>
      </c>
      <c r="GK61">
        <v>24228.7</v>
      </c>
      <c r="GL61">
        <v>18614</v>
      </c>
      <c r="GM61">
        <v>29041.7</v>
      </c>
      <c r="GN61">
        <v>21777.9</v>
      </c>
      <c r="GO61">
        <v>34685.300000000003</v>
      </c>
      <c r="GP61">
        <v>26724.5</v>
      </c>
      <c r="GQ61">
        <v>40302.699999999997</v>
      </c>
      <c r="GR61">
        <v>30959.8</v>
      </c>
      <c r="GS61">
        <v>2.0142000000000002</v>
      </c>
      <c r="GT61">
        <v>1.7708999999999999</v>
      </c>
      <c r="GU61">
        <v>1.3410999999999999E-2</v>
      </c>
      <c r="GV61">
        <v>0</v>
      </c>
      <c r="GW61">
        <v>27.790900000000001</v>
      </c>
      <c r="GX61">
        <v>999.9</v>
      </c>
      <c r="GY61">
        <v>36.200000000000003</v>
      </c>
      <c r="GZ61">
        <v>38.1</v>
      </c>
      <c r="HA61">
        <v>24.282399999999999</v>
      </c>
      <c r="HB61">
        <v>62.070300000000003</v>
      </c>
      <c r="HC61">
        <v>12.900600000000001</v>
      </c>
      <c r="HD61">
        <v>1</v>
      </c>
      <c r="HE61">
        <v>0.47619899999999998</v>
      </c>
      <c r="HF61">
        <v>4.8177399999999997</v>
      </c>
      <c r="HG61">
        <v>20.210899999999999</v>
      </c>
      <c r="HH61">
        <v>5.2364600000000001</v>
      </c>
      <c r="HI61">
        <v>11.98</v>
      </c>
      <c r="HJ61">
        <v>4.9753999999999996</v>
      </c>
      <c r="HK61">
        <v>3.2839999999999998</v>
      </c>
      <c r="HL61">
        <v>9999</v>
      </c>
      <c r="HM61">
        <v>9999</v>
      </c>
      <c r="HN61">
        <v>9999</v>
      </c>
      <c r="HO61">
        <v>999.9</v>
      </c>
      <c r="HP61">
        <v>1.8614200000000001</v>
      </c>
      <c r="HQ61">
        <v>1.8631</v>
      </c>
      <c r="HR61">
        <v>1.86849</v>
      </c>
      <c r="HS61">
        <v>1.8591299999999999</v>
      </c>
      <c r="HT61">
        <v>1.8574900000000001</v>
      </c>
      <c r="HU61">
        <v>1.86121</v>
      </c>
      <c r="HV61">
        <v>1.8650599999999999</v>
      </c>
      <c r="HW61">
        <v>1.8670800000000001</v>
      </c>
      <c r="HX61">
        <v>5</v>
      </c>
      <c r="HY61">
        <v>0</v>
      </c>
      <c r="HZ61">
        <v>0</v>
      </c>
      <c r="IA61">
        <v>0</v>
      </c>
      <c r="IB61" t="s">
        <v>428</v>
      </c>
      <c r="IC61" t="s">
        <v>429</v>
      </c>
      <c r="ID61" t="s">
        <v>430</v>
      </c>
      <c r="IE61" t="s">
        <v>430</v>
      </c>
      <c r="IF61" t="s">
        <v>430</v>
      </c>
      <c r="IG61" t="s">
        <v>430</v>
      </c>
      <c r="IH61">
        <v>0</v>
      </c>
      <c r="II61">
        <v>100</v>
      </c>
      <c r="IJ61">
        <v>100</v>
      </c>
      <c r="IK61">
        <v>3.21</v>
      </c>
      <c r="IL61">
        <v>0.47599999999999998</v>
      </c>
      <c r="IM61">
        <v>3.340638653931431</v>
      </c>
      <c r="IN61">
        <v>1.118558698776514E-3</v>
      </c>
      <c r="IO61">
        <v>-1.6939696309573479E-6</v>
      </c>
      <c r="IP61">
        <v>5.4698917449866148E-10</v>
      </c>
      <c r="IQ61">
        <v>-8.0731653281390647E-2</v>
      </c>
      <c r="IR61">
        <v>-7.6058941998734366E-3</v>
      </c>
      <c r="IS61">
        <v>1.6984902717538061E-3</v>
      </c>
      <c r="IT61">
        <v>-9.6352527008986976E-6</v>
      </c>
      <c r="IU61">
        <v>2</v>
      </c>
      <c r="IV61">
        <v>2021</v>
      </c>
      <c r="IW61">
        <v>2</v>
      </c>
      <c r="IX61">
        <v>40</v>
      </c>
      <c r="IY61">
        <v>0.8</v>
      </c>
      <c r="IZ61">
        <v>0.8</v>
      </c>
      <c r="JA61">
        <v>2.5341800000000001</v>
      </c>
      <c r="JB61">
        <v>2.51831</v>
      </c>
      <c r="JC61">
        <v>1.34399</v>
      </c>
      <c r="JD61">
        <v>2.2338900000000002</v>
      </c>
      <c r="JE61">
        <v>1.5918000000000001</v>
      </c>
      <c r="JF61">
        <v>2.4401899999999999</v>
      </c>
      <c r="JG61">
        <v>42.457099999999997</v>
      </c>
      <c r="JH61">
        <v>23.851099999999999</v>
      </c>
      <c r="JI61">
        <v>18</v>
      </c>
      <c r="JJ61">
        <v>537.178</v>
      </c>
      <c r="JK61">
        <v>414.26900000000001</v>
      </c>
      <c r="JL61">
        <v>22.0962</v>
      </c>
      <c r="JM61">
        <v>33.320399999999999</v>
      </c>
      <c r="JN61">
        <v>29.9999</v>
      </c>
      <c r="JO61">
        <v>33.214300000000001</v>
      </c>
      <c r="JP61">
        <v>33.1693</v>
      </c>
      <c r="JQ61">
        <v>50.799199999999999</v>
      </c>
      <c r="JR61">
        <v>19.779</v>
      </c>
      <c r="JS61">
        <v>35.189900000000002</v>
      </c>
      <c r="JT61">
        <v>22.095800000000001</v>
      </c>
      <c r="JU61">
        <v>1200</v>
      </c>
      <c r="JV61">
        <v>21.023199999999999</v>
      </c>
      <c r="JW61">
        <v>99.017399999999995</v>
      </c>
      <c r="JX61">
        <v>97.793199999999999</v>
      </c>
    </row>
    <row r="62" spans="1:284" x14ac:dyDescent="0.3">
      <c r="A62">
        <v>54</v>
      </c>
      <c r="B62">
        <v>1693596004.5</v>
      </c>
      <c r="C62">
        <v>11304.400000095369</v>
      </c>
      <c r="D62" t="s">
        <v>659</v>
      </c>
      <c r="E62" t="s">
        <v>660</v>
      </c>
      <c r="F62" t="s">
        <v>416</v>
      </c>
      <c r="G62" t="s">
        <v>590</v>
      </c>
      <c r="H62" t="s">
        <v>591</v>
      </c>
      <c r="I62" t="s">
        <v>419</v>
      </c>
      <c r="J62" t="s">
        <v>592</v>
      </c>
      <c r="K62" t="s">
        <v>510</v>
      </c>
      <c r="L62" t="s">
        <v>593</v>
      </c>
      <c r="M62">
        <v>1693596004.5</v>
      </c>
      <c r="N62">
        <f t="shared" si="46"/>
        <v>1.1246232561794157E-3</v>
      </c>
      <c r="O62">
        <f t="shared" si="47"/>
        <v>1.1246232561794158</v>
      </c>
      <c r="P62">
        <f t="shared" si="48"/>
        <v>23.646826370253617</v>
      </c>
      <c r="Q62">
        <f t="shared" si="49"/>
        <v>1469.62</v>
      </c>
      <c r="R62">
        <f t="shared" si="50"/>
        <v>906.48962167288346</v>
      </c>
      <c r="S62">
        <f t="shared" si="51"/>
        <v>90.551321903913902</v>
      </c>
      <c r="T62">
        <f t="shared" si="52"/>
        <v>146.80370355574999</v>
      </c>
      <c r="U62">
        <f t="shared" si="53"/>
        <v>7.180838227017429E-2</v>
      </c>
      <c r="V62">
        <f t="shared" si="54"/>
        <v>2.9350907915916</v>
      </c>
      <c r="W62">
        <f t="shared" si="55"/>
        <v>7.0846477767599017E-2</v>
      </c>
      <c r="X62">
        <f t="shared" si="56"/>
        <v>4.4364398373166428E-2</v>
      </c>
      <c r="Y62">
        <f t="shared" si="57"/>
        <v>344.40299964471558</v>
      </c>
      <c r="Z62">
        <f t="shared" si="58"/>
        <v>29.583560208380693</v>
      </c>
      <c r="AA62">
        <f t="shared" si="59"/>
        <v>27.991599999999998</v>
      </c>
      <c r="AB62">
        <f t="shared" si="60"/>
        <v>3.7929817770300991</v>
      </c>
      <c r="AC62">
        <f t="shared" si="61"/>
        <v>59.95580215838087</v>
      </c>
      <c r="AD62">
        <f t="shared" si="62"/>
        <v>2.255288153345</v>
      </c>
      <c r="AE62">
        <f t="shared" si="63"/>
        <v>3.7615844874985909</v>
      </c>
      <c r="AF62">
        <f t="shared" si="64"/>
        <v>1.5376936236850991</v>
      </c>
      <c r="AG62">
        <f t="shared" si="65"/>
        <v>-49.595885597512236</v>
      </c>
      <c r="AH62">
        <f t="shared" si="66"/>
        <v>-22.548717602770534</v>
      </c>
      <c r="AI62">
        <f t="shared" si="67"/>
        <v>-1.6732707321018641</v>
      </c>
      <c r="AJ62">
        <f t="shared" si="68"/>
        <v>270.58512571233098</v>
      </c>
      <c r="AK62">
        <v>12</v>
      </c>
      <c r="AL62">
        <v>2</v>
      </c>
      <c r="AM62">
        <f t="shared" si="69"/>
        <v>1</v>
      </c>
      <c r="AN62">
        <f t="shared" si="70"/>
        <v>0</v>
      </c>
      <c r="AO62">
        <f t="shared" si="71"/>
        <v>52883.170727916084</v>
      </c>
      <c r="AP62" t="s">
        <v>422</v>
      </c>
      <c r="AQ62">
        <v>10366.9</v>
      </c>
      <c r="AR62">
        <v>993.59653846153856</v>
      </c>
      <c r="AS62">
        <v>3431.87</v>
      </c>
      <c r="AT62">
        <f t="shared" si="72"/>
        <v>0.71047955241266758</v>
      </c>
      <c r="AU62">
        <v>-3.9894345373445681</v>
      </c>
      <c r="AV62" t="s">
        <v>661</v>
      </c>
      <c r="AW62">
        <v>10362.5</v>
      </c>
      <c r="AX62">
        <v>834.72915999999987</v>
      </c>
      <c r="AY62">
        <v>1018.133764949574</v>
      </c>
      <c r="AZ62">
        <f t="shared" si="73"/>
        <v>0.18013802435739645</v>
      </c>
      <c r="BA62">
        <v>0.5</v>
      </c>
      <c r="BB62">
        <f t="shared" si="74"/>
        <v>1513.3355998223578</v>
      </c>
      <c r="BC62">
        <f t="shared" si="75"/>
        <v>23.646826370253617</v>
      </c>
      <c r="BD62">
        <f t="shared" si="76"/>
        <v>136.30464257085754</v>
      </c>
      <c r="BE62">
        <f t="shared" si="77"/>
        <v>1.826181906435179E-2</v>
      </c>
      <c r="BF62">
        <f t="shared" si="78"/>
        <v>2.3707456899535919</v>
      </c>
      <c r="BG62">
        <f t="shared" si="79"/>
        <v>589.18922159135775</v>
      </c>
      <c r="BH62" t="s">
        <v>662</v>
      </c>
      <c r="BI62">
        <v>607.95000000000005</v>
      </c>
      <c r="BJ62">
        <f t="shared" si="80"/>
        <v>607.95000000000005</v>
      </c>
      <c r="BK62">
        <f t="shared" si="81"/>
        <v>0.40287806874756726</v>
      </c>
      <c r="BL62">
        <f t="shared" si="82"/>
        <v>0.44712789881413528</v>
      </c>
      <c r="BM62">
        <f t="shared" si="83"/>
        <v>0.85474667662342618</v>
      </c>
      <c r="BN62">
        <f t="shared" si="84"/>
        <v>7.4745450566307348</v>
      </c>
      <c r="BO62">
        <f t="shared" si="85"/>
        <v>0.98993663882452565</v>
      </c>
      <c r="BP62">
        <f t="shared" si="86"/>
        <v>0.325652222433506</v>
      </c>
      <c r="BQ62">
        <f t="shared" si="87"/>
        <v>0.674347777566494</v>
      </c>
      <c r="BR62">
        <v>2479</v>
      </c>
      <c r="BS62">
        <v>290.00000000000011</v>
      </c>
      <c r="BT62">
        <v>967.1</v>
      </c>
      <c r="BU62">
        <v>115</v>
      </c>
      <c r="BV62">
        <v>10362.5</v>
      </c>
      <c r="BW62">
        <v>962.94</v>
      </c>
      <c r="BX62">
        <v>4.16</v>
      </c>
      <c r="BY62">
        <v>300.00000000000011</v>
      </c>
      <c r="BZ62">
        <v>38.4</v>
      </c>
      <c r="CA62">
        <v>1018.133764949574</v>
      </c>
      <c r="CB62">
        <v>1.4022034557537451</v>
      </c>
      <c r="CC62">
        <v>-57.189891880710327</v>
      </c>
      <c r="CD62">
        <v>1.1874169260940559</v>
      </c>
      <c r="CE62">
        <v>0.98807344057112778</v>
      </c>
      <c r="CF62">
        <v>-1.125771924360402E-2</v>
      </c>
      <c r="CG62">
        <v>289.99999999999989</v>
      </c>
      <c r="CH62">
        <v>956.62</v>
      </c>
      <c r="CI62">
        <v>645</v>
      </c>
      <c r="CJ62">
        <v>10327.700000000001</v>
      </c>
      <c r="CK62">
        <v>962.76</v>
      </c>
      <c r="CL62">
        <v>-6.14</v>
      </c>
      <c r="CZ62">
        <f t="shared" si="88"/>
        <v>1800.18</v>
      </c>
      <c r="DA62">
        <f t="shared" si="89"/>
        <v>1513.3355998223578</v>
      </c>
      <c r="DB62">
        <f t="shared" si="90"/>
        <v>0.84065793410789913</v>
      </c>
      <c r="DC62">
        <f t="shared" si="91"/>
        <v>0.19131586821579818</v>
      </c>
      <c r="DD62">
        <v>6</v>
      </c>
      <c r="DE62">
        <v>0.5</v>
      </c>
      <c r="DF62" t="s">
        <v>425</v>
      </c>
      <c r="DG62">
        <v>2</v>
      </c>
      <c r="DH62">
        <v>1693596004.5</v>
      </c>
      <c r="DI62">
        <v>1469.62</v>
      </c>
      <c r="DJ62">
        <v>1499.98</v>
      </c>
      <c r="DK62">
        <v>22.577200000000001</v>
      </c>
      <c r="DL62">
        <v>21.258099999999999</v>
      </c>
      <c r="DM62">
        <v>1466.29</v>
      </c>
      <c r="DN62">
        <v>22.096299999999999</v>
      </c>
      <c r="DO62">
        <v>499.99200000000002</v>
      </c>
      <c r="DP62">
        <v>99.792299999999997</v>
      </c>
      <c r="DQ62">
        <v>9.9987500000000007E-2</v>
      </c>
      <c r="DR62">
        <v>27.8491</v>
      </c>
      <c r="DS62">
        <v>27.991599999999998</v>
      </c>
      <c r="DT62">
        <v>999.9</v>
      </c>
      <c r="DU62">
        <v>0</v>
      </c>
      <c r="DV62">
        <v>0</v>
      </c>
      <c r="DW62">
        <v>10052.5</v>
      </c>
      <c r="DX62">
        <v>0</v>
      </c>
      <c r="DY62">
        <v>1458.59</v>
      </c>
      <c r="DZ62">
        <v>-30.359000000000002</v>
      </c>
      <c r="EA62">
        <v>1503.57</v>
      </c>
      <c r="EB62">
        <v>1532.56</v>
      </c>
      <c r="EC62">
        <v>1.3190299999999999</v>
      </c>
      <c r="ED62">
        <v>1499.98</v>
      </c>
      <c r="EE62">
        <v>21.258099999999999</v>
      </c>
      <c r="EF62">
        <v>2.2530299999999999</v>
      </c>
      <c r="EG62">
        <v>2.1214</v>
      </c>
      <c r="EH62">
        <v>19.3444</v>
      </c>
      <c r="EI62">
        <v>18.380800000000001</v>
      </c>
      <c r="EJ62">
        <v>1800.18</v>
      </c>
      <c r="EK62">
        <v>0.97800600000000004</v>
      </c>
      <c r="EL62">
        <v>2.1993800000000001E-2</v>
      </c>
      <c r="EM62">
        <v>0</v>
      </c>
      <c r="EN62">
        <v>834.31700000000001</v>
      </c>
      <c r="EO62">
        <v>5.0002700000000004</v>
      </c>
      <c r="EP62">
        <v>15628.2</v>
      </c>
      <c r="EQ62">
        <v>16250.2</v>
      </c>
      <c r="ER62">
        <v>46.811999999999998</v>
      </c>
      <c r="ES62">
        <v>48.436999999999998</v>
      </c>
      <c r="ET62">
        <v>48.186999999999998</v>
      </c>
      <c r="EU62">
        <v>47.375</v>
      </c>
      <c r="EV62">
        <v>48.436999999999998</v>
      </c>
      <c r="EW62">
        <v>1755.7</v>
      </c>
      <c r="EX62">
        <v>39.479999999999997</v>
      </c>
      <c r="EY62">
        <v>0</v>
      </c>
      <c r="EZ62">
        <v>107</v>
      </c>
      <c r="FA62">
        <v>0</v>
      </c>
      <c r="FB62">
        <v>834.72915999999987</v>
      </c>
      <c r="FC62">
        <v>-3.1713077011005799</v>
      </c>
      <c r="FD62">
        <v>-32.307692408929661</v>
      </c>
      <c r="FE62">
        <v>15629.611999999999</v>
      </c>
      <c r="FF62">
        <v>15</v>
      </c>
      <c r="FG62">
        <v>1693595970</v>
      </c>
      <c r="FH62" t="s">
        <v>663</v>
      </c>
      <c r="FI62">
        <v>1693595970</v>
      </c>
      <c r="FJ62">
        <v>1693595953.5</v>
      </c>
      <c r="FK62">
        <v>58</v>
      </c>
      <c r="FL62">
        <v>0.26900000000000002</v>
      </c>
      <c r="FM62">
        <v>4.0000000000000001E-3</v>
      </c>
      <c r="FN62">
        <v>3.3210000000000002</v>
      </c>
      <c r="FO62">
        <v>0.41299999999999998</v>
      </c>
      <c r="FP62">
        <v>1500</v>
      </c>
      <c r="FQ62">
        <v>21</v>
      </c>
      <c r="FR62">
        <v>0.32</v>
      </c>
      <c r="FS62">
        <v>0.21</v>
      </c>
      <c r="FT62">
        <v>23.662138987768689</v>
      </c>
      <c r="FU62">
        <v>-0.21458609662408179</v>
      </c>
      <c r="FV62">
        <v>0.1635599392840153</v>
      </c>
      <c r="FW62">
        <v>1</v>
      </c>
      <c r="FX62">
        <v>6.8977579836325659E-2</v>
      </c>
      <c r="FY62">
        <v>2.3285486565085629E-2</v>
      </c>
      <c r="FZ62">
        <v>4.5358951341328479E-3</v>
      </c>
      <c r="GA62">
        <v>1</v>
      </c>
      <c r="GB62">
        <v>2</v>
      </c>
      <c r="GC62">
        <v>2</v>
      </c>
      <c r="GD62" t="s">
        <v>427</v>
      </c>
      <c r="GE62">
        <v>3.08216</v>
      </c>
      <c r="GF62">
        <v>2.8656000000000001</v>
      </c>
      <c r="GG62">
        <v>0.224879</v>
      </c>
      <c r="GH62">
        <v>0.23286499999999999</v>
      </c>
      <c r="GI62">
        <v>0.109627</v>
      </c>
      <c r="GJ62">
        <v>0.109499</v>
      </c>
      <c r="GK62">
        <v>23336.1</v>
      </c>
      <c r="GL62">
        <v>17918.3</v>
      </c>
      <c r="GM62">
        <v>29042.6</v>
      </c>
      <c r="GN62">
        <v>21780.7</v>
      </c>
      <c r="GO62">
        <v>34687.800000000003</v>
      </c>
      <c r="GP62">
        <v>26716.6</v>
      </c>
      <c r="GQ62">
        <v>40304.5</v>
      </c>
      <c r="GR62">
        <v>30965.200000000001</v>
      </c>
      <c r="GS62">
        <v>2.0171000000000001</v>
      </c>
      <c r="GT62">
        <v>1.7705</v>
      </c>
      <c r="GU62">
        <v>6.0498699999999997E-3</v>
      </c>
      <c r="GV62">
        <v>0</v>
      </c>
      <c r="GW62">
        <v>27.892900000000001</v>
      </c>
      <c r="GX62">
        <v>999.9</v>
      </c>
      <c r="GY62">
        <v>37</v>
      </c>
      <c r="GZ62">
        <v>38.1</v>
      </c>
      <c r="HA62">
        <v>24.817299999999999</v>
      </c>
      <c r="HB62">
        <v>61.490299999999998</v>
      </c>
      <c r="HC62">
        <v>12.600199999999999</v>
      </c>
      <c r="HD62">
        <v>1</v>
      </c>
      <c r="HE62">
        <v>0.46946100000000002</v>
      </c>
      <c r="HF62">
        <v>4.5209999999999999</v>
      </c>
      <c r="HG62">
        <v>20.221</v>
      </c>
      <c r="HH62">
        <v>5.2358599999999997</v>
      </c>
      <c r="HI62">
        <v>11.98</v>
      </c>
      <c r="HJ62">
        <v>4.9753999999999996</v>
      </c>
      <c r="HK62">
        <v>3.2839999999999998</v>
      </c>
      <c r="HL62">
        <v>9999</v>
      </c>
      <c r="HM62">
        <v>9999</v>
      </c>
      <c r="HN62">
        <v>9999</v>
      </c>
      <c r="HO62">
        <v>999.9</v>
      </c>
      <c r="HP62">
        <v>1.8614200000000001</v>
      </c>
      <c r="HQ62">
        <v>1.8631</v>
      </c>
      <c r="HR62">
        <v>1.86846</v>
      </c>
      <c r="HS62">
        <v>1.8591299999999999</v>
      </c>
      <c r="HT62">
        <v>1.85747</v>
      </c>
      <c r="HU62">
        <v>1.8611599999999999</v>
      </c>
      <c r="HV62">
        <v>1.86504</v>
      </c>
      <c r="HW62">
        <v>1.86707</v>
      </c>
      <c r="HX62">
        <v>5</v>
      </c>
      <c r="HY62">
        <v>0</v>
      </c>
      <c r="HZ62">
        <v>0</v>
      </c>
      <c r="IA62">
        <v>0</v>
      </c>
      <c r="IB62" t="s">
        <v>428</v>
      </c>
      <c r="IC62" t="s">
        <v>429</v>
      </c>
      <c r="ID62" t="s">
        <v>430</v>
      </c>
      <c r="IE62" t="s">
        <v>430</v>
      </c>
      <c r="IF62" t="s">
        <v>430</v>
      </c>
      <c r="IG62" t="s">
        <v>430</v>
      </c>
      <c r="IH62">
        <v>0</v>
      </c>
      <c r="II62">
        <v>100</v>
      </c>
      <c r="IJ62">
        <v>100</v>
      </c>
      <c r="IK62">
        <v>3.33</v>
      </c>
      <c r="IL62">
        <v>0.48089999999999999</v>
      </c>
      <c r="IM62">
        <v>3.6082157589203732</v>
      </c>
      <c r="IN62">
        <v>1.118558698776514E-3</v>
      </c>
      <c r="IO62">
        <v>-1.6939696309573479E-6</v>
      </c>
      <c r="IP62">
        <v>5.4698917449866148E-10</v>
      </c>
      <c r="IQ62">
        <v>-7.644546464205465E-2</v>
      </c>
      <c r="IR62">
        <v>-7.6058941998734366E-3</v>
      </c>
      <c r="IS62">
        <v>1.6984902717538061E-3</v>
      </c>
      <c r="IT62">
        <v>-9.6352527008986976E-6</v>
      </c>
      <c r="IU62">
        <v>2</v>
      </c>
      <c r="IV62">
        <v>2021</v>
      </c>
      <c r="IW62">
        <v>2</v>
      </c>
      <c r="IX62">
        <v>40</v>
      </c>
      <c r="IY62">
        <v>0.6</v>
      </c>
      <c r="IZ62">
        <v>0.8</v>
      </c>
      <c r="JA62">
        <v>3.0468799999999998</v>
      </c>
      <c r="JB62">
        <v>2.52441</v>
      </c>
      <c r="JC62">
        <v>1.34399</v>
      </c>
      <c r="JD62">
        <v>2.2338900000000002</v>
      </c>
      <c r="JE62">
        <v>1.5918000000000001</v>
      </c>
      <c r="JF62">
        <v>2.2973599999999998</v>
      </c>
      <c r="JG62">
        <v>42.377200000000002</v>
      </c>
      <c r="JH62">
        <v>23.877400000000002</v>
      </c>
      <c r="JI62">
        <v>18</v>
      </c>
      <c r="JJ62">
        <v>538.88199999999995</v>
      </c>
      <c r="JK62">
        <v>413.78</v>
      </c>
      <c r="JL62">
        <v>22.100100000000001</v>
      </c>
      <c r="JM62">
        <v>33.284599999999998</v>
      </c>
      <c r="JN62">
        <v>29.9998</v>
      </c>
      <c r="JO62">
        <v>33.181800000000003</v>
      </c>
      <c r="JP62">
        <v>33.136899999999997</v>
      </c>
      <c r="JQ62">
        <v>61.050600000000003</v>
      </c>
      <c r="JR62">
        <v>21.6357</v>
      </c>
      <c r="JS62">
        <v>36.782899999999998</v>
      </c>
      <c r="JT62">
        <v>22.079000000000001</v>
      </c>
      <c r="JU62">
        <v>1500</v>
      </c>
      <c r="JV62">
        <v>21.252500000000001</v>
      </c>
      <c r="JW62">
        <v>99.021100000000004</v>
      </c>
      <c r="JX62">
        <v>97.808400000000006</v>
      </c>
    </row>
    <row r="63" spans="1:284" x14ac:dyDescent="0.3">
      <c r="A63">
        <v>55</v>
      </c>
      <c r="B63">
        <v>1693597535.0999999</v>
      </c>
      <c r="C63">
        <v>12835</v>
      </c>
      <c r="D63" t="s">
        <v>664</v>
      </c>
      <c r="E63" t="s">
        <v>665</v>
      </c>
      <c r="F63" t="s">
        <v>416</v>
      </c>
      <c r="G63" t="s">
        <v>666</v>
      </c>
      <c r="H63" t="s">
        <v>591</v>
      </c>
      <c r="I63" t="s">
        <v>419</v>
      </c>
      <c r="J63" t="s">
        <v>420</v>
      </c>
      <c r="K63" t="s">
        <v>592</v>
      </c>
      <c r="L63" t="s">
        <v>593</v>
      </c>
      <c r="M63">
        <v>1693597535.0999999</v>
      </c>
      <c r="N63">
        <f t="shared" si="46"/>
        <v>2.7742174460058167E-3</v>
      </c>
      <c r="O63">
        <f t="shared" si="47"/>
        <v>2.7742174460058169</v>
      </c>
      <c r="P63">
        <f t="shared" si="48"/>
        <v>25.843595110335883</v>
      </c>
      <c r="Q63">
        <f t="shared" si="49"/>
        <v>367.95800000000003</v>
      </c>
      <c r="R63">
        <f t="shared" si="50"/>
        <v>130.59697010420251</v>
      </c>
      <c r="S63">
        <f t="shared" si="51"/>
        <v>13.044414944769567</v>
      </c>
      <c r="T63">
        <f t="shared" si="52"/>
        <v>36.752742658713998</v>
      </c>
      <c r="U63">
        <f t="shared" si="53"/>
        <v>0.1842207520160774</v>
      </c>
      <c r="V63">
        <f t="shared" si="54"/>
        <v>2.921338177174996</v>
      </c>
      <c r="W63">
        <f t="shared" si="55"/>
        <v>0.17800172007780282</v>
      </c>
      <c r="X63">
        <f t="shared" si="56"/>
        <v>0.11179234042720879</v>
      </c>
      <c r="Y63">
        <f t="shared" si="57"/>
        <v>344.35289964448231</v>
      </c>
      <c r="Z63">
        <f t="shared" si="58"/>
        <v>29.349118835744253</v>
      </c>
      <c r="AA63">
        <f t="shared" si="59"/>
        <v>28.015999999999998</v>
      </c>
      <c r="AB63">
        <f t="shared" si="60"/>
        <v>3.7983807380176358</v>
      </c>
      <c r="AC63">
        <f t="shared" si="61"/>
        <v>60.190248203406242</v>
      </c>
      <c r="AD63">
        <f t="shared" si="62"/>
        <v>2.2891082160956997</v>
      </c>
      <c r="AE63">
        <f t="shared" si="63"/>
        <v>3.8031214099000112</v>
      </c>
      <c r="AF63">
        <f t="shared" si="64"/>
        <v>1.5092725219219361</v>
      </c>
      <c r="AG63">
        <f t="shared" si="65"/>
        <v>-122.34298936885652</v>
      </c>
      <c r="AH63">
        <f t="shared" si="66"/>
        <v>3.3703969334887081</v>
      </c>
      <c r="AI63">
        <f t="shared" si="67"/>
        <v>0.25155066983685825</v>
      </c>
      <c r="AJ63">
        <f t="shared" si="68"/>
        <v>225.63185787895131</v>
      </c>
      <c r="AK63">
        <v>11</v>
      </c>
      <c r="AL63">
        <v>2</v>
      </c>
      <c r="AM63">
        <f t="shared" si="69"/>
        <v>1</v>
      </c>
      <c r="AN63">
        <f t="shared" si="70"/>
        <v>0</v>
      </c>
      <c r="AO63">
        <f t="shared" si="71"/>
        <v>52454.006346668502</v>
      </c>
      <c r="AP63" t="s">
        <v>422</v>
      </c>
      <c r="AQ63">
        <v>10366.9</v>
      </c>
      <c r="AR63">
        <v>993.59653846153856</v>
      </c>
      <c r="AS63">
        <v>3431.87</v>
      </c>
      <c r="AT63">
        <f t="shared" si="72"/>
        <v>0.71047955241266758</v>
      </c>
      <c r="AU63">
        <v>-3.9894345373445681</v>
      </c>
      <c r="AV63" t="s">
        <v>667</v>
      </c>
      <c r="AW63">
        <v>10350.9</v>
      </c>
      <c r="AX63">
        <v>1026.4336000000001</v>
      </c>
      <c r="AY63">
        <v>1239.544782293832</v>
      </c>
      <c r="AZ63">
        <f t="shared" si="73"/>
        <v>0.17192697298072634</v>
      </c>
      <c r="BA63">
        <v>0.5</v>
      </c>
      <c r="BB63">
        <f t="shared" si="74"/>
        <v>1513.1093998222411</v>
      </c>
      <c r="BC63">
        <f t="shared" si="75"/>
        <v>25.843595110335883</v>
      </c>
      <c r="BD63">
        <f t="shared" si="76"/>
        <v>130.07215945006075</v>
      </c>
      <c r="BE63">
        <f t="shared" si="77"/>
        <v>1.9716373218740965E-2</v>
      </c>
      <c r="BF63">
        <f t="shared" si="78"/>
        <v>1.768653500076999</v>
      </c>
      <c r="BG63">
        <f t="shared" si="79"/>
        <v>657.11390381775141</v>
      </c>
      <c r="BH63" t="s">
        <v>668</v>
      </c>
      <c r="BI63">
        <v>637.80999999999995</v>
      </c>
      <c r="BJ63">
        <f t="shared" si="80"/>
        <v>637.80999999999995</v>
      </c>
      <c r="BK63">
        <f t="shared" si="81"/>
        <v>0.48544819912056381</v>
      </c>
      <c r="BL63">
        <f t="shared" si="82"/>
        <v>0.35416131585653954</v>
      </c>
      <c r="BM63">
        <f t="shared" si="83"/>
        <v>0.78463784518090796</v>
      </c>
      <c r="BN63">
        <f t="shared" si="84"/>
        <v>0.86648792027621724</v>
      </c>
      <c r="BO63">
        <f t="shared" si="85"/>
        <v>0.89913016414610458</v>
      </c>
      <c r="BP63">
        <f t="shared" si="86"/>
        <v>0.22007037656060699</v>
      </c>
      <c r="BQ63">
        <f t="shared" si="87"/>
        <v>0.77992962343939298</v>
      </c>
      <c r="BR63">
        <v>2481</v>
      </c>
      <c r="BS63">
        <v>290.00000000000011</v>
      </c>
      <c r="BT63">
        <v>1188.03</v>
      </c>
      <c r="BU63">
        <v>125</v>
      </c>
      <c r="BV63">
        <v>10350.9</v>
      </c>
      <c r="BW63">
        <v>1183.78</v>
      </c>
      <c r="BX63">
        <v>4.25</v>
      </c>
      <c r="BY63">
        <v>300.00000000000011</v>
      </c>
      <c r="BZ63">
        <v>38.4</v>
      </c>
      <c r="CA63">
        <v>1239.544782293832</v>
      </c>
      <c r="CB63">
        <v>1.111558851950146</v>
      </c>
      <c r="CC63">
        <v>-57.716799172088407</v>
      </c>
      <c r="CD63">
        <v>0.94042325497928647</v>
      </c>
      <c r="CE63">
        <v>0.99262123234535515</v>
      </c>
      <c r="CF63">
        <v>-1.124747919911012E-2</v>
      </c>
      <c r="CG63">
        <v>289.99999999999989</v>
      </c>
      <c r="CH63">
        <v>1179.96</v>
      </c>
      <c r="CI63">
        <v>725</v>
      </c>
      <c r="CJ63">
        <v>10311.4</v>
      </c>
      <c r="CK63">
        <v>1183.57</v>
      </c>
      <c r="CL63">
        <v>-3.61</v>
      </c>
      <c r="CZ63">
        <f t="shared" si="88"/>
        <v>1799.91</v>
      </c>
      <c r="DA63">
        <f t="shared" si="89"/>
        <v>1513.1093998222411</v>
      </c>
      <c r="DB63">
        <f t="shared" si="90"/>
        <v>0.84065836615288603</v>
      </c>
      <c r="DC63">
        <f t="shared" si="91"/>
        <v>0.19131673230577212</v>
      </c>
      <c r="DD63">
        <v>6</v>
      </c>
      <c r="DE63">
        <v>0.5</v>
      </c>
      <c r="DF63" t="s">
        <v>425</v>
      </c>
      <c r="DG63">
        <v>2</v>
      </c>
      <c r="DH63">
        <v>1693597535.0999999</v>
      </c>
      <c r="DI63">
        <v>367.95800000000003</v>
      </c>
      <c r="DJ63">
        <v>400.15199999999999</v>
      </c>
      <c r="DK63">
        <v>22.917899999999999</v>
      </c>
      <c r="DL63">
        <v>19.669499999999999</v>
      </c>
      <c r="DM63">
        <v>365.36700000000002</v>
      </c>
      <c r="DN63">
        <v>22.43</v>
      </c>
      <c r="DO63">
        <v>500.67200000000003</v>
      </c>
      <c r="DP63">
        <v>99.7821</v>
      </c>
      <c r="DQ63">
        <v>0.100883</v>
      </c>
      <c r="DR63">
        <v>28.037400000000002</v>
      </c>
      <c r="DS63">
        <v>28.015999999999998</v>
      </c>
      <c r="DT63">
        <v>999.9</v>
      </c>
      <c r="DU63">
        <v>0</v>
      </c>
      <c r="DV63">
        <v>0</v>
      </c>
      <c r="DW63">
        <v>9975</v>
      </c>
      <c r="DX63">
        <v>0</v>
      </c>
      <c r="DY63">
        <v>59.985700000000001</v>
      </c>
      <c r="DZ63">
        <v>-32.194699999999997</v>
      </c>
      <c r="EA63">
        <v>376.58800000000002</v>
      </c>
      <c r="EB63">
        <v>408.18099999999998</v>
      </c>
      <c r="EC63">
        <v>3.2483900000000001</v>
      </c>
      <c r="ED63">
        <v>400.15199999999999</v>
      </c>
      <c r="EE63">
        <v>19.669499999999999</v>
      </c>
      <c r="EF63">
        <v>2.2867999999999999</v>
      </c>
      <c r="EG63">
        <v>1.9626699999999999</v>
      </c>
      <c r="EH63">
        <v>19.5837</v>
      </c>
      <c r="EI63">
        <v>17.1463</v>
      </c>
      <c r="EJ63">
        <v>1799.91</v>
      </c>
      <c r="EK63">
        <v>0.97799100000000005</v>
      </c>
      <c r="EL63">
        <v>2.20091E-2</v>
      </c>
      <c r="EM63">
        <v>0</v>
      </c>
      <c r="EN63">
        <v>1026.0899999999999</v>
      </c>
      <c r="EO63">
        <v>5.0002700000000004</v>
      </c>
      <c r="EP63">
        <v>19017.2</v>
      </c>
      <c r="EQ63">
        <v>16247.7</v>
      </c>
      <c r="ER63">
        <v>46.936999999999998</v>
      </c>
      <c r="ES63">
        <v>49.186999999999998</v>
      </c>
      <c r="ET63">
        <v>48.061999999999998</v>
      </c>
      <c r="EU63">
        <v>48.311999999999998</v>
      </c>
      <c r="EV63">
        <v>48.561999999999998</v>
      </c>
      <c r="EW63">
        <v>1755.41</v>
      </c>
      <c r="EX63">
        <v>39.5</v>
      </c>
      <c r="EY63">
        <v>0</v>
      </c>
      <c r="EZ63">
        <v>1528.400000095367</v>
      </c>
      <c r="FA63">
        <v>0</v>
      </c>
      <c r="FB63">
        <v>1026.4336000000001</v>
      </c>
      <c r="FC63">
        <v>-4.1069230595468174</v>
      </c>
      <c r="FD63">
        <v>-61.907692209001112</v>
      </c>
      <c r="FE63">
        <v>19026.776000000002</v>
      </c>
      <c r="FF63">
        <v>15</v>
      </c>
      <c r="FG63">
        <v>1693597500.5999999</v>
      </c>
      <c r="FH63" t="s">
        <v>669</v>
      </c>
      <c r="FI63">
        <v>1693597499.0999999</v>
      </c>
      <c r="FJ63">
        <v>1693597500.5999999</v>
      </c>
      <c r="FK63">
        <v>60</v>
      </c>
      <c r="FL63">
        <v>0.14899999999999999</v>
      </c>
      <c r="FM63">
        <v>-2E-3</v>
      </c>
      <c r="FN63">
        <v>2.5920000000000001</v>
      </c>
      <c r="FO63">
        <v>0.33600000000000002</v>
      </c>
      <c r="FP63">
        <v>400</v>
      </c>
      <c r="FQ63">
        <v>20</v>
      </c>
      <c r="FR63">
        <v>0.26</v>
      </c>
      <c r="FS63">
        <v>0.04</v>
      </c>
      <c r="FT63">
        <v>25.555002541966552</v>
      </c>
      <c r="FU63">
        <v>0.53199916202601527</v>
      </c>
      <c r="FV63">
        <v>0.18552776183037109</v>
      </c>
      <c r="FW63">
        <v>1</v>
      </c>
      <c r="FX63">
        <v>0.17810582039407671</v>
      </c>
      <c r="FY63">
        <v>4.954430739014655E-2</v>
      </c>
      <c r="FZ63">
        <v>1.1421147001512231E-2</v>
      </c>
      <c r="GA63">
        <v>1</v>
      </c>
      <c r="GB63">
        <v>2</v>
      </c>
      <c r="GC63">
        <v>2</v>
      </c>
      <c r="GD63" t="s">
        <v>427</v>
      </c>
      <c r="GE63">
        <v>3.0825499999999999</v>
      </c>
      <c r="GF63">
        <v>2.8658299999999999</v>
      </c>
      <c r="GG63">
        <v>8.6100399999999994E-2</v>
      </c>
      <c r="GH63">
        <v>9.4858399999999995E-2</v>
      </c>
      <c r="GI63">
        <v>0.11070000000000001</v>
      </c>
      <c r="GJ63">
        <v>0.103542</v>
      </c>
      <c r="GK63">
        <v>27487.200000000001</v>
      </c>
      <c r="GL63">
        <v>21130.9</v>
      </c>
      <c r="GM63">
        <v>29011.8</v>
      </c>
      <c r="GN63">
        <v>21767.3</v>
      </c>
      <c r="GO63">
        <v>34598.699999999997</v>
      </c>
      <c r="GP63">
        <v>26870.799999999999</v>
      </c>
      <c r="GQ63">
        <v>40262.199999999997</v>
      </c>
      <c r="GR63">
        <v>30948.6</v>
      </c>
      <c r="GS63">
        <v>2.0146999999999999</v>
      </c>
      <c r="GT63">
        <v>1.7390000000000001</v>
      </c>
      <c r="GU63">
        <v>7.6889999999999997E-3</v>
      </c>
      <c r="GV63">
        <v>0</v>
      </c>
      <c r="GW63">
        <v>27.890499999999999</v>
      </c>
      <c r="GX63">
        <v>999.9</v>
      </c>
      <c r="GY63">
        <v>33.9</v>
      </c>
      <c r="GZ63">
        <v>40.5</v>
      </c>
      <c r="HA63">
        <v>25.866900000000001</v>
      </c>
      <c r="HB63">
        <v>62.181399999999996</v>
      </c>
      <c r="HC63">
        <v>13.193099999999999</v>
      </c>
      <c r="HD63">
        <v>1</v>
      </c>
      <c r="HE63">
        <v>0.51582300000000003</v>
      </c>
      <c r="HF63">
        <v>4.6242200000000002</v>
      </c>
      <c r="HG63">
        <v>20.207599999999999</v>
      </c>
      <c r="HH63">
        <v>5.2352600000000002</v>
      </c>
      <c r="HI63">
        <v>11.98</v>
      </c>
      <c r="HJ63">
        <v>4.9756</v>
      </c>
      <c r="HK63">
        <v>3.2839999999999998</v>
      </c>
      <c r="HL63">
        <v>9999</v>
      </c>
      <c r="HM63">
        <v>9999</v>
      </c>
      <c r="HN63">
        <v>9999</v>
      </c>
      <c r="HO63">
        <v>999.9</v>
      </c>
      <c r="HP63">
        <v>1.8615699999999999</v>
      </c>
      <c r="HQ63">
        <v>1.8632500000000001</v>
      </c>
      <c r="HR63">
        <v>1.86859</v>
      </c>
      <c r="HS63">
        <v>1.85938</v>
      </c>
      <c r="HT63">
        <v>1.8577300000000001</v>
      </c>
      <c r="HU63">
        <v>1.86141</v>
      </c>
      <c r="HV63">
        <v>1.8652299999999999</v>
      </c>
      <c r="HW63">
        <v>1.8672200000000001</v>
      </c>
      <c r="HX63">
        <v>5</v>
      </c>
      <c r="HY63">
        <v>0</v>
      </c>
      <c r="HZ63">
        <v>0</v>
      </c>
      <c r="IA63">
        <v>0</v>
      </c>
      <c r="IB63" t="s">
        <v>428</v>
      </c>
      <c r="IC63" t="s">
        <v>429</v>
      </c>
      <c r="ID63" t="s">
        <v>430</v>
      </c>
      <c r="IE63" t="s">
        <v>430</v>
      </c>
      <c r="IF63" t="s">
        <v>430</v>
      </c>
      <c r="IG63" t="s">
        <v>430</v>
      </c>
      <c r="IH63">
        <v>0</v>
      </c>
      <c r="II63">
        <v>100</v>
      </c>
      <c r="IJ63">
        <v>100</v>
      </c>
      <c r="IK63">
        <v>2.5910000000000002</v>
      </c>
      <c r="IL63">
        <v>0.4879</v>
      </c>
      <c r="IM63">
        <v>2.381059089964412</v>
      </c>
      <c r="IN63">
        <v>1.118558698776514E-3</v>
      </c>
      <c r="IO63">
        <v>-1.6939696309573479E-6</v>
      </c>
      <c r="IP63">
        <v>5.4698917449866148E-10</v>
      </c>
      <c r="IQ63">
        <v>-8.7294640404824098E-2</v>
      </c>
      <c r="IR63">
        <v>-7.6058941998734366E-3</v>
      </c>
      <c r="IS63">
        <v>1.6984902717538061E-3</v>
      </c>
      <c r="IT63">
        <v>-9.6352527008986976E-6</v>
      </c>
      <c r="IU63">
        <v>2</v>
      </c>
      <c r="IV63">
        <v>2021</v>
      </c>
      <c r="IW63">
        <v>2</v>
      </c>
      <c r="IX63">
        <v>40</v>
      </c>
      <c r="IY63">
        <v>0.6</v>
      </c>
      <c r="IZ63">
        <v>0.6</v>
      </c>
      <c r="JA63">
        <v>1.02173</v>
      </c>
      <c r="JB63">
        <v>2.52319</v>
      </c>
      <c r="JC63">
        <v>1.34399</v>
      </c>
      <c r="JD63">
        <v>2.2351100000000002</v>
      </c>
      <c r="JE63">
        <v>1.5918000000000001</v>
      </c>
      <c r="JF63">
        <v>2.3791500000000001</v>
      </c>
      <c r="JG63">
        <v>47.632100000000001</v>
      </c>
      <c r="JH63">
        <v>23.956199999999999</v>
      </c>
      <c r="JI63">
        <v>18</v>
      </c>
      <c r="JJ63">
        <v>540.75800000000004</v>
      </c>
      <c r="JK63">
        <v>397.05700000000002</v>
      </c>
      <c r="JL63">
        <v>22.679300000000001</v>
      </c>
      <c r="JM63">
        <v>33.728900000000003</v>
      </c>
      <c r="JN63">
        <v>30.000399999999999</v>
      </c>
      <c r="JO63">
        <v>33.573300000000003</v>
      </c>
      <c r="JP63">
        <v>33.525700000000001</v>
      </c>
      <c r="JQ63">
        <v>20.535900000000002</v>
      </c>
      <c r="JR63">
        <v>26.281600000000001</v>
      </c>
      <c r="JS63">
        <v>26.0229</v>
      </c>
      <c r="JT63">
        <v>22.667100000000001</v>
      </c>
      <c r="JU63">
        <v>400</v>
      </c>
      <c r="JV63">
        <v>19.635899999999999</v>
      </c>
      <c r="JW63">
        <v>98.916700000000006</v>
      </c>
      <c r="JX63">
        <v>97.752799999999993</v>
      </c>
    </row>
    <row r="64" spans="1:284" x14ac:dyDescent="0.3">
      <c r="A64">
        <v>56</v>
      </c>
      <c r="B64">
        <v>1693597644.0999999</v>
      </c>
      <c r="C64">
        <v>12944</v>
      </c>
      <c r="D64" t="s">
        <v>670</v>
      </c>
      <c r="E64" t="s">
        <v>671</v>
      </c>
      <c r="F64" t="s">
        <v>416</v>
      </c>
      <c r="G64" t="s">
        <v>666</v>
      </c>
      <c r="H64" t="s">
        <v>591</v>
      </c>
      <c r="I64" t="s">
        <v>419</v>
      </c>
      <c r="J64" t="s">
        <v>420</v>
      </c>
      <c r="K64" t="s">
        <v>592</v>
      </c>
      <c r="L64" t="s">
        <v>593</v>
      </c>
      <c r="M64">
        <v>1693597644.0999999</v>
      </c>
      <c r="N64">
        <f t="shared" si="46"/>
        <v>2.8468693002668497E-3</v>
      </c>
      <c r="O64">
        <f t="shared" si="47"/>
        <v>2.8468693002668499</v>
      </c>
      <c r="P64">
        <f t="shared" si="48"/>
        <v>20.351859293368584</v>
      </c>
      <c r="Q64">
        <f t="shared" si="49"/>
        <v>274.61700000000002</v>
      </c>
      <c r="R64">
        <f t="shared" si="50"/>
        <v>93.593280454385578</v>
      </c>
      <c r="S64">
        <f t="shared" si="51"/>
        <v>9.3477593544147126</v>
      </c>
      <c r="T64">
        <f t="shared" si="52"/>
        <v>27.427755691098003</v>
      </c>
      <c r="U64">
        <f t="shared" si="53"/>
        <v>0.19023236227678839</v>
      </c>
      <c r="V64">
        <f t="shared" si="54"/>
        <v>2.9133032767359697</v>
      </c>
      <c r="W64">
        <f t="shared" si="55"/>
        <v>0.1835910907118356</v>
      </c>
      <c r="X64">
        <f t="shared" si="56"/>
        <v>0.1153218076476567</v>
      </c>
      <c r="Y64">
        <f t="shared" si="57"/>
        <v>344.3592864843817</v>
      </c>
      <c r="Z64">
        <f t="shared" si="58"/>
        <v>29.321854282435449</v>
      </c>
      <c r="AA64">
        <f t="shared" si="59"/>
        <v>28.000399999999999</v>
      </c>
      <c r="AB64">
        <f t="shared" si="60"/>
        <v>3.7949281708804219</v>
      </c>
      <c r="AC64">
        <f t="shared" si="61"/>
        <v>60.344014673813881</v>
      </c>
      <c r="AD64">
        <f t="shared" si="62"/>
        <v>2.2933917219461999</v>
      </c>
      <c r="AE64">
        <f t="shared" si="63"/>
        <v>3.8005289080333773</v>
      </c>
      <c r="AF64">
        <f t="shared" si="64"/>
        <v>1.501536448934222</v>
      </c>
      <c r="AG64">
        <f t="shared" si="65"/>
        <v>-125.54693614176807</v>
      </c>
      <c r="AH64">
        <f t="shared" si="66"/>
        <v>3.9736687582615819</v>
      </c>
      <c r="AI64">
        <f t="shared" si="67"/>
        <v>0.29735356236332422</v>
      </c>
      <c r="AJ64">
        <f t="shared" si="68"/>
        <v>223.08337266323852</v>
      </c>
      <c r="AK64">
        <v>11</v>
      </c>
      <c r="AL64">
        <v>2</v>
      </c>
      <c r="AM64">
        <f t="shared" si="69"/>
        <v>1</v>
      </c>
      <c r="AN64">
        <f t="shared" si="70"/>
        <v>0</v>
      </c>
      <c r="AO64">
        <f t="shared" si="71"/>
        <v>52225.169904281312</v>
      </c>
      <c r="AP64" t="s">
        <v>422</v>
      </c>
      <c r="AQ64">
        <v>10366.9</v>
      </c>
      <c r="AR64">
        <v>993.59653846153856</v>
      </c>
      <c r="AS64">
        <v>3431.87</v>
      </c>
      <c r="AT64">
        <f t="shared" si="72"/>
        <v>0.71047955241266758</v>
      </c>
      <c r="AU64">
        <v>-3.9894345373445681</v>
      </c>
      <c r="AV64" t="s">
        <v>672</v>
      </c>
      <c r="AW64">
        <v>10350.9</v>
      </c>
      <c r="AX64">
        <v>1005.0303846153849</v>
      </c>
      <c r="AY64">
        <v>1179.6181014900401</v>
      </c>
      <c r="AZ64">
        <f t="shared" si="73"/>
        <v>0.14800359256451212</v>
      </c>
      <c r="BA64">
        <v>0.5</v>
      </c>
      <c r="BB64">
        <f t="shared" si="74"/>
        <v>1513.142393242191</v>
      </c>
      <c r="BC64">
        <f t="shared" si="75"/>
        <v>20.351859293368584</v>
      </c>
      <c r="BD64">
        <f t="shared" si="76"/>
        <v>111.97525513075401</v>
      </c>
      <c r="BE64">
        <f t="shared" si="77"/>
        <v>1.6086585069206454E-2</v>
      </c>
      <c r="BF64">
        <f t="shared" si="78"/>
        <v>1.909305982728662</v>
      </c>
      <c r="BG64">
        <f t="shared" si="79"/>
        <v>639.88107800486944</v>
      </c>
      <c r="BH64" t="s">
        <v>673</v>
      </c>
      <c r="BI64">
        <v>628.1</v>
      </c>
      <c r="BJ64">
        <f t="shared" si="80"/>
        <v>628.1</v>
      </c>
      <c r="BK64">
        <f t="shared" si="81"/>
        <v>0.46753953740908805</v>
      </c>
      <c r="BL64">
        <f t="shared" si="82"/>
        <v>0.31655845275607519</v>
      </c>
      <c r="BM64">
        <f t="shared" si="83"/>
        <v>0.80329409991188994</v>
      </c>
      <c r="BN64">
        <f t="shared" si="84"/>
        <v>0.93853483452294972</v>
      </c>
      <c r="BO64">
        <f t="shared" si="85"/>
        <v>0.92370767021713418</v>
      </c>
      <c r="BP64">
        <f t="shared" si="86"/>
        <v>0.19783517714460067</v>
      </c>
      <c r="BQ64">
        <f t="shared" si="87"/>
        <v>0.80216482285539936</v>
      </c>
      <c r="BR64">
        <v>2483</v>
      </c>
      <c r="BS64">
        <v>290.00000000000011</v>
      </c>
      <c r="BT64">
        <v>1134.56</v>
      </c>
      <c r="BU64">
        <v>125</v>
      </c>
      <c r="BV64">
        <v>10350.9</v>
      </c>
      <c r="BW64">
        <v>1131.2</v>
      </c>
      <c r="BX64">
        <v>3.36</v>
      </c>
      <c r="BY64">
        <v>300.00000000000011</v>
      </c>
      <c r="BZ64">
        <v>38.4</v>
      </c>
      <c r="CA64">
        <v>1179.6181014900401</v>
      </c>
      <c r="CB64">
        <v>1.1735490751197479</v>
      </c>
      <c r="CC64">
        <v>-50.11569009457282</v>
      </c>
      <c r="CD64">
        <v>0.99287163033183146</v>
      </c>
      <c r="CE64">
        <v>0.98912948913619658</v>
      </c>
      <c r="CF64">
        <v>-1.1247183759733031E-2</v>
      </c>
      <c r="CG64">
        <v>289.99999999999989</v>
      </c>
      <c r="CH64">
        <v>1127.6400000000001</v>
      </c>
      <c r="CI64">
        <v>755</v>
      </c>
      <c r="CJ64">
        <v>10309.200000000001</v>
      </c>
      <c r="CK64">
        <v>1131.01</v>
      </c>
      <c r="CL64">
        <v>-3.37</v>
      </c>
      <c r="CZ64">
        <f t="shared" si="88"/>
        <v>1799.95</v>
      </c>
      <c r="DA64">
        <f t="shared" si="89"/>
        <v>1513.142393242191</v>
      </c>
      <c r="DB64">
        <f t="shared" si="90"/>
        <v>0.84065801452384281</v>
      </c>
      <c r="DC64">
        <f t="shared" si="91"/>
        <v>0.1913160290476856</v>
      </c>
      <c r="DD64">
        <v>6</v>
      </c>
      <c r="DE64">
        <v>0.5</v>
      </c>
      <c r="DF64" t="s">
        <v>425</v>
      </c>
      <c r="DG64">
        <v>2</v>
      </c>
      <c r="DH64">
        <v>1693597644.0999999</v>
      </c>
      <c r="DI64">
        <v>274.61700000000002</v>
      </c>
      <c r="DJ64">
        <v>299.98500000000001</v>
      </c>
      <c r="DK64">
        <v>22.962299999999999</v>
      </c>
      <c r="DL64">
        <v>19.6235</v>
      </c>
      <c r="DM64">
        <v>272.27600000000001</v>
      </c>
      <c r="DN64">
        <v>22.473500000000001</v>
      </c>
      <c r="DO64">
        <v>499.85</v>
      </c>
      <c r="DP64">
        <v>99.775199999999998</v>
      </c>
      <c r="DQ64">
        <v>0.10119400000000001</v>
      </c>
      <c r="DR64">
        <v>28.025700000000001</v>
      </c>
      <c r="DS64">
        <v>28.000399999999999</v>
      </c>
      <c r="DT64">
        <v>999.9</v>
      </c>
      <c r="DU64">
        <v>0</v>
      </c>
      <c r="DV64">
        <v>0</v>
      </c>
      <c r="DW64">
        <v>9930</v>
      </c>
      <c r="DX64">
        <v>0</v>
      </c>
      <c r="DY64">
        <v>58.1387</v>
      </c>
      <c r="DZ64">
        <v>-25.3688</v>
      </c>
      <c r="EA64">
        <v>281.07100000000003</v>
      </c>
      <c r="EB64">
        <v>305.99</v>
      </c>
      <c r="EC64">
        <v>3.3388399999999998</v>
      </c>
      <c r="ED64">
        <v>299.98500000000001</v>
      </c>
      <c r="EE64">
        <v>19.6235</v>
      </c>
      <c r="EF64">
        <v>2.2910699999999999</v>
      </c>
      <c r="EG64">
        <v>1.9579299999999999</v>
      </c>
      <c r="EH64">
        <v>19.613700000000001</v>
      </c>
      <c r="EI64">
        <v>17.1082</v>
      </c>
      <c r="EJ64">
        <v>1799.95</v>
      </c>
      <c r="EK64">
        <v>0.97800799999999999</v>
      </c>
      <c r="EL64">
        <v>2.1992299999999999E-2</v>
      </c>
      <c r="EM64">
        <v>0</v>
      </c>
      <c r="EN64">
        <v>1003.81</v>
      </c>
      <c r="EO64">
        <v>5.0002700000000004</v>
      </c>
      <c r="EP64">
        <v>18626.5</v>
      </c>
      <c r="EQ64">
        <v>16248.2</v>
      </c>
      <c r="ER64">
        <v>46.936999999999998</v>
      </c>
      <c r="ES64">
        <v>49.061999999999998</v>
      </c>
      <c r="ET64">
        <v>48.061999999999998</v>
      </c>
      <c r="EU64">
        <v>48.186999999999998</v>
      </c>
      <c r="EV64">
        <v>48.561999999999998</v>
      </c>
      <c r="EW64">
        <v>1755.48</v>
      </c>
      <c r="EX64">
        <v>39.479999999999997</v>
      </c>
      <c r="EY64">
        <v>0</v>
      </c>
      <c r="EZ64">
        <v>106.80000019073491</v>
      </c>
      <c r="FA64">
        <v>0</v>
      </c>
      <c r="FB64">
        <v>1005.0303846153849</v>
      </c>
      <c r="FC64">
        <v>-6.9945299258915083</v>
      </c>
      <c r="FD64">
        <v>-114.0888888310092</v>
      </c>
      <c r="FE64">
        <v>18640.68076923077</v>
      </c>
      <c r="FF64">
        <v>15</v>
      </c>
      <c r="FG64">
        <v>1693597610.0999999</v>
      </c>
      <c r="FH64" t="s">
        <v>674</v>
      </c>
      <c r="FI64">
        <v>1693597605.0999999</v>
      </c>
      <c r="FJ64">
        <v>1693597610.0999999</v>
      </c>
      <c r="FK64">
        <v>61</v>
      </c>
      <c r="FL64">
        <v>-0.23100000000000001</v>
      </c>
      <c r="FM64">
        <v>-1E-3</v>
      </c>
      <c r="FN64">
        <v>2.3479999999999999</v>
      </c>
      <c r="FO64">
        <v>0.32300000000000001</v>
      </c>
      <c r="FP64">
        <v>300</v>
      </c>
      <c r="FQ64">
        <v>20</v>
      </c>
      <c r="FR64">
        <v>0.25</v>
      </c>
      <c r="FS64">
        <v>7.0000000000000007E-2</v>
      </c>
      <c r="FT64">
        <v>20.302611043353249</v>
      </c>
      <c r="FU64">
        <v>0.47706312841736143</v>
      </c>
      <c r="FV64">
        <v>0.19049157076016771</v>
      </c>
      <c r="FW64">
        <v>1</v>
      </c>
      <c r="FX64">
        <v>0.17901286358656651</v>
      </c>
      <c r="FY64">
        <v>6.7254858414107263E-2</v>
      </c>
      <c r="FZ64">
        <v>1.255642492049047E-2</v>
      </c>
      <c r="GA64">
        <v>1</v>
      </c>
      <c r="GB64">
        <v>2</v>
      </c>
      <c r="GC64">
        <v>2</v>
      </c>
      <c r="GD64" t="s">
        <v>427</v>
      </c>
      <c r="GE64">
        <v>3.0815999999999999</v>
      </c>
      <c r="GF64">
        <v>2.8657400000000002</v>
      </c>
      <c r="GG64">
        <v>6.7766800000000002E-2</v>
      </c>
      <c r="GH64">
        <v>7.5442599999999999E-2</v>
      </c>
      <c r="GI64">
        <v>0.11083800000000001</v>
      </c>
      <c r="GJ64">
        <v>0.103357</v>
      </c>
      <c r="GK64">
        <v>28039.200000000001</v>
      </c>
      <c r="GL64">
        <v>21584.5</v>
      </c>
      <c r="GM64">
        <v>29012.3</v>
      </c>
      <c r="GN64">
        <v>21767.599999999999</v>
      </c>
      <c r="GO64">
        <v>34592.199999999997</v>
      </c>
      <c r="GP64">
        <v>26875.8</v>
      </c>
      <c r="GQ64">
        <v>40263</v>
      </c>
      <c r="GR64">
        <v>30949.7</v>
      </c>
      <c r="GS64">
        <v>2.0142000000000002</v>
      </c>
      <c r="GT64">
        <v>1.7349000000000001</v>
      </c>
      <c r="GU64">
        <v>1.2248800000000001E-2</v>
      </c>
      <c r="GV64">
        <v>0</v>
      </c>
      <c r="GW64">
        <v>27.8004</v>
      </c>
      <c r="GX64">
        <v>999.9</v>
      </c>
      <c r="GY64">
        <v>33.1</v>
      </c>
      <c r="GZ64">
        <v>40.9</v>
      </c>
      <c r="HA64">
        <v>25.801500000000001</v>
      </c>
      <c r="HB64">
        <v>62.441400000000002</v>
      </c>
      <c r="HC64">
        <v>13.6859</v>
      </c>
      <c r="HD64">
        <v>1</v>
      </c>
      <c r="HE64">
        <v>0.51493900000000004</v>
      </c>
      <c r="HF64">
        <v>3.87649</v>
      </c>
      <c r="HG64">
        <v>20.227399999999999</v>
      </c>
      <c r="HH64">
        <v>5.2352600000000002</v>
      </c>
      <c r="HI64">
        <v>11.98</v>
      </c>
      <c r="HJ64">
        <v>4.9741999999999997</v>
      </c>
      <c r="HK64">
        <v>3.2839999999999998</v>
      </c>
      <c r="HL64">
        <v>9999</v>
      </c>
      <c r="HM64">
        <v>9999</v>
      </c>
      <c r="HN64">
        <v>9999</v>
      </c>
      <c r="HO64">
        <v>999.9</v>
      </c>
      <c r="HP64">
        <v>1.8615699999999999</v>
      </c>
      <c r="HQ64">
        <v>1.8632500000000001</v>
      </c>
      <c r="HR64">
        <v>1.86859</v>
      </c>
      <c r="HS64">
        <v>1.8593900000000001</v>
      </c>
      <c r="HT64">
        <v>1.85765</v>
      </c>
      <c r="HU64">
        <v>1.86127</v>
      </c>
      <c r="HV64">
        <v>1.8651500000000001</v>
      </c>
      <c r="HW64">
        <v>1.8672200000000001</v>
      </c>
      <c r="HX64">
        <v>5</v>
      </c>
      <c r="HY64">
        <v>0</v>
      </c>
      <c r="HZ64">
        <v>0</v>
      </c>
      <c r="IA64">
        <v>0</v>
      </c>
      <c r="IB64" t="s">
        <v>428</v>
      </c>
      <c r="IC64" t="s">
        <v>429</v>
      </c>
      <c r="ID64" t="s">
        <v>430</v>
      </c>
      <c r="IE64" t="s">
        <v>430</v>
      </c>
      <c r="IF64" t="s">
        <v>430</v>
      </c>
      <c r="IG64" t="s">
        <v>430</v>
      </c>
      <c r="IH64">
        <v>0</v>
      </c>
      <c r="II64">
        <v>100</v>
      </c>
      <c r="IJ64">
        <v>100</v>
      </c>
      <c r="IK64">
        <v>2.3410000000000002</v>
      </c>
      <c r="IL64">
        <v>0.48880000000000001</v>
      </c>
      <c r="IM64">
        <v>2.1503417674781682</v>
      </c>
      <c r="IN64">
        <v>1.118558698776514E-3</v>
      </c>
      <c r="IO64">
        <v>-1.6939696309573479E-6</v>
      </c>
      <c r="IP64">
        <v>5.4698917449866148E-10</v>
      </c>
      <c r="IQ64">
        <v>-8.8725159802243325E-2</v>
      </c>
      <c r="IR64">
        <v>-7.6058941998734366E-3</v>
      </c>
      <c r="IS64">
        <v>1.6984902717538061E-3</v>
      </c>
      <c r="IT64">
        <v>-9.6352527008986976E-6</v>
      </c>
      <c r="IU64">
        <v>2</v>
      </c>
      <c r="IV64">
        <v>2021</v>
      </c>
      <c r="IW64">
        <v>2</v>
      </c>
      <c r="IX64">
        <v>40</v>
      </c>
      <c r="IY64">
        <v>0.7</v>
      </c>
      <c r="IZ64">
        <v>0.6</v>
      </c>
      <c r="JA64">
        <v>0.81176800000000005</v>
      </c>
      <c r="JB64">
        <v>2.5427200000000001</v>
      </c>
      <c r="JC64">
        <v>1.34399</v>
      </c>
      <c r="JD64">
        <v>2.2363300000000002</v>
      </c>
      <c r="JE64">
        <v>1.5918000000000001</v>
      </c>
      <c r="JF64">
        <v>2.31934</v>
      </c>
      <c r="JG64">
        <v>48.0259</v>
      </c>
      <c r="JH64">
        <v>24.008700000000001</v>
      </c>
      <c r="JI64">
        <v>18</v>
      </c>
      <c r="JJ64">
        <v>540.67100000000005</v>
      </c>
      <c r="JK64">
        <v>394.72800000000001</v>
      </c>
      <c r="JL64">
        <v>22.717400000000001</v>
      </c>
      <c r="JM64">
        <v>33.741300000000003</v>
      </c>
      <c r="JN64">
        <v>29.998699999999999</v>
      </c>
      <c r="JO64">
        <v>33.601900000000001</v>
      </c>
      <c r="JP64">
        <v>33.549599999999998</v>
      </c>
      <c r="JQ64">
        <v>16.338999999999999</v>
      </c>
      <c r="JR64">
        <v>25.450600000000001</v>
      </c>
      <c r="JS64">
        <v>24.748799999999999</v>
      </c>
      <c r="JT64">
        <v>22.831199999999999</v>
      </c>
      <c r="JU64">
        <v>300</v>
      </c>
      <c r="JV64">
        <v>19.6203</v>
      </c>
      <c r="JW64">
        <v>98.918599999999998</v>
      </c>
      <c r="JX64">
        <v>97.755200000000002</v>
      </c>
    </row>
    <row r="65" spans="1:284" x14ac:dyDescent="0.3">
      <c r="A65">
        <v>57</v>
      </c>
      <c r="B65">
        <v>1693597757.5999999</v>
      </c>
      <c r="C65">
        <v>13057.5</v>
      </c>
      <c r="D65" t="s">
        <v>675</v>
      </c>
      <c r="E65" t="s">
        <v>676</v>
      </c>
      <c r="F65" t="s">
        <v>416</v>
      </c>
      <c r="G65" t="s">
        <v>666</v>
      </c>
      <c r="H65" t="s">
        <v>591</v>
      </c>
      <c r="I65" t="s">
        <v>419</v>
      </c>
      <c r="J65" t="s">
        <v>420</v>
      </c>
      <c r="K65" t="s">
        <v>592</v>
      </c>
      <c r="L65" t="s">
        <v>593</v>
      </c>
      <c r="M65">
        <v>1693597757.5999999</v>
      </c>
      <c r="N65">
        <f t="shared" si="46"/>
        <v>3.1281404964387661E-3</v>
      </c>
      <c r="O65">
        <f t="shared" si="47"/>
        <v>3.1281404964387662</v>
      </c>
      <c r="P65">
        <f t="shared" si="48"/>
        <v>14.568102130887864</v>
      </c>
      <c r="Q65">
        <f t="shared" si="49"/>
        <v>181.92</v>
      </c>
      <c r="R65">
        <f t="shared" si="50"/>
        <v>64.445670833504863</v>
      </c>
      <c r="S65">
        <f t="shared" si="51"/>
        <v>6.4362758255694024</v>
      </c>
      <c r="T65">
        <f t="shared" si="52"/>
        <v>18.1685950824</v>
      </c>
      <c r="U65">
        <f t="shared" si="53"/>
        <v>0.21062001771559252</v>
      </c>
      <c r="V65">
        <f t="shared" si="54"/>
        <v>2.9264057172957219</v>
      </c>
      <c r="W65">
        <f t="shared" si="55"/>
        <v>0.20254638725825833</v>
      </c>
      <c r="X65">
        <f t="shared" si="56"/>
        <v>0.12729108949094584</v>
      </c>
      <c r="Y65">
        <f t="shared" si="57"/>
        <v>344.37829964468995</v>
      </c>
      <c r="Z65">
        <f t="shared" si="58"/>
        <v>29.252187761768919</v>
      </c>
      <c r="AA65">
        <f t="shared" si="59"/>
        <v>27.998699999999999</v>
      </c>
      <c r="AB65">
        <f t="shared" si="60"/>
        <v>3.7945520950823179</v>
      </c>
      <c r="AC65">
        <f t="shared" si="61"/>
        <v>60.465511112340351</v>
      </c>
      <c r="AD65">
        <f t="shared" si="62"/>
        <v>2.2991881689175</v>
      </c>
      <c r="AE65">
        <f t="shared" si="63"/>
        <v>3.8024786801947013</v>
      </c>
      <c r="AF65">
        <f t="shared" si="64"/>
        <v>1.4953639261648179</v>
      </c>
      <c r="AG65">
        <f t="shared" si="65"/>
        <v>-137.95099589294958</v>
      </c>
      <c r="AH65">
        <f t="shared" si="66"/>
        <v>5.6481081841046095</v>
      </c>
      <c r="AI65">
        <f t="shared" si="67"/>
        <v>0.42077605496797349</v>
      </c>
      <c r="AJ65">
        <f t="shared" si="68"/>
        <v>212.49618799081296</v>
      </c>
      <c r="AK65">
        <v>11</v>
      </c>
      <c r="AL65">
        <v>2</v>
      </c>
      <c r="AM65">
        <f t="shared" si="69"/>
        <v>1</v>
      </c>
      <c r="AN65">
        <f t="shared" si="70"/>
        <v>0</v>
      </c>
      <c r="AO65">
        <f t="shared" si="71"/>
        <v>52599.998409120715</v>
      </c>
      <c r="AP65" t="s">
        <v>422</v>
      </c>
      <c r="AQ65">
        <v>10366.9</v>
      </c>
      <c r="AR65">
        <v>993.59653846153856</v>
      </c>
      <c r="AS65">
        <v>3431.87</v>
      </c>
      <c r="AT65">
        <f t="shared" si="72"/>
        <v>0.71047955241266758</v>
      </c>
      <c r="AU65">
        <v>-3.9894345373445681</v>
      </c>
      <c r="AV65" t="s">
        <v>677</v>
      </c>
      <c r="AW65">
        <v>10345.5</v>
      </c>
      <c r="AX65">
        <v>1002.531538461539</v>
      </c>
      <c r="AY65">
        <v>1137.4334298294109</v>
      </c>
      <c r="AZ65">
        <f t="shared" si="73"/>
        <v>0.11860201030675188</v>
      </c>
      <c r="BA65">
        <v>0.5</v>
      </c>
      <c r="BB65">
        <f t="shared" si="74"/>
        <v>1513.2263998223448</v>
      </c>
      <c r="BC65">
        <f t="shared" si="75"/>
        <v>14.568102130887864</v>
      </c>
      <c r="BD65">
        <f t="shared" si="76"/>
        <v>89.73584653408939</v>
      </c>
      <c r="BE65">
        <f t="shared" si="77"/>
        <v>1.2263555982377201E-2</v>
      </c>
      <c r="BF65">
        <f t="shared" si="78"/>
        <v>2.0172051480100266</v>
      </c>
      <c r="BG65">
        <f t="shared" si="79"/>
        <v>627.261775607505</v>
      </c>
      <c r="BH65" t="s">
        <v>678</v>
      </c>
      <c r="BI65">
        <v>626.84</v>
      </c>
      <c r="BJ65">
        <f t="shared" si="80"/>
        <v>626.84</v>
      </c>
      <c r="BK65">
        <f t="shared" si="81"/>
        <v>0.44889961595905292</v>
      </c>
      <c r="BL65">
        <f t="shared" si="82"/>
        <v>0.26420608548163776</v>
      </c>
      <c r="BM65">
        <f t="shared" si="83"/>
        <v>0.81797220356666045</v>
      </c>
      <c r="BN65">
        <f t="shared" si="84"/>
        <v>0.9378810268003599</v>
      </c>
      <c r="BO65">
        <f t="shared" si="85"/>
        <v>0.94100871225612381</v>
      </c>
      <c r="BP65">
        <f t="shared" si="86"/>
        <v>0.16519674072045509</v>
      </c>
      <c r="BQ65">
        <f t="shared" si="87"/>
        <v>0.83480325927954491</v>
      </c>
      <c r="BR65">
        <v>2485</v>
      </c>
      <c r="BS65">
        <v>290.00000000000011</v>
      </c>
      <c r="BT65">
        <v>1103.01</v>
      </c>
      <c r="BU65">
        <v>155</v>
      </c>
      <c r="BV65">
        <v>10345.5</v>
      </c>
      <c r="BW65">
        <v>1099.8499999999999</v>
      </c>
      <c r="BX65">
        <v>3.16</v>
      </c>
      <c r="BY65">
        <v>300.00000000000011</v>
      </c>
      <c r="BZ65">
        <v>38.4</v>
      </c>
      <c r="CA65">
        <v>1137.4334298294109</v>
      </c>
      <c r="CB65">
        <v>0.995741001391794</v>
      </c>
      <c r="CC65">
        <v>-38.88329362094624</v>
      </c>
      <c r="CD65">
        <v>0.8424714253669553</v>
      </c>
      <c r="CE65">
        <v>0.98702608845711726</v>
      </c>
      <c r="CF65">
        <v>-1.124761112347053E-2</v>
      </c>
      <c r="CG65">
        <v>289.99999999999989</v>
      </c>
      <c r="CH65">
        <v>1096.5999999999999</v>
      </c>
      <c r="CI65">
        <v>665</v>
      </c>
      <c r="CJ65">
        <v>10316.700000000001</v>
      </c>
      <c r="CK65">
        <v>1099.74</v>
      </c>
      <c r="CL65">
        <v>-3.14</v>
      </c>
      <c r="CZ65">
        <f t="shared" si="88"/>
        <v>1800.05</v>
      </c>
      <c r="DA65">
        <f t="shared" si="89"/>
        <v>1513.2263998223448</v>
      </c>
      <c r="DB65">
        <f t="shared" si="90"/>
        <v>0.84065798162403538</v>
      </c>
      <c r="DC65">
        <f t="shared" si="91"/>
        <v>0.19131596324807085</v>
      </c>
      <c r="DD65">
        <v>6</v>
      </c>
      <c r="DE65">
        <v>0.5</v>
      </c>
      <c r="DF65" t="s">
        <v>425</v>
      </c>
      <c r="DG65">
        <v>2</v>
      </c>
      <c r="DH65">
        <v>1693597757.5999999</v>
      </c>
      <c r="DI65">
        <v>181.92</v>
      </c>
      <c r="DJ65">
        <v>200.06899999999999</v>
      </c>
      <c r="DK65">
        <v>23.0215</v>
      </c>
      <c r="DL65">
        <v>19.357299999999999</v>
      </c>
      <c r="DM65">
        <v>179.89</v>
      </c>
      <c r="DN65">
        <v>22.5303</v>
      </c>
      <c r="DO65">
        <v>500.43</v>
      </c>
      <c r="DP65">
        <v>99.771000000000001</v>
      </c>
      <c r="DQ65">
        <v>0.100345</v>
      </c>
      <c r="DR65">
        <v>28.034500000000001</v>
      </c>
      <c r="DS65">
        <v>27.998699999999999</v>
      </c>
      <c r="DT65">
        <v>999.9</v>
      </c>
      <c r="DU65">
        <v>0</v>
      </c>
      <c r="DV65">
        <v>0</v>
      </c>
      <c r="DW65">
        <v>10005</v>
      </c>
      <c r="DX65">
        <v>0</v>
      </c>
      <c r="DY65">
        <v>64.608800000000002</v>
      </c>
      <c r="DZ65">
        <v>-18.148900000000001</v>
      </c>
      <c r="EA65">
        <v>186.20699999999999</v>
      </c>
      <c r="EB65">
        <v>204.018</v>
      </c>
      <c r="EC65">
        <v>3.6642000000000001</v>
      </c>
      <c r="ED65">
        <v>200.06899999999999</v>
      </c>
      <c r="EE65">
        <v>19.357299999999999</v>
      </c>
      <c r="EF65">
        <v>2.2968799999999998</v>
      </c>
      <c r="EG65">
        <v>1.9313</v>
      </c>
      <c r="EH65">
        <v>19.654499999999999</v>
      </c>
      <c r="EI65">
        <v>16.891999999999999</v>
      </c>
      <c r="EJ65">
        <v>1800.05</v>
      </c>
      <c r="EK65">
        <v>0.97800799999999999</v>
      </c>
      <c r="EL65">
        <v>2.1992299999999999E-2</v>
      </c>
      <c r="EM65">
        <v>0</v>
      </c>
      <c r="EN65">
        <v>1001.74</v>
      </c>
      <c r="EO65">
        <v>5.0002700000000004</v>
      </c>
      <c r="EP65">
        <v>18571</v>
      </c>
      <c r="EQ65">
        <v>16249.1</v>
      </c>
      <c r="ER65">
        <v>46.811999999999998</v>
      </c>
      <c r="ES65">
        <v>49</v>
      </c>
      <c r="ET65">
        <v>48</v>
      </c>
      <c r="EU65">
        <v>48.061999999999998</v>
      </c>
      <c r="EV65">
        <v>48.5</v>
      </c>
      <c r="EW65">
        <v>1755.57</v>
      </c>
      <c r="EX65">
        <v>39.479999999999997</v>
      </c>
      <c r="EY65">
        <v>0</v>
      </c>
      <c r="EZ65">
        <v>111.6000001430511</v>
      </c>
      <c r="FA65">
        <v>0</v>
      </c>
      <c r="FB65">
        <v>1002.531538461539</v>
      </c>
      <c r="FC65">
        <v>-6.1955555742501947</v>
      </c>
      <c r="FD65">
        <v>-115.5247864203259</v>
      </c>
      <c r="FE65">
        <v>18585.288461538461</v>
      </c>
      <c r="FF65">
        <v>15</v>
      </c>
      <c r="FG65">
        <v>1693597723.5999999</v>
      </c>
      <c r="FH65" t="s">
        <v>679</v>
      </c>
      <c r="FI65">
        <v>1693597715.5999999</v>
      </c>
      <c r="FJ65">
        <v>1693597723.5999999</v>
      </c>
      <c r="FK65">
        <v>62</v>
      </c>
      <c r="FL65">
        <v>-0.26900000000000002</v>
      </c>
      <c r="FM65">
        <v>-1E-3</v>
      </c>
      <c r="FN65">
        <v>2.0409999999999999</v>
      </c>
      <c r="FO65">
        <v>0.32200000000000001</v>
      </c>
      <c r="FP65">
        <v>200</v>
      </c>
      <c r="FQ65">
        <v>20</v>
      </c>
      <c r="FR65">
        <v>0.35</v>
      </c>
      <c r="FS65">
        <v>0.06</v>
      </c>
      <c r="FT65">
        <v>14.34460199632894</v>
      </c>
      <c r="FU65">
        <v>0.54031207403091652</v>
      </c>
      <c r="FV65">
        <v>0.12671867036119819</v>
      </c>
      <c r="FW65">
        <v>1</v>
      </c>
      <c r="FX65">
        <v>0.19673479420393861</v>
      </c>
      <c r="FY65">
        <v>7.5883414217154901E-2</v>
      </c>
      <c r="FZ65">
        <v>1.3074893239785329E-2</v>
      </c>
      <c r="GA65">
        <v>1</v>
      </c>
      <c r="GB65">
        <v>2</v>
      </c>
      <c r="GC65">
        <v>2</v>
      </c>
      <c r="GD65" t="s">
        <v>427</v>
      </c>
      <c r="GE65">
        <v>3.0821999999999998</v>
      </c>
      <c r="GF65">
        <v>2.8655499999999998</v>
      </c>
      <c r="GG65">
        <v>4.7226799999999999E-2</v>
      </c>
      <c r="GH65">
        <v>5.3413799999999997E-2</v>
      </c>
      <c r="GI65">
        <v>0.11103300000000001</v>
      </c>
      <c r="GJ65">
        <v>0.102352</v>
      </c>
      <c r="GK65">
        <v>28657</v>
      </c>
      <c r="GL65">
        <v>22100.1</v>
      </c>
      <c r="GM65">
        <v>29012.3</v>
      </c>
      <c r="GN65">
        <v>21768.9</v>
      </c>
      <c r="GO65">
        <v>34582.1</v>
      </c>
      <c r="GP65">
        <v>26905.200000000001</v>
      </c>
      <c r="GQ65">
        <v>40262.5</v>
      </c>
      <c r="GR65">
        <v>30950.799999999999</v>
      </c>
      <c r="GS65">
        <v>2.0152999999999999</v>
      </c>
      <c r="GT65">
        <v>1.7322</v>
      </c>
      <c r="GU65">
        <v>1.055E-2</v>
      </c>
      <c r="GV65">
        <v>0</v>
      </c>
      <c r="GW65">
        <v>27.8264</v>
      </c>
      <c r="GX65">
        <v>999.9</v>
      </c>
      <c r="GY65">
        <v>32.4</v>
      </c>
      <c r="GZ65">
        <v>41.3</v>
      </c>
      <c r="HA65">
        <v>25.800699999999999</v>
      </c>
      <c r="HB65">
        <v>62.361400000000003</v>
      </c>
      <c r="HC65">
        <v>13.229200000000001</v>
      </c>
      <c r="HD65">
        <v>1</v>
      </c>
      <c r="HE65">
        <v>0.51131099999999996</v>
      </c>
      <c r="HF65">
        <v>4.1109299999999998</v>
      </c>
      <c r="HG65">
        <v>20.221599999999999</v>
      </c>
      <c r="HH65">
        <v>5.2340600000000004</v>
      </c>
      <c r="HI65">
        <v>11.98</v>
      </c>
      <c r="HJ65">
        <v>4.9749999999999996</v>
      </c>
      <c r="HK65">
        <v>3.2839999999999998</v>
      </c>
      <c r="HL65">
        <v>9999</v>
      </c>
      <c r="HM65">
        <v>9999</v>
      </c>
      <c r="HN65">
        <v>9999</v>
      </c>
      <c r="HO65">
        <v>999.9</v>
      </c>
      <c r="HP65">
        <v>1.8615699999999999</v>
      </c>
      <c r="HQ65">
        <v>1.8632500000000001</v>
      </c>
      <c r="HR65">
        <v>1.86859</v>
      </c>
      <c r="HS65">
        <v>1.8594200000000001</v>
      </c>
      <c r="HT65">
        <v>1.8577300000000001</v>
      </c>
      <c r="HU65">
        <v>1.86138</v>
      </c>
      <c r="HV65">
        <v>1.86521</v>
      </c>
      <c r="HW65">
        <v>1.8672200000000001</v>
      </c>
      <c r="HX65">
        <v>5</v>
      </c>
      <c r="HY65">
        <v>0</v>
      </c>
      <c r="HZ65">
        <v>0</v>
      </c>
      <c r="IA65">
        <v>0</v>
      </c>
      <c r="IB65" t="s">
        <v>428</v>
      </c>
      <c r="IC65" t="s">
        <v>429</v>
      </c>
      <c r="ID65" t="s">
        <v>430</v>
      </c>
      <c r="IE65" t="s">
        <v>430</v>
      </c>
      <c r="IF65" t="s">
        <v>430</v>
      </c>
      <c r="IG65" t="s">
        <v>430</v>
      </c>
      <c r="IH65">
        <v>0</v>
      </c>
      <c r="II65">
        <v>100</v>
      </c>
      <c r="IJ65">
        <v>100</v>
      </c>
      <c r="IK65">
        <v>2.0299999999999998</v>
      </c>
      <c r="IL65">
        <v>0.49120000000000003</v>
      </c>
      <c r="IM65">
        <v>1.881273724306137</v>
      </c>
      <c r="IN65">
        <v>1.118558698776514E-3</v>
      </c>
      <c r="IO65">
        <v>-1.6939696309573479E-6</v>
      </c>
      <c r="IP65">
        <v>5.4698917449866148E-10</v>
      </c>
      <c r="IQ65">
        <v>-8.9382237867007219E-2</v>
      </c>
      <c r="IR65">
        <v>-7.6058941998734366E-3</v>
      </c>
      <c r="IS65">
        <v>1.6984902717538061E-3</v>
      </c>
      <c r="IT65">
        <v>-9.6352527008986976E-6</v>
      </c>
      <c r="IU65">
        <v>2</v>
      </c>
      <c r="IV65">
        <v>2021</v>
      </c>
      <c r="IW65">
        <v>2</v>
      </c>
      <c r="IX65">
        <v>40</v>
      </c>
      <c r="IY65">
        <v>0.7</v>
      </c>
      <c r="IZ65">
        <v>0.6</v>
      </c>
      <c r="JA65">
        <v>0.59448199999999995</v>
      </c>
      <c r="JB65">
        <v>2.5354000000000001</v>
      </c>
      <c r="JC65">
        <v>1.34399</v>
      </c>
      <c r="JD65">
        <v>2.2363300000000002</v>
      </c>
      <c r="JE65">
        <v>1.5918000000000001</v>
      </c>
      <c r="JF65">
        <v>2.50854</v>
      </c>
      <c r="JG65">
        <v>48.393000000000001</v>
      </c>
      <c r="JH65">
        <v>23.982399999999998</v>
      </c>
      <c r="JI65">
        <v>18</v>
      </c>
      <c r="JJ65">
        <v>541.48800000000006</v>
      </c>
      <c r="JK65">
        <v>393.15199999999999</v>
      </c>
      <c r="JL65">
        <v>22.867699999999999</v>
      </c>
      <c r="JM65">
        <v>33.729199999999999</v>
      </c>
      <c r="JN65">
        <v>29.999700000000001</v>
      </c>
      <c r="JO65">
        <v>33.607799999999997</v>
      </c>
      <c r="JP65">
        <v>33.558599999999998</v>
      </c>
      <c r="JQ65">
        <v>11.974299999999999</v>
      </c>
      <c r="JR65">
        <v>25.6189</v>
      </c>
      <c r="JS65">
        <v>23.260999999999999</v>
      </c>
      <c r="JT65">
        <v>22.851400000000002</v>
      </c>
      <c r="JU65">
        <v>200</v>
      </c>
      <c r="JV65">
        <v>19.355699999999999</v>
      </c>
      <c r="JW65">
        <v>98.917900000000003</v>
      </c>
      <c r="JX65">
        <v>97.759799999999998</v>
      </c>
    </row>
    <row r="66" spans="1:284" x14ac:dyDescent="0.3">
      <c r="A66">
        <v>58</v>
      </c>
      <c r="B66">
        <v>1693597871.5999999</v>
      </c>
      <c r="C66">
        <v>13171.5</v>
      </c>
      <c r="D66" t="s">
        <v>680</v>
      </c>
      <c r="E66" t="s">
        <v>681</v>
      </c>
      <c r="F66" t="s">
        <v>416</v>
      </c>
      <c r="G66" t="s">
        <v>666</v>
      </c>
      <c r="H66" t="s">
        <v>591</v>
      </c>
      <c r="I66" t="s">
        <v>419</v>
      </c>
      <c r="J66" t="s">
        <v>420</v>
      </c>
      <c r="K66" t="s">
        <v>592</v>
      </c>
      <c r="L66" t="s">
        <v>593</v>
      </c>
      <c r="M66">
        <v>1693597871.5999999</v>
      </c>
      <c r="N66">
        <f t="shared" si="46"/>
        <v>3.3646423917048788E-3</v>
      </c>
      <c r="O66">
        <f t="shared" si="47"/>
        <v>3.3646423917048787</v>
      </c>
      <c r="P66">
        <f t="shared" si="48"/>
        <v>9.3305303068783392</v>
      </c>
      <c r="Q66">
        <f t="shared" si="49"/>
        <v>108.392</v>
      </c>
      <c r="R66">
        <f t="shared" si="50"/>
        <v>38.660954798413947</v>
      </c>
      <c r="S66">
        <f t="shared" si="51"/>
        <v>3.8611041572721456</v>
      </c>
      <c r="T66">
        <f t="shared" si="52"/>
        <v>10.82520605084</v>
      </c>
      <c r="U66">
        <f t="shared" si="53"/>
        <v>0.22790097091610079</v>
      </c>
      <c r="V66">
        <f t="shared" si="54"/>
        <v>2.9211362965824996</v>
      </c>
      <c r="W66">
        <f t="shared" si="55"/>
        <v>0.2184637659528724</v>
      </c>
      <c r="X66">
        <f t="shared" si="56"/>
        <v>0.13735518493892571</v>
      </c>
      <c r="Y66">
        <f t="shared" si="57"/>
        <v>344.33269964464256</v>
      </c>
      <c r="Z66">
        <f t="shared" si="58"/>
        <v>29.216715854689909</v>
      </c>
      <c r="AA66">
        <f t="shared" si="59"/>
        <v>27.988299999999999</v>
      </c>
      <c r="AB66">
        <f t="shared" si="60"/>
        <v>3.7922521039138828</v>
      </c>
      <c r="AC66">
        <f t="shared" si="61"/>
        <v>60.427842299687676</v>
      </c>
      <c r="AD66">
        <f t="shared" si="62"/>
        <v>2.3010254208000003</v>
      </c>
      <c r="AE66">
        <f t="shared" si="63"/>
        <v>3.8078894318089751</v>
      </c>
      <c r="AF66">
        <f t="shared" si="64"/>
        <v>1.4912266831138825</v>
      </c>
      <c r="AG66">
        <f t="shared" si="65"/>
        <v>-148.38072947418516</v>
      </c>
      <c r="AH66">
        <f t="shared" si="66"/>
        <v>11.118391581508099</v>
      </c>
      <c r="AI66">
        <f t="shared" si="67"/>
        <v>0.82985648840376991</v>
      </c>
      <c r="AJ66">
        <f t="shared" si="68"/>
        <v>207.90021824036927</v>
      </c>
      <c r="AK66">
        <v>11</v>
      </c>
      <c r="AL66">
        <v>2</v>
      </c>
      <c r="AM66">
        <f t="shared" si="69"/>
        <v>1</v>
      </c>
      <c r="AN66">
        <f t="shared" si="70"/>
        <v>0</v>
      </c>
      <c r="AO66">
        <f t="shared" si="71"/>
        <v>52444.215413055004</v>
      </c>
      <c r="AP66" t="s">
        <v>422</v>
      </c>
      <c r="AQ66">
        <v>10366.9</v>
      </c>
      <c r="AR66">
        <v>993.59653846153856</v>
      </c>
      <c r="AS66">
        <v>3431.87</v>
      </c>
      <c r="AT66">
        <f t="shared" si="72"/>
        <v>0.71047955241266758</v>
      </c>
      <c r="AU66">
        <v>-3.9894345373445681</v>
      </c>
      <c r="AV66" t="s">
        <v>682</v>
      </c>
      <c r="AW66">
        <v>10355.6</v>
      </c>
      <c r="AX66">
        <v>1004.3784000000001</v>
      </c>
      <c r="AY66">
        <v>1103.5051313248059</v>
      </c>
      <c r="AZ66">
        <f t="shared" si="73"/>
        <v>8.9828971801698798E-2</v>
      </c>
      <c r="BA66">
        <v>0.5</v>
      </c>
      <c r="BB66">
        <f t="shared" si="74"/>
        <v>1513.024799822321</v>
      </c>
      <c r="BC66">
        <f t="shared" si="75"/>
        <v>9.3305303068783392</v>
      </c>
      <c r="BD66">
        <f t="shared" si="76"/>
        <v>67.956731039255118</v>
      </c>
      <c r="BE66">
        <f t="shared" si="77"/>
        <v>8.8035337198617697E-3</v>
      </c>
      <c r="BF66">
        <f t="shared" si="78"/>
        <v>2.1099719453772638</v>
      </c>
      <c r="BG66">
        <f t="shared" si="79"/>
        <v>616.80356381485944</v>
      </c>
      <c r="BH66" t="s">
        <v>683</v>
      </c>
      <c r="BI66">
        <v>632.1</v>
      </c>
      <c r="BJ66">
        <f t="shared" si="80"/>
        <v>632.1</v>
      </c>
      <c r="BK66">
        <f t="shared" si="81"/>
        <v>0.42718888924319143</v>
      </c>
      <c r="BL66">
        <f t="shared" si="82"/>
        <v>0.21027927940925598</v>
      </c>
      <c r="BM66">
        <f t="shared" si="83"/>
        <v>0.83162719390349704</v>
      </c>
      <c r="BN66">
        <f t="shared" si="84"/>
        <v>0.90190155967263852</v>
      </c>
      <c r="BO66">
        <f t="shared" si="85"/>
        <v>0.95492359876897515</v>
      </c>
      <c r="BP66">
        <f t="shared" si="86"/>
        <v>0.13233810336282689</v>
      </c>
      <c r="BQ66">
        <f t="shared" si="87"/>
        <v>0.86766189663717308</v>
      </c>
      <c r="BR66">
        <v>2487</v>
      </c>
      <c r="BS66">
        <v>290.00000000000011</v>
      </c>
      <c r="BT66">
        <v>1078.29</v>
      </c>
      <c r="BU66">
        <v>105</v>
      </c>
      <c r="BV66">
        <v>10355.6</v>
      </c>
      <c r="BW66">
        <v>1075.83</v>
      </c>
      <c r="BX66">
        <v>2.46</v>
      </c>
      <c r="BY66">
        <v>300.00000000000011</v>
      </c>
      <c r="BZ66">
        <v>38.4</v>
      </c>
      <c r="CA66">
        <v>1103.5051313248059</v>
      </c>
      <c r="CB66">
        <v>1.1345498612196869</v>
      </c>
      <c r="CC66">
        <v>-28.65843129186085</v>
      </c>
      <c r="CD66">
        <v>0.95993473064884693</v>
      </c>
      <c r="CE66">
        <v>0.96954187370735256</v>
      </c>
      <c r="CF66">
        <v>-1.124783225806452E-2</v>
      </c>
      <c r="CG66">
        <v>289.99999999999989</v>
      </c>
      <c r="CH66">
        <v>1072.54</v>
      </c>
      <c r="CI66">
        <v>625</v>
      </c>
      <c r="CJ66">
        <v>10321</v>
      </c>
      <c r="CK66">
        <v>1075.74</v>
      </c>
      <c r="CL66">
        <v>-3.2</v>
      </c>
      <c r="CZ66">
        <f t="shared" si="88"/>
        <v>1799.81</v>
      </c>
      <c r="DA66">
        <f t="shared" si="89"/>
        <v>1513.024799822321</v>
      </c>
      <c r="DB66">
        <f t="shared" si="90"/>
        <v>0.84065806936416687</v>
      </c>
      <c r="DC66">
        <f t="shared" si="91"/>
        <v>0.19131613872833386</v>
      </c>
      <c r="DD66">
        <v>6</v>
      </c>
      <c r="DE66">
        <v>0.5</v>
      </c>
      <c r="DF66" t="s">
        <v>425</v>
      </c>
      <c r="DG66">
        <v>2</v>
      </c>
      <c r="DH66">
        <v>1693597871.5999999</v>
      </c>
      <c r="DI66">
        <v>108.392</v>
      </c>
      <c r="DJ66">
        <v>120.017</v>
      </c>
      <c r="DK66">
        <v>23.04</v>
      </c>
      <c r="DL66">
        <v>19.098600000000001</v>
      </c>
      <c r="DM66">
        <v>106.4</v>
      </c>
      <c r="DN66">
        <v>22.548100000000002</v>
      </c>
      <c r="DO66">
        <v>500.399</v>
      </c>
      <c r="DP66">
        <v>99.770600000000002</v>
      </c>
      <c r="DQ66">
        <v>0.100295</v>
      </c>
      <c r="DR66">
        <v>28.058900000000001</v>
      </c>
      <c r="DS66">
        <v>27.988299999999999</v>
      </c>
      <c r="DT66">
        <v>999.9</v>
      </c>
      <c r="DU66">
        <v>0</v>
      </c>
      <c r="DV66">
        <v>0</v>
      </c>
      <c r="DW66">
        <v>9975</v>
      </c>
      <c r="DX66">
        <v>0</v>
      </c>
      <c r="DY66">
        <v>65.809299999999993</v>
      </c>
      <c r="DZ66">
        <v>-11.6251</v>
      </c>
      <c r="EA66">
        <v>110.94799999999999</v>
      </c>
      <c r="EB66">
        <v>122.354</v>
      </c>
      <c r="EC66">
        <v>3.94136</v>
      </c>
      <c r="ED66">
        <v>120.017</v>
      </c>
      <c r="EE66">
        <v>19.098600000000001</v>
      </c>
      <c r="EF66">
        <v>2.2987099999999998</v>
      </c>
      <c r="EG66">
        <v>1.9054800000000001</v>
      </c>
      <c r="EH66">
        <v>19.667400000000001</v>
      </c>
      <c r="EI66">
        <v>16.68</v>
      </c>
      <c r="EJ66">
        <v>1799.81</v>
      </c>
      <c r="EK66">
        <v>0.97800399999999998</v>
      </c>
      <c r="EL66">
        <v>2.1995799999999999E-2</v>
      </c>
      <c r="EM66">
        <v>0</v>
      </c>
      <c r="EN66">
        <v>1003.43</v>
      </c>
      <c r="EO66">
        <v>5.0002700000000004</v>
      </c>
      <c r="EP66">
        <v>18596.099999999999</v>
      </c>
      <c r="EQ66">
        <v>16246.9</v>
      </c>
      <c r="ER66">
        <v>46.811999999999998</v>
      </c>
      <c r="ES66">
        <v>49</v>
      </c>
      <c r="ET66">
        <v>48</v>
      </c>
      <c r="EU66">
        <v>48.125</v>
      </c>
      <c r="EV66">
        <v>48.436999999999998</v>
      </c>
      <c r="EW66">
        <v>1755.33</v>
      </c>
      <c r="EX66">
        <v>39.479999999999997</v>
      </c>
      <c r="EY66">
        <v>0</v>
      </c>
      <c r="EZ66">
        <v>111.7999999523163</v>
      </c>
      <c r="FA66">
        <v>0</v>
      </c>
      <c r="FB66">
        <v>1004.3784000000001</v>
      </c>
      <c r="FC66">
        <v>-5.809230754352205</v>
      </c>
      <c r="FD66">
        <v>-106.2615382028234</v>
      </c>
      <c r="FE66">
        <v>18610.243999999999</v>
      </c>
      <c r="FF66">
        <v>15</v>
      </c>
      <c r="FG66">
        <v>1693597836.5999999</v>
      </c>
      <c r="FH66" t="s">
        <v>684</v>
      </c>
      <c r="FI66">
        <v>1693597825.5999999</v>
      </c>
      <c r="FJ66">
        <v>1693597836.5999999</v>
      </c>
      <c r="FK66">
        <v>63</v>
      </c>
      <c r="FL66">
        <v>0.01</v>
      </c>
      <c r="FM66">
        <v>0</v>
      </c>
      <c r="FN66">
        <v>2</v>
      </c>
      <c r="FO66">
        <v>0.311</v>
      </c>
      <c r="FP66">
        <v>120</v>
      </c>
      <c r="FQ66">
        <v>19</v>
      </c>
      <c r="FR66">
        <v>0.46</v>
      </c>
      <c r="FS66">
        <v>0.08</v>
      </c>
      <c r="FT66">
        <v>9.2272847170597707</v>
      </c>
      <c r="FU66">
        <v>0.1141048857570162</v>
      </c>
      <c r="FV66">
        <v>8.4657237385369954E-2</v>
      </c>
      <c r="FW66">
        <v>1</v>
      </c>
      <c r="FX66">
        <v>0.21992405206392909</v>
      </c>
      <c r="FY66">
        <v>7.4899930848977572E-2</v>
      </c>
      <c r="FZ66">
        <v>1.421206017382629E-2</v>
      </c>
      <c r="GA66">
        <v>1</v>
      </c>
      <c r="GB66">
        <v>2</v>
      </c>
      <c r="GC66">
        <v>2</v>
      </c>
      <c r="GD66" t="s">
        <v>427</v>
      </c>
      <c r="GE66">
        <v>3.0821000000000001</v>
      </c>
      <c r="GF66">
        <v>2.86524</v>
      </c>
      <c r="GG66">
        <v>2.8957400000000001E-2</v>
      </c>
      <c r="GH66">
        <v>3.3432099999999999E-2</v>
      </c>
      <c r="GI66">
        <v>0.11108899999999999</v>
      </c>
      <c r="GJ66">
        <v>0.101369</v>
      </c>
      <c r="GK66">
        <v>29204.5</v>
      </c>
      <c r="GL66">
        <v>22565.7</v>
      </c>
      <c r="GM66">
        <v>29010.5</v>
      </c>
      <c r="GN66">
        <v>21768.2</v>
      </c>
      <c r="GO66">
        <v>34575.300000000003</v>
      </c>
      <c r="GP66">
        <v>26933.7</v>
      </c>
      <c r="GQ66">
        <v>40259.199999999997</v>
      </c>
      <c r="GR66">
        <v>30951.5</v>
      </c>
      <c r="GS66">
        <v>2.0143</v>
      </c>
      <c r="GT66">
        <v>1.73</v>
      </c>
      <c r="GU66">
        <v>9.4771400000000002E-3</v>
      </c>
      <c r="GV66">
        <v>0</v>
      </c>
      <c r="GW66">
        <v>27.833500000000001</v>
      </c>
      <c r="GX66">
        <v>999.9</v>
      </c>
      <c r="GY66">
        <v>31.8</v>
      </c>
      <c r="GZ66">
        <v>41.6</v>
      </c>
      <c r="HA66">
        <v>25.724399999999999</v>
      </c>
      <c r="HB66">
        <v>62.391399999999997</v>
      </c>
      <c r="HC66">
        <v>13.225199999999999</v>
      </c>
      <c r="HD66">
        <v>1</v>
      </c>
      <c r="HE66">
        <v>0.51616899999999999</v>
      </c>
      <c r="HF66">
        <v>3.3545099999999999</v>
      </c>
      <c r="HG66">
        <v>20.238800000000001</v>
      </c>
      <c r="HH66">
        <v>5.2352600000000002</v>
      </c>
      <c r="HI66">
        <v>11.98</v>
      </c>
      <c r="HJ66">
        <v>4.9753999999999996</v>
      </c>
      <c r="HK66">
        <v>3.2839999999999998</v>
      </c>
      <c r="HL66">
        <v>9999</v>
      </c>
      <c r="HM66">
        <v>9999</v>
      </c>
      <c r="HN66">
        <v>9999</v>
      </c>
      <c r="HO66">
        <v>999.9</v>
      </c>
      <c r="HP66">
        <v>1.8615699999999999</v>
      </c>
      <c r="HQ66">
        <v>1.8632500000000001</v>
      </c>
      <c r="HR66">
        <v>1.86859</v>
      </c>
      <c r="HS66">
        <v>1.85944</v>
      </c>
      <c r="HT66">
        <v>1.8577300000000001</v>
      </c>
      <c r="HU66">
        <v>1.86141</v>
      </c>
      <c r="HV66">
        <v>1.8652299999999999</v>
      </c>
      <c r="HW66">
        <v>1.8672299999999999</v>
      </c>
      <c r="HX66">
        <v>5</v>
      </c>
      <c r="HY66">
        <v>0</v>
      </c>
      <c r="HZ66">
        <v>0</v>
      </c>
      <c r="IA66">
        <v>0</v>
      </c>
      <c r="IB66" t="s">
        <v>428</v>
      </c>
      <c r="IC66" t="s">
        <v>429</v>
      </c>
      <c r="ID66" t="s">
        <v>430</v>
      </c>
      <c r="IE66" t="s">
        <v>430</v>
      </c>
      <c r="IF66" t="s">
        <v>430</v>
      </c>
      <c r="IG66" t="s">
        <v>430</v>
      </c>
      <c r="IH66">
        <v>0</v>
      </c>
      <c r="II66">
        <v>100</v>
      </c>
      <c r="IJ66">
        <v>100</v>
      </c>
      <c r="IK66">
        <v>1.992</v>
      </c>
      <c r="IL66">
        <v>0.4919</v>
      </c>
      <c r="IM66">
        <v>1.8911185060426581</v>
      </c>
      <c r="IN66">
        <v>1.118558698776514E-3</v>
      </c>
      <c r="IO66">
        <v>-1.6939696309573479E-6</v>
      </c>
      <c r="IP66">
        <v>5.4698917449866148E-10</v>
      </c>
      <c r="IQ66">
        <v>-8.9732021669202577E-2</v>
      </c>
      <c r="IR66">
        <v>-7.6058941998734366E-3</v>
      </c>
      <c r="IS66">
        <v>1.6984902717538061E-3</v>
      </c>
      <c r="IT66">
        <v>-9.6352527008986976E-6</v>
      </c>
      <c r="IU66">
        <v>2</v>
      </c>
      <c r="IV66">
        <v>2021</v>
      </c>
      <c r="IW66">
        <v>2</v>
      </c>
      <c r="IX66">
        <v>40</v>
      </c>
      <c r="IY66">
        <v>0.8</v>
      </c>
      <c r="IZ66">
        <v>0.6</v>
      </c>
      <c r="JA66">
        <v>0.41259800000000002</v>
      </c>
      <c r="JB66">
        <v>2.5500500000000001</v>
      </c>
      <c r="JC66">
        <v>1.34399</v>
      </c>
      <c r="JD66">
        <v>2.2363300000000002</v>
      </c>
      <c r="JE66">
        <v>1.5918000000000001</v>
      </c>
      <c r="JF66">
        <v>2.4902299999999999</v>
      </c>
      <c r="JG66">
        <v>48.7637</v>
      </c>
      <c r="JH66">
        <v>23.9999</v>
      </c>
      <c r="JI66">
        <v>18</v>
      </c>
      <c r="JJ66">
        <v>541.00900000000001</v>
      </c>
      <c r="JK66">
        <v>392.00599999999997</v>
      </c>
      <c r="JL66">
        <v>22.7456</v>
      </c>
      <c r="JM66">
        <v>33.744399999999999</v>
      </c>
      <c r="JN66">
        <v>29.999300000000002</v>
      </c>
      <c r="JO66">
        <v>33.631900000000002</v>
      </c>
      <c r="JP66">
        <v>33.585599999999999</v>
      </c>
      <c r="JQ66">
        <v>8.3595699999999997</v>
      </c>
      <c r="JR66">
        <v>26.583400000000001</v>
      </c>
      <c r="JS66">
        <v>21.7804</v>
      </c>
      <c r="JT66">
        <v>22.9514</v>
      </c>
      <c r="JU66">
        <v>120</v>
      </c>
      <c r="JV66">
        <v>19.049499999999998</v>
      </c>
      <c r="JW66">
        <v>98.910700000000006</v>
      </c>
      <c r="JX66">
        <v>97.759699999999995</v>
      </c>
    </row>
    <row r="67" spans="1:284" x14ac:dyDescent="0.3">
      <c r="A67">
        <v>59</v>
      </c>
      <c r="B67">
        <v>1693597982.0999999</v>
      </c>
      <c r="C67">
        <v>13282</v>
      </c>
      <c r="D67" t="s">
        <v>685</v>
      </c>
      <c r="E67" t="s">
        <v>686</v>
      </c>
      <c r="F67" t="s">
        <v>416</v>
      </c>
      <c r="G67" t="s">
        <v>666</v>
      </c>
      <c r="H67" t="s">
        <v>591</v>
      </c>
      <c r="I67" t="s">
        <v>419</v>
      </c>
      <c r="J67" t="s">
        <v>420</v>
      </c>
      <c r="K67" t="s">
        <v>592</v>
      </c>
      <c r="L67" t="s">
        <v>593</v>
      </c>
      <c r="M67">
        <v>1693597982.0999999</v>
      </c>
      <c r="N67">
        <f t="shared" si="46"/>
        <v>3.7722406919174782E-3</v>
      </c>
      <c r="O67">
        <f t="shared" si="47"/>
        <v>3.772240691917478</v>
      </c>
      <c r="P67">
        <f t="shared" si="48"/>
        <v>6.0101636845922508</v>
      </c>
      <c r="Q67">
        <f t="shared" si="49"/>
        <v>62.538899999999998</v>
      </c>
      <c r="R67">
        <f t="shared" si="50"/>
        <v>22.576703217839913</v>
      </c>
      <c r="S67">
        <f t="shared" si="51"/>
        <v>2.254683604561897</v>
      </c>
      <c r="T67">
        <f t="shared" si="52"/>
        <v>6.2456166038412002</v>
      </c>
      <c r="U67">
        <f t="shared" si="53"/>
        <v>0.25736419981137199</v>
      </c>
      <c r="V67">
        <f t="shared" si="54"/>
        <v>2.9263389409567671</v>
      </c>
      <c r="W67">
        <f t="shared" si="55"/>
        <v>0.24541823979181115</v>
      </c>
      <c r="X67">
        <f t="shared" si="56"/>
        <v>0.15441348205198505</v>
      </c>
      <c r="Y67">
        <f t="shared" si="57"/>
        <v>344.38209964469382</v>
      </c>
      <c r="Z67">
        <f t="shared" si="58"/>
        <v>29.125546469486537</v>
      </c>
      <c r="AA67">
        <f t="shared" si="59"/>
        <v>28.010200000000001</v>
      </c>
      <c r="AB67">
        <f t="shared" si="60"/>
        <v>3.7970967713655575</v>
      </c>
      <c r="AC67">
        <f t="shared" si="61"/>
        <v>60.578768267132411</v>
      </c>
      <c r="AD67">
        <f t="shared" si="62"/>
        <v>2.3089913428140001</v>
      </c>
      <c r="AE67">
        <f t="shared" si="63"/>
        <v>3.8115521474984582</v>
      </c>
      <c r="AF67">
        <f t="shared" si="64"/>
        <v>1.4881054285515574</v>
      </c>
      <c r="AG67">
        <f t="shared" si="65"/>
        <v>-166.3558145135608</v>
      </c>
      <c r="AH67">
        <f t="shared" si="66"/>
        <v>10.286263981012519</v>
      </c>
      <c r="AI67">
        <f t="shared" si="67"/>
        <v>0.76652969894109191</v>
      </c>
      <c r="AJ67">
        <f t="shared" si="68"/>
        <v>189.07907881108665</v>
      </c>
      <c r="AK67">
        <v>9</v>
      </c>
      <c r="AL67">
        <v>2</v>
      </c>
      <c r="AM67">
        <f t="shared" si="69"/>
        <v>1</v>
      </c>
      <c r="AN67">
        <f t="shared" si="70"/>
        <v>0</v>
      </c>
      <c r="AO67">
        <f t="shared" si="71"/>
        <v>52590.849774762944</v>
      </c>
      <c r="AP67" t="s">
        <v>422</v>
      </c>
      <c r="AQ67">
        <v>10366.9</v>
      </c>
      <c r="AR67">
        <v>993.59653846153856</v>
      </c>
      <c r="AS67">
        <v>3431.87</v>
      </c>
      <c r="AT67">
        <f t="shared" si="72"/>
        <v>0.71047955241266758</v>
      </c>
      <c r="AU67">
        <v>-3.9894345373445681</v>
      </c>
      <c r="AV67" t="s">
        <v>687</v>
      </c>
      <c r="AW67">
        <v>10329.200000000001</v>
      </c>
      <c r="AX67">
        <v>1004.075</v>
      </c>
      <c r="AY67">
        <v>1078.779091840516</v>
      </c>
      <c r="AZ67">
        <f t="shared" si="73"/>
        <v>6.9248739065810527E-2</v>
      </c>
      <c r="BA67">
        <v>0.5</v>
      </c>
      <c r="BB67">
        <f t="shared" si="74"/>
        <v>1513.2431998223467</v>
      </c>
      <c r="BC67">
        <f t="shared" si="75"/>
        <v>6.0101636845922508</v>
      </c>
      <c r="BD67">
        <f t="shared" si="76"/>
        <v>52.395091743804933</v>
      </c>
      <c r="BE67">
        <f t="shared" si="77"/>
        <v>6.6080575964992021E-3</v>
      </c>
      <c r="BF67">
        <f t="shared" si="78"/>
        <v>2.1812537209493477</v>
      </c>
      <c r="BG67">
        <f t="shared" si="79"/>
        <v>609.00143934997368</v>
      </c>
      <c r="BH67" t="s">
        <v>688</v>
      </c>
      <c r="BI67">
        <v>639.66999999999996</v>
      </c>
      <c r="BJ67">
        <f t="shared" si="80"/>
        <v>639.66999999999996</v>
      </c>
      <c r="BK67">
        <f t="shared" si="81"/>
        <v>0.40704264215145991</v>
      </c>
      <c r="BL67">
        <f t="shared" si="82"/>
        <v>0.17012649755757825</v>
      </c>
      <c r="BM67">
        <f t="shared" si="83"/>
        <v>0.84273723521219246</v>
      </c>
      <c r="BN67">
        <f t="shared" si="84"/>
        <v>0.87698817277943308</v>
      </c>
      <c r="BO67">
        <f t="shared" si="85"/>
        <v>0.96506439711432912</v>
      </c>
      <c r="BP67">
        <f t="shared" si="86"/>
        <v>0.1083831553346673</v>
      </c>
      <c r="BQ67">
        <f t="shared" si="87"/>
        <v>0.89161684466533275</v>
      </c>
      <c r="BR67">
        <v>2489</v>
      </c>
      <c r="BS67">
        <v>290.00000000000011</v>
      </c>
      <c r="BT67">
        <v>1058.3900000000001</v>
      </c>
      <c r="BU67">
        <v>265</v>
      </c>
      <c r="BV67">
        <v>10329.200000000001</v>
      </c>
      <c r="BW67">
        <v>1057.3399999999999</v>
      </c>
      <c r="BX67">
        <v>1.05</v>
      </c>
      <c r="BY67">
        <v>300.00000000000011</v>
      </c>
      <c r="BZ67">
        <v>38.4</v>
      </c>
      <c r="CA67">
        <v>1078.779091840516</v>
      </c>
      <c r="CB67">
        <v>1.1697565083014141</v>
      </c>
      <c r="CC67">
        <v>-22.141242869996109</v>
      </c>
      <c r="CD67">
        <v>0.98969085588242633</v>
      </c>
      <c r="CE67">
        <v>0.94701995932367922</v>
      </c>
      <c r="CF67">
        <v>-1.124755483870969E-2</v>
      </c>
      <c r="CG67">
        <v>289.99999999999989</v>
      </c>
      <c r="CH67">
        <v>1054.78</v>
      </c>
      <c r="CI67">
        <v>675</v>
      </c>
      <c r="CJ67">
        <v>10315.700000000001</v>
      </c>
      <c r="CK67">
        <v>1057.32</v>
      </c>
      <c r="CL67">
        <v>-2.54</v>
      </c>
      <c r="CZ67">
        <f t="shared" si="88"/>
        <v>1800.07</v>
      </c>
      <c r="DA67">
        <f t="shared" si="89"/>
        <v>1513.2431998223467</v>
      </c>
      <c r="DB67">
        <f t="shared" si="90"/>
        <v>0.84065797431341382</v>
      </c>
      <c r="DC67">
        <f t="shared" si="91"/>
        <v>0.19131594862682777</v>
      </c>
      <c r="DD67">
        <v>6</v>
      </c>
      <c r="DE67">
        <v>0.5</v>
      </c>
      <c r="DF67" t="s">
        <v>425</v>
      </c>
      <c r="DG67">
        <v>2</v>
      </c>
      <c r="DH67">
        <v>1693597982.0999999</v>
      </c>
      <c r="DI67">
        <v>62.538899999999998</v>
      </c>
      <c r="DJ67">
        <v>70.037700000000001</v>
      </c>
      <c r="DK67">
        <v>23.1205</v>
      </c>
      <c r="DL67">
        <v>18.696400000000001</v>
      </c>
      <c r="DM67">
        <v>60.569699999999997</v>
      </c>
      <c r="DN67">
        <v>22.6267</v>
      </c>
      <c r="DO67">
        <v>499.76600000000002</v>
      </c>
      <c r="DP67">
        <v>99.767200000000003</v>
      </c>
      <c r="DQ67">
        <v>0.100508</v>
      </c>
      <c r="DR67">
        <v>28.075399999999998</v>
      </c>
      <c r="DS67">
        <v>28.010200000000001</v>
      </c>
      <c r="DT67">
        <v>999.9</v>
      </c>
      <c r="DU67">
        <v>0</v>
      </c>
      <c r="DV67">
        <v>0</v>
      </c>
      <c r="DW67">
        <v>10005</v>
      </c>
      <c r="DX67">
        <v>0</v>
      </c>
      <c r="DY67">
        <v>67.240700000000004</v>
      </c>
      <c r="DZ67">
        <v>-7.4988099999999998</v>
      </c>
      <c r="EA67">
        <v>64.019099999999995</v>
      </c>
      <c r="EB67">
        <v>71.372100000000003</v>
      </c>
      <c r="EC67">
        <v>4.4241700000000002</v>
      </c>
      <c r="ED67">
        <v>70.037700000000001</v>
      </c>
      <c r="EE67">
        <v>18.696400000000001</v>
      </c>
      <c r="EF67">
        <v>2.30667</v>
      </c>
      <c r="EG67">
        <v>1.8652899999999999</v>
      </c>
      <c r="EH67">
        <v>19.723099999999999</v>
      </c>
      <c r="EI67">
        <v>16.344899999999999</v>
      </c>
      <c r="EJ67">
        <v>1800.07</v>
      </c>
      <c r="EK67">
        <v>0.97800799999999999</v>
      </c>
      <c r="EL67">
        <v>2.1992299999999999E-2</v>
      </c>
      <c r="EM67">
        <v>0</v>
      </c>
      <c r="EN67">
        <v>1003.37</v>
      </c>
      <c r="EO67">
        <v>5.0002700000000004</v>
      </c>
      <c r="EP67">
        <v>18583.900000000001</v>
      </c>
      <c r="EQ67">
        <v>16249.3</v>
      </c>
      <c r="ER67">
        <v>46.875</v>
      </c>
      <c r="ES67">
        <v>49.125</v>
      </c>
      <c r="ET67">
        <v>48.061999999999998</v>
      </c>
      <c r="EU67">
        <v>48.186999999999998</v>
      </c>
      <c r="EV67">
        <v>48.5</v>
      </c>
      <c r="EW67">
        <v>1755.59</v>
      </c>
      <c r="EX67">
        <v>39.479999999999997</v>
      </c>
      <c r="EY67">
        <v>0</v>
      </c>
      <c r="EZ67">
        <v>108.5999999046326</v>
      </c>
      <c r="FA67">
        <v>0</v>
      </c>
      <c r="FB67">
        <v>1004.075</v>
      </c>
      <c r="FC67">
        <v>-5.6817094011960494</v>
      </c>
      <c r="FD67">
        <v>-99.442735093768263</v>
      </c>
      <c r="FE67">
        <v>18596.488461538462</v>
      </c>
      <c r="FF67">
        <v>15</v>
      </c>
      <c r="FG67">
        <v>1693597948.0999999</v>
      </c>
      <c r="FH67" t="s">
        <v>689</v>
      </c>
      <c r="FI67">
        <v>1693597939.0999999</v>
      </c>
      <c r="FJ67">
        <v>1693597948.0999999</v>
      </c>
      <c r="FK67">
        <v>64</v>
      </c>
      <c r="FL67">
        <v>1.6E-2</v>
      </c>
      <c r="FM67">
        <v>-2E-3</v>
      </c>
      <c r="FN67">
        <v>1.976</v>
      </c>
      <c r="FO67">
        <v>0.29199999999999998</v>
      </c>
      <c r="FP67">
        <v>70</v>
      </c>
      <c r="FQ67">
        <v>19</v>
      </c>
      <c r="FR67">
        <v>0.98</v>
      </c>
      <c r="FS67">
        <v>7.0000000000000007E-2</v>
      </c>
      <c r="FT67">
        <v>5.8612483338598436</v>
      </c>
      <c r="FU67">
        <v>0.28866317811719622</v>
      </c>
      <c r="FV67">
        <v>9.1811627528913226E-2</v>
      </c>
      <c r="FW67">
        <v>1</v>
      </c>
      <c r="FX67">
        <v>0.24517464974736641</v>
      </c>
      <c r="FY67">
        <v>8.4435417768281867E-2</v>
      </c>
      <c r="FZ67">
        <v>1.463459460982585E-2</v>
      </c>
      <c r="GA67">
        <v>1</v>
      </c>
      <c r="GB67">
        <v>2</v>
      </c>
      <c r="GC67">
        <v>2</v>
      </c>
      <c r="GD67" t="s">
        <v>427</v>
      </c>
      <c r="GE67">
        <v>3.08128</v>
      </c>
      <c r="GF67">
        <v>2.8656999999999999</v>
      </c>
      <c r="GG67">
        <v>1.6742E-2</v>
      </c>
      <c r="GH67">
        <v>1.9891200000000001E-2</v>
      </c>
      <c r="GI67">
        <v>0.111346</v>
      </c>
      <c r="GJ67">
        <v>9.9821999999999994E-2</v>
      </c>
      <c r="GK67">
        <v>29568.5</v>
      </c>
      <c r="GL67">
        <v>22879.9</v>
      </c>
      <c r="GM67">
        <v>29007.7</v>
      </c>
      <c r="GN67">
        <v>21766.6</v>
      </c>
      <c r="GO67">
        <v>34562</v>
      </c>
      <c r="GP67">
        <v>26976.799999999999</v>
      </c>
      <c r="GQ67">
        <v>40256.199999999997</v>
      </c>
      <c r="GR67">
        <v>30948.9</v>
      </c>
      <c r="GS67">
        <v>2.0150000000000001</v>
      </c>
      <c r="GT67">
        <v>1.7224999999999999</v>
      </c>
      <c r="GU67">
        <v>2.8163200000000002E-3</v>
      </c>
      <c r="GV67">
        <v>0</v>
      </c>
      <c r="GW67">
        <v>27.964300000000001</v>
      </c>
      <c r="GX67">
        <v>999.9</v>
      </c>
      <c r="GY67">
        <v>31.1</v>
      </c>
      <c r="GZ67">
        <v>42</v>
      </c>
      <c r="HA67">
        <v>25.697700000000001</v>
      </c>
      <c r="HB67">
        <v>62.121499999999997</v>
      </c>
      <c r="HC67">
        <v>13.790100000000001</v>
      </c>
      <c r="HD67">
        <v>1</v>
      </c>
      <c r="HE67">
        <v>0.52030500000000002</v>
      </c>
      <c r="HF67">
        <v>4.2563199999999997</v>
      </c>
      <c r="HG67">
        <v>20.2744</v>
      </c>
      <c r="HH67">
        <v>5.2340600000000004</v>
      </c>
      <c r="HI67">
        <v>11.98</v>
      </c>
      <c r="HJ67">
        <v>4.9752000000000001</v>
      </c>
      <c r="HK67">
        <v>3.2839999999999998</v>
      </c>
      <c r="HL67">
        <v>9999</v>
      </c>
      <c r="HM67">
        <v>9999</v>
      </c>
      <c r="HN67">
        <v>9999</v>
      </c>
      <c r="HO67">
        <v>999.9</v>
      </c>
      <c r="HP67">
        <v>1.8613299999999999</v>
      </c>
      <c r="HQ67">
        <v>1.8630500000000001</v>
      </c>
      <c r="HR67">
        <v>1.86836</v>
      </c>
      <c r="HS67">
        <v>1.8591800000000001</v>
      </c>
      <c r="HT67">
        <v>1.85745</v>
      </c>
      <c r="HU67">
        <v>1.86111</v>
      </c>
      <c r="HV67">
        <v>1.86497</v>
      </c>
      <c r="HW67">
        <v>1.86707</v>
      </c>
      <c r="HX67">
        <v>5</v>
      </c>
      <c r="HY67">
        <v>0</v>
      </c>
      <c r="HZ67">
        <v>0</v>
      </c>
      <c r="IA67">
        <v>0</v>
      </c>
      <c r="IB67" t="s">
        <v>428</v>
      </c>
      <c r="IC67" t="s">
        <v>429</v>
      </c>
      <c r="ID67" t="s">
        <v>430</v>
      </c>
      <c r="IE67" t="s">
        <v>430</v>
      </c>
      <c r="IF67" t="s">
        <v>430</v>
      </c>
      <c r="IG67" t="s">
        <v>430</v>
      </c>
      <c r="IH67">
        <v>0</v>
      </c>
      <c r="II67">
        <v>100</v>
      </c>
      <c r="IJ67">
        <v>100</v>
      </c>
      <c r="IK67">
        <v>1.9690000000000001</v>
      </c>
      <c r="IL67">
        <v>0.49380000000000002</v>
      </c>
      <c r="IM67">
        <v>1.907550691118693</v>
      </c>
      <c r="IN67">
        <v>1.118558698776514E-3</v>
      </c>
      <c r="IO67">
        <v>-1.6939696309573479E-6</v>
      </c>
      <c r="IP67">
        <v>5.4698917449866148E-10</v>
      </c>
      <c r="IQ67">
        <v>-9.2056104903290137E-2</v>
      </c>
      <c r="IR67">
        <v>-7.6058941998734366E-3</v>
      </c>
      <c r="IS67">
        <v>1.6984902717538061E-3</v>
      </c>
      <c r="IT67">
        <v>-9.6352527008986976E-6</v>
      </c>
      <c r="IU67">
        <v>2</v>
      </c>
      <c r="IV67">
        <v>2021</v>
      </c>
      <c r="IW67">
        <v>2</v>
      </c>
      <c r="IX67">
        <v>40</v>
      </c>
      <c r="IY67">
        <v>0.7</v>
      </c>
      <c r="IZ67">
        <v>0.6</v>
      </c>
      <c r="JA67">
        <v>0.30029299999999998</v>
      </c>
      <c r="JB67">
        <v>2.5927699999999998</v>
      </c>
      <c r="JC67">
        <v>1.34399</v>
      </c>
      <c r="JD67">
        <v>2.2363300000000002</v>
      </c>
      <c r="JE67">
        <v>1.5918000000000001</v>
      </c>
      <c r="JF67">
        <v>2.2802699999999998</v>
      </c>
      <c r="JG67">
        <v>48.981499999999997</v>
      </c>
      <c r="JH67">
        <v>16.3035</v>
      </c>
      <c r="JI67">
        <v>18</v>
      </c>
      <c r="JJ67">
        <v>542.06799999999998</v>
      </c>
      <c r="JK67">
        <v>387.94099999999997</v>
      </c>
      <c r="JL67">
        <v>22.8371</v>
      </c>
      <c r="JM67">
        <v>33.820099999999996</v>
      </c>
      <c r="JN67">
        <v>30.000499999999999</v>
      </c>
      <c r="JO67">
        <v>33.6952</v>
      </c>
      <c r="JP67">
        <v>33.651699999999998</v>
      </c>
      <c r="JQ67">
        <v>6.0866300000000004</v>
      </c>
      <c r="JR67">
        <v>27.3019</v>
      </c>
      <c r="JS67">
        <v>19.520299999999999</v>
      </c>
      <c r="JT67">
        <v>22.802900000000001</v>
      </c>
      <c r="JU67">
        <v>70</v>
      </c>
      <c r="JV67">
        <v>18.599799999999998</v>
      </c>
      <c r="JW67">
        <v>98.9024</v>
      </c>
      <c r="JX67">
        <v>97.751999999999995</v>
      </c>
    </row>
    <row r="68" spans="1:284" x14ac:dyDescent="0.3">
      <c r="A68">
        <v>60</v>
      </c>
      <c r="B68">
        <v>1693598111.5999999</v>
      </c>
      <c r="C68">
        <v>13411.5</v>
      </c>
      <c r="D68" t="s">
        <v>690</v>
      </c>
      <c r="E68" t="s">
        <v>691</v>
      </c>
      <c r="F68" t="s">
        <v>416</v>
      </c>
      <c r="G68" t="s">
        <v>666</v>
      </c>
      <c r="H68" t="s">
        <v>591</v>
      </c>
      <c r="I68" t="s">
        <v>419</v>
      </c>
      <c r="J68" t="s">
        <v>420</v>
      </c>
      <c r="K68" t="s">
        <v>592</v>
      </c>
      <c r="L68" t="s">
        <v>593</v>
      </c>
      <c r="M68">
        <v>1693598111.5999999</v>
      </c>
      <c r="N68">
        <f t="shared" si="46"/>
        <v>4.1770668362592174E-3</v>
      </c>
      <c r="O68">
        <f t="shared" si="47"/>
        <v>4.1770668362592174</v>
      </c>
      <c r="P68">
        <f t="shared" si="48"/>
        <v>2.6083907433143567</v>
      </c>
      <c r="Q68">
        <f t="shared" si="49"/>
        <v>26.685400000000001</v>
      </c>
      <c r="R68">
        <f t="shared" si="50"/>
        <v>10.91898640413279</v>
      </c>
      <c r="S68">
        <f t="shared" si="51"/>
        <v>1.0903154092226528</v>
      </c>
      <c r="T68">
        <f t="shared" si="52"/>
        <v>2.6646706703708003</v>
      </c>
      <c r="U68">
        <f t="shared" si="53"/>
        <v>0.28529775472301283</v>
      </c>
      <c r="V68">
        <f t="shared" si="54"/>
        <v>2.9208606603061567</v>
      </c>
      <c r="W68">
        <f t="shared" si="55"/>
        <v>0.27067106101362781</v>
      </c>
      <c r="X68">
        <f t="shared" si="56"/>
        <v>0.17042105007900851</v>
      </c>
      <c r="Y68">
        <f t="shared" si="57"/>
        <v>344.37059964441005</v>
      </c>
      <c r="Z68">
        <f t="shared" si="58"/>
        <v>29.062789803775622</v>
      </c>
      <c r="AA68">
        <f t="shared" si="59"/>
        <v>28.029900000000001</v>
      </c>
      <c r="AB68">
        <f t="shared" si="60"/>
        <v>3.801459372278551</v>
      </c>
      <c r="AC68">
        <f t="shared" si="61"/>
        <v>60.398074583365322</v>
      </c>
      <c r="AD68">
        <f t="shared" si="62"/>
        <v>2.3076091542192003</v>
      </c>
      <c r="AE68">
        <f t="shared" si="63"/>
        <v>3.8206667516099193</v>
      </c>
      <c r="AF68">
        <f t="shared" si="64"/>
        <v>1.4938502180593507</v>
      </c>
      <c r="AG68">
        <f t="shared" si="65"/>
        <v>-184.2086474790315</v>
      </c>
      <c r="AH68">
        <f t="shared" si="66"/>
        <v>13.621106552943393</v>
      </c>
      <c r="AI68">
        <f t="shared" si="67"/>
        <v>1.0172526898258891</v>
      </c>
      <c r="AJ68">
        <f t="shared" si="68"/>
        <v>174.80031140814785</v>
      </c>
      <c r="AK68">
        <v>11</v>
      </c>
      <c r="AL68">
        <v>2</v>
      </c>
      <c r="AM68">
        <f t="shared" si="69"/>
        <v>1</v>
      </c>
      <c r="AN68">
        <f t="shared" si="70"/>
        <v>0</v>
      </c>
      <c r="AO68">
        <f t="shared" si="71"/>
        <v>52425.949774989473</v>
      </c>
      <c r="AP68" t="s">
        <v>422</v>
      </c>
      <c r="AQ68">
        <v>10366.9</v>
      </c>
      <c r="AR68">
        <v>993.59653846153856</v>
      </c>
      <c r="AS68">
        <v>3431.87</v>
      </c>
      <c r="AT68">
        <f t="shared" si="72"/>
        <v>0.71047955241266758</v>
      </c>
      <c r="AU68">
        <v>-3.9894345373445681</v>
      </c>
      <c r="AV68" t="s">
        <v>692</v>
      </c>
      <c r="AW68">
        <v>10332.5</v>
      </c>
      <c r="AX68">
        <v>1001.4964</v>
      </c>
      <c r="AY68">
        <v>1053.0198015358351</v>
      </c>
      <c r="AZ68">
        <f t="shared" si="73"/>
        <v>4.8929185814633236E-2</v>
      </c>
      <c r="BA68">
        <v>0.5</v>
      </c>
      <c r="BB68">
        <f t="shared" si="74"/>
        <v>1513.185299822205</v>
      </c>
      <c r="BC68">
        <f t="shared" si="75"/>
        <v>2.6083907433143567</v>
      </c>
      <c r="BD68">
        <f t="shared" si="76"/>
        <v>37.019462353486084</v>
      </c>
      <c r="BE68">
        <f t="shared" si="77"/>
        <v>4.3602229557967226E-3</v>
      </c>
      <c r="BF68">
        <f t="shared" si="78"/>
        <v>2.2590745159726331</v>
      </c>
      <c r="BG68">
        <f t="shared" si="79"/>
        <v>600.7058920152009</v>
      </c>
      <c r="BH68" t="s">
        <v>693</v>
      </c>
      <c r="BI68">
        <v>645.24</v>
      </c>
      <c r="BJ68">
        <f t="shared" si="80"/>
        <v>645.24</v>
      </c>
      <c r="BK68">
        <f t="shared" si="81"/>
        <v>0.38724798996285348</v>
      </c>
      <c r="BL68">
        <f t="shared" si="82"/>
        <v>0.12635103882482834</v>
      </c>
      <c r="BM68">
        <f t="shared" si="83"/>
        <v>0.85366560988152884</v>
      </c>
      <c r="BN68">
        <f t="shared" si="84"/>
        <v>0.86705776273873936</v>
      </c>
      <c r="BO68">
        <f t="shared" si="85"/>
        <v>0.97562895876461586</v>
      </c>
      <c r="BP68">
        <f t="shared" si="86"/>
        <v>8.1404929954148844E-2</v>
      </c>
      <c r="BQ68">
        <f t="shared" si="87"/>
        <v>0.91859507004585117</v>
      </c>
      <c r="BR68">
        <v>2491</v>
      </c>
      <c r="BS68">
        <v>290.00000000000011</v>
      </c>
      <c r="BT68">
        <v>1039.46</v>
      </c>
      <c r="BU68">
        <v>235</v>
      </c>
      <c r="BV68">
        <v>10332.5</v>
      </c>
      <c r="BW68">
        <v>1037.78</v>
      </c>
      <c r="BX68">
        <v>1.68</v>
      </c>
      <c r="BY68">
        <v>300.00000000000011</v>
      </c>
      <c r="BZ68">
        <v>38.4</v>
      </c>
      <c r="CA68">
        <v>1053.0198015358351</v>
      </c>
      <c r="CB68">
        <v>0.93474546094959887</v>
      </c>
      <c r="CC68">
        <v>-15.745647379459539</v>
      </c>
      <c r="CD68">
        <v>0.79081130191796589</v>
      </c>
      <c r="CE68">
        <v>0.93403041640569995</v>
      </c>
      <c r="CF68">
        <v>-1.1246905672969961E-2</v>
      </c>
      <c r="CG68">
        <v>289.99999999999989</v>
      </c>
      <c r="CH68">
        <v>1036.31</v>
      </c>
      <c r="CI68">
        <v>685</v>
      </c>
      <c r="CJ68">
        <v>10314.200000000001</v>
      </c>
      <c r="CK68">
        <v>1037.75</v>
      </c>
      <c r="CL68">
        <v>-1.44</v>
      </c>
      <c r="CZ68">
        <f t="shared" si="88"/>
        <v>1800</v>
      </c>
      <c r="DA68">
        <f t="shared" si="89"/>
        <v>1513.185299822205</v>
      </c>
      <c r="DB68">
        <f t="shared" si="90"/>
        <v>0.84065849990122499</v>
      </c>
      <c r="DC68">
        <f t="shared" si="91"/>
        <v>0.19131699980245004</v>
      </c>
      <c r="DD68">
        <v>6</v>
      </c>
      <c r="DE68">
        <v>0.5</v>
      </c>
      <c r="DF68" t="s">
        <v>425</v>
      </c>
      <c r="DG68">
        <v>2</v>
      </c>
      <c r="DH68">
        <v>1693598111.5999999</v>
      </c>
      <c r="DI68">
        <v>26.685400000000001</v>
      </c>
      <c r="DJ68">
        <v>29.947800000000001</v>
      </c>
      <c r="DK68">
        <v>23.1096</v>
      </c>
      <c r="DL68">
        <v>18.2151</v>
      </c>
      <c r="DM68">
        <v>24.645700000000001</v>
      </c>
      <c r="DN68">
        <v>22.616099999999999</v>
      </c>
      <c r="DO68">
        <v>500.21899999999999</v>
      </c>
      <c r="DP68">
        <v>99.754900000000006</v>
      </c>
      <c r="DQ68">
        <v>0.100102</v>
      </c>
      <c r="DR68">
        <v>28.116399999999999</v>
      </c>
      <c r="DS68">
        <v>28.029900000000001</v>
      </c>
      <c r="DT68">
        <v>999.9</v>
      </c>
      <c r="DU68">
        <v>0</v>
      </c>
      <c r="DV68">
        <v>0</v>
      </c>
      <c r="DW68">
        <v>9975</v>
      </c>
      <c r="DX68">
        <v>0</v>
      </c>
      <c r="DY68">
        <v>66.836699999999993</v>
      </c>
      <c r="DZ68">
        <v>-3.26248</v>
      </c>
      <c r="EA68">
        <v>27.316600000000001</v>
      </c>
      <c r="EB68">
        <v>30.503499999999999</v>
      </c>
      <c r="EC68">
        <v>4.8945400000000001</v>
      </c>
      <c r="ED68">
        <v>29.947800000000001</v>
      </c>
      <c r="EE68">
        <v>18.2151</v>
      </c>
      <c r="EF68">
        <v>2.3052999999999999</v>
      </c>
      <c r="EG68">
        <v>1.81704</v>
      </c>
      <c r="EH68">
        <v>19.7135</v>
      </c>
      <c r="EI68">
        <v>15.934200000000001</v>
      </c>
      <c r="EJ68">
        <v>1800</v>
      </c>
      <c r="EK68">
        <v>0.97799100000000005</v>
      </c>
      <c r="EL68">
        <v>2.20091E-2</v>
      </c>
      <c r="EM68">
        <v>0</v>
      </c>
      <c r="EN68">
        <v>1000.97</v>
      </c>
      <c r="EO68">
        <v>5.0002700000000004</v>
      </c>
      <c r="EP68">
        <v>18535.099999999999</v>
      </c>
      <c r="EQ68">
        <v>16248.6</v>
      </c>
      <c r="ER68">
        <v>47</v>
      </c>
      <c r="ES68">
        <v>49.311999999999998</v>
      </c>
      <c r="ET68">
        <v>48.125</v>
      </c>
      <c r="EU68">
        <v>48.375</v>
      </c>
      <c r="EV68">
        <v>48.625</v>
      </c>
      <c r="EW68">
        <v>1755.49</v>
      </c>
      <c r="EX68">
        <v>39.51</v>
      </c>
      <c r="EY68">
        <v>0</v>
      </c>
      <c r="EZ68">
        <v>127.3999998569489</v>
      </c>
      <c r="FA68">
        <v>0</v>
      </c>
      <c r="FB68">
        <v>1001.4964</v>
      </c>
      <c r="FC68">
        <v>-3.9046153853035022</v>
      </c>
      <c r="FD68">
        <v>-91.392307839551904</v>
      </c>
      <c r="FE68">
        <v>18546.268</v>
      </c>
      <c r="FF68">
        <v>15</v>
      </c>
      <c r="FG68">
        <v>1693598074.0999999</v>
      </c>
      <c r="FH68" t="s">
        <v>694</v>
      </c>
      <c r="FI68">
        <v>1693598065.5999999</v>
      </c>
      <c r="FJ68">
        <v>1693598074.0999999</v>
      </c>
      <c r="FK68">
        <v>65</v>
      </c>
      <c r="FL68">
        <v>0.106</v>
      </c>
      <c r="FM68">
        <v>0</v>
      </c>
      <c r="FN68">
        <v>2.0430000000000001</v>
      </c>
      <c r="FO68">
        <v>0.26900000000000002</v>
      </c>
      <c r="FP68">
        <v>30</v>
      </c>
      <c r="FQ68">
        <v>18</v>
      </c>
      <c r="FR68">
        <v>1.1100000000000001</v>
      </c>
      <c r="FS68">
        <v>0.06</v>
      </c>
      <c r="FT68">
        <v>2.6311823078934169</v>
      </c>
      <c r="FU68">
        <v>2.4002983675316138E-2</v>
      </c>
      <c r="FV68">
        <v>5.092698067522658E-2</v>
      </c>
      <c r="FW68">
        <v>1</v>
      </c>
      <c r="FX68">
        <v>0.27944805510946003</v>
      </c>
      <c r="FY68">
        <v>7.104147854686621E-2</v>
      </c>
      <c r="FZ68">
        <v>1.316363235669794E-2</v>
      </c>
      <c r="GA68">
        <v>1</v>
      </c>
      <c r="GB68">
        <v>2</v>
      </c>
      <c r="GC68">
        <v>2</v>
      </c>
      <c r="GD68" t="s">
        <v>427</v>
      </c>
      <c r="GE68">
        <v>3.08168</v>
      </c>
      <c r="GF68">
        <v>2.86504</v>
      </c>
      <c r="GG68">
        <v>6.8545200000000002E-3</v>
      </c>
      <c r="GH68">
        <v>8.5787299999999997E-3</v>
      </c>
      <c r="GI68">
        <v>0.111265</v>
      </c>
      <c r="GJ68">
        <v>9.7937700000000003E-2</v>
      </c>
      <c r="GK68">
        <v>29856.9</v>
      </c>
      <c r="GL68">
        <v>23135.3</v>
      </c>
      <c r="GM68">
        <v>28999.9</v>
      </c>
      <c r="GN68">
        <v>21759</v>
      </c>
      <c r="GO68">
        <v>34555.699999999997</v>
      </c>
      <c r="GP68">
        <v>27024.9</v>
      </c>
      <c r="GQ68">
        <v>40245.199999999997</v>
      </c>
      <c r="GR68">
        <v>30939.9</v>
      </c>
      <c r="GS68">
        <v>2.0114000000000001</v>
      </c>
      <c r="GT68">
        <v>1.7192000000000001</v>
      </c>
      <c r="GU68">
        <v>-2.7418099999999999E-3</v>
      </c>
      <c r="GV68">
        <v>0</v>
      </c>
      <c r="GW68">
        <v>28.0746</v>
      </c>
      <c r="GX68">
        <v>999.9</v>
      </c>
      <c r="GY68">
        <v>30.3</v>
      </c>
      <c r="GZ68">
        <v>42.3</v>
      </c>
      <c r="HA68">
        <v>25.4359</v>
      </c>
      <c r="HB68">
        <v>62.601500000000001</v>
      </c>
      <c r="HC68">
        <v>13.5497</v>
      </c>
      <c r="HD68">
        <v>1</v>
      </c>
      <c r="HE68">
        <v>0.539238</v>
      </c>
      <c r="HF68">
        <v>4.9224399999999999</v>
      </c>
      <c r="HG68">
        <v>20.254899999999999</v>
      </c>
      <c r="HH68">
        <v>5.2352600000000002</v>
      </c>
      <c r="HI68">
        <v>11.981199999999999</v>
      </c>
      <c r="HJ68">
        <v>4.9753999999999996</v>
      </c>
      <c r="HK68">
        <v>3.2839999999999998</v>
      </c>
      <c r="HL68">
        <v>9999</v>
      </c>
      <c r="HM68">
        <v>9999</v>
      </c>
      <c r="HN68">
        <v>9999</v>
      </c>
      <c r="HO68">
        <v>999.9</v>
      </c>
      <c r="HP68">
        <v>1.86127</v>
      </c>
      <c r="HQ68">
        <v>1.8629899999999999</v>
      </c>
      <c r="HR68">
        <v>1.8683000000000001</v>
      </c>
      <c r="HS68">
        <v>1.8591299999999999</v>
      </c>
      <c r="HT68">
        <v>1.85745</v>
      </c>
      <c r="HU68">
        <v>1.86111</v>
      </c>
      <c r="HV68">
        <v>1.86493</v>
      </c>
      <c r="HW68">
        <v>1.8669100000000001</v>
      </c>
      <c r="HX68">
        <v>5</v>
      </c>
      <c r="HY68">
        <v>0</v>
      </c>
      <c r="HZ68">
        <v>0</v>
      </c>
      <c r="IA68">
        <v>0</v>
      </c>
      <c r="IB68" t="s">
        <v>428</v>
      </c>
      <c r="IC68" t="s">
        <v>429</v>
      </c>
      <c r="ID68" t="s">
        <v>430</v>
      </c>
      <c r="IE68" t="s">
        <v>430</v>
      </c>
      <c r="IF68" t="s">
        <v>430</v>
      </c>
      <c r="IG68" t="s">
        <v>430</v>
      </c>
      <c r="IH68">
        <v>0</v>
      </c>
      <c r="II68">
        <v>100</v>
      </c>
      <c r="IJ68">
        <v>100</v>
      </c>
      <c r="IK68">
        <v>2.04</v>
      </c>
      <c r="IL68">
        <v>0.49349999999999999</v>
      </c>
      <c r="IM68">
        <v>2.0131006701307381</v>
      </c>
      <c r="IN68">
        <v>1.118558698776514E-3</v>
      </c>
      <c r="IO68">
        <v>-1.6939696309573479E-6</v>
      </c>
      <c r="IP68">
        <v>5.4698917449866148E-10</v>
      </c>
      <c r="IQ68">
        <v>-9.1777662409936844E-2</v>
      </c>
      <c r="IR68">
        <v>-7.6058941998734366E-3</v>
      </c>
      <c r="IS68">
        <v>1.6984902717538061E-3</v>
      </c>
      <c r="IT68">
        <v>-9.6352527008986976E-6</v>
      </c>
      <c r="IU68">
        <v>2</v>
      </c>
      <c r="IV68">
        <v>2021</v>
      </c>
      <c r="IW68">
        <v>2</v>
      </c>
      <c r="IX68">
        <v>40</v>
      </c>
      <c r="IY68">
        <v>0.8</v>
      </c>
      <c r="IZ68">
        <v>0.6</v>
      </c>
      <c r="JA68">
        <v>0.21118200000000001</v>
      </c>
      <c r="JB68">
        <v>2.5915499999999998</v>
      </c>
      <c r="JC68">
        <v>1.34399</v>
      </c>
      <c r="JD68">
        <v>2.2351100000000002</v>
      </c>
      <c r="JE68">
        <v>1.5918000000000001</v>
      </c>
      <c r="JF68">
        <v>2.50732</v>
      </c>
      <c r="JG68">
        <v>49.075299999999999</v>
      </c>
      <c r="JH68">
        <v>16.224699999999999</v>
      </c>
      <c r="JI68">
        <v>18</v>
      </c>
      <c r="JJ68">
        <v>540.60500000000002</v>
      </c>
      <c r="JK68">
        <v>386.75599999999997</v>
      </c>
      <c r="JL68">
        <v>22.585799999999999</v>
      </c>
      <c r="JM68">
        <v>33.9467</v>
      </c>
      <c r="JN68">
        <v>30.001000000000001</v>
      </c>
      <c r="JO68">
        <v>33.810200000000002</v>
      </c>
      <c r="JP68">
        <v>33.769199999999998</v>
      </c>
      <c r="JQ68">
        <v>4.3048000000000002</v>
      </c>
      <c r="JR68">
        <v>28.4636</v>
      </c>
      <c r="JS68">
        <v>17.279499999999999</v>
      </c>
      <c r="JT68">
        <v>22.582000000000001</v>
      </c>
      <c r="JU68">
        <v>30</v>
      </c>
      <c r="JV68">
        <v>18.1509</v>
      </c>
      <c r="JW68">
        <v>98.875500000000002</v>
      </c>
      <c r="JX68">
        <v>97.721299999999999</v>
      </c>
    </row>
    <row r="69" spans="1:284" x14ac:dyDescent="0.3">
      <c r="A69">
        <v>61</v>
      </c>
      <c r="B69">
        <v>1693598215.5999999</v>
      </c>
      <c r="C69">
        <v>13515.5</v>
      </c>
      <c r="D69" t="s">
        <v>695</v>
      </c>
      <c r="E69" t="s">
        <v>696</v>
      </c>
      <c r="F69" t="s">
        <v>416</v>
      </c>
      <c r="G69" t="s">
        <v>666</v>
      </c>
      <c r="H69" t="s">
        <v>591</v>
      </c>
      <c r="I69" t="s">
        <v>419</v>
      </c>
      <c r="J69" t="s">
        <v>420</v>
      </c>
      <c r="K69" t="s">
        <v>592</v>
      </c>
      <c r="L69" t="s">
        <v>593</v>
      </c>
      <c r="M69">
        <v>1693598215.5999999</v>
      </c>
      <c r="N69">
        <f t="shared" si="46"/>
        <v>4.4615037605863451E-3</v>
      </c>
      <c r="O69">
        <f t="shared" si="47"/>
        <v>4.4615037605863455</v>
      </c>
      <c r="P69">
        <f t="shared" si="48"/>
        <v>0.82116950660787857</v>
      </c>
      <c r="Q69">
        <f t="shared" si="49"/>
        <v>8.9796600000000009</v>
      </c>
      <c r="R69">
        <f t="shared" si="50"/>
        <v>4.3299531650797221</v>
      </c>
      <c r="S69">
        <f t="shared" si="51"/>
        <v>0.43234425132721604</v>
      </c>
      <c r="T69">
        <f t="shared" si="52"/>
        <v>0.89661579048545414</v>
      </c>
      <c r="U69">
        <f t="shared" si="53"/>
        <v>0.30733411806813959</v>
      </c>
      <c r="V69">
        <f t="shared" si="54"/>
        <v>2.9312915297521487</v>
      </c>
      <c r="W69">
        <f t="shared" si="55"/>
        <v>0.2904891121463698</v>
      </c>
      <c r="X69">
        <f t="shared" si="56"/>
        <v>0.1829921716379444</v>
      </c>
      <c r="Y69">
        <f t="shared" si="57"/>
        <v>344.35099964448034</v>
      </c>
      <c r="Z69">
        <f t="shared" si="58"/>
        <v>28.989962954866222</v>
      </c>
      <c r="AA69">
        <f t="shared" si="59"/>
        <v>27.996700000000001</v>
      </c>
      <c r="AB69">
        <f t="shared" si="60"/>
        <v>3.7941096945958268</v>
      </c>
      <c r="AC69">
        <f t="shared" si="61"/>
        <v>60.377876275863429</v>
      </c>
      <c r="AD69">
        <f t="shared" si="62"/>
        <v>2.30741527415841</v>
      </c>
      <c r="AE69">
        <f t="shared" si="63"/>
        <v>3.8216237742711381</v>
      </c>
      <c r="AF69">
        <f t="shared" si="64"/>
        <v>1.4866944204374168</v>
      </c>
      <c r="AG69">
        <f t="shared" si="65"/>
        <v>-196.75231584185781</v>
      </c>
      <c r="AH69">
        <f t="shared" si="66"/>
        <v>19.59594183004754</v>
      </c>
      <c r="AI69">
        <f t="shared" si="67"/>
        <v>1.458048265801392</v>
      </c>
      <c r="AJ69">
        <f t="shared" si="68"/>
        <v>168.65267389847145</v>
      </c>
      <c r="AK69">
        <v>8</v>
      </c>
      <c r="AL69">
        <v>2</v>
      </c>
      <c r="AM69">
        <f t="shared" si="69"/>
        <v>1</v>
      </c>
      <c r="AN69">
        <f t="shared" si="70"/>
        <v>0</v>
      </c>
      <c r="AO69">
        <f t="shared" si="71"/>
        <v>52725.09282754772</v>
      </c>
      <c r="AP69" t="s">
        <v>422</v>
      </c>
      <c r="AQ69">
        <v>10366.9</v>
      </c>
      <c r="AR69">
        <v>993.59653846153856</v>
      </c>
      <c r="AS69">
        <v>3431.87</v>
      </c>
      <c r="AT69">
        <f t="shared" si="72"/>
        <v>0.71047955241266758</v>
      </c>
      <c r="AU69">
        <v>-3.9894345373445681</v>
      </c>
      <c r="AV69" t="s">
        <v>697</v>
      </c>
      <c r="AW69">
        <v>10346.1</v>
      </c>
      <c r="AX69">
        <v>997.7491923076924</v>
      </c>
      <c r="AY69">
        <v>1038.7286757742629</v>
      </c>
      <c r="AZ69">
        <f t="shared" si="73"/>
        <v>3.9451576164511559E-2</v>
      </c>
      <c r="BA69">
        <v>0.5</v>
      </c>
      <c r="BB69">
        <f t="shared" si="74"/>
        <v>1513.1009998222403</v>
      </c>
      <c r="BC69">
        <f t="shared" si="75"/>
        <v>0.82116950660787857</v>
      </c>
      <c r="BD69">
        <f t="shared" si="76"/>
        <v>29.847109669542853</v>
      </c>
      <c r="BE69">
        <f t="shared" si="77"/>
        <v>3.1793013450639438E-3</v>
      </c>
      <c r="BF69">
        <f t="shared" si="78"/>
        <v>2.3039137938903069</v>
      </c>
      <c r="BG69">
        <f t="shared" si="79"/>
        <v>596.02793433990882</v>
      </c>
      <c r="BH69" t="s">
        <v>698</v>
      </c>
      <c r="BI69">
        <v>652.42999999999995</v>
      </c>
      <c r="BJ69">
        <f t="shared" si="80"/>
        <v>652.42999999999995</v>
      </c>
      <c r="BK69">
        <f t="shared" si="81"/>
        <v>0.37189564973386136</v>
      </c>
      <c r="BL69">
        <f t="shared" si="82"/>
        <v>0.10608238142270318</v>
      </c>
      <c r="BM69">
        <f t="shared" si="83"/>
        <v>0.86101564495932159</v>
      </c>
      <c r="BN69">
        <f t="shared" si="84"/>
        <v>0.90798898316337751</v>
      </c>
      <c r="BO69">
        <f t="shared" si="85"/>
        <v>0.98149012486718856</v>
      </c>
      <c r="BP69">
        <f t="shared" si="86"/>
        <v>6.9367460926262919E-2</v>
      </c>
      <c r="BQ69">
        <f t="shared" si="87"/>
        <v>0.93063253907373711</v>
      </c>
      <c r="BR69">
        <v>2493</v>
      </c>
      <c r="BS69">
        <v>290.00000000000011</v>
      </c>
      <c r="BT69">
        <v>1027.8399999999999</v>
      </c>
      <c r="BU69">
        <v>145</v>
      </c>
      <c r="BV69">
        <v>10346.1</v>
      </c>
      <c r="BW69">
        <v>1024.69</v>
      </c>
      <c r="BX69">
        <v>3.15</v>
      </c>
      <c r="BY69">
        <v>300.00000000000011</v>
      </c>
      <c r="BZ69">
        <v>38.4</v>
      </c>
      <c r="CA69">
        <v>1038.7286757742629</v>
      </c>
      <c r="CB69">
        <v>0.86384803160525503</v>
      </c>
      <c r="CC69">
        <v>-14.52264775841555</v>
      </c>
      <c r="CD69">
        <v>0.73078274419402267</v>
      </c>
      <c r="CE69">
        <v>0.93379446679639377</v>
      </c>
      <c r="CF69">
        <v>-1.12461893214683E-2</v>
      </c>
      <c r="CG69">
        <v>289.99999999999989</v>
      </c>
      <c r="CH69">
        <v>1021.34</v>
      </c>
      <c r="CI69">
        <v>735</v>
      </c>
      <c r="CJ69">
        <v>10309.5</v>
      </c>
      <c r="CK69">
        <v>1024.6400000000001</v>
      </c>
      <c r="CL69">
        <v>-3.3</v>
      </c>
      <c r="CZ69">
        <f t="shared" si="88"/>
        <v>1799.9</v>
      </c>
      <c r="DA69">
        <f t="shared" si="89"/>
        <v>1513.1009998222403</v>
      </c>
      <c r="DB69">
        <f t="shared" si="90"/>
        <v>0.84065836981067843</v>
      </c>
      <c r="DC69">
        <f t="shared" si="91"/>
        <v>0.19131673962135692</v>
      </c>
      <c r="DD69">
        <v>6</v>
      </c>
      <c r="DE69">
        <v>0.5</v>
      </c>
      <c r="DF69" t="s">
        <v>425</v>
      </c>
      <c r="DG69">
        <v>2</v>
      </c>
      <c r="DH69">
        <v>1693598215.5999999</v>
      </c>
      <c r="DI69">
        <v>8.9796600000000009</v>
      </c>
      <c r="DJ69">
        <v>10.013299999999999</v>
      </c>
      <c r="DK69">
        <v>23.108899999999998</v>
      </c>
      <c r="DL69">
        <v>17.878</v>
      </c>
      <c r="DM69">
        <v>6.96035</v>
      </c>
      <c r="DN69">
        <v>22.621400000000001</v>
      </c>
      <c r="DO69">
        <v>499.92200000000003</v>
      </c>
      <c r="DP69">
        <v>99.750200000000007</v>
      </c>
      <c r="DQ69">
        <v>9.9436899999999995E-2</v>
      </c>
      <c r="DR69">
        <v>28.120699999999999</v>
      </c>
      <c r="DS69">
        <v>27.996700000000001</v>
      </c>
      <c r="DT69">
        <v>999.9</v>
      </c>
      <c r="DU69">
        <v>0</v>
      </c>
      <c r="DV69">
        <v>0</v>
      </c>
      <c r="DW69">
        <v>10035</v>
      </c>
      <c r="DX69">
        <v>0</v>
      </c>
      <c r="DY69">
        <v>67.690899999999999</v>
      </c>
      <c r="DZ69">
        <v>-1.03366</v>
      </c>
      <c r="EA69">
        <v>9.1920800000000007</v>
      </c>
      <c r="EB69">
        <v>10.195600000000001</v>
      </c>
      <c r="EC69">
        <v>5.2309000000000001</v>
      </c>
      <c r="ED69">
        <v>10.013299999999999</v>
      </c>
      <c r="EE69">
        <v>17.878</v>
      </c>
      <c r="EF69">
        <v>2.3051200000000001</v>
      </c>
      <c r="EG69">
        <v>1.7833399999999999</v>
      </c>
      <c r="EH69">
        <v>19.712199999999999</v>
      </c>
      <c r="EI69">
        <v>15.641500000000001</v>
      </c>
      <c r="EJ69">
        <v>1799.9</v>
      </c>
      <c r="EK69">
        <v>0.97799100000000005</v>
      </c>
      <c r="EL69">
        <v>2.20091E-2</v>
      </c>
      <c r="EM69">
        <v>0</v>
      </c>
      <c r="EN69">
        <v>997.19799999999998</v>
      </c>
      <c r="EO69">
        <v>5.0002700000000004</v>
      </c>
      <c r="EP69">
        <v>18466.8</v>
      </c>
      <c r="EQ69">
        <v>16247.7</v>
      </c>
      <c r="ER69">
        <v>47.125</v>
      </c>
      <c r="ES69">
        <v>49.5</v>
      </c>
      <c r="ET69">
        <v>48.311999999999998</v>
      </c>
      <c r="EU69">
        <v>48.561999999999998</v>
      </c>
      <c r="EV69">
        <v>48.75</v>
      </c>
      <c r="EW69">
        <v>1755.4</v>
      </c>
      <c r="EX69">
        <v>39.5</v>
      </c>
      <c r="EY69">
        <v>0</v>
      </c>
      <c r="EZ69">
        <v>102.2000000476837</v>
      </c>
      <c r="FA69">
        <v>0</v>
      </c>
      <c r="FB69">
        <v>997.7491923076924</v>
      </c>
      <c r="FC69">
        <v>-5.6636923084644284</v>
      </c>
      <c r="FD69">
        <v>-96.543589757707338</v>
      </c>
      <c r="FE69">
        <v>18479.95</v>
      </c>
      <c r="FF69">
        <v>15</v>
      </c>
      <c r="FG69">
        <v>1693598180.0999999</v>
      </c>
      <c r="FH69" t="s">
        <v>699</v>
      </c>
      <c r="FI69">
        <v>1693598171.0999999</v>
      </c>
      <c r="FJ69">
        <v>1693598180.0999999</v>
      </c>
      <c r="FK69">
        <v>66</v>
      </c>
      <c r="FL69">
        <v>-1E-3</v>
      </c>
      <c r="FM69">
        <v>-6.0000000000000001E-3</v>
      </c>
      <c r="FN69">
        <v>2.02</v>
      </c>
      <c r="FO69">
        <v>0.245</v>
      </c>
      <c r="FP69">
        <v>10</v>
      </c>
      <c r="FQ69">
        <v>18</v>
      </c>
      <c r="FR69">
        <v>0.95</v>
      </c>
      <c r="FS69">
        <v>0.06</v>
      </c>
      <c r="FT69">
        <v>0.82071957314334432</v>
      </c>
      <c r="FU69">
        <v>-3.3580384352166919E-3</v>
      </c>
      <c r="FV69">
        <v>3.8133356475317522E-2</v>
      </c>
      <c r="FW69">
        <v>1</v>
      </c>
      <c r="FX69">
        <v>0.29862486691673079</v>
      </c>
      <c r="FY69">
        <v>0.10397245090810341</v>
      </c>
      <c r="FZ69">
        <v>1.9865998187083241E-2</v>
      </c>
      <c r="GA69">
        <v>1</v>
      </c>
      <c r="GB69">
        <v>2</v>
      </c>
      <c r="GC69">
        <v>2</v>
      </c>
      <c r="GD69" t="s">
        <v>427</v>
      </c>
      <c r="GE69">
        <v>3.0812599999999999</v>
      </c>
      <c r="GF69">
        <v>2.8649</v>
      </c>
      <c r="GG69">
        <v>1.9368300000000001E-3</v>
      </c>
      <c r="GH69">
        <v>2.8717600000000001E-3</v>
      </c>
      <c r="GI69">
        <v>0.11124100000000001</v>
      </c>
      <c r="GJ69">
        <v>9.6597500000000003E-2</v>
      </c>
      <c r="GK69">
        <v>29995.1</v>
      </c>
      <c r="GL69">
        <v>23263.4</v>
      </c>
      <c r="GM69">
        <v>28991.5</v>
      </c>
      <c r="GN69">
        <v>21754.9</v>
      </c>
      <c r="GO69">
        <v>34547.9</v>
      </c>
      <c r="GP69">
        <v>27060.2</v>
      </c>
      <c r="GQ69">
        <v>40234.1</v>
      </c>
      <c r="GR69">
        <v>30934.5</v>
      </c>
      <c r="GS69">
        <v>2.0139999999999998</v>
      </c>
      <c r="GT69">
        <v>1.7104999999999999</v>
      </c>
      <c r="GU69">
        <v>-9.2983200000000005E-3</v>
      </c>
      <c r="GV69">
        <v>0</v>
      </c>
      <c r="GW69">
        <v>28.148499999999999</v>
      </c>
      <c r="GX69">
        <v>999.9</v>
      </c>
      <c r="GY69">
        <v>29.7</v>
      </c>
      <c r="GZ69">
        <v>42.6</v>
      </c>
      <c r="HA69">
        <v>25.330500000000001</v>
      </c>
      <c r="HB69">
        <v>62.371499999999997</v>
      </c>
      <c r="HC69">
        <v>13.9383</v>
      </c>
      <c r="HD69">
        <v>1</v>
      </c>
      <c r="HE69">
        <v>0.550508</v>
      </c>
      <c r="HF69">
        <v>4.5542499999999997</v>
      </c>
      <c r="HG69">
        <v>20.266100000000002</v>
      </c>
      <c r="HH69">
        <v>5.2352600000000002</v>
      </c>
      <c r="HI69">
        <v>11.9818</v>
      </c>
      <c r="HJ69">
        <v>4.9752000000000001</v>
      </c>
      <c r="HK69">
        <v>3.2839999999999998</v>
      </c>
      <c r="HL69">
        <v>9999</v>
      </c>
      <c r="HM69">
        <v>9999</v>
      </c>
      <c r="HN69">
        <v>9999</v>
      </c>
      <c r="HO69">
        <v>999.9</v>
      </c>
      <c r="HP69">
        <v>1.86127</v>
      </c>
      <c r="HQ69">
        <v>1.8629899999999999</v>
      </c>
      <c r="HR69">
        <v>1.86832</v>
      </c>
      <c r="HS69">
        <v>1.8591299999999999</v>
      </c>
      <c r="HT69">
        <v>1.85745</v>
      </c>
      <c r="HU69">
        <v>1.86111</v>
      </c>
      <c r="HV69">
        <v>1.86493</v>
      </c>
      <c r="HW69">
        <v>1.8669100000000001</v>
      </c>
      <c r="HX69">
        <v>5</v>
      </c>
      <c r="HY69">
        <v>0</v>
      </c>
      <c r="HZ69">
        <v>0</v>
      </c>
      <c r="IA69">
        <v>0</v>
      </c>
      <c r="IB69" t="s">
        <v>428</v>
      </c>
      <c r="IC69" t="s">
        <v>429</v>
      </c>
      <c r="ID69" t="s">
        <v>430</v>
      </c>
      <c r="IE69" t="s">
        <v>430</v>
      </c>
      <c r="IF69" t="s">
        <v>430</v>
      </c>
      <c r="IG69" t="s">
        <v>430</v>
      </c>
      <c r="IH69">
        <v>0</v>
      </c>
      <c r="II69">
        <v>100</v>
      </c>
      <c r="IJ69">
        <v>100</v>
      </c>
      <c r="IK69">
        <v>2.0190000000000001</v>
      </c>
      <c r="IL69">
        <v>0.48749999999999999</v>
      </c>
      <c r="IM69">
        <v>2.011605591883983</v>
      </c>
      <c r="IN69">
        <v>1.118558698776514E-3</v>
      </c>
      <c r="IO69">
        <v>-1.6939696309573479E-6</v>
      </c>
      <c r="IP69">
        <v>5.4698917449866148E-10</v>
      </c>
      <c r="IQ69">
        <v>-9.805888279829883E-2</v>
      </c>
      <c r="IR69">
        <v>-7.6058941998734366E-3</v>
      </c>
      <c r="IS69">
        <v>1.6984902717538061E-3</v>
      </c>
      <c r="IT69">
        <v>-9.6352527008986976E-6</v>
      </c>
      <c r="IU69">
        <v>2</v>
      </c>
      <c r="IV69">
        <v>2021</v>
      </c>
      <c r="IW69">
        <v>2</v>
      </c>
      <c r="IX69">
        <v>40</v>
      </c>
      <c r="IY69">
        <v>0.7</v>
      </c>
      <c r="IZ69">
        <v>0.6</v>
      </c>
      <c r="JA69">
        <v>0.167236</v>
      </c>
      <c r="JB69">
        <v>2.63428</v>
      </c>
      <c r="JC69">
        <v>1.34399</v>
      </c>
      <c r="JD69">
        <v>2.2351100000000002</v>
      </c>
      <c r="JE69">
        <v>1.5918000000000001</v>
      </c>
      <c r="JF69">
        <v>2.33887</v>
      </c>
      <c r="JG69">
        <v>49.231999999999999</v>
      </c>
      <c r="JH69">
        <v>16.180900000000001</v>
      </c>
      <c r="JI69">
        <v>18</v>
      </c>
      <c r="JJ69">
        <v>543.72299999999996</v>
      </c>
      <c r="JK69">
        <v>382.51799999999997</v>
      </c>
      <c r="JL69">
        <v>22.745000000000001</v>
      </c>
      <c r="JM69">
        <v>34.114400000000003</v>
      </c>
      <c r="JN69">
        <v>30.000499999999999</v>
      </c>
      <c r="JO69">
        <v>33.956099999999999</v>
      </c>
      <c r="JP69">
        <v>33.911700000000003</v>
      </c>
      <c r="JQ69">
        <v>3.4285299999999999</v>
      </c>
      <c r="JR69">
        <v>29.100300000000001</v>
      </c>
      <c r="JS69">
        <v>15.0602</v>
      </c>
      <c r="JT69">
        <v>22.736999999999998</v>
      </c>
      <c r="JU69">
        <v>10</v>
      </c>
      <c r="JV69">
        <v>17.852599999999999</v>
      </c>
      <c r="JW69">
        <v>98.847700000000003</v>
      </c>
      <c r="JX69">
        <v>97.703500000000005</v>
      </c>
    </row>
    <row r="70" spans="1:284" x14ac:dyDescent="0.3">
      <c r="A70">
        <v>62</v>
      </c>
      <c r="B70">
        <v>1693598405.0999999</v>
      </c>
      <c r="C70">
        <v>13705</v>
      </c>
      <c r="D70" t="s">
        <v>700</v>
      </c>
      <c r="E70" t="s">
        <v>701</v>
      </c>
      <c r="F70" t="s">
        <v>416</v>
      </c>
      <c r="G70" t="s">
        <v>666</v>
      </c>
      <c r="H70" t="s">
        <v>591</v>
      </c>
      <c r="I70" t="s">
        <v>419</v>
      </c>
      <c r="J70" t="s">
        <v>420</v>
      </c>
      <c r="K70" t="s">
        <v>592</v>
      </c>
      <c r="L70" t="s">
        <v>593</v>
      </c>
      <c r="M70">
        <v>1693598405.0999999</v>
      </c>
      <c r="N70">
        <f t="shared" si="46"/>
        <v>4.2333768464921009E-3</v>
      </c>
      <c r="O70">
        <f t="shared" si="47"/>
        <v>4.2333768464921011</v>
      </c>
      <c r="P70">
        <f t="shared" si="48"/>
        <v>21.272870438720361</v>
      </c>
      <c r="Q70">
        <f t="shared" si="49"/>
        <v>372.637</v>
      </c>
      <c r="R70">
        <f t="shared" si="50"/>
        <v>240.63762320084527</v>
      </c>
      <c r="S70">
        <f t="shared" si="51"/>
        <v>24.027201981290236</v>
      </c>
      <c r="T70">
        <f t="shared" si="52"/>
        <v>37.207084850689299</v>
      </c>
      <c r="U70">
        <f t="shared" si="53"/>
        <v>0.28627642941622272</v>
      </c>
      <c r="V70">
        <f t="shared" si="54"/>
        <v>2.9260050333602829</v>
      </c>
      <c r="W70">
        <f t="shared" si="55"/>
        <v>0.27157645534463082</v>
      </c>
      <c r="X70">
        <f t="shared" si="56"/>
        <v>0.17099309315879063</v>
      </c>
      <c r="Y70">
        <f t="shared" si="57"/>
        <v>344.32819964445662</v>
      </c>
      <c r="Z70">
        <f t="shared" si="58"/>
        <v>29.086815680355517</v>
      </c>
      <c r="AA70">
        <f t="shared" si="59"/>
        <v>28.024100000000001</v>
      </c>
      <c r="AB70">
        <f t="shared" si="60"/>
        <v>3.8001744977313439</v>
      </c>
      <c r="AC70">
        <f t="shared" si="61"/>
        <v>59.827409834166382</v>
      </c>
      <c r="AD70">
        <f t="shared" si="62"/>
        <v>2.2912036522414101</v>
      </c>
      <c r="AE70">
        <f t="shared" si="63"/>
        <v>3.8296888643388072</v>
      </c>
      <c r="AF70">
        <f t="shared" si="64"/>
        <v>1.5089708454899338</v>
      </c>
      <c r="AG70">
        <f t="shared" si="65"/>
        <v>-186.69191893030165</v>
      </c>
      <c r="AH70">
        <f t="shared" si="66"/>
        <v>20.948772830011333</v>
      </c>
      <c r="AI70">
        <f t="shared" si="67"/>
        <v>1.5620175388393995</v>
      </c>
      <c r="AJ70">
        <f t="shared" si="68"/>
        <v>180.14707108300573</v>
      </c>
      <c r="AK70">
        <v>10</v>
      </c>
      <c r="AL70">
        <v>2</v>
      </c>
      <c r="AM70">
        <f t="shared" si="69"/>
        <v>1</v>
      </c>
      <c r="AN70">
        <f t="shared" si="70"/>
        <v>0</v>
      </c>
      <c r="AO70">
        <f t="shared" si="71"/>
        <v>52566.604611110488</v>
      </c>
      <c r="AP70" t="s">
        <v>422</v>
      </c>
      <c r="AQ70">
        <v>10366.9</v>
      </c>
      <c r="AR70">
        <v>993.59653846153856</v>
      </c>
      <c r="AS70">
        <v>3431.87</v>
      </c>
      <c r="AT70">
        <f t="shared" si="72"/>
        <v>0.71047955241266758</v>
      </c>
      <c r="AU70">
        <v>-3.9894345373445681</v>
      </c>
      <c r="AV70" t="s">
        <v>702</v>
      </c>
      <c r="AW70">
        <v>10334.299999999999</v>
      </c>
      <c r="AX70">
        <v>963.95032000000003</v>
      </c>
      <c r="AY70">
        <v>1124.928482251092</v>
      </c>
      <c r="AZ70">
        <f t="shared" si="73"/>
        <v>0.14310079688706867</v>
      </c>
      <c r="BA70">
        <v>0.5</v>
      </c>
      <c r="BB70">
        <f t="shared" si="74"/>
        <v>1513.0001998222283</v>
      </c>
      <c r="BC70">
        <f t="shared" si="75"/>
        <v>21.272870438720361</v>
      </c>
      <c r="BD70">
        <f t="shared" si="76"/>
        <v>108.2557671424275</v>
      </c>
      <c r="BE70">
        <f t="shared" si="77"/>
        <v>1.6696828578762351E-2</v>
      </c>
      <c r="BF70">
        <f t="shared" si="78"/>
        <v>2.0507450510387049</v>
      </c>
      <c r="BG70">
        <f t="shared" si="79"/>
        <v>623.43991886436629</v>
      </c>
      <c r="BH70" t="s">
        <v>703</v>
      </c>
      <c r="BI70">
        <v>630.70000000000005</v>
      </c>
      <c r="BJ70">
        <f t="shared" si="80"/>
        <v>630.70000000000005</v>
      </c>
      <c r="BK70">
        <f t="shared" si="81"/>
        <v>0.43934213601036431</v>
      </c>
      <c r="BL70">
        <f t="shared" si="82"/>
        <v>0.32571607673818209</v>
      </c>
      <c r="BM70">
        <f t="shared" si="83"/>
        <v>0.82356355299710771</v>
      </c>
      <c r="BN70">
        <f t="shared" si="84"/>
        <v>1.2257350162199967</v>
      </c>
      <c r="BO70">
        <f t="shared" si="85"/>
        <v>0.94613731976285886</v>
      </c>
      <c r="BP70">
        <f t="shared" si="86"/>
        <v>0.21311173961617799</v>
      </c>
      <c r="BQ70">
        <f t="shared" si="87"/>
        <v>0.78688826038382198</v>
      </c>
      <c r="BR70">
        <v>2495</v>
      </c>
      <c r="BS70">
        <v>290.00000000000011</v>
      </c>
      <c r="BT70">
        <v>1078.79</v>
      </c>
      <c r="BU70">
        <v>215</v>
      </c>
      <c r="BV70">
        <v>10334.299999999999</v>
      </c>
      <c r="BW70">
        <v>1077.79</v>
      </c>
      <c r="BX70">
        <v>1</v>
      </c>
      <c r="BY70">
        <v>300.00000000000011</v>
      </c>
      <c r="BZ70">
        <v>38.4</v>
      </c>
      <c r="CA70">
        <v>1124.928482251092</v>
      </c>
      <c r="CB70">
        <v>1.053917007556235</v>
      </c>
      <c r="CC70">
        <v>-48.714213103809179</v>
      </c>
      <c r="CD70">
        <v>0.89153526463788391</v>
      </c>
      <c r="CE70">
        <v>0.99070884424018613</v>
      </c>
      <c r="CF70">
        <v>-1.124603515016686E-2</v>
      </c>
      <c r="CG70">
        <v>289.99999999999989</v>
      </c>
      <c r="CH70">
        <v>1070.9100000000001</v>
      </c>
      <c r="CI70">
        <v>625</v>
      </c>
      <c r="CJ70">
        <v>10318.9</v>
      </c>
      <c r="CK70">
        <v>1077.72</v>
      </c>
      <c r="CL70">
        <v>-6.81</v>
      </c>
      <c r="CZ70">
        <f t="shared" si="88"/>
        <v>1799.78</v>
      </c>
      <c r="DA70">
        <f t="shared" si="89"/>
        <v>1513.0001998222283</v>
      </c>
      <c r="DB70">
        <f t="shared" si="90"/>
        <v>0.84065841370735772</v>
      </c>
      <c r="DC70">
        <f t="shared" si="91"/>
        <v>0.19131682741471548</v>
      </c>
      <c r="DD70">
        <v>6</v>
      </c>
      <c r="DE70">
        <v>0.5</v>
      </c>
      <c r="DF70" t="s">
        <v>425</v>
      </c>
      <c r="DG70">
        <v>2</v>
      </c>
      <c r="DH70">
        <v>1693598405.0999999</v>
      </c>
      <c r="DI70">
        <v>372.637</v>
      </c>
      <c r="DJ70">
        <v>400.02</v>
      </c>
      <c r="DK70">
        <v>22.946899999999999</v>
      </c>
      <c r="DL70">
        <v>17.990200000000002</v>
      </c>
      <c r="DM70">
        <v>369.90499999999997</v>
      </c>
      <c r="DN70">
        <v>22.4651</v>
      </c>
      <c r="DO70">
        <v>500.68400000000003</v>
      </c>
      <c r="DP70">
        <v>99.748199999999997</v>
      </c>
      <c r="DQ70">
        <v>9.9868899999999997E-2</v>
      </c>
      <c r="DR70">
        <v>28.1569</v>
      </c>
      <c r="DS70">
        <v>28.024100000000001</v>
      </c>
      <c r="DT70">
        <v>999.9</v>
      </c>
      <c r="DU70">
        <v>0</v>
      </c>
      <c r="DV70">
        <v>0</v>
      </c>
      <c r="DW70">
        <v>10005</v>
      </c>
      <c r="DX70">
        <v>0</v>
      </c>
      <c r="DY70">
        <v>67.223399999999998</v>
      </c>
      <c r="DZ70">
        <v>-27.383400000000002</v>
      </c>
      <c r="EA70">
        <v>381.38799999999998</v>
      </c>
      <c r="EB70">
        <v>407.34800000000001</v>
      </c>
      <c r="EC70">
        <v>4.9566699999999999</v>
      </c>
      <c r="ED70">
        <v>400.02</v>
      </c>
      <c r="EE70">
        <v>17.990200000000002</v>
      </c>
      <c r="EF70">
        <v>2.28891</v>
      </c>
      <c r="EG70">
        <v>1.7944899999999999</v>
      </c>
      <c r="EH70">
        <v>19.598600000000001</v>
      </c>
      <c r="EI70">
        <v>15.738899999999999</v>
      </c>
      <c r="EJ70">
        <v>1799.78</v>
      </c>
      <c r="EK70">
        <v>0.97799100000000005</v>
      </c>
      <c r="EL70">
        <v>2.2008900000000001E-2</v>
      </c>
      <c r="EM70">
        <v>0</v>
      </c>
      <c r="EN70">
        <v>963.29399999999998</v>
      </c>
      <c r="EO70">
        <v>5.0002700000000004</v>
      </c>
      <c r="EP70">
        <v>17877.7</v>
      </c>
      <c r="EQ70">
        <v>16246.6</v>
      </c>
      <c r="ER70">
        <v>47.311999999999998</v>
      </c>
      <c r="ES70">
        <v>49.811999999999998</v>
      </c>
      <c r="ET70">
        <v>48.5</v>
      </c>
      <c r="EU70">
        <v>48.811999999999998</v>
      </c>
      <c r="EV70">
        <v>49</v>
      </c>
      <c r="EW70">
        <v>1755.28</v>
      </c>
      <c r="EX70">
        <v>39.5</v>
      </c>
      <c r="EY70">
        <v>0</v>
      </c>
      <c r="EZ70">
        <v>187.80000019073489</v>
      </c>
      <c r="FA70">
        <v>0</v>
      </c>
      <c r="FB70">
        <v>963.95032000000003</v>
      </c>
      <c r="FC70">
        <v>-3.865538450960174</v>
      </c>
      <c r="FD70">
        <v>-55.376922985844139</v>
      </c>
      <c r="FE70">
        <v>17885.955999999998</v>
      </c>
      <c r="FF70">
        <v>15</v>
      </c>
      <c r="FG70">
        <v>1693598293.5999999</v>
      </c>
      <c r="FH70" t="s">
        <v>704</v>
      </c>
      <c r="FI70">
        <v>1693598292.5999999</v>
      </c>
      <c r="FJ70">
        <v>1693598293.5999999</v>
      </c>
      <c r="FK70">
        <v>67</v>
      </c>
      <c r="FL70">
        <v>0.51100000000000001</v>
      </c>
      <c r="FM70">
        <v>3.0000000000000001E-3</v>
      </c>
      <c r="FN70">
        <v>2.734</v>
      </c>
      <c r="FO70">
        <v>0.23899999999999999</v>
      </c>
      <c r="FP70">
        <v>400</v>
      </c>
      <c r="FQ70">
        <v>18</v>
      </c>
      <c r="FR70">
        <v>0.4</v>
      </c>
      <c r="FS70">
        <v>0.05</v>
      </c>
      <c r="FT70">
        <v>19.9860558977424</v>
      </c>
      <c r="FU70">
        <v>4.5510775563149961</v>
      </c>
      <c r="FV70">
        <v>0.67356768263308653</v>
      </c>
      <c r="FW70">
        <v>0</v>
      </c>
      <c r="FX70">
        <v>0.28933104038141949</v>
      </c>
      <c r="FY70">
        <v>-2.0703295657088321E-2</v>
      </c>
      <c r="FZ70">
        <v>3.547615920801567E-3</v>
      </c>
      <c r="GA70">
        <v>1</v>
      </c>
      <c r="GB70">
        <v>1</v>
      </c>
      <c r="GC70">
        <v>2</v>
      </c>
      <c r="GD70" t="s">
        <v>491</v>
      </c>
      <c r="GE70">
        <v>3.0821499999999999</v>
      </c>
      <c r="GF70">
        <v>2.8650699999999998</v>
      </c>
      <c r="GG70">
        <v>8.6765800000000004E-2</v>
      </c>
      <c r="GH70">
        <v>9.46293E-2</v>
      </c>
      <c r="GI70">
        <v>0.11061600000000001</v>
      </c>
      <c r="GJ70">
        <v>9.6966700000000003E-2</v>
      </c>
      <c r="GK70">
        <v>27429.8</v>
      </c>
      <c r="GL70">
        <v>21111.5</v>
      </c>
      <c r="GM70">
        <v>28975.8</v>
      </c>
      <c r="GN70">
        <v>21743.8</v>
      </c>
      <c r="GO70">
        <v>34564.6</v>
      </c>
      <c r="GP70">
        <v>27044.400000000001</v>
      </c>
      <c r="GQ70">
        <v>40212.699999999997</v>
      </c>
      <c r="GR70">
        <v>30920.3</v>
      </c>
      <c r="GS70">
        <v>2.0093999999999999</v>
      </c>
      <c r="GT70">
        <v>1.7048000000000001</v>
      </c>
      <c r="GU70">
        <v>-9.3877300000000004E-3</v>
      </c>
      <c r="GV70">
        <v>0</v>
      </c>
      <c r="GW70">
        <v>28.177399999999999</v>
      </c>
      <c r="GX70">
        <v>999.9</v>
      </c>
      <c r="GY70">
        <v>28.6</v>
      </c>
      <c r="GZ70">
        <v>43.1</v>
      </c>
      <c r="HA70">
        <v>25.038</v>
      </c>
      <c r="HB70">
        <v>62.691499999999998</v>
      </c>
      <c r="HC70">
        <v>13.553699999999999</v>
      </c>
      <c r="HD70">
        <v>1</v>
      </c>
      <c r="HE70">
        <v>0.580569</v>
      </c>
      <c r="HF70">
        <v>4.8905200000000004</v>
      </c>
      <c r="HG70">
        <v>20.2547</v>
      </c>
      <c r="HH70">
        <v>5.2346599999999999</v>
      </c>
      <c r="HI70">
        <v>11.9854</v>
      </c>
      <c r="HJ70">
        <v>4.9752000000000001</v>
      </c>
      <c r="HK70">
        <v>3.2839999999999998</v>
      </c>
      <c r="HL70">
        <v>9999</v>
      </c>
      <c r="HM70">
        <v>9999</v>
      </c>
      <c r="HN70">
        <v>9999</v>
      </c>
      <c r="HO70">
        <v>999.9</v>
      </c>
      <c r="HP70">
        <v>1.86128</v>
      </c>
      <c r="HQ70">
        <v>1.86303</v>
      </c>
      <c r="HR70">
        <v>1.86832</v>
      </c>
      <c r="HS70">
        <v>1.8591299999999999</v>
      </c>
      <c r="HT70">
        <v>1.85745</v>
      </c>
      <c r="HU70">
        <v>1.86111</v>
      </c>
      <c r="HV70">
        <v>1.86493</v>
      </c>
      <c r="HW70">
        <v>1.86693</v>
      </c>
      <c r="HX70">
        <v>5</v>
      </c>
      <c r="HY70">
        <v>0</v>
      </c>
      <c r="HZ70">
        <v>0</v>
      </c>
      <c r="IA70">
        <v>0</v>
      </c>
      <c r="IB70" t="s">
        <v>428</v>
      </c>
      <c r="IC70" t="s">
        <v>429</v>
      </c>
      <c r="ID70" t="s">
        <v>430</v>
      </c>
      <c r="IE70" t="s">
        <v>430</v>
      </c>
      <c r="IF70" t="s">
        <v>430</v>
      </c>
      <c r="IG70" t="s">
        <v>430</v>
      </c>
      <c r="IH70">
        <v>0</v>
      </c>
      <c r="II70">
        <v>100</v>
      </c>
      <c r="IJ70">
        <v>100</v>
      </c>
      <c r="IK70">
        <v>2.7320000000000002</v>
      </c>
      <c r="IL70">
        <v>0.48180000000000001</v>
      </c>
      <c r="IM70">
        <v>2.5222425795124601</v>
      </c>
      <c r="IN70">
        <v>1.118558698776514E-3</v>
      </c>
      <c r="IO70">
        <v>-1.6939696309573479E-6</v>
      </c>
      <c r="IP70">
        <v>5.4698917449866148E-10</v>
      </c>
      <c r="IQ70">
        <v>-9.5283135983606659E-2</v>
      </c>
      <c r="IR70">
        <v>-7.6058941998734366E-3</v>
      </c>
      <c r="IS70">
        <v>1.6984902717538061E-3</v>
      </c>
      <c r="IT70">
        <v>-9.6352527008986976E-6</v>
      </c>
      <c r="IU70">
        <v>2</v>
      </c>
      <c r="IV70">
        <v>2021</v>
      </c>
      <c r="IW70">
        <v>2</v>
      </c>
      <c r="IX70">
        <v>40</v>
      </c>
      <c r="IY70">
        <v>1.9</v>
      </c>
      <c r="IZ70">
        <v>1.9</v>
      </c>
      <c r="JA70">
        <v>1.02295</v>
      </c>
      <c r="JB70">
        <v>2.5622600000000002</v>
      </c>
      <c r="JC70">
        <v>1.34399</v>
      </c>
      <c r="JD70">
        <v>2.2363300000000002</v>
      </c>
      <c r="JE70">
        <v>1.5918000000000001</v>
      </c>
      <c r="JF70">
        <v>2.52441</v>
      </c>
      <c r="JG70">
        <v>49.610900000000001</v>
      </c>
      <c r="JH70">
        <v>16.119599999999998</v>
      </c>
      <c r="JI70">
        <v>18</v>
      </c>
      <c r="JJ70">
        <v>543.02800000000002</v>
      </c>
      <c r="JK70">
        <v>380.98899999999998</v>
      </c>
      <c r="JL70">
        <v>22.691400000000002</v>
      </c>
      <c r="JM70">
        <v>34.412100000000002</v>
      </c>
      <c r="JN70">
        <v>30.000699999999998</v>
      </c>
      <c r="JO70">
        <v>34.235500000000002</v>
      </c>
      <c r="JP70">
        <v>34.193100000000001</v>
      </c>
      <c r="JQ70">
        <v>20.563600000000001</v>
      </c>
      <c r="JR70">
        <v>25.404299999999999</v>
      </c>
      <c r="JS70">
        <v>10.6258</v>
      </c>
      <c r="JT70">
        <v>22.6873</v>
      </c>
      <c r="JU70">
        <v>400</v>
      </c>
      <c r="JV70">
        <v>18.109100000000002</v>
      </c>
      <c r="JW70">
        <v>98.794600000000003</v>
      </c>
      <c r="JX70">
        <v>97.656800000000004</v>
      </c>
    </row>
    <row r="71" spans="1:284" x14ac:dyDescent="0.3">
      <c r="A71">
        <v>63</v>
      </c>
      <c r="B71">
        <v>1693598559.5999999</v>
      </c>
      <c r="C71">
        <v>13859.5</v>
      </c>
      <c r="D71" t="s">
        <v>705</v>
      </c>
      <c r="E71" t="s">
        <v>706</v>
      </c>
      <c r="F71" t="s">
        <v>416</v>
      </c>
      <c r="G71" t="s">
        <v>666</v>
      </c>
      <c r="H71" t="s">
        <v>591</v>
      </c>
      <c r="I71" t="s">
        <v>419</v>
      </c>
      <c r="J71" t="s">
        <v>420</v>
      </c>
      <c r="K71" t="s">
        <v>592</v>
      </c>
      <c r="L71" t="s">
        <v>593</v>
      </c>
      <c r="M71">
        <v>1693598559.5999999</v>
      </c>
      <c r="N71">
        <f t="shared" si="46"/>
        <v>3.6313835714341758E-3</v>
      </c>
      <c r="O71">
        <f t="shared" si="47"/>
        <v>3.6313835714341756</v>
      </c>
      <c r="P71">
        <f t="shared" si="48"/>
        <v>26.70808042079792</v>
      </c>
      <c r="Q71">
        <f t="shared" si="49"/>
        <v>366.24</v>
      </c>
      <c r="R71">
        <f t="shared" si="50"/>
        <v>177.3197969156318</v>
      </c>
      <c r="S71">
        <f t="shared" si="51"/>
        <v>17.702711800111697</v>
      </c>
      <c r="T71">
        <f t="shared" si="52"/>
        <v>36.563549487696001</v>
      </c>
      <c r="U71">
        <f t="shared" si="53"/>
        <v>0.24382399831584478</v>
      </c>
      <c r="V71">
        <f t="shared" si="54"/>
        <v>2.9257730300373352</v>
      </c>
      <c r="W71">
        <f t="shared" si="55"/>
        <v>0.23307175530567467</v>
      </c>
      <c r="X71">
        <f t="shared" si="56"/>
        <v>0.14659637787249044</v>
      </c>
      <c r="Y71">
        <f t="shared" si="57"/>
        <v>344.38709964451783</v>
      </c>
      <c r="Z71">
        <f t="shared" si="58"/>
        <v>29.195688900069204</v>
      </c>
      <c r="AA71">
        <f t="shared" si="59"/>
        <v>27.994599999999998</v>
      </c>
      <c r="AB71">
        <f t="shared" si="60"/>
        <v>3.7936452225168096</v>
      </c>
      <c r="AC71">
        <f t="shared" si="61"/>
        <v>59.846796417081869</v>
      </c>
      <c r="AD71">
        <f t="shared" si="62"/>
        <v>2.2855213478097003</v>
      </c>
      <c r="AE71">
        <f t="shared" si="63"/>
        <v>3.818953535760774</v>
      </c>
      <c r="AF71">
        <f t="shared" si="64"/>
        <v>1.5081238747071093</v>
      </c>
      <c r="AG71">
        <f t="shared" si="65"/>
        <v>-160.14401550024715</v>
      </c>
      <c r="AH71">
        <f t="shared" si="66"/>
        <v>17.997480845432126</v>
      </c>
      <c r="AI71">
        <f t="shared" si="67"/>
        <v>1.3415453141277773</v>
      </c>
      <c r="AJ71">
        <f t="shared" si="68"/>
        <v>203.58211030383058</v>
      </c>
      <c r="AK71">
        <v>10</v>
      </c>
      <c r="AL71">
        <v>2</v>
      </c>
      <c r="AM71">
        <f t="shared" si="69"/>
        <v>1</v>
      </c>
      <c r="AN71">
        <f t="shared" si="70"/>
        <v>0</v>
      </c>
      <c r="AO71">
        <f t="shared" si="71"/>
        <v>52568.061793358167</v>
      </c>
      <c r="AP71" t="s">
        <v>422</v>
      </c>
      <c r="AQ71">
        <v>10366.9</v>
      </c>
      <c r="AR71">
        <v>993.59653846153856</v>
      </c>
      <c r="AS71">
        <v>3431.87</v>
      </c>
      <c r="AT71">
        <f t="shared" si="72"/>
        <v>0.71047955241266758</v>
      </c>
      <c r="AU71">
        <v>-3.9894345373445681</v>
      </c>
      <c r="AV71" t="s">
        <v>707</v>
      </c>
      <c r="AW71">
        <v>10337.5</v>
      </c>
      <c r="AX71">
        <v>949.32580000000007</v>
      </c>
      <c r="AY71">
        <v>1139.187692830282</v>
      </c>
      <c r="AZ71">
        <f t="shared" si="73"/>
        <v>0.1666642766817249</v>
      </c>
      <c r="BA71">
        <v>0.5</v>
      </c>
      <c r="BB71">
        <f t="shared" si="74"/>
        <v>1513.2605998222587</v>
      </c>
      <c r="BC71">
        <f t="shared" si="75"/>
        <v>26.70808042079792</v>
      </c>
      <c r="BD71">
        <f t="shared" si="76"/>
        <v>126.10324165016495</v>
      </c>
      <c r="BE71">
        <f t="shared" si="77"/>
        <v>2.0285676480143667E-2</v>
      </c>
      <c r="BF71">
        <f t="shared" si="78"/>
        <v>2.0125588799801806</v>
      </c>
      <c r="BG71">
        <f t="shared" si="79"/>
        <v>627.79491410932781</v>
      </c>
      <c r="BH71" t="s">
        <v>708</v>
      </c>
      <c r="BI71">
        <v>638.30999999999995</v>
      </c>
      <c r="BJ71">
        <f t="shared" si="80"/>
        <v>638.30999999999995</v>
      </c>
      <c r="BK71">
        <f t="shared" si="81"/>
        <v>0.43967969104886007</v>
      </c>
      <c r="BL71">
        <f t="shared" si="82"/>
        <v>0.37905839199473979</v>
      </c>
      <c r="BM71">
        <f t="shared" si="83"/>
        <v>0.82070272597320915</v>
      </c>
      <c r="BN71">
        <f t="shared" si="84"/>
        <v>1.3040757431554704</v>
      </c>
      <c r="BO71">
        <f t="shared" si="85"/>
        <v>0.9402892429149925</v>
      </c>
      <c r="BP71">
        <f t="shared" si="86"/>
        <v>0.25487220740673255</v>
      </c>
      <c r="BQ71">
        <f t="shared" si="87"/>
        <v>0.74512779259326745</v>
      </c>
      <c r="BR71">
        <v>2497</v>
      </c>
      <c r="BS71">
        <v>290.00000000000011</v>
      </c>
      <c r="BT71">
        <v>1090.5899999999999</v>
      </c>
      <c r="BU71">
        <v>195</v>
      </c>
      <c r="BV71">
        <v>10337.5</v>
      </c>
      <c r="BW71">
        <v>1087.3599999999999</v>
      </c>
      <c r="BX71">
        <v>3.23</v>
      </c>
      <c r="BY71">
        <v>300.00000000000011</v>
      </c>
      <c r="BZ71">
        <v>38.4</v>
      </c>
      <c r="CA71">
        <v>1139.187692830282</v>
      </c>
      <c r="CB71">
        <v>1.135012623653036</v>
      </c>
      <c r="CC71">
        <v>-53.579380148753238</v>
      </c>
      <c r="CD71">
        <v>0.96015987301698558</v>
      </c>
      <c r="CE71">
        <v>0.99108826834826846</v>
      </c>
      <c r="CF71">
        <v>-1.1246364182424929E-2</v>
      </c>
      <c r="CG71">
        <v>289.99999999999989</v>
      </c>
      <c r="CH71">
        <v>1082.49</v>
      </c>
      <c r="CI71">
        <v>705</v>
      </c>
      <c r="CJ71">
        <v>10311.700000000001</v>
      </c>
      <c r="CK71">
        <v>1087.23</v>
      </c>
      <c r="CL71">
        <v>-4.74</v>
      </c>
      <c r="CZ71">
        <f t="shared" si="88"/>
        <v>1800.09</v>
      </c>
      <c r="DA71">
        <f t="shared" si="89"/>
        <v>1513.2605998222587</v>
      </c>
      <c r="DB71">
        <f t="shared" si="90"/>
        <v>0.84065830031957223</v>
      </c>
      <c r="DC71">
        <f t="shared" si="91"/>
        <v>0.19131660063914463</v>
      </c>
      <c r="DD71">
        <v>6</v>
      </c>
      <c r="DE71">
        <v>0.5</v>
      </c>
      <c r="DF71" t="s">
        <v>425</v>
      </c>
      <c r="DG71">
        <v>2</v>
      </c>
      <c r="DH71">
        <v>1693598559.5999999</v>
      </c>
      <c r="DI71">
        <v>366.24</v>
      </c>
      <c r="DJ71">
        <v>399.87299999999999</v>
      </c>
      <c r="DK71">
        <v>22.893000000000001</v>
      </c>
      <c r="DL71">
        <v>18.636700000000001</v>
      </c>
      <c r="DM71">
        <v>363.488</v>
      </c>
      <c r="DN71">
        <v>22.4192</v>
      </c>
      <c r="DO71">
        <v>500.18799999999999</v>
      </c>
      <c r="DP71">
        <v>99.734999999999999</v>
      </c>
      <c r="DQ71">
        <v>9.9942900000000001E-2</v>
      </c>
      <c r="DR71">
        <v>28.108699999999999</v>
      </c>
      <c r="DS71">
        <v>27.994599999999998</v>
      </c>
      <c r="DT71">
        <v>999.9</v>
      </c>
      <c r="DU71">
        <v>0</v>
      </c>
      <c r="DV71">
        <v>0</v>
      </c>
      <c r="DW71">
        <v>10005</v>
      </c>
      <c r="DX71">
        <v>0</v>
      </c>
      <c r="DY71">
        <v>54.208100000000002</v>
      </c>
      <c r="DZ71">
        <v>-33.632899999999999</v>
      </c>
      <c r="EA71">
        <v>374.82100000000003</v>
      </c>
      <c r="EB71">
        <v>407.46699999999998</v>
      </c>
      <c r="EC71">
        <v>4.2563599999999999</v>
      </c>
      <c r="ED71">
        <v>399.87299999999999</v>
      </c>
      <c r="EE71">
        <v>18.636700000000001</v>
      </c>
      <c r="EF71">
        <v>2.2832400000000002</v>
      </c>
      <c r="EG71">
        <v>1.85873</v>
      </c>
      <c r="EH71">
        <v>19.558599999999998</v>
      </c>
      <c r="EI71">
        <v>16.2896</v>
      </c>
      <c r="EJ71">
        <v>1800.09</v>
      </c>
      <c r="EK71">
        <v>0.97799499999999995</v>
      </c>
      <c r="EL71">
        <v>2.2005400000000001E-2</v>
      </c>
      <c r="EM71">
        <v>0</v>
      </c>
      <c r="EN71">
        <v>949.19200000000001</v>
      </c>
      <c r="EO71">
        <v>5.0002700000000004</v>
      </c>
      <c r="EP71">
        <v>17621.8</v>
      </c>
      <c r="EQ71">
        <v>16249.4</v>
      </c>
      <c r="ER71">
        <v>47.375</v>
      </c>
      <c r="ES71">
        <v>49.875</v>
      </c>
      <c r="ET71">
        <v>48.561999999999998</v>
      </c>
      <c r="EU71">
        <v>48.811999999999998</v>
      </c>
      <c r="EV71">
        <v>49</v>
      </c>
      <c r="EW71">
        <v>1755.59</v>
      </c>
      <c r="EX71">
        <v>39.5</v>
      </c>
      <c r="EY71">
        <v>0</v>
      </c>
      <c r="EZ71">
        <v>152.39999985694891</v>
      </c>
      <c r="FA71">
        <v>0</v>
      </c>
      <c r="FB71">
        <v>949.32580000000007</v>
      </c>
      <c r="FC71">
        <v>-3.5178461695560119</v>
      </c>
      <c r="FD71">
        <v>-59.569230890161109</v>
      </c>
      <c r="FE71">
        <v>17626.204000000002</v>
      </c>
      <c r="FF71">
        <v>15</v>
      </c>
      <c r="FG71">
        <v>1693598469.5999999</v>
      </c>
      <c r="FH71" t="s">
        <v>709</v>
      </c>
      <c r="FI71">
        <v>1693598463.0999999</v>
      </c>
      <c r="FJ71">
        <v>1693598469.5999999</v>
      </c>
      <c r="FK71">
        <v>68</v>
      </c>
      <c r="FL71">
        <v>0.02</v>
      </c>
      <c r="FM71">
        <v>-5.0000000000000001E-3</v>
      </c>
      <c r="FN71">
        <v>2.754</v>
      </c>
      <c r="FO71">
        <v>0.252</v>
      </c>
      <c r="FP71">
        <v>400</v>
      </c>
      <c r="FQ71">
        <v>18</v>
      </c>
      <c r="FR71">
        <v>0.21</v>
      </c>
      <c r="FS71">
        <v>0.06</v>
      </c>
      <c r="FT71">
        <v>26.542180077925799</v>
      </c>
      <c r="FU71">
        <v>0.98453167695381694</v>
      </c>
      <c r="FV71">
        <v>0.15412547767342799</v>
      </c>
      <c r="FW71">
        <v>1</v>
      </c>
      <c r="FX71">
        <v>0.24791159670740259</v>
      </c>
      <c r="FY71">
        <v>-1.59991294233701E-2</v>
      </c>
      <c r="FZ71">
        <v>3.3507531858891978E-3</v>
      </c>
      <c r="GA71">
        <v>1</v>
      </c>
      <c r="GB71">
        <v>2</v>
      </c>
      <c r="GC71">
        <v>2</v>
      </c>
      <c r="GD71" t="s">
        <v>427</v>
      </c>
      <c r="GE71">
        <v>3.0817299999999999</v>
      </c>
      <c r="GF71">
        <v>2.8651399999999998</v>
      </c>
      <c r="GG71">
        <v>8.5532700000000003E-2</v>
      </c>
      <c r="GH71">
        <v>9.4561599999999996E-2</v>
      </c>
      <c r="GI71">
        <v>0.110401</v>
      </c>
      <c r="GJ71">
        <v>9.9403699999999998E-2</v>
      </c>
      <c r="GK71">
        <v>27462.7</v>
      </c>
      <c r="GL71">
        <v>21109.1</v>
      </c>
      <c r="GM71">
        <v>28972</v>
      </c>
      <c r="GN71">
        <v>21740</v>
      </c>
      <c r="GO71">
        <v>34569.199999999997</v>
      </c>
      <c r="GP71">
        <v>26968.3</v>
      </c>
      <c r="GQ71">
        <v>40207.199999999997</v>
      </c>
      <c r="GR71">
        <v>30916.400000000001</v>
      </c>
      <c r="GS71">
        <v>2.0051000000000001</v>
      </c>
      <c r="GT71">
        <v>1.7031000000000001</v>
      </c>
      <c r="GU71">
        <v>5.0962000000000004E-3</v>
      </c>
      <c r="GV71">
        <v>0</v>
      </c>
      <c r="GW71">
        <v>27.9114</v>
      </c>
      <c r="GX71">
        <v>999.9</v>
      </c>
      <c r="GY71">
        <v>27.9</v>
      </c>
      <c r="GZ71">
        <v>43.6</v>
      </c>
      <c r="HA71">
        <v>25.074100000000001</v>
      </c>
      <c r="HB71">
        <v>62.351599999999998</v>
      </c>
      <c r="HC71">
        <v>13.6058</v>
      </c>
      <c r="HD71">
        <v>1</v>
      </c>
      <c r="HE71">
        <v>0.58676799999999996</v>
      </c>
      <c r="HF71">
        <v>4.5318699999999996</v>
      </c>
      <c r="HG71">
        <v>20.265899999999998</v>
      </c>
      <c r="HH71">
        <v>5.2352600000000002</v>
      </c>
      <c r="HI71">
        <v>11.983000000000001</v>
      </c>
      <c r="HJ71">
        <v>4.9752000000000001</v>
      </c>
      <c r="HK71">
        <v>3.2839999999999998</v>
      </c>
      <c r="HL71">
        <v>9999</v>
      </c>
      <c r="HM71">
        <v>9999</v>
      </c>
      <c r="HN71">
        <v>9999</v>
      </c>
      <c r="HO71">
        <v>999.9</v>
      </c>
      <c r="HP71">
        <v>1.8613299999999999</v>
      </c>
      <c r="HQ71">
        <v>1.86304</v>
      </c>
      <c r="HR71">
        <v>1.86829</v>
      </c>
      <c r="HS71">
        <v>1.8591299999999999</v>
      </c>
      <c r="HT71">
        <v>1.85745</v>
      </c>
      <c r="HU71">
        <v>1.86111</v>
      </c>
      <c r="HV71">
        <v>1.86493</v>
      </c>
      <c r="HW71">
        <v>1.86693</v>
      </c>
      <c r="HX71">
        <v>5</v>
      </c>
      <c r="HY71">
        <v>0</v>
      </c>
      <c r="HZ71">
        <v>0</v>
      </c>
      <c r="IA71">
        <v>0</v>
      </c>
      <c r="IB71" t="s">
        <v>428</v>
      </c>
      <c r="IC71" t="s">
        <v>429</v>
      </c>
      <c r="ID71" t="s">
        <v>430</v>
      </c>
      <c r="IE71" t="s">
        <v>430</v>
      </c>
      <c r="IF71" t="s">
        <v>430</v>
      </c>
      <c r="IG71" t="s">
        <v>430</v>
      </c>
      <c r="IH71">
        <v>0</v>
      </c>
      <c r="II71">
        <v>100</v>
      </c>
      <c r="IJ71">
        <v>100</v>
      </c>
      <c r="IK71">
        <v>2.7519999999999998</v>
      </c>
      <c r="IL71">
        <v>0.4738</v>
      </c>
      <c r="IM71">
        <v>2.5427261398293561</v>
      </c>
      <c r="IN71">
        <v>1.118558698776514E-3</v>
      </c>
      <c r="IO71">
        <v>-1.6939696309573479E-6</v>
      </c>
      <c r="IP71">
        <v>5.4698917449866148E-10</v>
      </c>
      <c r="IQ71">
        <v>-0.10074968619507919</v>
      </c>
      <c r="IR71">
        <v>-7.6058941998734366E-3</v>
      </c>
      <c r="IS71">
        <v>1.6984902717538061E-3</v>
      </c>
      <c r="IT71">
        <v>-9.6352527008986976E-6</v>
      </c>
      <c r="IU71">
        <v>2</v>
      </c>
      <c r="IV71">
        <v>2021</v>
      </c>
      <c r="IW71">
        <v>2</v>
      </c>
      <c r="IX71">
        <v>40</v>
      </c>
      <c r="IY71">
        <v>1.6</v>
      </c>
      <c r="IZ71">
        <v>1.5</v>
      </c>
      <c r="JA71">
        <v>1.02417</v>
      </c>
      <c r="JB71">
        <v>2.5610400000000002</v>
      </c>
      <c r="JC71">
        <v>1.34399</v>
      </c>
      <c r="JD71">
        <v>2.2363300000000002</v>
      </c>
      <c r="JE71">
        <v>1.5918000000000001</v>
      </c>
      <c r="JF71">
        <v>2.52075</v>
      </c>
      <c r="JG71">
        <v>49.929600000000001</v>
      </c>
      <c r="JH71">
        <v>16.084599999999998</v>
      </c>
      <c r="JI71">
        <v>18</v>
      </c>
      <c r="JJ71">
        <v>541.35900000000004</v>
      </c>
      <c r="JK71">
        <v>380.93200000000002</v>
      </c>
      <c r="JL71">
        <v>22.839099999999998</v>
      </c>
      <c r="JM71">
        <v>34.539099999999998</v>
      </c>
      <c r="JN71">
        <v>30.0001</v>
      </c>
      <c r="JO71">
        <v>34.384099999999997</v>
      </c>
      <c r="JP71">
        <v>34.338299999999997</v>
      </c>
      <c r="JQ71">
        <v>20.584399999999999</v>
      </c>
      <c r="JR71">
        <v>21.59</v>
      </c>
      <c r="JS71">
        <v>8.0640499999999999</v>
      </c>
      <c r="JT71">
        <v>22.836500000000001</v>
      </c>
      <c r="JU71">
        <v>400</v>
      </c>
      <c r="JV71">
        <v>18.725000000000001</v>
      </c>
      <c r="JW71">
        <v>98.781499999999994</v>
      </c>
      <c r="JX71">
        <v>97.642600000000002</v>
      </c>
    </row>
    <row r="72" spans="1:284" x14ac:dyDescent="0.3">
      <c r="A72">
        <v>64</v>
      </c>
      <c r="B72">
        <v>1693598659.0999999</v>
      </c>
      <c r="C72">
        <v>13959</v>
      </c>
      <c r="D72" t="s">
        <v>710</v>
      </c>
      <c r="E72" t="s">
        <v>711</v>
      </c>
      <c r="F72" t="s">
        <v>416</v>
      </c>
      <c r="G72" t="s">
        <v>666</v>
      </c>
      <c r="H72" t="s">
        <v>591</v>
      </c>
      <c r="I72" t="s">
        <v>419</v>
      </c>
      <c r="J72" t="s">
        <v>420</v>
      </c>
      <c r="K72" t="s">
        <v>592</v>
      </c>
      <c r="L72" t="s">
        <v>593</v>
      </c>
      <c r="M72">
        <v>1693598659.0999999</v>
      </c>
      <c r="N72">
        <f t="shared" si="46"/>
        <v>2.9499936324623136E-3</v>
      </c>
      <c r="O72">
        <f t="shared" si="47"/>
        <v>2.9499936324623137</v>
      </c>
      <c r="P72">
        <f t="shared" si="48"/>
        <v>29.221455566995253</v>
      </c>
      <c r="Q72">
        <f t="shared" si="49"/>
        <v>463.339</v>
      </c>
      <c r="R72">
        <f t="shared" si="50"/>
        <v>204.78232947876913</v>
      </c>
      <c r="S72">
        <f t="shared" si="51"/>
        <v>20.444692346391509</v>
      </c>
      <c r="T72">
        <f t="shared" si="52"/>
        <v>46.258011280542604</v>
      </c>
      <c r="U72">
        <f t="shared" si="53"/>
        <v>0.19277079444986167</v>
      </c>
      <c r="V72">
        <f t="shared" si="54"/>
        <v>2.925795879774419</v>
      </c>
      <c r="W72">
        <f t="shared" si="55"/>
        <v>0.185982518167598</v>
      </c>
      <c r="X72">
        <f t="shared" si="56"/>
        <v>0.11682905855779181</v>
      </c>
      <c r="Y72">
        <f t="shared" si="57"/>
        <v>344.35099964448034</v>
      </c>
      <c r="Z72">
        <f t="shared" si="58"/>
        <v>29.339279472364179</v>
      </c>
      <c r="AA72">
        <f t="shared" si="59"/>
        <v>28.0075</v>
      </c>
      <c r="AB72">
        <f t="shared" si="60"/>
        <v>3.7964991919275324</v>
      </c>
      <c r="AC72">
        <f t="shared" si="61"/>
        <v>59.319589943868969</v>
      </c>
      <c r="AD72">
        <f t="shared" si="62"/>
        <v>2.2609707576271196</v>
      </c>
      <c r="AE72">
        <f t="shared" si="63"/>
        <v>3.811507732549329</v>
      </c>
      <c r="AF72">
        <f t="shared" si="64"/>
        <v>1.5355284343004127</v>
      </c>
      <c r="AG72">
        <f t="shared" si="65"/>
        <v>-130.09471919158804</v>
      </c>
      <c r="AH72">
        <f t="shared" si="66"/>
        <v>10.678693855745747</v>
      </c>
      <c r="AI72">
        <f t="shared" si="67"/>
        <v>0.79590967503244991</v>
      </c>
      <c r="AJ72">
        <f t="shared" si="68"/>
        <v>225.73088398367051</v>
      </c>
      <c r="AK72">
        <v>9</v>
      </c>
      <c r="AL72">
        <v>2</v>
      </c>
      <c r="AM72">
        <f t="shared" si="69"/>
        <v>1</v>
      </c>
      <c r="AN72">
        <f t="shared" si="70"/>
        <v>0</v>
      </c>
      <c r="AO72">
        <f t="shared" si="71"/>
        <v>52574.596207110706</v>
      </c>
      <c r="AP72" t="s">
        <v>422</v>
      </c>
      <c r="AQ72">
        <v>10366.9</v>
      </c>
      <c r="AR72">
        <v>993.59653846153856</v>
      </c>
      <c r="AS72">
        <v>3431.87</v>
      </c>
      <c r="AT72">
        <f t="shared" si="72"/>
        <v>0.71047955241266758</v>
      </c>
      <c r="AU72">
        <v>-3.9894345373445681</v>
      </c>
      <c r="AV72" t="s">
        <v>712</v>
      </c>
      <c r="AW72">
        <v>10344.799999999999</v>
      </c>
      <c r="AX72">
        <v>951.94542307692302</v>
      </c>
      <c r="AY72">
        <v>1158.6448204338569</v>
      </c>
      <c r="AZ72">
        <f t="shared" si="73"/>
        <v>0.17839755006157532</v>
      </c>
      <c r="BA72">
        <v>0.5</v>
      </c>
      <c r="BB72">
        <f t="shared" si="74"/>
        <v>1513.1009998222403</v>
      </c>
      <c r="BC72">
        <f t="shared" si="75"/>
        <v>29.221455566995253</v>
      </c>
      <c r="BD72">
        <f t="shared" si="76"/>
        <v>134.96675568200388</v>
      </c>
      <c r="BE72">
        <f t="shared" si="77"/>
        <v>2.1948891784647193E-2</v>
      </c>
      <c r="BF72">
        <f t="shared" si="78"/>
        <v>1.9619689653598325</v>
      </c>
      <c r="BG72">
        <f t="shared" si="79"/>
        <v>633.65908444526201</v>
      </c>
      <c r="BH72" t="s">
        <v>713</v>
      </c>
      <c r="BI72">
        <v>637.69000000000005</v>
      </c>
      <c r="BJ72">
        <f t="shared" si="80"/>
        <v>637.69000000000005</v>
      </c>
      <c r="BK72">
        <f t="shared" si="81"/>
        <v>0.44962426038273251</v>
      </c>
      <c r="BL72">
        <f t="shared" si="82"/>
        <v>0.39677029417789511</v>
      </c>
      <c r="BM72">
        <f t="shared" si="83"/>
        <v>0.81355717225309154</v>
      </c>
      <c r="BN72">
        <f t="shared" si="84"/>
        <v>1.2523571580805741</v>
      </c>
      <c r="BO72">
        <f t="shared" si="85"/>
        <v>0.93230936374618989</v>
      </c>
      <c r="BP72">
        <f t="shared" si="86"/>
        <v>0.26578881809893073</v>
      </c>
      <c r="BQ72">
        <f t="shared" si="87"/>
        <v>0.73421118190106927</v>
      </c>
      <c r="BR72">
        <v>2499</v>
      </c>
      <c r="BS72">
        <v>290.00000000000011</v>
      </c>
      <c r="BT72">
        <v>1108.31</v>
      </c>
      <c r="BU72">
        <v>155</v>
      </c>
      <c r="BV72">
        <v>10344.799999999999</v>
      </c>
      <c r="BW72">
        <v>1103.56</v>
      </c>
      <c r="BX72">
        <v>4.75</v>
      </c>
      <c r="BY72">
        <v>300.00000000000011</v>
      </c>
      <c r="BZ72">
        <v>38.4</v>
      </c>
      <c r="CA72">
        <v>1158.6448204338569</v>
      </c>
      <c r="CB72">
        <v>1.251907112038176</v>
      </c>
      <c r="CC72">
        <v>-56.988722703045717</v>
      </c>
      <c r="CD72">
        <v>1.059099063736721</v>
      </c>
      <c r="CE72">
        <v>0.99042202622971198</v>
      </c>
      <c r="CF72">
        <v>-1.1247183092324821E-2</v>
      </c>
      <c r="CG72">
        <v>289.99999999999989</v>
      </c>
      <c r="CH72">
        <v>1098.55</v>
      </c>
      <c r="CI72">
        <v>745</v>
      </c>
      <c r="CJ72">
        <v>10309.1</v>
      </c>
      <c r="CK72">
        <v>1103.3599999999999</v>
      </c>
      <c r="CL72">
        <v>-4.8099999999999996</v>
      </c>
      <c r="CZ72">
        <f t="shared" si="88"/>
        <v>1799.9</v>
      </c>
      <c r="DA72">
        <f t="shared" si="89"/>
        <v>1513.1009998222403</v>
      </c>
      <c r="DB72">
        <f t="shared" si="90"/>
        <v>0.84065836981067843</v>
      </c>
      <c r="DC72">
        <f t="shared" si="91"/>
        <v>0.19131673962135692</v>
      </c>
      <c r="DD72">
        <v>6</v>
      </c>
      <c r="DE72">
        <v>0.5</v>
      </c>
      <c r="DF72" t="s">
        <v>425</v>
      </c>
      <c r="DG72">
        <v>2</v>
      </c>
      <c r="DH72">
        <v>1693598659.0999999</v>
      </c>
      <c r="DI72">
        <v>463.339</v>
      </c>
      <c r="DJ72">
        <v>500.06700000000001</v>
      </c>
      <c r="DK72">
        <v>22.646799999999999</v>
      </c>
      <c r="DL72">
        <v>19.184899999999999</v>
      </c>
      <c r="DM72">
        <v>460.43400000000003</v>
      </c>
      <c r="DN72">
        <v>22.348800000000001</v>
      </c>
      <c r="DO72">
        <v>499.7</v>
      </c>
      <c r="DP72">
        <v>99.7363</v>
      </c>
      <c r="DQ72">
        <v>9.9913399999999999E-2</v>
      </c>
      <c r="DR72">
        <v>28.075199999999999</v>
      </c>
      <c r="DS72">
        <v>28.0075</v>
      </c>
      <c r="DT72">
        <v>999.9</v>
      </c>
      <c r="DU72">
        <v>0</v>
      </c>
      <c r="DV72">
        <v>0</v>
      </c>
      <c r="DW72">
        <v>10005</v>
      </c>
      <c r="DX72">
        <v>0</v>
      </c>
      <c r="DY72">
        <v>76.331199999999995</v>
      </c>
      <c r="DZ72">
        <v>-36.880600000000001</v>
      </c>
      <c r="EA72">
        <v>474.00299999999999</v>
      </c>
      <c r="EB72">
        <v>509.84899999999999</v>
      </c>
      <c r="EC72">
        <v>3.63395</v>
      </c>
      <c r="ED72">
        <v>500.06700000000001</v>
      </c>
      <c r="EE72">
        <v>19.184899999999999</v>
      </c>
      <c r="EF72">
        <v>2.2758699999999998</v>
      </c>
      <c r="EG72">
        <v>1.91343</v>
      </c>
      <c r="EH72">
        <v>19.506599999999999</v>
      </c>
      <c r="EI72">
        <v>16.7456</v>
      </c>
      <c r="EJ72">
        <v>1799.9</v>
      </c>
      <c r="EK72">
        <v>0.97799100000000005</v>
      </c>
      <c r="EL72">
        <v>2.20091E-2</v>
      </c>
      <c r="EM72">
        <v>0</v>
      </c>
      <c r="EN72">
        <v>950.81799999999998</v>
      </c>
      <c r="EO72">
        <v>5.0002700000000004</v>
      </c>
      <c r="EP72">
        <v>17658.099999999999</v>
      </c>
      <c r="EQ72">
        <v>16247.7</v>
      </c>
      <c r="ER72">
        <v>47.311999999999998</v>
      </c>
      <c r="ES72">
        <v>49.686999999999998</v>
      </c>
      <c r="ET72">
        <v>48.5</v>
      </c>
      <c r="EU72">
        <v>48.686999999999998</v>
      </c>
      <c r="EV72">
        <v>48.936999999999998</v>
      </c>
      <c r="EW72">
        <v>1755.4</v>
      </c>
      <c r="EX72">
        <v>39.5</v>
      </c>
      <c r="EY72">
        <v>0</v>
      </c>
      <c r="EZ72">
        <v>97.400000095367432</v>
      </c>
      <c r="FA72">
        <v>0</v>
      </c>
      <c r="FB72">
        <v>951.94542307692302</v>
      </c>
      <c r="FC72">
        <v>-6.1605127988029826</v>
      </c>
      <c r="FD72">
        <v>-107.5452989443551</v>
      </c>
      <c r="FE72">
        <v>17672.242307692301</v>
      </c>
      <c r="FF72">
        <v>15</v>
      </c>
      <c r="FG72">
        <v>1693598688.0999999</v>
      </c>
      <c r="FH72" t="s">
        <v>714</v>
      </c>
      <c r="FI72">
        <v>1693598688.0999999</v>
      </c>
      <c r="FJ72">
        <v>1693598685.0999999</v>
      </c>
      <c r="FK72">
        <v>69</v>
      </c>
      <c r="FL72">
        <v>0.158</v>
      </c>
      <c r="FM72">
        <v>0</v>
      </c>
      <c r="FN72">
        <v>2.9049999999999998</v>
      </c>
      <c r="FO72">
        <v>0.29799999999999999</v>
      </c>
      <c r="FP72">
        <v>500</v>
      </c>
      <c r="FQ72">
        <v>19</v>
      </c>
      <c r="FR72">
        <v>0.23</v>
      </c>
      <c r="FS72">
        <v>0.08</v>
      </c>
      <c r="FT72">
        <v>29.245348756381961</v>
      </c>
      <c r="FU72">
        <v>-0.12647079335949199</v>
      </c>
      <c r="FV72">
        <v>8.4816448599258576E-2</v>
      </c>
      <c r="FW72">
        <v>1</v>
      </c>
      <c r="FX72">
        <v>0.21607462590446161</v>
      </c>
      <c r="FY72">
        <v>-3.066197993690915E-2</v>
      </c>
      <c r="FZ72">
        <v>4.5957574420935907E-3</v>
      </c>
      <c r="GA72">
        <v>1</v>
      </c>
      <c r="GB72">
        <v>2</v>
      </c>
      <c r="GC72">
        <v>2</v>
      </c>
      <c r="GD72" t="s">
        <v>427</v>
      </c>
      <c r="GE72">
        <v>3.0813100000000002</v>
      </c>
      <c r="GF72">
        <v>2.8651</v>
      </c>
      <c r="GG72">
        <v>0.10262400000000001</v>
      </c>
      <c r="GH72">
        <v>0.11189499999999999</v>
      </c>
      <c r="GI72">
        <v>0.110155</v>
      </c>
      <c r="GJ72">
        <v>0.101484</v>
      </c>
      <c r="GK72">
        <v>26952.3</v>
      </c>
      <c r="GL72">
        <v>20707.7</v>
      </c>
      <c r="GM72">
        <v>28975.1</v>
      </c>
      <c r="GN72">
        <v>21743</v>
      </c>
      <c r="GO72">
        <v>34583.800000000003</v>
      </c>
      <c r="GP72">
        <v>26910.3</v>
      </c>
      <c r="GQ72">
        <v>40211.5</v>
      </c>
      <c r="GR72">
        <v>30919.9</v>
      </c>
      <c r="GS72">
        <v>2.0068999999999999</v>
      </c>
      <c r="GT72">
        <v>1.7001999999999999</v>
      </c>
      <c r="GU72">
        <v>1.17719E-2</v>
      </c>
      <c r="GV72">
        <v>0</v>
      </c>
      <c r="GW72">
        <v>27.815300000000001</v>
      </c>
      <c r="GX72">
        <v>999.9</v>
      </c>
      <c r="GY72">
        <v>27.4</v>
      </c>
      <c r="GZ72">
        <v>43.8</v>
      </c>
      <c r="HA72">
        <v>24.8828</v>
      </c>
      <c r="HB72">
        <v>62.671599999999998</v>
      </c>
      <c r="HC72">
        <v>13.994400000000001</v>
      </c>
      <c r="HD72">
        <v>1</v>
      </c>
      <c r="HE72">
        <v>0.58578200000000002</v>
      </c>
      <c r="HF72">
        <v>4.9630900000000002</v>
      </c>
      <c r="HG72">
        <v>20.253499999999999</v>
      </c>
      <c r="HH72">
        <v>5.2346599999999999</v>
      </c>
      <c r="HI72">
        <v>11.983599999999999</v>
      </c>
      <c r="HJ72">
        <v>4.9756</v>
      </c>
      <c r="HK72">
        <v>3.2839999999999998</v>
      </c>
      <c r="HL72">
        <v>9999</v>
      </c>
      <c r="HM72">
        <v>9999</v>
      </c>
      <c r="HN72">
        <v>9999</v>
      </c>
      <c r="HO72">
        <v>999.9</v>
      </c>
      <c r="HP72">
        <v>1.86127</v>
      </c>
      <c r="HQ72">
        <v>1.8629800000000001</v>
      </c>
      <c r="HR72">
        <v>1.86829</v>
      </c>
      <c r="HS72">
        <v>1.8591299999999999</v>
      </c>
      <c r="HT72">
        <v>1.85745</v>
      </c>
      <c r="HU72">
        <v>1.86111</v>
      </c>
      <c r="HV72">
        <v>1.86493</v>
      </c>
      <c r="HW72">
        <v>1.8669899999999999</v>
      </c>
      <c r="HX72">
        <v>5</v>
      </c>
      <c r="HY72">
        <v>0</v>
      </c>
      <c r="HZ72">
        <v>0</v>
      </c>
      <c r="IA72">
        <v>0</v>
      </c>
      <c r="IB72" t="s">
        <v>428</v>
      </c>
      <c r="IC72" t="s">
        <v>429</v>
      </c>
      <c r="ID72" t="s">
        <v>430</v>
      </c>
      <c r="IE72" t="s">
        <v>430</v>
      </c>
      <c r="IF72" t="s">
        <v>430</v>
      </c>
      <c r="IG72" t="s">
        <v>430</v>
      </c>
      <c r="IH72">
        <v>0</v>
      </c>
      <c r="II72">
        <v>100</v>
      </c>
      <c r="IJ72">
        <v>100</v>
      </c>
      <c r="IK72">
        <v>2.9049999999999998</v>
      </c>
      <c r="IL72">
        <v>0.29799999999999999</v>
      </c>
      <c r="IM72">
        <v>2.5427261398293561</v>
      </c>
      <c r="IN72">
        <v>1.118558698776514E-3</v>
      </c>
      <c r="IO72">
        <v>-1.6939696309573479E-6</v>
      </c>
      <c r="IP72">
        <v>5.4698917449866148E-10</v>
      </c>
      <c r="IQ72">
        <v>-0.10074968619507919</v>
      </c>
      <c r="IR72">
        <v>-7.6058941998734366E-3</v>
      </c>
      <c r="IS72">
        <v>1.6984902717538061E-3</v>
      </c>
      <c r="IT72">
        <v>-9.6352527008986976E-6</v>
      </c>
      <c r="IU72">
        <v>2</v>
      </c>
      <c r="IV72">
        <v>2021</v>
      </c>
      <c r="IW72">
        <v>2</v>
      </c>
      <c r="IX72">
        <v>40</v>
      </c>
      <c r="IY72">
        <v>3.3</v>
      </c>
      <c r="IZ72">
        <v>3.2</v>
      </c>
      <c r="JA72">
        <v>1.22925</v>
      </c>
      <c r="JB72">
        <v>2.5659200000000002</v>
      </c>
      <c r="JC72">
        <v>1.34399</v>
      </c>
      <c r="JD72">
        <v>2.2363300000000002</v>
      </c>
      <c r="JE72">
        <v>1.5918000000000001</v>
      </c>
      <c r="JF72">
        <v>2.4011200000000001</v>
      </c>
      <c r="JG72">
        <v>50.025700000000001</v>
      </c>
      <c r="JH72">
        <v>16.049600000000002</v>
      </c>
      <c r="JI72">
        <v>18</v>
      </c>
      <c r="JJ72">
        <v>542.55799999999999</v>
      </c>
      <c r="JK72">
        <v>379.19099999999997</v>
      </c>
      <c r="JL72">
        <v>22.515000000000001</v>
      </c>
      <c r="JM72">
        <v>34.496499999999997</v>
      </c>
      <c r="JN72">
        <v>29.9998</v>
      </c>
      <c r="JO72">
        <v>34.377899999999997</v>
      </c>
      <c r="JP72">
        <v>34.335099999999997</v>
      </c>
      <c r="JQ72">
        <v>24.6615</v>
      </c>
      <c r="JR72">
        <v>18.3689</v>
      </c>
      <c r="JS72">
        <v>6.5577500000000004</v>
      </c>
      <c r="JT72">
        <v>22.510999999999999</v>
      </c>
      <c r="JU72">
        <v>500</v>
      </c>
      <c r="JV72">
        <v>19.2727</v>
      </c>
      <c r="JW72">
        <v>98.792000000000002</v>
      </c>
      <c r="JX72">
        <v>97.654399999999995</v>
      </c>
    </row>
    <row r="73" spans="1:284" x14ac:dyDescent="0.3">
      <c r="A73">
        <v>65</v>
      </c>
      <c r="B73">
        <v>1693598804.5999999</v>
      </c>
      <c r="C73">
        <v>14104.5</v>
      </c>
      <c r="D73" t="s">
        <v>715</v>
      </c>
      <c r="E73" t="s">
        <v>716</v>
      </c>
      <c r="F73" t="s">
        <v>416</v>
      </c>
      <c r="G73" t="s">
        <v>666</v>
      </c>
      <c r="H73" t="s">
        <v>591</v>
      </c>
      <c r="I73" t="s">
        <v>419</v>
      </c>
      <c r="J73" t="s">
        <v>420</v>
      </c>
      <c r="K73" t="s">
        <v>592</v>
      </c>
      <c r="L73" t="s">
        <v>593</v>
      </c>
      <c r="M73">
        <v>1693598804.5999999</v>
      </c>
      <c r="N73">
        <f t="shared" ref="N73:N76" si="92">(O73)/1000</f>
        <v>2.0671915148526387E-3</v>
      </c>
      <c r="O73">
        <f t="shared" si="47"/>
        <v>2.0671915148526385</v>
      </c>
      <c r="P73">
        <f t="shared" si="48"/>
        <v>28.471742290323927</v>
      </c>
      <c r="Q73">
        <f t="shared" ref="Q73:Q76" si="93">DI73 - IF(AM73&gt;1, P73*DD73*100/(AO73*DW73), 0)</f>
        <v>564.33399999999995</v>
      </c>
      <c r="R73">
        <f t="shared" ref="R73:R76" si="94">((X73-N73/2)*Q73-P73)/(X73+N73/2)</f>
        <v>204.02534259819038</v>
      </c>
      <c r="S73">
        <f t="shared" ref="S73:S76" si="95">R73*(DP73+DQ73)/1000</f>
        <v>20.368906537619058</v>
      </c>
      <c r="T73">
        <f t="shared" si="52"/>
        <v>56.3403857364858</v>
      </c>
      <c r="U73">
        <f t="shared" ref="U73:U76" si="96">2/((1/W73-1/V73)+SIGN(W73)*SQRT((1/W73-1/V73)*(1/W73-1/V73) + 4*DE73/((DE73+1)*(DE73+1))*(2*1/W73*1/V73-1/V73*1/V73)))</f>
        <v>0.13276272208850115</v>
      </c>
      <c r="V73">
        <f t="shared" si="54"/>
        <v>2.9227119817940124</v>
      </c>
      <c r="W73">
        <f t="shared" si="55"/>
        <v>0.12950112082139334</v>
      </c>
      <c r="X73">
        <f t="shared" si="56"/>
        <v>8.1224568563101382E-2</v>
      </c>
      <c r="Y73">
        <f t="shared" si="57"/>
        <v>344.39089964452177</v>
      </c>
      <c r="Z73">
        <f t="shared" ref="Z73:Z76" si="97">(DR73+(Y73+2*0.95*0.0000000567*(((DR73+$B$7)+273)^4-(DR73+273)^4)-44100*N73)/(1.84*29.3*V73+8*0.95*0.0000000567*(DR73+273)^3))</f>
        <v>29.452494547458187</v>
      </c>
      <c r="AA73">
        <f t="shared" ref="AA73:AA76" si="98">($C$7*DS73+$D$7*DT73+$E$7*Z73)</f>
        <v>28.029499999999999</v>
      </c>
      <c r="AB73">
        <f t="shared" ref="AB73:AB76" si="99">0.61365*EXP(17.502*AA73/(240.97+AA73))</f>
        <v>3.8013707480744277</v>
      </c>
      <c r="AC73">
        <f t="shared" ref="AC73:AC76" si="100">(AD73/AE73*100)</f>
        <v>59.600725503682753</v>
      </c>
      <c r="AD73">
        <f t="shared" si="62"/>
        <v>2.2560753682626</v>
      </c>
      <c r="AE73">
        <f t="shared" si="63"/>
        <v>3.7853152779544543</v>
      </c>
      <c r="AF73">
        <f t="shared" si="64"/>
        <v>1.5452953798118276</v>
      </c>
      <c r="AG73">
        <f t="shared" si="65"/>
        <v>-91.163145805001363</v>
      </c>
      <c r="AH73">
        <f t="shared" si="66"/>
        <v>-11.439527431115609</v>
      </c>
      <c r="AI73">
        <f t="shared" si="67"/>
        <v>-0.85310665670957131</v>
      </c>
      <c r="AJ73">
        <f t="shared" ref="AJ73:AJ76" si="101">Y73+AI73+AG73+AH73</f>
        <v>240.9351197516952</v>
      </c>
      <c r="AK73">
        <v>10</v>
      </c>
      <c r="AL73">
        <v>2</v>
      </c>
      <c r="AM73">
        <f t="shared" si="69"/>
        <v>1</v>
      </c>
      <c r="AN73">
        <f t="shared" ref="AN73:AN76" si="102">(AM73-1)*100</f>
        <v>0</v>
      </c>
      <c r="AO73">
        <f t="shared" si="71"/>
        <v>52506.541329699612</v>
      </c>
      <c r="AP73" t="s">
        <v>422</v>
      </c>
      <c r="AQ73">
        <v>10366.9</v>
      </c>
      <c r="AR73">
        <v>993.59653846153856</v>
      </c>
      <c r="AS73">
        <v>3431.87</v>
      </c>
      <c r="AT73">
        <f t="shared" ref="AT73:AT76" si="103">1-AR73/AS73</f>
        <v>0.71047955241266758</v>
      </c>
      <c r="AU73">
        <v>-3.9894345373445681</v>
      </c>
      <c r="AV73" t="s">
        <v>717</v>
      </c>
      <c r="AW73">
        <v>10350.200000000001</v>
      </c>
      <c r="AX73">
        <v>939.83880769230791</v>
      </c>
      <c r="AY73">
        <v>1143.121760395027</v>
      </c>
      <c r="AZ73">
        <f t="shared" ref="AZ73:AZ76" si="104">1-AX73/AY73</f>
        <v>0.17783140846909506</v>
      </c>
      <c r="BA73">
        <v>0.5</v>
      </c>
      <c r="BB73">
        <f t="shared" si="74"/>
        <v>1513.2773998222608</v>
      </c>
      <c r="BC73">
        <f t="shared" si="75"/>
        <v>28.471742290323927</v>
      </c>
      <c r="BD73">
        <f t="shared" si="76"/>
        <v>134.55412570742126</v>
      </c>
      <c r="BE73">
        <f t="shared" si="77"/>
        <v>2.1450909682178009E-2</v>
      </c>
      <c r="BF73">
        <f t="shared" si="78"/>
        <v>2.0021911216299944</v>
      </c>
      <c r="BG73">
        <f t="shared" si="79"/>
        <v>628.98784169528335</v>
      </c>
      <c r="BH73" t="s">
        <v>718</v>
      </c>
      <c r="BI73">
        <v>635.35</v>
      </c>
      <c r="BJ73">
        <f t="shared" ref="BJ73:BJ76" si="105">IF(BI73&lt;&gt;0, BI73, BG73)</f>
        <v>635.35</v>
      </c>
      <c r="BK73">
        <f t="shared" ref="BK73:BK76" si="106">1-BJ73/AY73</f>
        <v>0.44419744071668876</v>
      </c>
      <c r="BL73">
        <f t="shared" si="82"/>
        <v>0.40034316312622964</v>
      </c>
      <c r="BM73">
        <f t="shared" si="83"/>
        <v>0.81842727375630164</v>
      </c>
      <c r="BN73">
        <f t="shared" si="84"/>
        <v>1.3595228288184256</v>
      </c>
      <c r="BO73">
        <f t="shared" si="85"/>
        <v>0.93867577845876893</v>
      </c>
      <c r="BP73">
        <f t="shared" si="86"/>
        <v>0.27064005722088019</v>
      </c>
      <c r="BQ73">
        <f t="shared" ref="BQ73:BQ76" si="107">(1-BP73)</f>
        <v>0.72935994277911975</v>
      </c>
      <c r="BR73">
        <v>2501</v>
      </c>
      <c r="BS73">
        <v>290.00000000000011</v>
      </c>
      <c r="BT73">
        <v>1092.51</v>
      </c>
      <c r="BU73">
        <v>125</v>
      </c>
      <c r="BV73">
        <v>10350.200000000001</v>
      </c>
      <c r="BW73">
        <v>1088.79</v>
      </c>
      <c r="BX73">
        <v>3.72</v>
      </c>
      <c r="BY73">
        <v>300.00000000000011</v>
      </c>
      <c r="BZ73">
        <v>38.4</v>
      </c>
      <c r="CA73">
        <v>1143.121760395027</v>
      </c>
      <c r="CB73">
        <v>1.3420153507424151</v>
      </c>
      <c r="CC73">
        <v>-56.230643327508389</v>
      </c>
      <c r="CD73">
        <v>1.1353031718720981</v>
      </c>
      <c r="CE73">
        <v>0.98871486669051167</v>
      </c>
      <c r="CF73">
        <v>-1.124654794215795E-2</v>
      </c>
      <c r="CG73">
        <v>289.99999999999989</v>
      </c>
      <c r="CH73">
        <v>1085.18</v>
      </c>
      <c r="CI73">
        <v>705</v>
      </c>
      <c r="CJ73">
        <v>10311.9</v>
      </c>
      <c r="CK73">
        <v>1088.5899999999999</v>
      </c>
      <c r="CL73">
        <v>-3.41</v>
      </c>
      <c r="CZ73">
        <f t="shared" si="88"/>
        <v>1800.11</v>
      </c>
      <c r="DA73">
        <f t="shared" ref="DA73:DA76" si="108">CZ73*DB73</f>
        <v>1513.2773998222608</v>
      </c>
      <c r="DB73">
        <f t="shared" si="90"/>
        <v>0.84065829300557238</v>
      </c>
      <c r="DC73">
        <f t="shared" si="91"/>
        <v>0.19131658601114476</v>
      </c>
      <c r="DD73">
        <v>6</v>
      </c>
      <c r="DE73">
        <v>0.5</v>
      </c>
      <c r="DF73" t="s">
        <v>425</v>
      </c>
      <c r="DG73">
        <v>2</v>
      </c>
      <c r="DH73">
        <v>1693598804.5999999</v>
      </c>
      <c r="DI73">
        <v>564.33399999999995</v>
      </c>
      <c r="DJ73">
        <v>599.91800000000001</v>
      </c>
      <c r="DK73">
        <v>22.597999999999999</v>
      </c>
      <c r="DL73">
        <v>20.1722</v>
      </c>
      <c r="DM73">
        <v>561.05200000000002</v>
      </c>
      <c r="DN73">
        <v>22.139700000000001</v>
      </c>
      <c r="DO73">
        <v>499.74700000000001</v>
      </c>
      <c r="DP73">
        <v>99.735399999999998</v>
      </c>
      <c r="DQ73">
        <v>9.9778699999999998E-2</v>
      </c>
      <c r="DR73">
        <v>27.956900000000001</v>
      </c>
      <c r="DS73">
        <v>28.029499999999999</v>
      </c>
      <c r="DT73">
        <v>999.9</v>
      </c>
      <c r="DU73">
        <v>0</v>
      </c>
      <c r="DV73">
        <v>0</v>
      </c>
      <c r="DW73">
        <v>9987.5</v>
      </c>
      <c r="DX73">
        <v>0</v>
      </c>
      <c r="DY73">
        <v>86.368300000000005</v>
      </c>
      <c r="DZ73">
        <v>-35.5837</v>
      </c>
      <c r="EA73">
        <v>577.38199999999995</v>
      </c>
      <c r="EB73">
        <v>612.26800000000003</v>
      </c>
      <c r="EC73">
        <v>2.4257599999999999</v>
      </c>
      <c r="ED73">
        <v>599.91800000000001</v>
      </c>
      <c r="EE73">
        <v>20.1722</v>
      </c>
      <c r="EF73">
        <v>2.2538200000000002</v>
      </c>
      <c r="EG73">
        <v>2.0118900000000002</v>
      </c>
      <c r="EH73">
        <v>19.350100000000001</v>
      </c>
      <c r="EI73">
        <v>17.5382</v>
      </c>
      <c r="EJ73">
        <v>1800.11</v>
      </c>
      <c r="EK73">
        <v>0.97799499999999995</v>
      </c>
      <c r="EL73">
        <v>2.2005400000000001E-2</v>
      </c>
      <c r="EM73">
        <v>0</v>
      </c>
      <c r="EN73">
        <v>938.68700000000001</v>
      </c>
      <c r="EO73">
        <v>5.0002700000000004</v>
      </c>
      <c r="EP73">
        <v>17427.5</v>
      </c>
      <c r="EQ73">
        <v>16249.6</v>
      </c>
      <c r="ER73">
        <v>47.25</v>
      </c>
      <c r="ES73">
        <v>49.625</v>
      </c>
      <c r="ET73">
        <v>48.436999999999998</v>
      </c>
      <c r="EU73">
        <v>48.625</v>
      </c>
      <c r="EV73">
        <v>48.875</v>
      </c>
      <c r="EW73">
        <v>1755.61</v>
      </c>
      <c r="EX73">
        <v>39.5</v>
      </c>
      <c r="EY73">
        <v>0</v>
      </c>
      <c r="EZ73">
        <v>143.5999999046326</v>
      </c>
      <c r="FA73">
        <v>0</v>
      </c>
      <c r="FB73">
        <v>939.83880769230791</v>
      </c>
      <c r="FC73">
        <v>-9.0461196594935789</v>
      </c>
      <c r="FD73">
        <v>-161.24444454511391</v>
      </c>
      <c r="FE73">
        <v>17445.584615384611</v>
      </c>
      <c r="FF73">
        <v>15</v>
      </c>
      <c r="FG73">
        <v>1693598752.0999999</v>
      </c>
      <c r="FH73" t="s">
        <v>719</v>
      </c>
      <c r="FI73">
        <v>1693598752.0999999</v>
      </c>
      <c r="FJ73">
        <v>1693598750.5999999</v>
      </c>
      <c r="FK73">
        <v>70</v>
      </c>
      <c r="FL73">
        <v>0.39100000000000001</v>
      </c>
      <c r="FM73">
        <v>0</v>
      </c>
      <c r="FN73">
        <v>3.2719999999999998</v>
      </c>
      <c r="FO73">
        <v>0.31900000000000001</v>
      </c>
      <c r="FP73">
        <v>600</v>
      </c>
      <c r="FQ73">
        <v>20</v>
      </c>
      <c r="FR73">
        <v>0.22</v>
      </c>
      <c r="FS73">
        <v>0.09</v>
      </c>
      <c r="FT73">
        <v>28.713643172262909</v>
      </c>
      <c r="FU73">
        <v>-0.90358505699030101</v>
      </c>
      <c r="FV73">
        <v>0.17649253762204531</v>
      </c>
      <c r="FW73">
        <v>1</v>
      </c>
      <c r="FX73">
        <v>0.14327688088702459</v>
      </c>
      <c r="FY73">
        <v>-4.069342440876577E-2</v>
      </c>
      <c r="FZ73">
        <v>5.9309320318665631E-3</v>
      </c>
      <c r="GA73">
        <v>1</v>
      </c>
      <c r="GB73">
        <v>2</v>
      </c>
      <c r="GC73">
        <v>2</v>
      </c>
      <c r="GD73" t="s">
        <v>427</v>
      </c>
      <c r="GE73">
        <v>3.08161</v>
      </c>
      <c r="GF73">
        <v>2.8648199999999999</v>
      </c>
      <c r="GG73">
        <v>0.118683</v>
      </c>
      <c r="GH73">
        <v>0.12760099999999999</v>
      </c>
      <c r="GI73">
        <v>0.109412</v>
      </c>
      <c r="GJ73">
        <v>0.10516499999999999</v>
      </c>
      <c r="GK73">
        <v>26468.9</v>
      </c>
      <c r="GL73">
        <v>20340.3</v>
      </c>
      <c r="GM73">
        <v>28974.2</v>
      </c>
      <c r="GN73">
        <v>21742</v>
      </c>
      <c r="GO73">
        <v>34613.800000000003</v>
      </c>
      <c r="GP73">
        <v>26799.7</v>
      </c>
      <c r="GQ73">
        <v>40210.699999999997</v>
      </c>
      <c r="GR73">
        <v>30918.1</v>
      </c>
      <c r="GS73">
        <v>2.0044</v>
      </c>
      <c r="GT73">
        <v>1.7027000000000001</v>
      </c>
      <c r="GU73">
        <v>1.27256E-2</v>
      </c>
      <c r="GV73">
        <v>0</v>
      </c>
      <c r="GW73">
        <v>27.8217</v>
      </c>
      <c r="GX73">
        <v>999.9</v>
      </c>
      <c r="GY73">
        <v>27</v>
      </c>
      <c r="GZ73">
        <v>44.2</v>
      </c>
      <c r="HA73">
        <v>25.034400000000002</v>
      </c>
      <c r="HB73">
        <v>62.871600000000001</v>
      </c>
      <c r="HC73">
        <v>13.722</v>
      </c>
      <c r="HD73">
        <v>1</v>
      </c>
      <c r="HE73">
        <v>0.58761200000000002</v>
      </c>
      <c r="HF73">
        <v>5.2248799999999997</v>
      </c>
      <c r="HG73">
        <v>20.244399999999999</v>
      </c>
      <c r="HH73">
        <v>5.2352600000000002</v>
      </c>
      <c r="HI73">
        <v>11.986000000000001</v>
      </c>
      <c r="HJ73">
        <v>4.9752000000000001</v>
      </c>
      <c r="HK73">
        <v>3.2839999999999998</v>
      </c>
      <c r="HL73">
        <v>9999</v>
      </c>
      <c r="HM73">
        <v>9999</v>
      </c>
      <c r="HN73">
        <v>9999</v>
      </c>
      <c r="HO73">
        <v>999.9</v>
      </c>
      <c r="HP73">
        <v>1.86128</v>
      </c>
      <c r="HQ73">
        <v>1.86307</v>
      </c>
      <c r="HR73">
        <v>1.86829</v>
      </c>
      <c r="HS73">
        <v>1.8591299999999999</v>
      </c>
      <c r="HT73">
        <v>1.85745</v>
      </c>
      <c r="HU73">
        <v>1.86111</v>
      </c>
      <c r="HV73">
        <v>1.86493</v>
      </c>
      <c r="HW73">
        <v>1.8669100000000001</v>
      </c>
      <c r="HX73">
        <v>5</v>
      </c>
      <c r="HY73">
        <v>0</v>
      </c>
      <c r="HZ73">
        <v>0</v>
      </c>
      <c r="IA73">
        <v>0</v>
      </c>
      <c r="IB73" t="s">
        <v>428</v>
      </c>
      <c r="IC73" t="s">
        <v>429</v>
      </c>
      <c r="ID73" t="s">
        <v>430</v>
      </c>
      <c r="IE73" t="s">
        <v>430</v>
      </c>
      <c r="IF73" t="s">
        <v>430</v>
      </c>
      <c r="IG73" t="s">
        <v>430</v>
      </c>
      <c r="IH73">
        <v>0</v>
      </c>
      <c r="II73">
        <v>100</v>
      </c>
      <c r="IJ73">
        <v>100</v>
      </c>
      <c r="IK73">
        <v>3.282</v>
      </c>
      <c r="IL73">
        <v>0.45829999999999999</v>
      </c>
      <c r="IM73">
        <v>3.0913888454231411</v>
      </c>
      <c r="IN73">
        <v>1.118558698776514E-3</v>
      </c>
      <c r="IO73">
        <v>-1.6939696309573479E-6</v>
      </c>
      <c r="IP73">
        <v>5.4698917449866148E-10</v>
      </c>
      <c r="IQ73">
        <v>-0.10133263991422629</v>
      </c>
      <c r="IR73">
        <v>-7.6058941998734366E-3</v>
      </c>
      <c r="IS73">
        <v>1.6984902717538061E-3</v>
      </c>
      <c r="IT73">
        <v>-9.6352527008986976E-6</v>
      </c>
      <c r="IU73">
        <v>2</v>
      </c>
      <c r="IV73">
        <v>2021</v>
      </c>
      <c r="IW73">
        <v>2</v>
      </c>
      <c r="IX73">
        <v>40</v>
      </c>
      <c r="IY73">
        <v>0.9</v>
      </c>
      <c r="IZ73">
        <v>0.9</v>
      </c>
      <c r="JA73">
        <v>1.42822</v>
      </c>
      <c r="JB73">
        <v>2.5659200000000002</v>
      </c>
      <c r="JC73">
        <v>1.34399</v>
      </c>
      <c r="JD73">
        <v>2.2363300000000002</v>
      </c>
      <c r="JE73">
        <v>1.5918000000000001</v>
      </c>
      <c r="JF73">
        <v>2.32544</v>
      </c>
      <c r="JG73">
        <v>50.283200000000001</v>
      </c>
      <c r="JH73">
        <v>16.023299999999999</v>
      </c>
      <c r="JI73">
        <v>18</v>
      </c>
      <c r="JJ73">
        <v>540.87099999999998</v>
      </c>
      <c r="JK73">
        <v>380.755</v>
      </c>
      <c r="JL73">
        <v>22.2134</v>
      </c>
      <c r="JM73">
        <v>34.478999999999999</v>
      </c>
      <c r="JN73">
        <v>30.000800000000002</v>
      </c>
      <c r="JO73">
        <v>34.384099999999997</v>
      </c>
      <c r="JP73">
        <v>34.347499999999997</v>
      </c>
      <c r="JQ73">
        <v>28.659300000000002</v>
      </c>
      <c r="JR73">
        <v>13.301</v>
      </c>
      <c r="JS73">
        <v>6.1244399999999999</v>
      </c>
      <c r="JT73">
        <v>22.214300000000001</v>
      </c>
      <c r="JU73">
        <v>600</v>
      </c>
      <c r="JV73">
        <v>20.264600000000002</v>
      </c>
      <c r="JW73">
        <v>98.789599999999993</v>
      </c>
      <c r="JX73">
        <v>97.649199999999993</v>
      </c>
    </row>
    <row r="74" spans="1:284" x14ac:dyDescent="0.3">
      <c r="A74">
        <v>66</v>
      </c>
      <c r="B74">
        <v>1693598978.5999999</v>
      </c>
      <c r="C74">
        <v>14278.5</v>
      </c>
      <c r="D74" t="s">
        <v>720</v>
      </c>
      <c r="E74" t="s">
        <v>721</v>
      </c>
      <c r="F74" t="s">
        <v>416</v>
      </c>
      <c r="G74" t="s">
        <v>666</v>
      </c>
      <c r="H74" t="s">
        <v>591</v>
      </c>
      <c r="I74" t="s">
        <v>419</v>
      </c>
      <c r="J74" t="s">
        <v>420</v>
      </c>
      <c r="K74" t="s">
        <v>592</v>
      </c>
      <c r="L74" t="s">
        <v>593</v>
      </c>
      <c r="M74">
        <v>1693598978.5999999</v>
      </c>
      <c r="N74">
        <f t="shared" si="92"/>
        <v>1.3867169710820616E-3</v>
      </c>
      <c r="O74">
        <f t="shared" si="47"/>
        <v>1.3867169710820617</v>
      </c>
      <c r="P74">
        <f t="shared" si="48"/>
        <v>27.314600888742557</v>
      </c>
      <c r="Q74">
        <f t="shared" si="93"/>
        <v>766.02800000000002</v>
      </c>
      <c r="R74">
        <f t="shared" si="94"/>
        <v>252.95848782188969</v>
      </c>
      <c r="S74">
        <f t="shared" si="95"/>
        <v>25.253286239986544</v>
      </c>
      <c r="T74">
        <f t="shared" si="52"/>
        <v>76.473908894747993</v>
      </c>
      <c r="U74">
        <f t="shared" si="96"/>
        <v>8.8643734720285819E-2</v>
      </c>
      <c r="V74">
        <f t="shared" si="54"/>
        <v>2.9204515409970604</v>
      </c>
      <c r="W74">
        <f t="shared" si="55"/>
        <v>8.7175679398641126E-2</v>
      </c>
      <c r="X74">
        <f t="shared" si="56"/>
        <v>5.4614673356381538E-2</v>
      </c>
      <c r="Y74">
        <f t="shared" si="57"/>
        <v>344.36999964450007</v>
      </c>
      <c r="Z74">
        <f t="shared" si="97"/>
        <v>29.564389379514274</v>
      </c>
      <c r="AA74">
        <f t="shared" si="98"/>
        <v>28.016300000000001</v>
      </c>
      <c r="AB74">
        <f t="shared" si="99"/>
        <v>3.7984471603874401</v>
      </c>
      <c r="AC74">
        <f t="shared" si="100"/>
        <v>59.898873516718297</v>
      </c>
      <c r="AD74">
        <f t="shared" si="62"/>
        <v>2.2585833252098997</v>
      </c>
      <c r="AE74">
        <f t="shared" si="63"/>
        <v>3.770660769738031</v>
      </c>
      <c r="AF74">
        <f t="shared" si="64"/>
        <v>1.5398638351775404</v>
      </c>
      <c r="AG74">
        <f t="shared" si="65"/>
        <v>-61.15421842471892</v>
      </c>
      <c r="AH74">
        <f t="shared" si="66"/>
        <v>-19.822625579909829</v>
      </c>
      <c r="AI74">
        <f t="shared" si="67"/>
        <v>-1.4788357679697399</v>
      </c>
      <c r="AJ74">
        <f t="shared" si="101"/>
        <v>261.91431987190163</v>
      </c>
      <c r="AK74">
        <v>11</v>
      </c>
      <c r="AL74">
        <v>2</v>
      </c>
      <c r="AM74">
        <f t="shared" si="69"/>
        <v>1</v>
      </c>
      <c r="AN74">
        <f t="shared" si="102"/>
        <v>0</v>
      </c>
      <c r="AO74">
        <f t="shared" si="71"/>
        <v>52453.072661638529</v>
      </c>
      <c r="AP74" t="s">
        <v>422</v>
      </c>
      <c r="AQ74">
        <v>10366.9</v>
      </c>
      <c r="AR74">
        <v>993.59653846153856</v>
      </c>
      <c r="AS74">
        <v>3431.87</v>
      </c>
      <c r="AT74">
        <f t="shared" si="103"/>
        <v>0.71047955241266758</v>
      </c>
      <c r="AU74">
        <v>-3.9894345373445681</v>
      </c>
      <c r="AV74" t="s">
        <v>722</v>
      </c>
      <c r="AW74">
        <v>10343.799999999999</v>
      </c>
      <c r="AX74">
        <v>929.08760000000007</v>
      </c>
      <c r="AY74">
        <v>1122.8431535761069</v>
      </c>
      <c r="AZ74">
        <f t="shared" si="104"/>
        <v>0.17255798635724062</v>
      </c>
      <c r="BA74">
        <v>0.5</v>
      </c>
      <c r="BB74">
        <f t="shared" si="74"/>
        <v>1513.1849998222499</v>
      </c>
      <c r="BC74">
        <f t="shared" si="75"/>
        <v>27.314600888742557</v>
      </c>
      <c r="BD74">
        <f t="shared" si="76"/>
        <v>130.55607827765448</v>
      </c>
      <c r="BE74">
        <f t="shared" si="77"/>
        <v>2.0687513707685665E-2</v>
      </c>
      <c r="BF74">
        <f t="shared" si="78"/>
        <v>2.0564108522815032</v>
      </c>
      <c r="BG74">
        <f t="shared" si="79"/>
        <v>622.79889684441332</v>
      </c>
      <c r="BH74" t="s">
        <v>723</v>
      </c>
      <c r="BI74">
        <v>633.01</v>
      </c>
      <c r="BJ74">
        <f t="shared" si="105"/>
        <v>633.01</v>
      </c>
      <c r="BK74">
        <f t="shared" si="106"/>
        <v>0.43624361249035815</v>
      </c>
      <c r="BL74">
        <f t="shared" si="82"/>
        <v>0.39555418444334117</v>
      </c>
      <c r="BM74">
        <f t="shared" si="83"/>
        <v>0.82498833325850285</v>
      </c>
      <c r="BN74">
        <f t="shared" si="84"/>
        <v>1.4991151095474005</v>
      </c>
      <c r="BO74">
        <f t="shared" si="85"/>
        <v>0.94699256783403662</v>
      </c>
      <c r="BP74">
        <f t="shared" si="86"/>
        <v>0.26950069540749372</v>
      </c>
      <c r="BQ74">
        <f t="shared" si="107"/>
        <v>0.73049930459250634</v>
      </c>
      <c r="BR74">
        <v>2503</v>
      </c>
      <c r="BS74">
        <v>290.00000000000011</v>
      </c>
      <c r="BT74">
        <v>1076.51</v>
      </c>
      <c r="BU74">
        <v>155</v>
      </c>
      <c r="BV74">
        <v>10343.799999999999</v>
      </c>
      <c r="BW74">
        <v>1072.56</v>
      </c>
      <c r="BX74">
        <v>3.95</v>
      </c>
      <c r="BY74">
        <v>300.00000000000011</v>
      </c>
      <c r="BZ74">
        <v>38.4</v>
      </c>
      <c r="CA74">
        <v>1122.8431535761069</v>
      </c>
      <c r="CB74">
        <v>1.374247620707874</v>
      </c>
      <c r="CC74">
        <v>-52.00854331761257</v>
      </c>
      <c r="CD74">
        <v>1.1624887326174831</v>
      </c>
      <c r="CE74">
        <v>0.98620400846723366</v>
      </c>
      <c r="CF74">
        <v>-1.1245848720800901E-2</v>
      </c>
      <c r="CG74">
        <v>289.99999999999989</v>
      </c>
      <c r="CH74">
        <v>1069.06</v>
      </c>
      <c r="CI74">
        <v>675</v>
      </c>
      <c r="CJ74">
        <v>10313.799999999999</v>
      </c>
      <c r="CK74">
        <v>1072.42</v>
      </c>
      <c r="CL74">
        <v>-3.36</v>
      </c>
      <c r="CZ74">
        <f t="shared" si="88"/>
        <v>1800</v>
      </c>
      <c r="DA74">
        <f t="shared" si="108"/>
        <v>1513.1849998222499</v>
      </c>
      <c r="DB74">
        <f t="shared" si="90"/>
        <v>0.84065833323458328</v>
      </c>
      <c r="DC74">
        <f t="shared" si="91"/>
        <v>0.1913166664691667</v>
      </c>
      <c r="DD74">
        <v>6</v>
      </c>
      <c r="DE74">
        <v>0.5</v>
      </c>
      <c r="DF74" t="s">
        <v>425</v>
      </c>
      <c r="DG74">
        <v>2</v>
      </c>
      <c r="DH74">
        <v>1693598978.5999999</v>
      </c>
      <c r="DI74">
        <v>766.02800000000002</v>
      </c>
      <c r="DJ74">
        <v>800.10299999999995</v>
      </c>
      <c r="DK74">
        <v>22.623899999999999</v>
      </c>
      <c r="DL74">
        <v>20.996400000000001</v>
      </c>
      <c r="DM74">
        <v>762.58500000000004</v>
      </c>
      <c r="DN74">
        <v>22.1676</v>
      </c>
      <c r="DO74">
        <v>499.666</v>
      </c>
      <c r="DP74">
        <v>99.7316</v>
      </c>
      <c r="DQ74">
        <v>0.10014099999999999</v>
      </c>
      <c r="DR74">
        <v>27.8904</v>
      </c>
      <c r="DS74">
        <v>28.016300000000001</v>
      </c>
      <c r="DT74">
        <v>999.9</v>
      </c>
      <c r="DU74">
        <v>0</v>
      </c>
      <c r="DV74">
        <v>0</v>
      </c>
      <c r="DW74">
        <v>9975</v>
      </c>
      <c r="DX74">
        <v>0</v>
      </c>
      <c r="DY74">
        <v>86.218199999999996</v>
      </c>
      <c r="DZ74">
        <v>-34.075000000000003</v>
      </c>
      <c r="EA74">
        <v>783.75900000000001</v>
      </c>
      <c r="EB74">
        <v>817.26199999999994</v>
      </c>
      <c r="EC74">
        <v>1.6275599999999999</v>
      </c>
      <c r="ED74">
        <v>800.10299999999995</v>
      </c>
      <c r="EE74">
        <v>20.996400000000001</v>
      </c>
      <c r="EF74">
        <v>2.2563200000000001</v>
      </c>
      <c r="EG74">
        <v>2.0939999999999999</v>
      </c>
      <c r="EH74">
        <v>19.367899999999999</v>
      </c>
      <c r="EI74">
        <v>18.1736</v>
      </c>
      <c r="EJ74">
        <v>1800</v>
      </c>
      <c r="EK74">
        <v>0.97799499999999995</v>
      </c>
      <c r="EL74">
        <v>2.2005400000000001E-2</v>
      </c>
      <c r="EM74">
        <v>0</v>
      </c>
      <c r="EN74">
        <v>928.36</v>
      </c>
      <c r="EO74">
        <v>5.0002700000000004</v>
      </c>
      <c r="EP74">
        <v>17230.8</v>
      </c>
      <c r="EQ74">
        <v>16248.6</v>
      </c>
      <c r="ER74">
        <v>47.25</v>
      </c>
      <c r="ES74">
        <v>49.625</v>
      </c>
      <c r="ET74">
        <v>48.436999999999998</v>
      </c>
      <c r="EU74">
        <v>48.561999999999998</v>
      </c>
      <c r="EV74">
        <v>48.875</v>
      </c>
      <c r="EW74">
        <v>1755.5</v>
      </c>
      <c r="EX74">
        <v>39.5</v>
      </c>
      <c r="EY74">
        <v>0</v>
      </c>
      <c r="EZ74">
        <v>171.79999995231631</v>
      </c>
      <c r="FA74">
        <v>0</v>
      </c>
      <c r="FB74">
        <v>929.08760000000007</v>
      </c>
      <c r="FC74">
        <v>-6.0974615343836334</v>
      </c>
      <c r="FD74">
        <v>-121.58461521050209</v>
      </c>
      <c r="FE74">
        <v>17245.259999999998</v>
      </c>
      <c r="FF74">
        <v>15</v>
      </c>
      <c r="FG74">
        <v>1693598873.5999999</v>
      </c>
      <c r="FH74" t="s">
        <v>724</v>
      </c>
      <c r="FI74">
        <v>1693598870.0999999</v>
      </c>
      <c r="FJ74">
        <v>1693598873.5999999</v>
      </c>
      <c r="FK74">
        <v>71</v>
      </c>
      <c r="FL74">
        <v>0.24</v>
      </c>
      <c r="FM74">
        <v>-3.0000000000000001E-3</v>
      </c>
      <c r="FN74">
        <v>3.4239999999999999</v>
      </c>
      <c r="FO74">
        <v>0.34599999999999997</v>
      </c>
      <c r="FP74">
        <v>800</v>
      </c>
      <c r="FQ74">
        <v>20</v>
      </c>
      <c r="FR74">
        <v>0.15</v>
      </c>
      <c r="FS74">
        <v>0.13</v>
      </c>
      <c r="FT74">
        <v>27.302931354515909</v>
      </c>
      <c r="FU74">
        <v>-0.84342195940286036</v>
      </c>
      <c r="FV74">
        <v>0.17259641470696391</v>
      </c>
      <c r="FW74">
        <v>1</v>
      </c>
      <c r="FX74">
        <v>9.0011715687375496E-2</v>
      </c>
      <c r="FY74">
        <v>-3.3542573402620401E-3</v>
      </c>
      <c r="FZ74">
        <v>8.5925987528491239E-4</v>
      </c>
      <c r="GA74">
        <v>1</v>
      </c>
      <c r="GB74">
        <v>2</v>
      </c>
      <c r="GC74">
        <v>2</v>
      </c>
      <c r="GD74" t="s">
        <v>427</v>
      </c>
      <c r="GE74">
        <v>3.0817100000000002</v>
      </c>
      <c r="GF74">
        <v>2.8650699999999998</v>
      </c>
      <c r="GG74">
        <v>0.147096</v>
      </c>
      <c r="GH74">
        <v>0.155583</v>
      </c>
      <c r="GI74">
        <v>0.109488</v>
      </c>
      <c r="GJ74">
        <v>0.10816199999999999</v>
      </c>
      <c r="GK74">
        <v>25611</v>
      </c>
      <c r="GL74">
        <v>19684.3</v>
      </c>
      <c r="GM74">
        <v>28970.400000000001</v>
      </c>
      <c r="GN74">
        <v>21739</v>
      </c>
      <c r="GO74">
        <v>34608.699999999997</v>
      </c>
      <c r="GP74">
        <v>26709.4</v>
      </c>
      <c r="GQ74">
        <v>40204.400000000001</v>
      </c>
      <c r="GR74">
        <v>30914.7</v>
      </c>
      <c r="GS74">
        <v>2.0030000000000001</v>
      </c>
      <c r="GT74">
        <v>1.7007000000000001</v>
      </c>
      <c r="GU74">
        <v>1.39475E-2</v>
      </c>
      <c r="GV74">
        <v>0</v>
      </c>
      <c r="GW74">
        <v>27.788499999999999</v>
      </c>
      <c r="GX74">
        <v>999.9</v>
      </c>
      <c r="GY74">
        <v>26.6</v>
      </c>
      <c r="GZ74">
        <v>44.6</v>
      </c>
      <c r="HA74">
        <v>25.182500000000001</v>
      </c>
      <c r="HB74">
        <v>62.721699999999998</v>
      </c>
      <c r="HC74">
        <v>13.898199999999999</v>
      </c>
      <c r="HD74">
        <v>1</v>
      </c>
      <c r="HE74">
        <v>0.59338400000000002</v>
      </c>
      <c r="HF74">
        <v>5.16493</v>
      </c>
      <c r="HG74">
        <v>20.246099999999998</v>
      </c>
      <c r="HH74">
        <v>5.2358599999999997</v>
      </c>
      <c r="HI74">
        <v>11.986000000000001</v>
      </c>
      <c r="HJ74">
        <v>4.9749999999999996</v>
      </c>
      <c r="HK74">
        <v>3.2839999999999998</v>
      </c>
      <c r="HL74">
        <v>9999</v>
      </c>
      <c r="HM74">
        <v>9999</v>
      </c>
      <c r="HN74">
        <v>9999</v>
      </c>
      <c r="HO74">
        <v>999.9</v>
      </c>
      <c r="HP74">
        <v>1.8613599999999999</v>
      </c>
      <c r="HQ74">
        <v>1.8630500000000001</v>
      </c>
      <c r="HR74">
        <v>1.8683000000000001</v>
      </c>
      <c r="HS74">
        <v>1.8592200000000001</v>
      </c>
      <c r="HT74">
        <v>1.85745</v>
      </c>
      <c r="HU74">
        <v>1.86111</v>
      </c>
      <c r="HV74">
        <v>1.8649500000000001</v>
      </c>
      <c r="HW74">
        <v>1.8670100000000001</v>
      </c>
      <c r="HX74">
        <v>5</v>
      </c>
      <c r="HY74">
        <v>0</v>
      </c>
      <c r="HZ74">
        <v>0</v>
      </c>
      <c r="IA74">
        <v>0</v>
      </c>
      <c r="IB74" t="s">
        <v>428</v>
      </c>
      <c r="IC74" t="s">
        <v>429</v>
      </c>
      <c r="ID74" t="s">
        <v>430</v>
      </c>
      <c r="IE74" t="s">
        <v>430</v>
      </c>
      <c r="IF74" t="s">
        <v>430</v>
      </c>
      <c r="IG74" t="s">
        <v>430</v>
      </c>
      <c r="IH74">
        <v>0</v>
      </c>
      <c r="II74">
        <v>100</v>
      </c>
      <c r="IJ74">
        <v>100</v>
      </c>
      <c r="IK74">
        <v>3.4430000000000001</v>
      </c>
      <c r="IL74">
        <v>0.45629999999999998</v>
      </c>
      <c r="IM74">
        <v>3.3319072197495561</v>
      </c>
      <c r="IN74">
        <v>1.118558698776514E-3</v>
      </c>
      <c r="IO74">
        <v>-1.6939696309573479E-6</v>
      </c>
      <c r="IP74">
        <v>5.4698917449866148E-10</v>
      </c>
      <c r="IQ74">
        <v>-0.1047185025406517</v>
      </c>
      <c r="IR74">
        <v>-7.6058941998734366E-3</v>
      </c>
      <c r="IS74">
        <v>1.6984902717538061E-3</v>
      </c>
      <c r="IT74">
        <v>-9.6352527008986976E-6</v>
      </c>
      <c r="IU74">
        <v>2</v>
      </c>
      <c r="IV74">
        <v>2021</v>
      </c>
      <c r="IW74">
        <v>2</v>
      </c>
      <c r="IX74">
        <v>40</v>
      </c>
      <c r="IY74">
        <v>1.8</v>
      </c>
      <c r="IZ74">
        <v>1.8</v>
      </c>
      <c r="JA74">
        <v>1.81274</v>
      </c>
      <c r="JB74">
        <v>2.5622600000000002</v>
      </c>
      <c r="JC74">
        <v>1.34399</v>
      </c>
      <c r="JD74">
        <v>2.2363300000000002</v>
      </c>
      <c r="JE74">
        <v>1.5918000000000001</v>
      </c>
      <c r="JF74">
        <v>2.4499499999999999</v>
      </c>
      <c r="JG74">
        <v>50.738199999999999</v>
      </c>
      <c r="JH74">
        <v>16.014600000000002</v>
      </c>
      <c r="JI74">
        <v>18</v>
      </c>
      <c r="JJ74">
        <v>540.55999999999995</v>
      </c>
      <c r="JK74">
        <v>380.07400000000001</v>
      </c>
      <c r="JL74">
        <v>22.1599</v>
      </c>
      <c r="JM74">
        <v>34.552900000000001</v>
      </c>
      <c r="JN74">
        <v>30.000499999999999</v>
      </c>
      <c r="JO74">
        <v>34.4587</v>
      </c>
      <c r="JP74">
        <v>34.424999999999997</v>
      </c>
      <c r="JQ74">
        <v>36.353200000000001</v>
      </c>
      <c r="JR74">
        <v>9.8640799999999995</v>
      </c>
      <c r="JS74">
        <v>6.0379399999999999</v>
      </c>
      <c r="JT74">
        <v>22.143899999999999</v>
      </c>
      <c r="JU74">
        <v>800</v>
      </c>
      <c r="JV74">
        <v>21.038399999999999</v>
      </c>
      <c r="JW74">
        <v>98.775099999999995</v>
      </c>
      <c r="JX74">
        <v>97.6374</v>
      </c>
    </row>
    <row r="75" spans="1:284" x14ac:dyDescent="0.3">
      <c r="A75">
        <v>67</v>
      </c>
      <c r="B75">
        <v>1693599168.0999999</v>
      </c>
      <c r="C75">
        <v>14468</v>
      </c>
      <c r="D75" t="s">
        <v>725</v>
      </c>
      <c r="E75" t="s">
        <v>726</v>
      </c>
      <c r="F75" t="s">
        <v>416</v>
      </c>
      <c r="G75" t="s">
        <v>666</v>
      </c>
      <c r="H75" t="s">
        <v>591</v>
      </c>
      <c r="I75" t="s">
        <v>419</v>
      </c>
      <c r="J75" t="s">
        <v>420</v>
      </c>
      <c r="K75" t="s">
        <v>592</v>
      </c>
      <c r="L75" t="s">
        <v>593</v>
      </c>
      <c r="M75">
        <v>1693599168.0999999</v>
      </c>
      <c r="N75">
        <f t="shared" si="92"/>
        <v>8.6516680332682509E-4</v>
      </c>
      <c r="O75">
        <f t="shared" si="47"/>
        <v>0.86516680332682505</v>
      </c>
      <c r="P75">
        <f t="shared" si="48"/>
        <v>24.291492403506588</v>
      </c>
      <c r="Q75">
        <f t="shared" si="93"/>
        <v>1169.52</v>
      </c>
      <c r="R75">
        <f t="shared" si="94"/>
        <v>437.21605250757807</v>
      </c>
      <c r="S75">
        <f t="shared" si="95"/>
        <v>43.645303616922341</v>
      </c>
      <c r="T75">
        <f t="shared" si="52"/>
        <v>116.74789887815999</v>
      </c>
      <c r="U75">
        <f t="shared" si="96"/>
        <v>5.508175054556174E-2</v>
      </c>
      <c r="V75">
        <f t="shared" si="54"/>
        <v>2.9229695422672681</v>
      </c>
      <c r="W75">
        <f t="shared" si="55"/>
        <v>5.451153573608556E-2</v>
      </c>
      <c r="X75">
        <f t="shared" si="56"/>
        <v>3.4120449351987311E-2</v>
      </c>
      <c r="Y75">
        <f t="shared" si="57"/>
        <v>344.36999964450007</v>
      </c>
      <c r="Z75">
        <f t="shared" si="97"/>
        <v>29.630970382340831</v>
      </c>
      <c r="AA75">
        <f t="shared" si="98"/>
        <v>28.005199999999999</v>
      </c>
      <c r="AB75">
        <f t="shared" si="99"/>
        <v>3.7959902074952856</v>
      </c>
      <c r="AC75">
        <f t="shared" si="100"/>
        <v>60.166503349287701</v>
      </c>
      <c r="AD75">
        <f t="shared" si="62"/>
        <v>2.2596895633811998</v>
      </c>
      <c r="AE75">
        <f t="shared" si="63"/>
        <v>3.7557269204475907</v>
      </c>
      <c r="AF75">
        <f t="shared" si="64"/>
        <v>1.5363006441140858</v>
      </c>
      <c r="AG75">
        <f t="shared" si="65"/>
        <v>-38.153856026712987</v>
      </c>
      <c r="AH75">
        <f t="shared" si="66"/>
        <v>-28.806196888383976</v>
      </c>
      <c r="AI75">
        <f t="shared" si="67"/>
        <v>-2.1463433534704253</v>
      </c>
      <c r="AJ75">
        <f t="shared" si="101"/>
        <v>275.26360337593269</v>
      </c>
      <c r="AK75">
        <v>10</v>
      </c>
      <c r="AL75">
        <v>2</v>
      </c>
      <c r="AM75">
        <f t="shared" si="69"/>
        <v>1</v>
      </c>
      <c r="AN75">
        <f t="shared" si="102"/>
        <v>0</v>
      </c>
      <c r="AO75">
        <f t="shared" si="71"/>
        <v>52537.206165335214</v>
      </c>
      <c r="AP75" t="s">
        <v>422</v>
      </c>
      <c r="AQ75">
        <v>10366.9</v>
      </c>
      <c r="AR75">
        <v>993.59653846153856</v>
      </c>
      <c r="AS75">
        <v>3431.87</v>
      </c>
      <c r="AT75">
        <f t="shared" si="103"/>
        <v>0.71047955241266758</v>
      </c>
      <c r="AU75">
        <v>-3.9894345373445681</v>
      </c>
      <c r="AV75" t="s">
        <v>727</v>
      </c>
      <c r="AW75">
        <v>10336.9</v>
      </c>
      <c r="AX75">
        <v>926.26734615384623</v>
      </c>
      <c r="AY75">
        <v>1111.017708193672</v>
      </c>
      <c r="AZ75">
        <f t="shared" si="104"/>
        <v>0.16628930455140878</v>
      </c>
      <c r="BA75">
        <v>0.5</v>
      </c>
      <c r="BB75">
        <f t="shared" si="74"/>
        <v>1513.1849998222499</v>
      </c>
      <c r="BC75">
        <f t="shared" si="75"/>
        <v>24.291492403506588</v>
      </c>
      <c r="BD75">
        <f t="shared" si="76"/>
        <v>125.81324063903277</v>
      </c>
      <c r="BE75">
        <f t="shared" si="77"/>
        <v>1.8689669104685315E-2</v>
      </c>
      <c r="BF75">
        <f t="shared" si="78"/>
        <v>2.088942664631011</v>
      </c>
      <c r="BG75">
        <f t="shared" si="79"/>
        <v>619.14365019151671</v>
      </c>
      <c r="BH75" t="s">
        <v>728</v>
      </c>
      <c r="BI75">
        <v>628.84</v>
      </c>
      <c r="BJ75">
        <f t="shared" si="105"/>
        <v>628.84</v>
      </c>
      <c r="BK75">
        <f t="shared" si="106"/>
        <v>0.4339964202529335</v>
      </c>
      <c r="BL75">
        <f t="shared" si="82"/>
        <v>0.38315824000229132</v>
      </c>
      <c r="BM75">
        <f t="shared" si="83"/>
        <v>0.82797982604764431</v>
      </c>
      <c r="BN75">
        <f t="shared" si="84"/>
        <v>1.5733990937178259</v>
      </c>
      <c r="BO75">
        <f t="shared" si="85"/>
        <v>0.95184249363972284</v>
      </c>
      <c r="BP75">
        <f t="shared" si="86"/>
        <v>0.26012492898893752</v>
      </c>
      <c r="BQ75">
        <f t="shared" si="107"/>
        <v>0.73987507101106242</v>
      </c>
      <c r="BR75">
        <v>2505</v>
      </c>
      <c r="BS75">
        <v>290.00000000000011</v>
      </c>
      <c r="BT75">
        <v>1062.08</v>
      </c>
      <c r="BU75">
        <v>195</v>
      </c>
      <c r="BV75">
        <v>10336.9</v>
      </c>
      <c r="BW75">
        <v>1059.55</v>
      </c>
      <c r="BX75">
        <v>2.5299999999999998</v>
      </c>
      <c r="BY75">
        <v>300.00000000000011</v>
      </c>
      <c r="BZ75">
        <v>38.4</v>
      </c>
      <c r="CA75">
        <v>1111.017708193672</v>
      </c>
      <c r="CB75">
        <v>1.2144509022566119</v>
      </c>
      <c r="CC75">
        <v>-53.206705804203608</v>
      </c>
      <c r="CD75">
        <v>1.027304996189474</v>
      </c>
      <c r="CE75">
        <v>0.98966966634876474</v>
      </c>
      <c r="CF75">
        <v>-1.124565361512792E-2</v>
      </c>
      <c r="CG75">
        <v>289.99999999999989</v>
      </c>
      <c r="CH75">
        <v>1054.6600000000001</v>
      </c>
      <c r="CI75">
        <v>785</v>
      </c>
      <c r="CJ75">
        <v>10305.4</v>
      </c>
      <c r="CK75">
        <v>1059.3900000000001</v>
      </c>
      <c r="CL75">
        <v>-4.7300000000000004</v>
      </c>
      <c r="CZ75">
        <f t="shared" si="88"/>
        <v>1800</v>
      </c>
      <c r="DA75">
        <f t="shared" si="108"/>
        <v>1513.1849998222499</v>
      </c>
      <c r="DB75">
        <f t="shared" si="90"/>
        <v>0.84065833323458328</v>
      </c>
      <c r="DC75">
        <f t="shared" si="91"/>
        <v>0.1913166664691667</v>
      </c>
      <c r="DD75">
        <v>6</v>
      </c>
      <c r="DE75">
        <v>0.5</v>
      </c>
      <c r="DF75" t="s">
        <v>425</v>
      </c>
      <c r="DG75">
        <v>2</v>
      </c>
      <c r="DH75">
        <v>1693599168.0999999</v>
      </c>
      <c r="DI75">
        <v>1169.52</v>
      </c>
      <c r="DJ75">
        <v>1199.8900000000001</v>
      </c>
      <c r="DK75">
        <v>22.636399999999998</v>
      </c>
      <c r="DL75">
        <v>21.621500000000001</v>
      </c>
      <c r="DM75">
        <v>1165.95</v>
      </c>
      <c r="DN75">
        <v>22.180399999999999</v>
      </c>
      <c r="DO75">
        <v>499.90100000000001</v>
      </c>
      <c r="DP75">
        <v>99.725099999999998</v>
      </c>
      <c r="DQ75">
        <v>0.100383</v>
      </c>
      <c r="DR75">
        <v>27.822399999999998</v>
      </c>
      <c r="DS75">
        <v>28.005199999999999</v>
      </c>
      <c r="DT75">
        <v>999.9</v>
      </c>
      <c r="DU75">
        <v>0</v>
      </c>
      <c r="DV75">
        <v>0</v>
      </c>
      <c r="DW75">
        <v>9990</v>
      </c>
      <c r="DX75">
        <v>0</v>
      </c>
      <c r="DY75">
        <v>89.686999999999998</v>
      </c>
      <c r="DZ75">
        <v>-30.3767</v>
      </c>
      <c r="EA75">
        <v>1196.5999999999999</v>
      </c>
      <c r="EB75">
        <v>1226.4100000000001</v>
      </c>
      <c r="EC75">
        <v>1.0148600000000001</v>
      </c>
      <c r="ED75">
        <v>1199.8900000000001</v>
      </c>
      <c r="EE75">
        <v>21.621500000000001</v>
      </c>
      <c r="EF75">
        <v>2.2574200000000002</v>
      </c>
      <c r="EG75">
        <v>2.1562100000000002</v>
      </c>
      <c r="EH75">
        <v>19.375699999999998</v>
      </c>
      <c r="EI75">
        <v>18.640599999999999</v>
      </c>
      <c r="EJ75">
        <v>1800</v>
      </c>
      <c r="EK75">
        <v>0.97799499999999995</v>
      </c>
      <c r="EL75">
        <v>2.2005400000000001E-2</v>
      </c>
      <c r="EM75">
        <v>0</v>
      </c>
      <c r="EN75">
        <v>924.71299999999997</v>
      </c>
      <c r="EO75">
        <v>5.0002700000000004</v>
      </c>
      <c r="EP75">
        <v>17165.599999999999</v>
      </c>
      <c r="EQ75">
        <v>16248.6</v>
      </c>
      <c r="ER75">
        <v>47.186999999999998</v>
      </c>
      <c r="ES75">
        <v>49.625</v>
      </c>
      <c r="ET75">
        <v>48.436999999999998</v>
      </c>
      <c r="EU75">
        <v>48.5</v>
      </c>
      <c r="EV75">
        <v>48.811999999999998</v>
      </c>
      <c r="EW75">
        <v>1755.5</v>
      </c>
      <c r="EX75">
        <v>39.5</v>
      </c>
      <c r="EY75">
        <v>0</v>
      </c>
      <c r="EZ75">
        <v>187.79999995231631</v>
      </c>
      <c r="FA75">
        <v>0</v>
      </c>
      <c r="FB75">
        <v>926.26734615384623</v>
      </c>
      <c r="FC75">
        <v>-9.5118290452282164</v>
      </c>
      <c r="FD75">
        <v>-178.62905956432559</v>
      </c>
      <c r="FE75">
        <v>17189.403846153851</v>
      </c>
      <c r="FF75">
        <v>15</v>
      </c>
      <c r="FG75">
        <v>1693599056.0999999</v>
      </c>
      <c r="FH75" t="s">
        <v>729</v>
      </c>
      <c r="FI75">
        <v>1693599052.5999999</v>
      </c>
      <c r="FJ75">
        <v>1693599056.0999999</v>
      </c>
      <c r="FK75">
        <v>72</v>
      </c>
      <c r="FL75">
        <v>0.372</v>
      </c>
      <c r="FM75">
        <v>-1E-3</v>
      </c>
      <c r="FN75">
        <v>3.5529999999999999</v>
      </c>
      <c r="FO75">
        <v>0.375</v>
      </c>
      <c r="FP75">
        <v>1200</v>
      </c>
      <c r="FQ75">
        <v>21</v>
      </c>
      <c r="FR75">
        <v>0.23</v>
      </c>
      <c r="FS75">
        <v>0.11</v>
      </c>
      <c r="FT75">
        <v>24.67792076984405</v>
      </c>
      <c r="FU75">
        <v>-1.9972285544984369</v>
      </c>
      <c r="FV75">
        <v>0.32419486269686082</v>
      </c>
      <c r="FW75">
        <v>0</v>
      </c>
      <c r="FX75">
        <v>5.344011485143333E-2</v>
      </c>
      <c r="FY75">
        <v>7.6272956743501702E-4</v>
      </c>
      <c r="FZ75">
        <v>1.153516244737159E-3</v>
      </c>
      <c r="GA75">
        <v>1</v>
      </c>
      <c r="GB75">
        <v>1</v>
      </c>
      <c r="GC75">
        <v>2</v>
      </c>
      <c r="GD75" t="s">
        <v>491</v>
      </c>
      <c r="GE75">
        <v>3.0821299999999998</v>
      </c>
      <c r="GF75">
        <v>2.8654500000000001</v>
      </c>
      <c r="GG75">
        <v>0.19434899999999999</v>
      </c>
      <c r="GH75">
        <v>0.20233400000000001</v>
      </c>
      <c r="GI75">
        <v>0.109512</v>
      </c>
      <c r="GJ75">
        <v>0.110399</v>
      </c>
      <c r="GK75">
        <v>24188.1</v>
      </c>
      <c r="GL75">
        <v>18591.099999999999</v>
      </c>
      <c r="GM75">
        <v>28968.5</v>
      </c>
      <c r="GN75">
        <v>21737.200000000001</v>
      </c>
      <c r="GO75">
        <v>34610.300000000003</v>
      </c>
      <c r="GP75">
        <v>26645.1</v>
      </c>
      <c r="GQ75">
        <v>40201.599999999999</v>
      </c>
      <c r="GR75">
        <v>30913.4</v>
      </c>
      <c r="GS75">
        <v>2.0036999999999998</v>
      </c>
      <c r="GT75">
        <v>1.6980999999999999</v>
      </c>
      <c r="GU75">
        <v>1.78963E-2</v>
      </c>
      <c r="GV75">
        <v>0</v>
      </c>
      <c r="GW75">
        <v>27.712900000000001</v>
      </c>
      <c r="GX75">
        <v>999.9</v>
      </c>
      <c r="GY75">
        <v>26.3</v>
      </c>
      <c r="GZ75">
        <v>45.1</v>
      </c>
      <c r="HA75">
        <v>25.550799999999999</v>
      </c>
      <c r="HB75">
        <v>62.471699999999998</v>
      </c>
      <c r="HC75">
        <v>13.573700000000001</v>
      </c>
      <c r="HD75">
        <v>1</v>
      </c>
      <c r="HE75">
        <v>0.59557899999999997</v>
      </c>
      <c r="HF75">
        <v>4.99003</v>
      </c>
      <c r="HG75">
        <v>20.2515</v>
      </c>
      <c r="HH75">
        <v>5.2370599999999996</v>
      </c>
      <c r="HI75">
        <v>11.9854</v>
      </c>
      <c r="HJ75">
        <v>4.9752000000000001</v>
      </c>
      <c r="HK75">
        <v>3.2839999999999998</v>
      </c>
      <c r="HL75">
        <v>9999</v>
      </c>
      <c r="HM75">
        <v>9999</v>
      </c>
      <c r="HN75">
        <v>9999</v>
      </c>
      <c r="HO75">
        <v>999.9</v>
      </c>
      <c r="HP75">
        <v>1.86141</v>
      </c>
      <c r="HQ75">
        <v>1.8631</v>
      </c>
      <c r="HR75">
        <v>1.8683799999999999</v>
      </c>
      <c r="HS75">
        <v>1.8592599999999999</v>
      </c>
      <c r="HT75">
        <v>1.85747</v>
      </c>
      <c r="HU75">
        <v>1.86111</v>
      </c>
      <c r="HV75">
        <v>1.8650199999999999</v>
      </c>
      <c r="HW75">
        <v>1.86704</v>
      </c>
      <c r="HX75">
        <v>5</v>
      </c>
      <c r="HY75">
        <v>0</v>
      </c>
      <c r="HZ75">
        <v>0</v>
      </c>
      <c r="IA75">
        <v>0</v>
      </c>
      <c r="IB75" t="s">
        <v>428</v>
      </c>
      <c r="IC75" t="s">
        <v>429</v>
      </c>
      <c r="ID75" t="s">
        <v>430</v>
      </c>
      <c r="IE75" t="s">
        <v>430</v>
      </c>
      <c r="IF75" t="s">
        <v>430</v>
      </c>
      <c r="IG75" t="s">
        <v>430</v>
      </c>
      <c r="IH75">
        <v>0</v>
      </c>
      <c r="II75">
        <v>100</v>
      </c>
      <c r="IJ75">
        <v>100</v>
      </c>
      <c r="IK75">
        <v>3.57</v>
      </c>
      <c r="IL75">
        <v>0.45600000000000002</v>
      </c>
      <c r="IM75">
        <v>3.7031267972680681</v>
      </c>
      <c r="IN75">
        <v>1.118558698776514E-3</v>
      </c>
      <c r="IO75">
        <v>-1.6939696309573479E-6</v>
      </c>
      <c r="IP75">
        <v>5.4698917449866148E-10</v>
      </c>
      <c r="IQ75">
        <v>-0.1057637875500093</v>
      </c>
      <c r="IR75">
        <v>-7.6058941998734366E-3</v>
      </c>
      <c r="IS75">
        <v>1.6984902717538061E-3</v>
      </c>
      <c r="IT75">
        <v>-9.6352527008986976E-6</v>
      </c>
      <c r="IU75">
        <v>2</v>
      </c>
      <c r="IV75">
        <v>2021</v>
      </c>
      <c r="IW75">
        <v>2</v>
      </c>
      <c r="IX75">
        <v>40</v>
      </c>
      <c r="IY75">
        <v>1.9</v>
      </c>
      <c r="IZ75">
        <v>1.9</v>
      </c>
      <c r="JA75">
        <v>2.5390600000000001</v>
      </c>
      <c r="JB75">
        <v>2.5671400000000002</v>
      </c>
      <c r="JC75">
        <v>1.34399</v>
      </c>
      <c r="JD75">
        <v>2.2363300000000002</v>
      </c>
      <c r="JE75">
        <v>1.5918000000000001</v>
      </c>
      <c r="JF75">
        <v>2.3120099999999999</v>
      </c>
      <c r="JG75">
        <v>51.165799999999997</v>
      </c>
      <c r="JH75">
        <v>15.997</v>
      </c>
      <c r="JI75">
        <v>18</v>
      </c>
      <c r="JJ75">
        <v>541.53599999999994</v>
      </c>
      <c r="JK75">
        <v>378.89699999999999</v>
      </c>
      <c r="JL75">
        <v>22.149799999999999</v>
      </c>
      <c r="JM75">
        <v>34.600099999999998</v>
      </c>
      <c r="JN75">
        <v>30.000699999999998</v>
      </c>
      <c r="JO75">
        <v>34.514000000000003</v>
      </c>
      <c r="JP75">
        <v>34.481000000000002</v>
      </c>
      <c r="JQ75">
        <v>50.892000000000003</v>
      </c>
      <c r="JR75">
        <v>6.8990600000000004</v>
      </c>
      <c r="JS75">
        <v>6.7838599999999998</v>
      </c>
      <c r="JT75">
        <v>22.129899999999999</v>
      </c>
      <c r="JU75">
        <v>1200</v>
      </c>
      <c r="JV75">
        <v>21.614999999999998</v>
      </c>
      <c r="JW75">
        <v>98.768500000000003</v>
      </c>
      <c r="JX75">
        <v>97.631699999999995</v>
      </c>
    </row>
    <row r="76" spans="1:284" x14ac:dyDescent="0.3">
      <c r="A76">
        <v>68</v>
      </c>
      <c r="B76">
        <v>1693599300.5</v>
      </c>
      <c r="C76">
        <v>14600.400000095369</v>
      </c>
      <c r="D76" t="s">
        <v>730</v>
      </c>
      <c r="E76" t="s">
        <v>731</v>
      </c>
      <c r="F76" t="s">
        <v>416</v>
      </c>
      <c r="G76" t="s">
        <v>666</v>
      </c>
      <c r="H76" t="s">
        <v>591</v>
      </c>
      <c r="I76" t="s">
        <v>419</v>
      </c>
      <c r="J76" t="s">
        <v>420</v>
      </c>
      <c r="K76" t="s">
        <v>592</v>
      </c>
      <c r="L76" t="s">
        <v>593</v>
      </c>
      <c r="M76">
        <v>1693599300.5</v>
      </c>
      <c r="N76">
        <f t="shared" si="92"/>
        <v>8.8160140832259414E-4</v>
      </c>
      <c r="O76">
        <f t="shared" si="47"/>
        <v>0.88160140832259415</v>
      </c>
      <c r="P76">
        <f t="shared" si="48"/>
        <v>28.824529658497411</v>
      </c>
      <c r="Q76">
        <f t="shared" si="93"/>
        <v>1463.8</v>
      </c>
      <c r="R76">
        <f t="shared" si="94"/>
        <v>605.30336311915755</v>
      </c>
      <c r="S76">
        <f t="shared" si="95"/>
        <v>60.425667435956193</v>
      </c>
      <c r="T76">
        <f t="shared" si="52"/>
        <v>146.12688014313997</v>
      </c>
      <c r="U76">
        <f t="shared" si="96"/>
        <v>5.5924351999655432E-2</v>
      </c>
      <c r="V76">
        <f t="shared" si="54"/>
        <v>2.9256341695970942</v>
      </c>
      <c r="W76">
        <f t="shared" si="55"/>
        <v>5.533718787541831E-2</v>
      </c>
      <c r="X76">
        <f t="shared" si="56"/>
        <v>3.4637982958190927E-2</v>
      </c>
      <c r="Y76">
        <f t="shared" si="57"/>
        <v>344.36999964450007</v>
      </c>
      <c r="Z76">
        <f t="shared" si="97"/>
        <v>29.647132832642999</v>
      </c>
      <c r="AA76">
        <f t="shared" si="98"/>
        <v>28.02</v>
      </c>
      <c r="AB76">
        <f t="shared" si="99"/>
        <v>3.799266452940143</v>
      </c>
      <c r="AC76">
        <f t="shared" si="100"/>
        <v>60.020969050425279</v>
      </c>
      <c r="AD76">
        <f t="shared" si="62"/>
        <v>2.2571202337070897</v>
      </c>
      <c r="AE76">
        <f t="shared" si="63"/>
        <v>3.7605528024894443</v>
      </c>
      <c r="AF76">
        <f t="shared" si="64"/>
        <v>1.5421462192330533</v>
      </c>
      <c r="AG76">
        <f t="shared" si="65"/>
        <v>-38.878622107026402</v>
      </c>
      <c r="AH76">
        <f t="shared" si="66"/>
        <v>-27.696824210091432</v>
      </c>
      <c r="AI76">
        <f t="shared" si="67"/>
        <v>-2.0621828940015781</v>
      </c>
      <c r="AJ76">
        <f t="shared" si="101"/>
        <v>275.73237043338065</v>
      </c>
      <c r="AK76">
        <v>11</v>
      </c>
      <c r="AL76">
        <v>2</v>
      </c>
      <c r="AM76">
        <f t="shared" si="69"/>
        <v>1</v>
      </c>
      <c r="AN76">
        <f t="shared" si="102"/>
        <v>0</v>
      </c>
      <c r="AO76">
        <f t="shared" si="71"/>
        <v>52610.076698171557</v>
      </c>
      <c r="AP76" t="s">
        <v>422</v>
      </c>
      <c r="AQ76">
        <v>10366.9</v>
      </c>
      <c r="AR76">
        <v>993.59653846153856</v>
      </c>
      <c r="AS76">
        <v>3431.87</v>
      </c>
      <c r="AT76">
        <f t="shared" si="103"/>
        <v>0.71047955241266758</v>
      </c>
      <c r="AU76">
        <v>-3.9894345373445681</v>
      </c>
      <c r="AV76" t="s">
        <v>732</v>
      </c>
      <c r="AW76">
        <v>10349.5</v>
      </c>
      <c r="AX76">
        <v>932.69096153846158</v>
      </c>
      <c r="AY76">
        <v>1146.297730585834</v>
      </c>
      <c r="AZ76">
        <f t="shared" si="104"/>
        <v>0.18634492885038267</v>
      </c>
      <c r="BA76">
        <v>0.5</v>
      </c>
      <c r="BB76">
        <f t="shared" si="74"/>
        <v>1513.1849998222499</v>
      </c>
      <c r="BC76">
        <f t="shared" si="75"/>
        <v>28.824529658497411</v>
      </c>
      <c r="BD76">
        <f t="shared" si="76"/>
        <v>140.98717556467173</v>
      </c>
      <c r="BE76">
        <f t="shared" si="77"/>
        <v>2.1685361802883687E-2</v>
      </c>
      <c r="BF76">
        <f t="shared" si="78"/>
        <v>1.993873152174948</v>
      </c>
      <c r="BG76">
        <f t="shared" si="79"/>
        <v>629.94820063468069</v>
      </c>
      <c r="BH76" t="s">
        <v>733</v>
      </c>
      <c r="BI76">
        <v>636.17999999999995</v>
      </c>
      <c r="BJ76">
        <f t="shared" si="105"/>
        <v>636.17999999999995</v>
      </c>
      <c r="BK76">
        <f t="shared" si="106"/>
        <v>0.44501329538978507</v>
      </c>
      <c r="BL76">
        <f t="shared" si="82"/>
        <v>0.41874013828545065</v>
      </c>
      <c r="BM76">
        <f t="shared" si="83"/>
        <v>0.81753422926510666</v>
      </c>
      <c r="BN76">
        <f t="shared" si="84"/>
        <v>1.3988546263181834</v>
      </c>
      <c r="BO76">
        <f t="shared" si="85"/>
        <v>0.93737322965080927</v>
      </c>
      <c r="BP76">
        <f t="shared" si="86"/>
        <v>0.28561882998739946</v>
      </c>
      <c r="BQ76">
        <f t="shared" si="107"/>
        <v>0.7143811700126006</v>
      </c>
      <c r="BR76">
        <v>2507</v>
      </c>
      <c r="BS76">
        <v>290.00000000000011</v>
      </c>
      <c r="BT76">
        <v>1095.3699999999999</v>
      </c>
      <c r="BU76">
        <v>125</v>
      </c>
      <c r="BV76">
        <v>10349.5</v>
      </c>
      <c r="BW76">
        <v>1091.31</v>
      </c>
      <c r="BX76">
        <v>4.0599999999999996</v>
      </c>
      <c r="BY76">
        <v>300.00000000000011</v>
      </c>
      <c r="BZ76">
        <v>38.4</v>
      </c>
      <c r="CA76">
        <v>1146.297730585834</v>
      </c>
      <c r="CB76">
        <v>1.0336314458539331</v>
      </c>
      <c r="CC76">
        <v>-56.911562030574039</v>
      </c>
      <c r="CD76">
        <v>0.87435962722201321</v>
      </c>
      <c r="CE76">
        <v>0.99343437016674585</v>
      </c>
      <c r="CF76">
        <v>-1.1245813793103439E-2</v>
      </c>
      <c r="CG76">
        <v>289.99999999999989</v>
      </c>
      <c r="CH76">
        <v>1087.92</v>
      </c>
      <c r="CI76">
        <v>695</v>
      </c>
      <c r="CJ76">
        <v>10312.1</v>
      </c>
      <c r="CK76">
        <v>1091.1099999999999</v>
      </c>
      <c r="CL76">
        <v>-3.19</v>
      </c>
      <c r="CZ76">
        <f t="shared" si="88"/>
        <v>1800</v>
      </c>
      <c r="DA76">
        <f t="shared" si="108"/>
        <v>1513.1849998222499</v>
      </c>
      <c r="DB76">
        <f t="shared" si="90"/>
        <v>0.84065833323458328</v>
      </c>
      <c r="DC76">
        <f t="shared" si="91"/>
        <v>0.1913166664691667</v>
      </c>
      <c r="DD76">
        <v>6</v>
      </c>
      <c r="DE76">
        <v>0.5</v>
      </c>
      <c r="DF76" t="s">
        <v>425</v>
      </c>
      <c r="DG76">
        <v>2</v>
      </c>
      <c r="DH76">
        <v>1693599300.5</v>
      </c>
      <c r="DI76">
        <v>1463.8</v>
      </c>
      <c r="DJ76">
        <v>1499.91</v>
      </c>
      <c r="DK76">
        <v>22.610299999999999</v>
      </c>
      <c r="DL76">
        <v>21.577100000000002</v>
      </c>
      <c r="DM76">
        <v>1460.11</v>
      </c>
      <c r="DN76">
        <v>22.161300000000001</v>
      </c>
      <c r="DO76">
        <v>500.38799999999998</v>
      </c>
      <c r="DP76">
        <v>99.727099999999993</v>
      </c>
      <c r="DQ76">
        <v>9.9980299999999994E-2</v>
      </c>
      <c r="DR76">
        <v>27.8444</v>
      </c>
      <c r="DS76">
        <v>28.02</v>
      </c>
      <c r="DT76">
        <v>999.9</v>
      </c>
      <c r="DU76">
        <v>0</v>
      </c>
      <c r="DV76">
        <v>0</v>
      </c>
      <c r="DW76">
        <v>10005</v>
      </c>
      <c r="DX76">
        <v>0</v>
      </c>
      <c r="DY76">
        <v>89.912099999999995</v>
      </c>
      <c r="DZ76">
        <v>-36.113799999999998</v>
      </c>
      <c r="EA76">
        <v>1497.66</v>
      </c>
      <c r="EB76">
        <v>1532.99</v>
      </c>
      <c r="EC76">
        <v>1.0331900000000001</v>
      </c>
      <c r="ED76">
        <v>1499.91</v>
      </c>
      <c r="EE76">
        <v>21.577100000000002</v>
      </c>
      <c r="EF76">
        <v>2.2548599999999999</v>
      </c>
      <c r="EG76">
        <v>2.1518199999999998</v>
      </c>
      <c r="EH76">
        <v>19.357500000000002</v>
      </c>
      <c r="EI76">
        <v>18.6081</v>
      </c>
      <c r="EJ76">
        <v>1800</v>
      </c>
      <c r="EK76">
        <v>0.97799499999999995</v>
      </c>
      <c r="EL76">
        <v>2.2005400000000001E-2</v>
      </c>
      <c r="EM76">
        <v>0</v>
      </c>
      <c r="EN76">
        <v>932.048</v>
      </c>
      <c r="EO76">
        <v>5.0002700000000004</v>
      </c>
      <c r="EP76">
        <v>17297.5</v>
      </c>
      <c r="EQ76">
        <v>16248.6</v>
      </c>
      <c r="ER76">
        <v>47.186999999999998</v>
      </c>
      <c r="ES76">
        <v>49.5</v>
      </c>
      <c r="ET76">
        <v>48.436999999999998</v>
      </c>
      <c r="EU76">
        <v>48.436999999999998</v>
      </c>
      <c r="EV76">
        <v>48.811999999999998</v>
      </c>
      <c r="EW76">
        <v>1755.5</v>
      </c>
      <c r="EX76">
        <v>39.5</v>
      </c>
      <c r="EY76">
        <v>0</v>
      </c>
      <c r="EZ76">
        <v>130.80000019073489</v>
      </c>
      <c r="FA76">
        <v>0</v>
      </c>
      <c r="FB76">
        <v>932.69096153846158</v>
      </c>
      <c r="FC76">
        <v>-3.3233846155090072</v>
      </c>
      <c r="FD76">
        <v>-64.888888875070933</v>
      </c>
      <c r="FE76">
        <v>17304.43076923077</v>
      </c>
      <c r="FF76">
        <v>15</v>
      </c>
      <c r="FG76">
        <v>1693599248.5999999</v>
      </c>
      <c r="FH76" t="s">
        <v>734</v>
      </c>
      <c r="FI76">
        <v>1693599248.5999999</v>
      </c>
      <c r="FJ76">
        <v>1693599234.0999999</v>
      </c>
      <c r="FK76">
        <v>73</v>
      </c>
      <c r="FL76">
        <v>0.26600000000000001</v>
      </c>
      <c r="FM76">
        <v>-6.0000000000000001E-3</v>
      </c>
      <c r="FN76">
        <v>3.6819999999999999</v>
      </c>
      <c r="FO76">
        <v>0.39200000000000002</v>
      </c>
      <c r="FP76">
        <v>1500</v>
      </c>
      <c r="FQ76">
        <v>21</v>
      </c>
      <c r="FR76">
        <v>0.23</v>
      </c>
      <c r="FS76">
        <v>0.26</v>
      </c>
      <c r="FT76">
        <v>29.12606569932138</v>
      </c>
      <c r="FU76">
        <v>-0.56087798103584896</v>
      </c>
      <c r="FV76">
        <v>0.18774729485063729</v>
      </c>
      <c r="FW76">
        <v>1</v>
      </c>
      <c r="FX76">
        <v>5.7411995132258073E-2</v>
      </c>
      <c r="FY76">
        <v>-3.0039210650149371E-3</v>
      </c>
      <c r="FZ76">
        <v>6.4498365921642408E-4</v>
      </c>
      <c r="GA76">
        <v>1</v>
      </c>
      <c r="GB76">
        <v>2</v>
      </c>
      <c r="GC76">
        <v>2</v>
      </c>
      <c r="GD76" t="s">
        <v>427</v>
      </c>
      <c r="GE76">
        <v>3.0826799999999999</v>
      </c>
      <c r="GF76">
        <v>2.8651800000000001</v>
      </c>
      <c r="GG76">
        <v>0.22356000000000001</v>
      </c>
      <c r="GH76">
        <v>0.232101</v>
      </c>
      <c r="GI76">
        <v>0.109444</v>
      </c>
      <c r="GJ76">
        <v>0.110238</v>
      </c>
      <c r="GK76">
        <v>23308.3</v>
      </c>
      <c r="GL76">
        <v>17895.3</v>
      </c>
      <c r="GM76">
        <v>28967.3</v>
      </c>
      <c r="GN76">
        <v>21736.5</v>
      </c>
      <c r="GO76">
        <v>34614.699999999997</v>
      </c>
      <c r="GP76">
        <v>26651.8</v>
      </c>
      <c r="GQ76">
        <v>40200.300000000003</v>
      </c>
      <c r="GR76">
        <v>30913</v>
      </c>
      <c r="GS76">
        <v>2.0030000000000001</v>
      </c>
      <c r="GT76">
        <v>1.6970000000000001</v>
      </c>
      <c r="GU76">
        <v>1.9788699999999999E-2</v>
      </c>
      <c r="GV76">
        <v>0</v>
      </c>
      <c r="GW76">
        <v>27.696899999999999</v>
      </c>
      <c r="GX76">
        <v>999.9</v>
      </c>
      <c r="GY76">
        <v>26.1</v>
      </c>
      <c r="GZ76">
        <v>45.4</v>
      </c>
      <c r="HA76">
        <v>25.75</v>
      </c>
      <c r="HB76">
        <v>62.8018</v>
      </c>
      <c r="HC76">
        <v>13.445499999999999</v>
      </c>
      <c r="HD76">
        <v>1</v>
      </c>
      <c r="HE76">
        <v>0.59494899999999995</v>
      </c>
      <c r="HF76">
        <v>4.9134500000000001</v>
      </c>
      <c r="HG76">
        <v>20.2531</v>
      </c>
      <c r="HH76">
        <v>5.2352600000000002</v>
      </c>
      <c r="HI76">
        <v>11.9854</v>
      </c>
      <c r="HJ76">
        <v>4.9756</v>
      </c>
      <c r="HK76">
        <v>3.2839999999999998</v>
      </c>
      <c r="HL76">
        <v>9999</v>
      </c>
      <c r="HM76">
        <v>9999</v>
      </c>
      <c r="HN76">
        <v>9999</v>
      </c>
      <c r="HO76">
        <v>999.9</v>
      </c>
      <c r="HP76">
        <v>1.8614200000000001</v>
      </c>
      <c r="HQ76">
        <v>1.8631</v>
      </c>
      <c r="HR76">
        <v>1.8684099999999999</v>
      </c>
      <c r="HS76">
        <v>1.8592599999999999</v>
      </c>
      <c r="HT76">
        <v>1.85745</v>
      </c>
      <c r="HU76">
        <v>1.86117</v>
      </c>
      <c r="HV76">
        <v>1.8650199999999999</v>
      </c>
      <c r="HW76">
        <v>1.8669899999999999</v>
      </c>
      <c r="HX76">
        <v>5</v>
      </c>
      <c r="HY76">
        <v>0</v>
      </c>
      <c r="HZ76">
        <v>0</v>
      </c>
      <c r="IA76">
        <v>0</v>
      </c>
      <c r="IB76" t="s">
        <v>428</v>
      </c>
      <c r="IC76" t="s">
        <v>429</v>
      </c>
      <c r="ID76" t="s">
        <v>430</v>
      </c>
      <c r="IE76" t="s">
        <v>430</v>
      </c>
      <c r="IF76" t="s">
        <v>430</v>
      </c>
      <c r="IG76" t="s">
        <v>430</v>
      </c>
      <c r="IH76">
        <v>0</v>
      </c>
      <c r="II76">
        <v>100</v>
      </c>
      <c r="IJ76">
        <v>100</v>
      </c>
      <c r="IK76">
        <v>3.69</v>
      </c>
      <c r="IL76">
        <v>0.44900000000000001</v>
      </c>
      <c r="IM76">
        <v>3.968375662408389</v>
      </c>
      <c r="IN76">
        <v>1.118558698776514E-3</v>
      </c>
      <c r="IO76">
        <v>-1.6939696309573479E-6</v>
      </c>
      <c r="IP76">
        <v>5.4698917449866148E-10</v>
      </c>
      <c r="IQ76">
        <v>-0.1117909675584732</v>
      </c>
      <c r="IR76">
        <v>-7.6058941998734366E-3</v>
      </c>
      <c r="IS76">
        <v>1.6984902717538061E-3</v>
      </c>
      <c r="IT76">
        <v>-9.6352527008986976E-6</v>
      </c>
      <c r="IU76">
        <v>2</v>
      </c>
      <c r="IV76">
        <v>2021</v>
      </c>
      <c r="IW76">
        <v>2</v>
      </c>
      <c r="IX76">
        <v>40</v>
      </c>
      <c r="IY76">
        <v>0.9</v>
      </c>
      <c r="IZ76">
        <v>1.1000000000000001</v>
      </c>
      <c r="JA76">
        <v>3.0541999999999998</v>
      </c>
      <c r="JB76">
        <v>2.5610400000000002</v>
      </c>
      <c r="JC76">
        <v>1.34399</v>
      </c>
      <c r="JD76">
        <v>2.2363300000000002</v>
      </c>
      <c r="JE76">
        <v>1.5918000000000001</v>
      </c>
      <c r="JF76">
        <v>2.3535200000000001</v>
      </c>
      <c r="JG76">
        <v>51.431399999999996</v>
      </c>
      <c r="JH76">
        <v>15.988300000000001</v>
      </c>
      <c r="JI76">
        <v>18</v>
      </c>
      <c r="JJ76">
        <v>541.16899999999998</v>
      </c>
      <c r="JK76">
        <v>378.34800000000001</v>
      </c>
      <c r="JL76">
        <v>22.2441</v>
      </c>
      <c r="JM76">
        <v>34.593800000000002</v>
      </c>
      <c r="JN76">
        <v>30.000299999999999</v>
      </c>
      <c r="JO76">
        <v>34.5274</v>
      </c>
      <c r="JP76">
        <v>34.496600000000001</v>
      </c>
      <c r="JQ76">
        <v>61.197299999999998</v>
      </c>
      <c r="JR76">
        <v>8.8214799999999993</v>
      </c>
      <c r="JS76">
        <v>6.8679300000000003</v>
      </c>
      <c r="JT76">
        <v>22.225300000000001</v>
      </c>
      <c r="JU76">
        <v>1500</v>
      </c>
      <c r="JV76">
        <v>21.505400000000002</v>
      </c>
      <c r="JW76">
        <v>98.765000000000001</v>
      </c>
      <c r="JX76">
        <v>97.629599999999996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2023-09-01T20:15:00Z</dcterms:created>
  <dcterms:modified xsi:type="dcterms:W3CDTF">2023-09-04T16:06:53Z</dcterms:modified>
</cp:coreProperties>
</file>