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ch\Box Sync\Field Season 2023\A-Ci with SPAD and nitrogen\time 3 aci\"/>
    </mc:Choice>
  </mc:AlternateContent>
  <bookViews>
    <workbookView xWindow="240" yWindow="12" windowWidth="16092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DC76" i="1" l="1"/>
  <c r="Y76" i="1" s="1"/>
  <c r="DB76" i="1"/>
  <c r="CZ76" i="1"/>
  <c r="BO76" i="1"/>
  <c r="BN76" i="1"/>
  <c r="BM76" i="1"/>
  <c r="BL76" i="1"/>
  <c r="BP76" i="1" s="1"/>
  <c r="BQ76" i="1" s="1"/>
  <c r="BJ76" i="1"/>
  <c r="BK76" i="1" s="1"/>
  <c r="BF76" i="1"/>
  <c r="AZ76" i="1"/>
  <c r="AT76" i="1"/>
  <c r="BG76" i="1" s="1"/>
  <c r="AO76" i="1"/>
  <c r="AM76" i="1" s="1"/>
  <c r="AE76" i="1"/>
  <c r="AD76" i="1"/>
  <c r="AC76" i="1" s="1"/>
  <c r="V76" i="1"/>
  <c r="DC75" i="1"/>
  <c r="Y75" i="1" s="1"/>
  <c r="DB75" i="1"/>
  <c r="CZ75" i="1"/>
  <c r="DA75" i="1" s="1"/>
  <c r="BB75" i="1" s="1"/>
  <c r="BO75" i="1"/>
  <c r="BN75" i="1"/>
  <c r="BM75" i="1"/>
  <c r="BJ75" i="1"/>
  <c r="BK75" i="1" s="1"/>
  <c r="BF75" i="1"/>
  <c r="AZ75" i="1"/>
  <c r="AT75" i="1"/>
  <c r="BG75" i="1" s="1"/>
  <c r="AO75" i="1"/>
  <c r="AM75" i="1" s="1"/>
  <c r="AE75" i="1"/>
  <c r="AD75" i="1"/>
  <c r="AC75" i="1" s="1"/>
  <c r="V75" i="1"/>
  <c r="DC74" i="1"/>
  <c r="DB74" i="1"/>
  <c r="CZ74" i="1"/>
  <c r="DA74" i="1" s="1"/>
  <c r="BB74" i="1" s="1"/>
  <c r="BO74" i="1"/>
  <c r="BN74" i="1"/>
  <c r="BM74" i="1"/>
  <c r="BL74" i="1"/>
  <c r="BP74" i="1" s="1"/>
  <c r="BQ74" i="1" s="1"/>
  <c r="BJ74" i="1"/>
  <c r="BK74" i="1" s="1"/>
  <c r="BF74" i="1"/>
  <c r="AZ74" i="1"/>
  <c r="AT74" i="1"/>
  <c r="BG74" i="1" s="1"/>
  <c r="AO74" i="1"/>
  <c r="AM74" i="1" s="1"/>
  <c r="AE74" i="1"/>
  <c r="AD74" i="1"/>
  <c r="Y74" i="1"/>
  <c r="V74" i="1"/>
  <c r="DC73" i="1"/>
  <c r="DB73" i="1"/>
  <c r="CZ73" i="1"/>
  <c r="BO73" i="1"/>
  <c r="BN73" i="1"/>
  <c r="BJ73" i="1"/>
  <c r="BM73" i="1" s="1"/>
  <c r="BF73" i="1"/>
  <c r="AZ73" i="1"/>
  <c r="AT73" i="1"/>
  <c r="BG73" i="1" s="1"/>
  <c r="AO73" i="1"/>
  <c r="AM73" i="1" s="1"/>
  <c r="AE73" i="1"/>
  <c r="AD73" i="1"/>
  <c r="V73" i="1"/>
  <c r="O73" i="1"/>
  <c r="N73" i="1" s="1"/>
  <c r="AG73" i="1" s="1"/>
  <c r="DC72" i="1"/>
  <c r="DB72" i="1"/>
  <c r="CZ72" i="1"/>
  <c r="DA72" i="1" s="1"/>
  <c r="BB72" i="1" s="1"/>
  <c r="BD72" i="1" s="1"/>
  <c r="BO72" i="1"/>
  <c r="BN72" i="1"/>
  <c r="BJ72" i="1"/>
  <c r="BM72" i="1" s="1"/>
  <c r="BF72" i="1"/>
  <c r="AZ72" i="1"/>
  <c r="AT72" i="1"/>
  <c r="BG72" i="1" s="1"/>
  <c r="AO72" i="1"/>
  <c r="AM72" i="1"/>
  <c r="AE72" i="1"/>
  <c r="AD72" i="1"/>
  <c r="AC72" i="1"/>
  <c r="V72" i="1"/>
  <c r="DC71" i="1"/>
  <c r="DB71" i="1"/>
  <c r="CZ71" i="1"/>
  <c r="BO71" i="1"/>
  <c r="BN71" i="1"/>
  <c r="BJ71" i="1"/>
  <c r="BK71" i="1" s="1"/>
  <c r="BF71" i="1"/>
  <c r="AZ71" i="1"/>
  <c r="AT71" i="1"/>
  <c r="BG71" i="1" s="1"/>
  <c r="AO71" i="1"/>
  <c r="AM71" i="1" s="1"/>
  <c r="AE71" i="1"/>
  <c r="AD71" i="1"/>
  <c r="V71" i="1"/>
  <c r="DC70" i="1"/>
  <c r="DB70" i="1"/>
  <c r="CZ70" i="1"/>
  <c r="DA70" i="1" s="1"/>
  <c r="BB70" i="1" s="1"/>
  <c r="BO70" i="1"/>
  <c r="BN70" i="1"/>
  <c r="BJ70" i="1"/>
  <c r="BM70" i="1" s="1"/>
  <c r="BF70" i="1"/>
  <c r="AZ70" i="1"/>
  <c r="AT70" i="1"/>
  <c r="BG70" i="1" s="1"/>
  <c r="AO70" i="1"/>
  <c r="AM70" i="1" s="1"/>
  <c r="Q70" i="1" s="1"/>
  <c r="AE70" i="1"/>
  <c r="AD70" i="1"/>
  <c r="V70" i="1"/>
  <c r="DC69" i="1"/>
  <c r="DB69" i="1"/>
  <c r="CZ69" i="1"/>
  <c r="BO69" i="1"/>
  <c r="BN69" i="1"/>
  <c r="BJ69" i="1"/>
  <c r="BM69" i="1" s="1"/>
  <c r="BF69" i="1"/>
  <c r="AZ69" i="1"/>
  <c r="AT69" i="1"/>
  <c r="BG69" i="1" s="1"/>
  <c r="AO69" i="1"/>
  <c r="AM69" i="1" s="1"/>
  <c r="AE69" i="1"/>
  <c r="AD69" i="1"/>
  <c r="V69" i="1"/>
  <c r="DC68" i="1"/>
  <c r="DB68" i="1"/>
  <c r="CZ68" i="1"/>
  <c r="DA68" i="1" s="1"/>
  <c r="BB68" i="1" s="1"/>
  <c r="BD68" i="1" s="1"/>
  <c r="BO68" i="1"/>
  <c r="BN68" i="1"/>
  <c r="BJ68" i="1"/>
  <c r="BM68" i="1" s="1"/>
  <c r="BF68" i="1"/>
  <c r="AZ68" i="1"/>
  <c r="AT68" i="1"/>
  <c r="BG68" i="1" s="1"/>
  <c r="AO68" i="1"/>
  <c r="AM68" i="1"/>
  <c r="AN68" i="1" s="1"/>
  <c r="AE68" i="1"/>
  <c r="AD68" i="1"/>
  <c r="AC68" i="1" s="1"/>
  <c r="V68" i="1"/>
  <c r="DC67" i="1"/>
  <c r="DB67" i="1"/>
  <c r="CZ67" i="1"/>
  <c r="BO67" i="1"/>
  <c r="BN67" i="1"/>
  <c r="BJ67" i="1"/>
  <c r="BK67" i="1" s="1"/>
  <c r="BF67" i="1"/>
  <c r="AZ67" i="1"/>
  <c r="AT67" i="1"/>
  <c r="BG67" i="1" s="1"/>
  <c r="AO67" i="1"/>
  <c r="AM67" i="1" s="1"/>
  <c r="AE67" i="1"/>
  <c r="AD67" i="1"/>
  <c r="AC67" i="1" s="1"/>
  <c r="V67" i="1"/>
  <c r="DC66" i="1"/>
  <c r="DB66" i="1"/>
  <c r="CZ66" i="1"/>
  <c r="Y66" i="1" s="1"/>
  <c r="BO66" i="1"/>
  <c r="BN66" i="1"/>
  <c r="BL66" i="1"/>
  <c r="BP66" i="1" s="1"/>
  <c r="BQ66" i="1" s="1"/>
  <c r="BJ66" i="1"/>
  <c r="BM66" i="1" s="1"/>
  <c r="BF66" i="1"/>
  <c r="AZ66" i="1"/>
  <c r="AT66" i="1"/>
  <c r="BG66" i="1" s="1"/>
  <c r="AO66" i="1"/>
  <c r="AM66" i="1" s="1"/>
  <c r="AN66" i="1" s="1"/>
  <c r="AE66" i="1"/>
  <c r="AD66" i="1"/>
  <c r="AC66" i="1" s="1"/>
  <c r="V66" i="1"/>
  <c r="DC65" i="1"/>
  <c r="DB65" i="1"/>
  <c r="CZ65" i="1"/>
  <c r="BO65" i="1"/>
  <c r="BN65" i="1"/>
  <c r="BJ65" i="1"/>
  <c r="BF65" i="1"/>
  <c r="AZ65" i="1"/>
  <c r="AT65" i="1"/>
  <c r="BG65" i="1" s="1"/>
  <c r="AO65" i="1"/>
  <c r="AM65" i="1" s="1"/>
  <c r="P65" i="1" s="1"/>
  <c r="BC65" i="1" s="1"/>
  <c r="AE65" i="1"/>
  <c r="AD65" i="1"/>
  <c r="V65" i="1"/>
  <c r="DC64" i="1"/>
  <c r="DB64" i="1"/>
  <c r="CZ64" i="1"/>
  <c r="BO64" i="1"/>
  <c r="BN64" i="1"/>
  <c r="BJ64" i="1"/>
  <c r="BF64" i="1"/>
  <c r="AZ64" i="1"/>
  <c r="AT64" i="1"/>
  <c r="BG64" i="1" s="1"/>
  <c r="AO64" i="1"/>
  <c r="AM64" i="1" s="1"/>
  <c r="AE64" i="1"/>
  <c r="AD64" i="1"/>
  <c r="AC64" i="1" s="1"/>
  <c r="V64" i="1"/>
  <c r="DC63" i="1"/>
  <c r="DB63" i="1"/>
  <c r="CZ63" i="1"/>
  <c r="BO63" i="1"/>
  <c r="BN63" i="1"/>
  <c r="BJ63" i="1"/>
  <c r="BK63" i="1" s="1"/>
  <c r="BF63" i="1"/>
  <c r="AZ63" i="1"/>
  <c r="AT63" i="1"/>
  <c r="BG63" i="1" s="1"/>
  <c r="AO63" i="1"/>
  <c r="AM63" i="1" s="1"/>
  <c r="AE63" i="1"/>
  <c r="AD63" i="1"/>
  <c r="AC63" i="1" s="1"/>
  <c r="V63" i="1"/>
  <c r="DC62" i="1"/>
  <c r="DB62" i="1"/>
  <c r="CZ62" i="1"/>
  <c r="BO62" i="1"/>
  <c r="BN62" i="1"/>
  <c r="BJ62" i="1"/>
  <c r="BM62" i="1" s="1"/>
  <c r="BF62" i="1"/>
  <c r="AZ62" i="1"/>
  <c r="AT62" i="1"/>
  <c r="BG62" i="1" s="1"/>
  <c r="AO62" i="1"/>
  <c r="AM62" i="1"/>
  <c r="O62" i="1" s="1"/>
  <c r="N62" i="1" s="1"/>
  <c r="AE62" i="1"/>
  <c r="AD62" i="1"/>
  <c r="AC62" i="1" s="1"/>
  <c r="V62" i="1"/>
  <c r="DC61" i="1"/>
  <c r="DB61" i="1"/>
  <c r="CZ61" i="1"/>
  <c r="BO61" i="1"/>
  <c r="BN61" i="1"/>
  <c r="BL61" i="1"/>
  <c r="BP61" i="1" s="1"/>
  <c r="BQ61" i="1" s="1"/>
  <c r="BJ61" i="1"/>
  <c r="BF61" i="1"/>
  <c r="AZ61" i="1"/>
  <c r="AT61" i="1"/>
  <c r="BG61" i="1" s="1"/>
  <c r="AO61" i="1"/>
  <c r="AM61" i="1" s="1"/>
  <c r="Q61" i="1" s="1"/>
  <c r="AE61" i="1"/>
  <c r="AD61" i="1"/>
  <c r="V61" i="1"/>
  <c r="DC60" i="1"/>
  <c r="DB60" i="1"/>
  <c r="CZ60" i="1"/>
  <c r="BO60" i="1"/>
  <c r="BN60" i="1"/>
  <c r="BL60" i="1"/>
  <c r="BP60" i="1" s="1"/>
  <c r="BQ60" i="1" s="1"/>
  <c r="BJ60" i="1"/>
  <c r="BF60" i="1"/>
  <c r="AZ60" i="1"/>
  <c r="AT60" i="1"/>
  <c r="BG60" i="1" s="1"/>
  <c r="AO60" i="1"/>
  <c r="AM60" i="1" s="1"/>
  <c r="AE60" i="1"/>
  <c r="AC60" i="1" s="1"/>
  <c r="AD60" i="1"/>
  <c r="V60" i="1"/>
  <c r="DC59" i="1"/>
  <c r="DB59" i="1"/>
  <c r="CZ59" i="1"/>
  <c r="BO59" i="1"/>
  <c r="BN59" i="1"/>
  <c r="BL59" i="1"/>
  <c r="BP59" i="1" s="1"/>
  <c r="BQ59" i="1" s="1"/>
  <c r="BJ59" i="1"/>
  <c r="BK59" i="1" s="1"/>
  <c r="BF59" i="1"/>
  <c r="AZ59" i="1"/>
  <c r="AT59" i="1"/>
  <c r="BG59" i="1" s="1"/>
  <c r="AO59" i="1"/>
  <c r="AM59" i="1" s="1"/>
  <c r="AE59" i="1"/>
  <c r="AD59" i="1"/>
  <c r="V59" i="1"/>
  <c r="DC58" i="1"/>
  <c r="DB58" i="1"/>
  <c r="CZ58" i="1"/>
  <c r="DA58" i="1" s="1"/>
  <c r="BB58" i="1" s="1"/>
  <c r="BO58" i="1"/>
  <c r="BN58" i="1"/>
  <c r="BJ58" i="1"/>
  <c r="BM58" i="1" s="1"/>
  <c r="BF58" i="1"/>
  <c r="AZ58" i="1"/>
  <c r="AT58" i="1"/>
  <c r="BG58" i="1" s="1"/>
  <c r="AO58" i="1"/>
  <c r="AM58" i="1" s="1"/>
  <c r="AE58" i="1"/>
  <c r="AD58" i="1"/>
  <c r="AC58" i="1" s="1"/>
  <c r="Y58" i="1"/>
  <c r="V58" i="1"/>
  <c r="DC57" i="1"/>
  <c r="DB57" i="1"/>
  <c r="DA57" i="1" s="1"/>
  <c r="BB57" i="1" s="1"/>
  <c r="CZ57" i="1"/>
  <c r="Y57" i="1" s="1"/>
  <c r="BO57" i="1"/>
  <c r="BN57" i="1"/>
  <c r="BL57" i="1"/>
  <c r="BP57" i="1" s="1"/>
  <c r="BQ57" i="1" s="1"/>
  <c r="BK57" i="1"/>
  <c r="BJ57" i="1"/>
  <c r="BM57" i="1" s="1"/>
  <c r="BF57" i="1"/>
  <c r="AZ57" i="1"/>
  <c r="AT57" i="1"/>
  <c r="BG57" i="1" s="1"/>
  <c r="AO57" i="1"/>
  <c r="AM57" i="1" s="1"/>
  <c r="T57" i="1" s="1"/>
  <c r="AE57" i="1"/>
  <c r="AC57" i="1" s="1"/>
  <c r="AD57" i="1"/>
  <c r="V57" i="1"/>
  <c r="P57" i="1"/>
  <c r="BC57" i="1" s="1"/>
  <c r="O57" i="1"/>
  <c r="N57" i="1" s="1"/>
  <c r="AG57" i="1" s="1"/>
  <c r="DC56" i="1"/>
  <c r="DB56" i="1"/>
  <c r="CZ56" i="1"/>
  <c r="BO56" i="1"/>
  <c r="BN56" i="1"/>
  <c r="BM56" i="1"/>
  <c r="BL56" i="1"/>
  <c r="BP56" i="1" s="1"/>
  <c r="BQ56" i="1" s="1"/>
  <c r="BJ56" i="1"/>
  <c r="BK56" i="1" s="1"/>
  <c r="BF56" i="1"/>
  <c r="AZ56" i="1"/>
  <c r="AT56" i="1"/>
  <c r="BG56" i="1" s="1"/>
  <c r="AO56" i="1"/>
  <c r="AM56" i="1" s="1"/>
  <c r="AE56" i="1"/>
  <c r="AD56" i="1"/>
  <c r="V56" i="1"/>
  <c r="DC55" i="1"/>
  <c r="DB55" i="1"/>
  <c r="CZ55" i="1"/>
  <c r="Y55" i="1" s="1"/>
  <c r="BO55" i="1"/>
  <c r="BN55" i="1"/>
  <c r="BJ55" i="1"/>
  <c r="BK55" i="1" s="1"/>
  <c r="BF55" i="1"/>
  <c r="AZ55" i="1"/>
  <c r="AT55" i="1"/>
  <c r="BG55" i="1" s="1"/>
  <c r="AO55" i="1"/>
  <c r="AM55" i="1" s="1"/>
  <c r="AE55" i="1"/>
  <c r="AD55" i="1"/>
  <c r="V55" i="1"/>
  <c r="DC54" i="1"/>
  <c r="DB54" i="1"/>
  <c r="CZ54" i="1"/>
  <c r="BO54" i="1"/>
  <c r="BN54" i="1"/>
  <c r="BJ54" i="1"/>
  <c r="BM54" i="1" s="1"/>
  <c r="BG54" i="1"/>
  <c r="BF54" i="1"/>
  <c r="AZ54" i="1"/>
  <c r="AT54" i="1"/>
  <c r="AO54" i="1"/>
  <c r="AM54" i="1" s="1"/>
  <c r="AE54" i="1"/>
  <c r="AD54" i="1"/>
  <c r="V54" i="1"/>
  <c r="O54" i="1"/>
  <c r="N54" i="1" s="1"/>
  <c r="AG54" i="1" s="1"/>
  <c r="DC53" i="1"/>
  <c r="DB53" i="1"/>
  <c r="CZ53" i="1"/>
  <c r="BO53" i="1"/>
  <c r="BN53" i="1"/>
  <c r="BJ53" i="1"/>
  <c r="BF53" i="1"/>
  <c r="AZ53" i="1"/>
  <c r="AT53" i="1"/>
  <c r="BG53" i="1" s="1"/>
  <c r="AO53" i="1"/>
  <c r="AM53" i="1" s="1"/>
  <c r="P53" i="1" s="1"/>
  <c r="BC53" i="1" s="1"/>
  <c r="AE53" i="1"/>
  <c r="AC53" i="1" s="1"/>
  <c r="AD53" i="1"/>
  <c r="V53" i="1"/>
  <c r="DC52" i="1"/>
  <c r="DB52" i="1"/>
  <c r="CZ52" i="1"/>
  <c r="BO52" i="1"/>
  <c r="BN52" i="1"/>
  <c r="BM52" i="1"/>
  <c r="BJ52" i="1"/>
  <c r="BK52" i="1" s="1"/>
  <c r="BF52" i="1"/>
  <c r="AZ52" i="1"/>
  <c r="AT52" i="1"/>
  <c r="BG52" i="1" s="1"/>
  <c r="AO52" i="1"/>
  <c r="AM52" i="1"/>
  <c r="Q52" i="1" s="1"/>
  <c r="AE52" i="1"/>
  <c r="AD52" i="1"/>
  <c r="AC52" i="1" s="1"/>
  <c r="V52" i="1"/>
  <c r="DC51" i="1"/>
  <c r="DB51" i="1"/>
  <c r="CZ51" i="1"/>
  <c r="DA51" i="1" s="1"/>
  <c r="BB51" i="1" s="1"/>
  <c r="BD51" i="1" s="1"/>
  <c r="BO51" i="1"/>
  <c r="BN51" i="1"/>
  <c r="BM51" i="1"/>
  <c r="BL51" i="1"/>
  <c r="BP51" i="1" s="1"/>
  <c r="BQ51" i="1" s="1"/>
  <c r="BK51" i="1"/>
  <c r="BJ51" i="1"/>
  <c r="BF51" i="1"/>
  <c r="AZ51" i="1"/>
  <c r="AT51" i="1"/>
  <c r="BG51" i="1" s="1"/>
  <c r="AO51" i="1"/>
  <c r="AM51" i="1" s="1"/>
  <c r="AE51" i="1"/>
  <c r="AD51" i="1"/>
  <c r="AC51" i="1" s="1"/>
  <c r="V51" i="1"/>
  <c r="T51" i="1"/>
  <c r="Q51" i="1"/>
  <c r="DC50" i="1"/>
  <c r="DB50" i="1"/>
  <c r="CZ50" i="1"/>
  <c r="BO50" i="1"/>
  <c r="BN50" i="1"/>
  <c r="BL50" i="1"/>
  <c r="BP50" i="1" s="1"/>
  <c r="BQ50" i="1" s="1"/>
  <c r="BJ50" i="1"/>
  <c r="BM50" i="1" s="1"/>
  <c r="BG50" i="1"/>
  <c r="BF50" i="1"/>
  <c r="AZ50" i="1"/>
  <c r="AT50" i="1"/>
  <c r="AO50" i="1"/>
  <c r="AM50" i="1" s="1"/>
  <c r="O50" i="1" s="1"/>
  <c r="N50" i="1" s="1"/>
  <c r="AE50" i="1"/>
  <c r="AD50" i="1"/>
  <c r="Y50" i="1"/>
  <c r="V50" i="1"/>
  <c r="DC49" i="1"/>
  <c r="DB49" i="1"/>
  <c r="CZ49" i="1"/>
  <c r="BO49" i="1"/>
  <c r="BN49" i="1"/>
  <c r="BJ49" i="1"/>
  <c r="BF49" i="1"/>
  <c r="AZ49" i="1"/>
  <c r="AT49" i="1"/>
  <c r="BG49" i="1" s="1"/>
  <c r="AO49" i="1"/>
  <c r="AM49" i="1" s="1"/>
  <c r="P49" i="1" s="1"/>
  <c r="BC49" i="1" s="1"/>
  <c r="AE49" i="1"/>
  <c r="AD49" i="1"/>
  <c r="AC49" i="1" s="1"/>
  <c r="V49" i="1"/>
  <c r="DC48" i="1"/>
  <c r="DB48" i="1"/>
  <c r="CZ48" i="1"/>
  <c r="BO48" i="1"/>
  <c r="BN48" i="1"/>
  <c r="BJ48" i="1"/>
  <c r="BM48" i="1" s="1"/>
  <c r="BG48" i="1"/>
  <c r="BF48" i="1"/>
  <c r="AZ48" i="1"/>
  <c r="AT48" i="1"/>
  <c r="AO48" i="1"/>
  <c r="AM48" i="1" s="1"/>
  <c r="AE48" i="1"/>
  <c r="AC48" i="1" s="1"/>
  <c r="AD48" i="1"/>
  <c r="V48" i="1"/>
  <c r="DC47" i="1"/>
  <c r="DB47" i="1"/>
  <c r="CZ47" i="1"/>
  <c r="DA47" i="1" s="1"/>
  <c r="BB47" i="1" s="1"/>
  <c r="BD47" i="1" s="1"/>
  <c r="BO47" i="1"/>
  <c r="BN47" i="1"/>
  <c r="BM47" i="1"/>
  <c r="BJ47" i="1"/>
  <c r="BK47" i="1" s="1"/>
  <c r="BF47" i="1"/>
  <c r="AZ47" i="1"/>
  <c r="AT47" i="1"/>
  <c r="BG47" i="1" s="1"/>
  <c r="AO47" i="1"/>
  <c r="AM47" i="1"/>
  <c r="T47" i="1" s="1"/>
  <c r="AE47" i="1"/>
  <c r="AC47" i="1" s="1"/>
  <c r="AD47" i="1"/>
  <c r="V47" i="1"/>
  <c r="DC46" i="1"/>
  <c r="Y46" i="1" s="1"/>
  <c r="DB46" i="1"/>
  <c r="CZ46" i="1"/>
  <c r="DA46" i="1" s="1"/>
  <c r="BB46" i="1" s="1"/>
  <c r="BO46" i="1"/>
  <c r="BN46" i="1"/>
  <c r="BJ46" i="1"/>
  <c r="BM46" i="1" s="1"/>
  <c r="BF46" i="1"/>
  <c r="AZ46" i="1"/>
  <c r="AT46" i="1"/>
  <c r="BG46" i="1" s="1"/>
  <c r="AO46" i="1"/>
  <c r="AM46" i="1" s="1"/>
  <c r="AE46" i="1"/>
  <c r="AD46" i="1"/>
  <c r="AC46" i="1" s="1"/>
  <c r="V46" i="1"/>
  <c r="DC45" i="1"/>
  <c r="DB45" i="1"/>
  <c r="DA45" i="1"/>
  <c r="BB45" i="1" s="1"/>
  <c r="CZ45" i="1"/>
  <c r="BO45" i="1"/>
  <c r="BN45" i="1"/>
  <c r="BJ45" i="1"/>
  <c r="BM45" i="1" s="1"/>
  <c r="BF45" i="1"/>
  <c r="AZ45" i="1"/>
  <c r="BD45" i="1" s="1"/>
  <c r="AT45" i="1"/>
  <c r="BG45" i="1" s="1"/>
  <c r="AO45" i="1"/>
  <c r="AM45" i="1" s="1"/>
  <c r="AE45" i="1"/>
  <c r="AD45" i="1"/>
  <c r="Y45" i="1"/>
  <c r="V45" i="1"/>
  <c r="DC44" i="1"/>
  <c r="DB44" i="1"/>
  <c r="CZ44" i="1"/>
  <c r="BO44" i="1"/>
  <c r="BN44" i="1"/>
  <c r="BJ44" i="1"/>
  <c r="BM44" i="1" s="1"/>
  <c r="BF44" i="1"/>
  <c r="AZ44" i="1"/>
  <c r="AT44" i="1"/>
  <c r="BG44" i="1" s="1"/>
  <c r="AO44" i="1"/>
  <c r="AM44" i="1" s="1"/>
  <c r="AE44" i="1"/>
  <c r="AC44" i="1" s="1"/>
  <c r="AD44" i="1"/>
  <c r="V44" i="1"/>
  <c r="DC43" i="1"/>
  <c r="DB43" i="1"/>
  <c r="CZ43" i="1"/>
  <c r="DA43" i="1" s="1"/>
  <c r="BB43" i="1" s="1"/>
  <c r="BD43" i="1" s="1"/>
  <c r="BO43" i="1"/>
  <c r="BN43" i="1"/>
  <c r="BJ43" i="1"/>
  <c r="BK43" i="1" s="1"/>
  <c r="BF43" i="1"/>
  <c r="AZ43" i="1"/>
  <c r="AT43" i="1"/>
  <c r="BG43" i="1" s="1"/>
  <c r="AO43" i="1"/>
  <c r="AM43" i="1"/>
  <c r="AE43" i="1"/>
  <c r="AD43" i="1"/>
  <c r="AC43" i="1"/>
  <c r="V43" i="1"/>
  <c r="DC42" i="1"/>
  <c r="DB42" i="1"/>
  <c r="DA42" i="1" s="1"/>
  <c r="BB42" i="1" s="1"/>
  <c r="CZ42" i="1"/>
  <c r="BO42" i="1"/>
  <c r="BN42" i="1"/>
  <c r="BL42" i="1"/>
  <c r="BP42" i="1" s="1"/>
  <c r="BQ42" i="1" s="1"/>
  <c r="BJ42" i="1"/>
  <c r="BM42" i="1" s="1"/>
  <c r="BF42" i="1"/>
  <c r="AZ42" i="1"/>
  <c r="AT42" i="1"/>
  <c r="BG42" i="1" s="1"/>
  <c r="AO42" i="1"/>
  <c r="AN42" i="1"/>
  <c r="AM42" i="1"/>
  <c r="AE42" i="1"/>
  <c r="AD42" i="1"/>
  <c r="Y42" i="1"/>
  <c r="V42" i="1"/>
  <c r="T42" i="1"/>
  <c r="Q42" i="1"/>
  <c r="P42" i="1"/>
  <c r="BC42" i="1" s="1"/>
  <c r="O42" i="1"/>
  <c r="N42" i="1" s="1"/>
  <c r="DC41" i="1"/>
  <c r="Y41" i="1" s="1"/>
  <c r="DB41" i="1"/>
  <c r="CZ41" i="1"/>
  <c r="BO41" i="1"/>
  <c r="BN41" i="1"/>
  <c r="BJ41" i="1"/>
  <c r="BK41" i="1" s="1"/>
  <c r="BF41" i="1"/>
  <c r="AZ41" i="1"/>
  <c r="AT41" i="1"/>
  <c r="BG41" i="1" s="1"/>
  <c r="AO41" i="1"/>
  <c r="AM41" i="1" s="1"/>
  <c r="T41" i="1" s="1"/>
  <c r="AE41" i="1"/>
  <c r="AD41" i="1"/>
  <c r="V41" i="1"/>
  <c r="DC40" i="1"/>
  <c r="DB40" i="1"/>
  <c r="CZ40" i="1"/>
  <c r="BO40" i="1"/>
  <c r="BN40" i="1"/>
  <c r="BJ40" i="1"/>
  <c r="BM40" i="1" s="1"/>
  <c r="BG40" i="1"/>
  <c r="BF40" i="1"/>
  <c r="AZ40" i="1"/>
  <c r="AT40" i="1"/>
  <c r="AO40" i="1"/>
  <c r="AM40" i="1" s="1"/>
  <c r="AE40" i="1"/>
  <c r="AC40" i="1" s="1"/>
  <c r="AD40" i="1"/>
  <c r="V40" i="1"/>
  <c r="DC39" i="1"/>
  <c r="DB39" i="1"/>
  <c r="CZ39" i="1"/>
  <c r="BO39" i="1"/>
  <c r="BN39" i="1"/>
  <c r="BJ39" i="1"/>
  <c r="BK39" i="1" s="1"/>
  <c r="BF39" i="1"/>
  <c r="AZ39" i="1"/>
  <c r="AT39" i="1"/>
  <c r="BG39" i="1" s="1"/>
  <c r="AO39" i="1"/>
  <c r="AM39" i="1" s="1"/>
  <c r="AE39" i="1"/>
  <c r="AC39" i="1" s="1"/>
  <c r="AD39" i="1"/>
  <c r="V39" i="1"/>
  <c r="DC38" i="1"/>
  <c r="DB38" i="1"/>
  <c r="CZ38" i="1"/>
  <c r="DA38" i="1" s="1"/>
  <c r="BB38" i="1" s="1"/>
  <c r="BO38" i="1"/>
  <c r="BN38" i="1"/>
  <c r="BL38" i="1"/>
  <c r="BP38" i="1" s="1"/>
  <c r="BQ38" i="1" s="1"/>
  <c r="BK38" i="1"/>
  <c r="BJ38" i="1"/>
  <c r="BM38" i="1" s="1"/>
  <c r="BF38" i="1"/>
  <c r="AZ38" i="1"/>
  <c r="AT38" i="1"/>
  <c r="BG38" i="1" s="1"/>
  <c r="AO38" i="1"/>
  <c r="AN38" i="1"/>
  <c r="AM38" i="1"/>
  <c r="T38" i="1" s="1"/>
  <c r="AE38" i="1"/>
  <c r="AD38" i="1"/>
  <c r="AC38" i="1" s="1"/>
  <c r="V38" i="1"/>
  <c r="Q38" i="1"/>
  <c r="O38" i="1"/>
  <c r="N38" i="1" s="1"/>
  <c r="AG38" i="1" s="1"/>
  <c r="DC37" i="1"/>
  <c r="DB37" i="1"/>
  <c r="CZ37" i="1"/>
  <c r="BO37" i="1"/>
  <c r="BN37" i="1"/>
  <c r="BJ37" i="1"/>
  <c r="BM37" i="1" s="1"/>
  <c r="BG37" i="1"/>
  <c r="BF37" i="1"/>
  <c r="AZ37" i="1"/>
  <c r="AT37" i="1"/>
  <c r="AO37" i="1"/>
  <c r="AM37" i="1" s="1"/>
  <c r="AN37" i="1" s="1"/>
  <c r="AE37" i="1"/>
  <c r="AD37" i="1"/>
  <c r="V37" i="1"/>
  <c r="T37" i="1"/>
  <c r="DC36" i="1"/>
  <c r="DB36" i="1"/>
  <c r="CZ36" i="1"/>
  <c r="BO36" i="1"/>
  <c r="BN36" i="1"/>
  <c r="BM36" i="1"/>
  <c r="BJ36" i="1"/>
  <c r="BL36" i="1" s="1"/>
  <c r="BP36" i="1" s="1"/>
  <c r="BQ36" i="1" s="1"/>
  <c r="BG36" i="1"/>
  <c r="BF36" i="1"/>
  <c r="AZ36" i="1"/>
  <c r="AT36" i="1"/>
  <c r="AO36" i="1"/>
  <c r="AM36" i="1" s="1"/>
  <c r="AE36" i="1"/>
  <c r="AD36" i="1"/>
  <c r="Y36" i="1"/>
  <c r="V36" i="1"/>
  <c r="DC35" i="1"/>
  <c r="DB35" i="1"/>
  <c r="CZ35" i="1"/>
  <c r="Y35" i="1" s="1"/>
  <c r="BO35" i="1"/>
  <c r="BN35" i="1"/>
  <c r="BK35" i="1"/>
  <c r="BJ35" i="1"/>
  <c r="BM35" i="1" s="1"/>
  <c r="BF35" i="1"/>
  <c r="AZ35" i="1"/>
  <c r="AT35" i="1"/>
  <c r="BG35" i="1" s="1"/>
  <c r="AO35" i="1"/>
  <c r="AM35" i="1" s="1"/>
  <c r="AE35" i="1"/>
  <c r="AD35" i="1"/>
  <c r="AC35" i="1" s="1"/>
  <c r="V35" i="1"/>
  <c r="DC34" i="1"/>
  <c r="DB34" i="1"/>
  <c r="CZ34" i="1"/>
  <c r="BO34" i="1"/>
  <c r="BN34" i="1"/>
  <c r="BM34" i="1"/>
  <c r="BL34" i="1"/>
  <c r="BP34" i="1" s="1"/>
  <c r="BQ34" i="1" s="1"/>
  <c r="BJ34" i="1"/>
  <c r="BK34" i="1" s="1"/>
  <c r="BG34" i="1"/>
  <c r="BF34" i="1"/>
  <c r="AZ34" i="1"/>
  <c r="AT34" i="1"/>
  <c r="AO34" i="1"/>
  <c r="AM34" i="1" s="1"/>
  <c r="AE34" i="1"/>
  <c r="AD34" i="1"/>
  <c r="AC34" i="1" s="1"/>
  <c r="V34" i="1"/>
  <c r="DC33" i="1"/>
  <c r="DB33" i="1"/>
  <c r="DA33" i="1" s="1"/>
  <c r="BB33" i="1" s="1"/>
  <c r="CZ33" i="1"/>
  <c r="BO33" i="1"/>
  <c r="BN33" i="1"/>
  <c r="BL33" i="1"/>
  <c r="BP33" i="1" s="1"/>
  <c r="BQ33" i="1" s="1"/>
  <c r="BK33" i="1"/>
  <c r="BJ33" i="1"/>
  <c r="BM33" i="1" s="1"/>
  <c r="BF33" i="1"/>
  <c r="AZ33" i="1"/>
  <c r="BD33" i="1" s="1"/>
  <c r="AT33" i="1"/>
  <c r="BG33" i="1" s="1"/>
  <c r="AO33" i="1"/>
  <c r="AM33" i="1" s="1"/>
  <c r="Q33" i="1" s="1"/>
  <c r="AE33" i="1"/>
  <c r="AD33" i="1"/>
  <c r="AC33" i="1" s="1"/>
  <c r="Y33" i="1"/>
  <c r="V33" i="1"/>
  <c r="DC32" i="1"/>
  <c r="DB32" i="1"/>
  <c r="CZ32" i="1"/>
  <c r="BO32" i="1"/>
  <c r="BN32" i="1"/>
  <c r="BJ32" i="1"/>
  <c r="BL32" i="1" s="1"/>
  <c r="BP32" i="1" s="1"/>
  <c r="BQ32" i="1" s="1"/>
  <c r="BF32" i="1"/>
  <c r="AZ32" i="1"/>
  <c r="AT32" i="1"/>
  <c r="BG32" i="1" s="1"/>
  <c r="AO32" i="1"/>
  <c r="AM32" i="1" s="1"/>
  <c r="AE32" i="1"/>
  <c r="AD32" i="1"/>
  <c r="AC32" i="1" s="1"/>
  <c r="V32" i="1"/>
  <c r="DC31" i="1"/>
  <c r="DB31" i="1"/>
  <c r="CZ31" i="1"/>
  <c r="DA31" i="1" s="1"/>
  <c r="BB31" i="1" s="1"/>
  <c r="BO31" i="1"/>
  <c r="BN31" i="1"/>
  <c r="BK31" i="1"/>
  <c r="BJ31" i="1"/>
  <c r="BM31" i="1" s="1"/>
  <c r="BF31" i="1"/>
  <c r="AZ31" i="1"/>
  <c r="AT31" i="1"/>
  <c r="BG31" i="1" s="1"/>
  <c r="AO31" i="1"/>
  <c r="AM31" i="1" s="1"/>
  <c r="AE31" i="1"/>
  <c r="AD31" i="1"/>
  <c r="Y31" i="1"/>
  <c r="V31" i="1"/>
  <c r="DC30" i="1"/>
  <c r="DB30" i="1"/>
  <c r="CZ30" i="1"/>
  <c r="BO30" i="1"/>
  <c r="BN30" i="1"/>
  <c r="BM30" i="1"/>
  <c r="BL30" i="1"/>
  <c r="BP30" i="1" s="1"/>
  <c r="BQ30" i="1" s="1"/>
  <c r="BJ30" i="1"/>
  <c r="BK30" i="1" s="1"/>
  <c r="BF30" i="1"/>
  <c r="AZ30" i="1"/>
  <c r="AT30" i="1"/>
  <c r="BG30" i="1" s="1"/>
  <c r="AO30" i="1"/>
  <c r="AM30" i="1" s="1"/>
  <c r="AE30" i="1"/>
  <c r="AD30" i="1"/>
  <c r="V30" i="1"/>
  <c r="DC29" i="1"/>
  <c r="Y29" i="1" s="1"/>
  <c r="DB29" i="1"/>
  <c r="CZ29" i="1"/>
  <c r="BO29" i="1"/>
  <c r="BN29" i="1"/>
  <c r="BL29" i="1"/>
  <c r="BP29" i="1" s="1"/>
  <c r="BQ29" i="1" s="1"/>
  <c r="BJ29" i="1"/>
  <c r="BK29" i="1" s="1"/>
  <c r="BF29" i="1"/>
  <c r="AZ29" i="1"/>
  <c r="AT29" i="1"/>
  <c r="BG29" i="1" s="1"/>
  <c r="AO29" i="1"/>
  <c r="AM29" i="1"/>
  <c r="Q29" i="1" s="1"/>
  <c r="AE29" i="1"/>
  <c r="AD29" i="1"/>
  <c r="AC29" i="1" s="1"/>
  <c r="V29" i="1"/>
  <c r="DC28" i="1"/>
  <c r="DB28" i="1"/>
  <c r="CZ28" i="1"/>
  <c r="DA28" i="1" s="1"/>
  <c r="BB28" i="1" s="1"/>
  <c r="BD28" i="1" s="1"/>
  <c r="BO28" i="1"/>
  <c r="BN28" i="1"/>
  <c r="BM28" i="1"/>
  <c r="BJ28" i="1"/>
  <c r="BL28" i="1" s="1"/>
  <c r="BP28" i="1" s="1"/>
  <c r="BQ28" i="1" s="1"/>
  <c r="BF28" i="1"/>
  <c r="AZ28" i="1"/>
  <c r="AT28" i="1"/>
  <c r="BG28" i="1" s="1"/>
  <c r="AO28" i="1"/>
  <c r="AM28" i="1" s="1"/>
  <c r="AE28" i="1"/>
  <c r="AD28" i="1"/>
  <c r="AC28" i="1" s="1"/>
  <c r="V28" i="1"/>
  <c r="DC27" i="1"/>
  <c r="DB27" i="1"/>
  <c r="DA27" i="1" s="1"/>
  <c r="BB27" i="1" s="1"/>
  <c r="CZ27" i="1"/>
  <c r="Y27" i="1" s="1"/>
  <c r="BO27" i="1"/>
  <c r="BN27" i="1"/>
  <c r="BK27" i="1"/>
  <c r="BJ27" i="1"/>
  <c r="BM27" i="1" s="1"/>
  <c r="BF27" i="1"/>
  <c r="AZ27" i="1"/>
  <c r="AT27" i="1"/>
  <c r="BG27" i="1" s="1"/>
  <c r="AO27" i="1"/>
  <c r="AM27" i="1" s="1"/>
  <c r="AE27" i="1"/>
  <c r="AD27" i="1"/>
  <c r="V27" i="1"/>
  <c r="DC26" i="1"/>
  <c r="DB26" i="1"/>
  <c r="CZ26" i="1"/>
  <c r="DA26" i="1" s="1"/>
  <c r="BB26" i="1" s="1"/>
  <c r="BO26" i="1"/>
  <c r="BN26" i="1"/>
  <c r="BM26" i="1"/>
  <c r="BL26" i="1"/>
  <c r="BP26" i="1" s="1"/>
  <c r="BQ26" i="1" s="1"/>
  <c r="BJ26" i="1"/>
  <c r="BK26" i="1" s="1"/>
  <c r="BG26" i="1"/>
  <c r="BF26" i="1"/>
  <c r="AZ26" i="1"/>
  <c r="AT26" i="1"/>
  <c r="AO26" i="1"/>
  <c r="AM26" i="1" s="1"/>
  <c r="AE26" i="1"/>
  <c r="AD26" i="1"/>
  <c r="V26" i="1"/>
  <c r="O26" i="1"/>
  <c r="N26" i="1" s="1"/>
  <c r="DC25" i="1"/>
  <c r="DB25" i="1"/>
  <c r="CZ25" i="1"/>
  <c r="BO25" i="1"/>
  <c r="BN25" i="1"/>
  <c r="BJ25" i="1"/>
  <c r="BF25" i="1"/>
  <c r="AZ25" i="1"/>
  <c r="AT25" i="1"/>
  <c r="BG25" i="1" s="1"/>
  <c r="AO25" i="1"/>
  <c r="AM25" i="1" s="1"/>
  <c r="AE25" i="1"/>
  <c r="AD25" i="1"/>
  <c r="AC25" i="1" s="1"/>
  <c r="V25" i="1"/>
  <c r="DC24" i="1"/>
  <c r="DB24" i="1"/>
  <c r="CZ24" i="1"/>
  <c r="BO24" i="1"/>
  <c r="BN24" i="1"/>
  <c r="BJ24" i="1"/>
  <c r="BF24" i="1"/>
  <c r="AZ24" i="1"/>
  <c r="AT24" i="1"/>
  <c r="BG24" i="1" s="1"/>
  <c r="AO24" i="1"/>
  <c r="AM24" i="1" s="1"/>
  <c r="AE24" i="1"/>
  <c r="AD24" i="1"/>
  <c r="V24" i="1"/>
  <c r="DC23" i="1"/>
  <c r="DB23" i="1"/>
  <c r="CZ23" i="1"/>
  <c r="DA23" i="1" s="1"/>
  <c r="BB23" i="1" s="1"/>
  <c r="BO23" i="1"/>
  <c r="BN23" i="1"/>
  <c r="BK23" i="1"/>
  <c r="BJ23" i="1"/>
  <c r="BF23" i="1"/>
  <c r="AZ23" i="1"/>
  <c r="AT23" i="1"/>
  <c r="BG23" i="1" s="1"/>
  <c r="AO23" i="1"/>
  <c r="AM23" i="1" s="1"/>
  <c r="AE23" i="1"/>
  <c r="AD23" i="1"/>
  <c r="AC23" i="1" s="1"/>
  <c r="V23" i="1"/>
  <c r="DC22" i="1"/>
  <c r="DB22" i="1"/>
  <c r="CZ22" i="1"/>
  <c r="DA22" i="1" s="1"/>
  <c r="BB22" i="1" s="1"/>
  <c r="BD22" i="1" s="1"/>
  <c r="BO22" i="1"/>
  <c r="BN22" i="1"/>
  <c r="BJ22" i="1"/>
  <c r="BK22" i="1" s="1"/>
  <c r="BF22" i="1"/>
  <c r="AZ22" i="1"/>
  <c r="AT22" i="1"/>
  <c r="BG22" i="1" s="1"/>
  <c r="AO22" i="1"/>
  <c r="AM22" i="1" s="1"/>
  <c r="Q22" i="1" s="1"/>
  <c r="AE22" i="1"/>
  <c r="AD22" i="1"/>
  <c r="AC22" i="1" s="1"/>
  <c r="V22" i="1"/>
  <c r="DC21" i="1"/>
  <c r="DB21" i="1"/>
  <c r="CZ21" i="1"/>
  <c r="DA21" i="1" s="1"/>
  <c r="BB21" i="1" s="1"/>
  <c r="BD21" i="1" s="1"/>
  <c r="BO21" i="1"/>
  <c r="BN21" i="1"/>
  <c r="BK21" i="1"/>
  <c r="BJ21" i="1"/>
  <c r="BM21" i="1" s="1"/>
  <c r="BF21" i="1"/>
  <c r="AZ21" i="1"/>
  <c r="AT21" i="1"/>
  <c r="BG21" i="1" s="1"/>
  <c r="AO21" i="1"/>
  <c r="AM21" i="1"/>
  <c r="O21" i="1" s="1"/>
  <c r="N21" i="1" s="1"/>
  <c r="AE21" i="1"/>
  <c r="AD21" i="1"/>
  <c r="AC21" i="1" s="1"/>
  <c r="V21" i="1"/>
  <c r="DC20" i="1"/>
  <c r="DB20" i="1"/>
  <c r="CZ20" i="1"/>
  <c r="BO20" i="1"/>
  <c r="BN20" i="1"/>
  <c r="BJ20" i="1"/>
  <c r="BM20" i="1" s="1"/>
  <c r="BF20" i="1"/>
  <c r="AZ20" i="1"/>
  <c r="AT20" i="1"/>
  <c r="BG20" i="1" s="1"/>
  <c r="AO20" i="1"/>
  <c r="AM20" i="1" s="1"/>
  <c r="AE20" i="1"/>
  <c r="AD20" i="1"/>
  <c r="V20" i="1"/>
  <c r="DC19" i="1"/>
  <c r="DB19" i="1"/>
  <c r="CZ19" i="1"/>
  <c r="Y19" i="1" s="1"/>
  <c r="BO19" i="1"/>
  <c r="BN19" i="1"/>
  <c r="BL19" i="1"/>
  <c r="BP19" i="1" s="1"/>
  <c r="BQ19" i="1" s="1"/>
  <c r="BJ19" i="1"/>
  <c r="BM19" i="1" s="1"/>
  <c r="BF19" i="1"/>
  <c r="AZ19" i="1"/>
  <c r="AT19" i="1"/>
  <c r="BG19" i="1" s="1"/>
  <c r="AO19" i="1"/>
  <c r="AM19" i="1"/>
  <c r="Q19" i="1" s="1"/>
  <c r="AE19" i="1"/>
  <c r="AD19" i="1"/>
  <c r="AC19" i="1"/>
  <c r="V19" i="1"/>
  <c r="T19" i="1"/>
  <c r="DC18" i="1"/>
  <c r="DB18" i="1"/>
  <c r="CZ18" i="1"/>
  <c r="BO18" i="1"/>
  <c r="BN18" i="1"/>
  <c r="BJ18" i="1"/>
  <c r="BK18" i="1" s="1"/>
  <c r="BF18" i="1"/>
  <c r="AZ18" i="1"/>
  <c r="AT18" i="1"/>
  <c r="BG18" i="1" s="1"/>
  <c r="AO18" i="1"/>
  <c r="AM18" i="1" s="1"/>
  <c r="AE18" i="1"/>
  <c r="AD18" i="1"/>
  <c r="V18" i="1"/>
  <c r="DC17" i="1"/>
  <c r="DB17" i="1"/>
  <c r="CZ17" i="1"/>
  <c r="BO17" i="1"/>
  <c r="BN17" i="1"/>
  <c r="BJ17" i="1"/>
  <c r="BL17" i="1" s="1"/>
  <c r="BP17" i="1" s="1"/>
  <c r="BQ17" i="1" s="1"/>
  <c r="BF17" i="1"/>
  <c r="AZ17" i="1"/>
  <c r="AT17" i="1"/>
  <c r="BG17" i="1" s="1"/>
  <c r="AO17" i="1"/>
  <c r="AM17" i="1"/>
  <c r="O17" i="1" s="1"/>
  <c r="N17" i="1" s="1"/>
  <c r="AE17" i="1"/>
  <c r="AC17" i="1" s="1"/>
  <c r="AD17" i="1"/>
  <c r="V17" i="1"/>
  <c r="P17" i="1"/>
  <c r="BC17" i="1" s="1"/>
  <c r="T64" i="1" l="1"/>
  <c r="AN64" i="1"/>
  <c r="Q67" i="1"/>
  <c r="P67" i="1"/>
  <c r="BC67" i="1" s="1"/>
  <c r="AN67" i="1"/>
  <c r="T67" i="1"/>
  <c r="T31" i="1"/>
  <c r="Q31" i="1"/>
  <c r="AN31" i="1"/>
  <c r="AG42" i="1"/>
  <c r="Z42" i="1"/>
  <c r="AA42" i="1" s="1"/>
  <c r="P60" i="1"/>
  <c r="BC60" i="1" s="1"/>
  <c r="AN60" i="1"/>
  <c r="Q59" i="1"/>
  <c r="T59" i="1"/>
  <c r="P59" i="1"/>
  <c r="BC59" i="1" s="1"/>
  <c r="AN59" i="1"/>
  <c r="Q63" i="1"/>
  <c r="T63" i="1"/>
  <c r="P63" i="1"/>
  <c r="BC63" i="1" s="1"/>
  <c r="AN63" i="1"/>
  <c r="AN35" i="1"/>
  <c r="Q35" i="1"/>
  <c r="T39" i="1"/>
  <c r="P39" i="1"/>
  <c r="BC39" i="1" s="1"/>
  <c r="T46" i="1"/>
  <c r="Q46" i="1"/>
  <c r="AN46" i="1"/>
  <c r="P46" i="1"/>
  <c r="BC46" i="1" s="1"/>
  <c r="BE46" i="1" s="1"/>
  <c r="O46" i="1"/>
  <c r="N46" i="1" s="1"/>
  <c r="AG46" i="1" s="1"/>
  <c r="O23" i="1"/>
  <c r="N23" i="1" s="1"/>
  <c r="AG23" i="1" s="1"/>
  <c r="AN23" i="1"/>
  <c r="Q23" i="1"/>
  <c r="T23" i="1"/>
  <c r="Q56" i="1"/>
  <c r="AN56" i="1"/>
  <c r="T56" i="1"/>
  <c r="Q71" i="1"/>
  <c r="T71" i="1"/>
  <c r="P71" i="1"/>
  <c r="BC71" i="1" s="1"/>
  <c r="AN71" i="1"/>
  <c r="Q18" i="1"/>
  <c r="T18" i="1"/>
  <c r="P18" i="1"/>
  <c r="BC18" i="1" s="1"/>
  <c r="O18" i="1"/>
  <c r="N18" i="1" s="1"/>
  <c r="P27" i="1"/>
  <c r="BC27" i="1" s="1"/>
  <c r="BE27" i="1" s="1"/>
  <c r="Q27" i="1"/>
  <c r="AN27" i="1"/>
  <c r="T27" i="1"/>
  <c r="T58" i="1"/>
  <c r="AN58" i="1"/>
  <c r="Q58" i="1"/>
  <c r="P58" i="1"/>
  <c r="BC58" i="1" s="1"/>
  <c r="O58" i="1"/>
  <c r="N58" i="1" s="1"/>
  <c r="AG58" i="1" s="1"/>
  <c r="Q75" i="1"/>
  <c r="T75" i="1"/>
  <c r="AC18" i="1"/>
  <c r="BM18" i="1"/>
  <c r="DA19" i="1"/>
  <c r="BB19" i="1" s="1"/>
  <c r="BD19" i="1" s="1"/>
  <c r="P21" i="1"/>
  <c r="BC21" i="1" s="1"/>
  <c r="BE21" i="1" s="1"/>
  <c r="AN22" i="1"/>
  <c r="Y23" i="1"/>
  <c r="BD23" i="1"/>
  <c r="AC26" i="1"/>
  <c r="DA32" i="1"/>
  <c r="BB32" i="1" s="1"/>
  <c r="BD32" i="1" s="1"/>
  <c r="DA36" i="1"/>
  <c r="BB36" i="1" s="1"/>
  <c r="BD36" i="1" s="1"/>
  <c r="DA37" i="1"/>
  <c r="BB37" i="1" s="1"/>
  <c r="BL39" i="1"/>
  <c r="BP39" i="1" s="1"/>
  <c r="BQ39" i="1" s="1"/>
  <c r="BL40" i="1"/>
  <c r="BP40" i="1" s="1"/>
  <c r="BQ40" i="1" s="1"/>
  <c r="BK42" i="1"/>
  <c r="DA48" i="1"/>
  <c r="BB48" i="1" s="1"/>
  <c r="BD48" i="1" s="1"/>
  <c r="Y51" i="1"/>
  <c r="AC54" i="1"/>
  <c r="BL54" i="1"/>
  <c r="BP54" i="1" s="1"/>
  <c r="BQ54" i="1" s="1"/>
  <c r="AC55" i="1"/>
  <c r="BL55" i="1"/>
  <c r="BP55" i="1" s="1"/>
  <c r="BQ55" i="1" s="1"/>
  <c r="DA56" i="1"/>
  <c r="BB56" i="1" s="1"/>
  <c r="BD56" i="1" s="1"/>
  <c r="P62" i="1"/>
  <c r="BC62" i="1" s="1"/>
  <c r="DA62" i="1"/>
  <c r="BB62" i="1" s="1"/>
  <c r="BD62" i="1" s="1"/>
  <c r="BL63" i="1"/>
  <c r="BP63" i="1" s="1"/>
  <c r="BQ63" i="1" s="1"/>
  <c r="T65" i="1"/>
  <c r="BK66" i="1"/>
  <c r="DA67" i="1"/>
  <c r="BB67" i="1" s="1"/>
  <c r="BD67" i="1" s="1"/>
  <c r="DA73" i="1"/>
  <c r="BB73" i="1" s="1"/>
  <c r="BD73" i="1" s="1"/>
  <c r="Z58" i="1"/>
  <c r="AA58" i="1" s="1"/>
  <c r="BM55" i="1"/>
  <c r="Q62" i="1"/>
  <c r="BD74" i="1"/>
  <c r="Q17" i="1"/>
  <c r="DA34" i="1"/>
  <c r="BB34" i="1" s="1"/>
  <c r="BD34" i="1" s="1"/>
  <c r="AC36" i="1"/>
  <c r="BK36" i="1"/>
  <c r="Q37" i="1"/>
  <c r="DA41" i="1"/>
  <c r="BB41" i="1" s="1"/>
  <c r="BD41" i="1" s="1"/>
  <c r="BL43" i="1"/>
  <c r="BP43" i="1" s="1"/>
  <c r="BQ43" i="1" s="1"/>
  <c r="BL44" i="1"/>
  <c r="BP44" i="1" s="1"/>
  <c r="BQ44" i="1" s="1"/>
  <c r="AC45" i="1"/>
  <c r="BK45" i="1"/>
  <c r="BK46" i="1"/>
  <c r="DA50" i="1"/>
  <c r="BB50" i="1" s="1"/>
  <c r="BD50" i="1" s="1"/>
  <c r="T52" i="1"/>
  <c r="DA52" i="1"/>
  <c r="BB52" i="1" s="1"/>
  <c r="BD52" i="1" s="1"/>
  <c r="AC56" i="1"/>
  <c r="AN57" i="1"/>
  <c r="BK58" i="1"/>
  <c r="T62" i="1"/>
  <c r="AC65" i="1"/>
  <c r="Y70" i="1"/>
  <c r="BK70" i="1"/>
  <c r="DA71" i="1"/>
  <c r="BB71" i="1" s="1"/>
  <c r="BD71" i="1" s="1"/>
  <c r="Q21" i="1"/>
  <c r="DA18" i="1"/>
  <c r="BB18" i="1" s="1"/>
  <c r="BD18" i="1" s="1"/>
  <c r="BK19" i="1"/>
  <c r="AC20" i="1"/>
  <c r="Y21" i="1"/>
  <c r="AC24" i="1"/>
  <c r="AC27" i="1"/>
  <c r="AC30" i="1"/>
  <c r="BD31" i="1"/>
  <c r="Y38" i="1"/>
  <c r="BM43" i="1"/>
  <c r="BL46" i="1"/>
  <c r="BP46" i="1" s="1"/>
  <c r="BQ46" i="1" s="1"/>
  <c r="DA54" i="1"/>
  <c r="BB54" i="1" s="1"/>
  <c r="BL58" i="1"/>
  <c r="BP58" i="1" s="1"/>
  <c r="BQ58" i="1" s="1"/>
  <c r="AC70" i="1"/>
  <c r="BL70" i="1"/>
  <c r="BP70" i="1" s="1"/>
  <c r="BQ70" i="1" s="1"/>
  <c r="BD26" i="1"/>
  <c r="BD75" i="1"/>
  <c r="P22" i="1"/>
  <c r="BC22" i="1" s="1"/>
  <c r="BE22" i="1" s="1"/>
  <c r="DA20" i="1"/>
  <c r="BB20" i="1" s="1"/>
  <c r="BD20" i="1" s="1"/>
  <c r="BL21" i="1"/>
  <c r="BP21" i="1" s="1"/>
  <c r="BQ21" i="1" s="1"/>
  <c r="AC31" i="1"/>
  <c r="BM32" i="1"/>
  <c r="DA35" i="1"/>
  <c r="BB35" i="1" s="1"/>
  <c r="BD35" i="1" s="1"/>
  <c r="BL37" i="1"/>
  <c r="BP37" i="1" s="1"/>
  <c r="BQ37" i="1" s="1"/>
  <c r="P38" i="1"/>
  <c r="BC38" i="1" s="1"/>
  <c r="BE38" i="1" s="1"/>
  <c r="AC42" i="1"/>
  <c r="DA44" i="1"/>
  <c r="BB44" i="1" s="1"/>
  <c r="BD44" i="1" s="1"/>
  <c r="BL47" i="1"/>
  <c r="BP47" i="1" s="1"/>
  <c r="BQ47" i="1" s="1"/>
  <c r="BL48" i="1"/>
  <c r="BP48" i="1" s="1"/>
  <c r="BQ48" i="1" s="1"/>
  <c r="BL52" i="1"/>
  <c r="BP52" i="1" s="1"/>
  <c r="BQ52" i="1" s="1"/>
  <c r="DA55" i="1"/>
  <c r="BB55" i="1" s="1"/>
  <c r="BD55" i="1" s="1"/>
  <c r="AC59" i="1"/>
  <c r="BK62" i="1"/>
  <c r="DA66" i="1"/>
  <c r="BB66" i="1" s="1"/>
  <c r="BD66" i="1" s="1"/>
  <c r="BM67" i="1"/>
  <c r="DA69" i="1"/>
  <c r="BB69" i="1" s="1"/>
  <c r="BD69" i="1" s="1"/>
  <c r="AC71" i="1"/>
  <c r="AC74" i="1"/>
  <c r="DA76" i="1"/>
  <c r="BB76" i="1" s="1"/>
  <c r="BD76" i="1" s="1"/>
  <c r="BD58" i="1"/>
  <c r="Y17" i="1"/>
  <c r="Z17" i="1" s="1"/>
  <c r="AA17" i="1" s="1"/>
  <c r="BL18" i="1"/>
  <c r="BP18" i="1" s="1"/>
  <c r="BQ18" i="1" s="1"/>
  <c r="DA29" i="1"/>
  <c r="BB29" i="1" s="1"/>
  <c r="DA30" i="1"/>
  <c r="BB30" i="1" s="1"/>
  <c r="BD30" i="1" s="1"/>
  <c r="AN52" i="1"/>
  <c r="Y54" i="1"/>
  <c r="BM59" i="1"/>
  <c r="O61" i="1"/>
  <c r="N61" i="1" s="1"/>
  <c r="AN62" i="1"/>
  <c r="BD70" i="1"/>
  <c r="BM71" i="1"/>
  <c r="AC73" i="1"/>
  <c r="AG18" i="1"/>
  <c r="T20" i="1"/>
  <c r="Q20" i="1"/>
  <c r="P20" i="1"/>
  <c r="BC20" i="1" s="1"/>
  <c r="BE20" i="1" s="1"/>
  <c r="O20" i="1"/>
  <c r="N20" i="1" s="1"/>
  <c r="AN20" i="1"/>
  <c r="AG21" i="1"/>
  <c r="AG17" i="1"/>
  <c r="T24" i="1"/>
  <c r="Q24" i="1"/>
  <c r="AG26" i="1"/>
  <c r="Q26" i="1"/>
  <c r="P26" i="1"/>
  <c r="BC26" i="1" s="1"/>
  <c r="BE26" i="1" s="1"/>
  <c r="AN26" i="1"/>
  <c r="Q40" i="1"/>
  <c r="P40" i="1"/>
  <c r="BC40" i="1" s="1"/>
  <c r="T40" i="1"/>
  <c r="O40" i="1"/>
  <c r="N40" i="1" s="1"/>
  <c r="AN40" i="1"/>
  <c r="Z21" i="1"/>
  <c r="AA21" i="1" s="1"/>
  <c r="W21" i="1" s="1"/>
  <c r="U21" i="1" s="1"/>
  <c r="X21" i="1" s="1"/>
  <c r="R21" i="1" s="1"/>
  <c r="S21" i="1" s="1"/>
  <c r="BK25" i="1"/>
  <c r="BM25" i="1"/>
  <c r="Z38" i="1"/>
  <c r="AA38" i="1" s="1"/>
  <c r="DA17" i="1"/>
  <c r="BB17" i="1" s="1"/>
  <c r="BD17" i="1" s="1"/>
  <c r="AN19" i="1"/>
  <c r="BL22" i="1"/>
  <c r="BP22" i="1" s="1"/>
  <c r="BQ22" i="1" s="1"/>
  <c r="BM23" i="1"/>
  <c r="BL23" i="1"/>
  <c r="BP23" i="1" s="1"/>
  <c r="BQ23" i="1" s="1"/>
  <c r="Q25" i="1"/>
  <c r="O25" i="1"/>
  <c r="N25" i="1" s="1"/>
  <c r="AN25" i="1"/>
  <c r="T25" i="1"/>
  <c r="BL25" i="1"/>
  <c r="BP25" i="1" s="1"/>
  <c r="BQ25" i="1" s="1"/>
  <c r="T26" i="1"/>
  <c r="P36" i="1"/>
  <c r="BC36" i="1" s="1"/>
  <c r="O36" i="1"/>
  <c r="N36" i="1" s="1"/>
  <c r="AN36" i="1"/>
  <c r="T36" i="1"/>
  <c r="Q36" i="1"/>
  <c r="AB42" i="1"/>
  <c r="AF42" i="1" s="1"/>
  <c r="AH42" i="1"/>
  <c r="AJ42" i="1" s="1"/>
  <c r="AI42" i="1"/>
  <c r="O19" i="1"/>
  <c r="N19" i="1" s="1"/>
  <c r="Y20" i="1"/>
  <c r="BK20" i="1"/>
  <c r="T22" i="1"/>
  <c r="BM22" i="1"/>
  <c r="T30" i="1"/>
  <c r="Q30" i="1"/>
  <c r="P30" i="1"/>
  <c r="BC30" i="1" s="1"/>
  <c r="BE30" i="1" s="1"/>
  <c r="O30" i="1"/>
  <c r="N30" i="1" s="1"/>
  <c r="AN30" i="1"/>
  <c r="BK17" i="1"/>
  <c r="BM17" i="1"/>
  <c r="T17" i="1"/>
  <c r="AN18" i="1"/>
  <c r="P19" i="1"/>
  <c r="BC19" i="1" s="1"/>
  <c r="BE19" i="1" s="1"/>
  <c r="BL20" i="1"/>
  <c r="BP20" i="1" s="1"/>
  <c r="BQ20" i="1" s="1"/>
  <c r="T21" i="1"/>
  <c r="AN21" i="1"/>
  <c r="P23" i="1"/>
  <c r="BC23" i="1" s="1"/>
  <c r="BE23" i="1" s="1"/>
  <c r="O24" i="1"/>
  <c r="N24" i="1" s="1"/>
  <c r="DA24" i="1"/>
  <c r="BB24" i="1" s="1"/>
  <c r="BD24" i="1" s="1"/>
  <c r="Y24" i="1"/>
  <c r="P28" i="1"/>
  <c r="BC28" i="1" s="1"/>
  <c r="BE28" i="1" s="1"/>
  <c r="O28" i="1"/>
  <c r="N28" i="1" s="1"/>
  <c r="AN28" i="1"/>
  <c r="T28" i="1"/>
  <c r="Q28" i="1"/>
  <c r="P24" i="1"/>
  <c r="BC24" i="1" s="1"/>
  <c r="BE24" i="1" s="1"/>
  <c r="DA25" i="1"/>
  <c r="BB25" i="1" s="1"/>
  <c r="BD25" i="1" s="1"/>
  <c r="Y25" i="1"/>
  <c r="BL24" i="1"/>
  <c r="BP24" i="1" s="1"/>
  <c r="BQ24" i="1" s="1"/>
  <c r="BK24" i="1"/>
  <c r="P32" i="1"/>
  <c r="BC32" i="1" s="1"/>
  <c r="BE32" i="1" s="1"/>
  <c r="O32" i="1"/>
  <c r="N32" i="1" s="1"/>
  <c r="AN32" i="1"/>
  <c r="T32" i="1"/>
  <c r="Q32" i="1"/>
  <c r="T34" i="1"/>
  <c r="Q34" i="1"/>
  <c r="P34" i="1"/>
  <c r="BC34" i="1" s="1"/>
  <c r="BE34" i="1" s="1"/>
  <c r="O34" i="1"/>
  <c r="N34" i="1" s="1"/>
  <c r="AN34" i="1"/>
  <c r="AN17" i="1"/>
  <c r="Y18" i="1"/>
  <c r="O22" i="1"/>
  <c r="N22" i="1" s="1"/>
  <c r="AN24" i="1"/>
  <c r="BM24" i="1"/>
  <c r="P25" i="1"/>
  <c r="BC25" i="1" s="1"/>
  <c r="BD27" i="1"/>
  <c r="BD29" i="1"/>
  <c r="BD37" i="1"/>
  <c r="O27" i="1"/>
  <c r="N27" i="1" s="1"/>
  <c r="Z27" i="1" s="1"/>
  <c r="AA27" i="1" s="1"/>
  <c r="Y28" i="1"/>
  <c r="BK28" i="1"/>
  <c r="BM29" i="1"/>
  <c r="O31" i="1"/>
  <c r="N31" i="1" s="1"/>
  <c r="Y32" i="1"/>
  <c r="BK32" i="1"/>
  <c r="O35" i="1"/>
  <c r="N35" i="1" s="1"/>
  <c r="BK37" i="1"/>
  <c r="BD38" i="1"/>
  <c r="Q39" i="1"/>
  <c r="O39" i="1"/>
  <c r="N39" i="1" s="1"/>
  <c r="AN39" i="1"/>
  <c r="BM41" i="1"/>
  <c r="BL41" i="1"/>
  <c r="BP41" i="1" s="1"/>
  <c r="BQ41" i="1" s="1"/>
  <c r="Z46" i="1"/>
  <c r="AA46" i="1" s="1"/>
  <c r="W46" i="1" s="1"/>
  <c r="U46" i="1" s="1"/>
  <c r="X46" i="1" s="1"/>
  <c r="R46" i="1" s="1"/>
  <c r="S46" i="1" s="1"/>
  <c r="T29" i="1"/>
  <c r="P31" i="1"/>
  <c r="BC31" i="1" s="1"/>
  <c r="BE31" i="1" s="1"/>
  <c r="T33" i="1"/>
  <c r="P35" i="1"/>
  <c r="BC35" i="1" s="1"/>
  <c r="AC37" i="1"/>
  <c r="AN41" i="1"/>
  <c r="W42" i="1"/>
  <c r="U42" i="1" s="1"/>
  <c r="X42" i="1" s="1"/>
  <c r="R42" i="1" s="1"/>
  <c r="S42" i="1" s="1"/>
  <c r="W38" i="1"/>
  <c r="U38" i="1" s="1"/>
  <c r="X38" i="1" s="1"/>
  <c r="R38" i="1" s="1"/>
  <c r="S38" i="1" s="1"/>
  <c r="AN44" i="1"/>
  <c r="T44" i="1"/>
  <c r="Q44" i="1"/>
  <c r="P44" i="1"/>
  <c r="BC44" i="1" s="1"/>
  <c r="BE44" i="1" s="1"/>
  <c r="P45" i="1"/>
  <c r="BC45" i="1" s="1"/>
  <c r="BE45" i="1" s="1"/>
  <c r="O45" i="1"/>
  <c r="N45" i="1" s="1"/>
  <c r="AN45" i="1"/>
  <c r="T45" i="1"/>
  <c r="Q45" i="1"/>
  <c r="BL27" i="1"/>
  <c r="BP27" i="1" s="1"/>
  <c r="BQ27" i="1" s="1"/>
  <c r="AN29" i="1"/>
  <c r="BL31" i="1"/>
  <c r="BP31" i="1" s="1"/>
  <c r="BQ31" i="1" s="1"/>
  <c r="AN33" i="1"/>
  <c r="Z35" i="1"/>
  <c r="AA35" i="1" s="1"/>
  <c r="BL35" i="1"/>
  <c r="BP35" i="1" s="1"/>
  <c r="BQ35" i="1" s="1"/>
  <c r="BM39" i="1"/>
  <c r="O41" i="1"/>
  <c r="N41" i="1" s="1"/>
  <c r="Y22" i="1"/>
  <c r="Y26" i="1"/>
  <c r="O29" i="1"/>
  <c r="N29" i="1" s="1"/>
  <c r="Y30" i="1"/>
  <c r="O33" i="1"/>
  <c r="N33" i="1" s="1"/>
  <c r="Y34" i="1"/>
  <c r="O37" i="1"/>
  <c r="N37" i="1" s="1"/>
  <c r="P41" i="1"/>
  <c r="BC41" i="1" s="1"/>
  <c r="AC41" i="1"/>
  <c r="BD46" i="1"/>
  <c r="P29" i="1"/>
  <c r="BC29" i="1" s="1"/>
  <c r="BE29" i="1" s="1"/>
  <c r="P33" i="1"/>
  <c r="BC33" i="1" s="1"/>
  <c r="BE33" i="1" s="1"/>
  <c r="T35" i="1"/>
  <c r="P37" i="1"/>
  <c r="BC37" i="1" s="1"/>
  <c r="BE37" i="1" s="1"/>
  <c r="Y37" i="1"/>
  <c r="Q41" i="1"/>
  <c r="BD42" i="1"/>
  <c r="O44" i="1"/>
  <c r="N44" i="1" s="1"/>
  <c r="AN48" i="1"/>
  <c r="T48" i="1"/>
  <c r="Q48" i="1"/>
  <c r="P48" i="1"/>
  <c r="BC48" i="1" s="1"/>
  <c r="O48" i="1"/>
  <c r="N48" i="1" s="1"/>
  <c r="DA39" i="1"/>
  <c r="BB39" i="1" s="1"/>
  <c r="BD39" i="1" s="1"/>
  <c r="Y39" i="1"/>
  <c r="DA40" i="1"/>
  <c r="BB40" i="1" s="1"/>
  <c r="BD40" i="1" s="1"/>
  <c r="BE42" i="1"/>
  <c r="T43" i="1"/>
  <c r="Q43" i="1"/>
  <c r="P43" i="1"/>
  <c r="BC43" i="1" s="1"/>
  <c r="BE43" i="1" s="1"/>
  <c r="O43" i="1"/>
  <c r="N43" i="1" s="1"/>
  <c r="AN43" i="1"/>
  <c r="AG50" i="1"/>
  <c r="Z50" i="1"/>
  <c r="AA50" i="1" s="1"/>
  <c r="W50" i="1" s="1"/>
  <c r="U50" i="1" s="1"/>
  <c r="X50" i="1" s="1"/>
  <c r="BL45" i="1"/>
  <c r="BP45" i="1" s="1"/>
  <c r="BQ45" i="1" s="1"/>
  <c r="AN47" i="1"/>
  <c r="T49" i="1"/>
  <c r="Q49" i="1"/>
  <c r="O49" i="1"/>
  <c r="N49" i="1" s="1"/>
  <c r="AN49" i="1"/>
  <c r="AN54" i="1"/>
  <c r="T54" i="1"/>
  <c r="Q54" i="1"/>
  <c r="P54" i="1"/>
  <c r="BC54" i="1" s="1"/>
  <c r="BE54" i="1" s="1"/>
  <c r="Y40" i="1"/>
  <c r="BK40" i="1"/>
  <c r="Y44" i="1"/>
  <c r="BK44" i="1"/>
  <c r="O47" i="1"/>
  <c r="N47" i="1" s="1"/>
  <c r="Y48" i="1"/>
  <c r="BK48" i="1"/>
  <c r="DA49" i="1"/>
  <c r="BB49" i="1" s="1"/>
  <c r="BD49" i="1" s="1"/>
  <c r="Y49" i="1"/>
  <c r="BM53" i="1"/>
  <c r="BL53" i="1"/>
  <c r="BP53" i="1" s="1"/>
  <c r="BQ53" i="1" s="1"/>
  <c r="BK53" i="1"/>
  <c r="P55" i="1"/>
  <c r="BC55" i="1" s="1"/>
  <c r="BE55" i="1" s="1"/>
  <c r="O55" i="1"/>
  <c r="N55" i="1" s="1"/>
  <c r="Z55" i="1" s="1"/>
  <c r="AA55" i="1" s="1"/>
  <c r="AN55" i="1"/>
  <c r="T55" i="1"/>
  <c r="Q55" i="1"/>
  <c r="P47" i="1"/>
  <c r="BC47" i="1" s="1"/>
  <c r="BE47" i="1" s="1"/>
  <c r="AC50" i="1"/>
  <c r="BD54" i="1"/>
  <c r="Y43" i="1"/>
  <c r="Q47" i="1"/>
  <c r="Y47" i="1"/>
  <c r="T53" i="1"/>
  <c r="Q53" i="1"/>
  <c r="O53" i="1"/>
  <c r="N53" i="1" s="1"/>
  <c r="AN53" i="1"/>
  <c r="P51" i="1"/>
  <c r="BC51" i="1" s="1"/>
  <c r="BE51" i="1" s="1"/>
  <c r="O51" i="1"/>
  <c r="N51" i="1" s="1"/>
  <c r="Z51" i="1" s="1"/>
  <c r="AA51" i="1" s="1"/>
  <c r="AN51" i="1"/>
  <c r="DA53" i="1"/>
  <c r="BB53" i="1" s="1"/>
  <c r="Y53" i="1"/>
  <c r="Z54" i="1"/>
  <c r="AA54" i="1" s="1"/>
  <c r="W54" i="1" s="1"/>
  <c r="U54" i="1" s="1"/>
  <c r="X54" i="1" s="1"/>
  <c r="BE57" i="1"/>
  <c r="BD57" i="1"/>
  <c r="Z57" i="1"/>
  <c r="AA57" i="1" s="1"/>
  <c r="AH57" i="1" s="1"/>
  <c r="AH58" i="1"/>
  <c r="AN50" i="1"/>
  <c r="T50" i="1"/>
  <c r="Q50" i="1"/>
  <c r="P50" i="1"/>
  <c r="BC50" i="1" s="1"/>
  <c r="BE50" i="1" s="1"/>
  <c r="AI58" i="1"/>
  <c r="AB58" i="1"/>
  <c r="AF58" i="1" s="1"/>
  <c r="BM49" i="1"/>
  <c r="BL49" i="1"/>
  <c r="BP49" i="1" s="1"/>
  <c r="BQ49" i="1" s="1"/>
  <c r="BK49" i="1"/>
  <c r="AG61" i="1"/>
  <c r="Q60" i="1"/>
  <c r="O60" i="1"/>
  <c r="N60" i="1" s="1"/>
  <c r="AN61" i="1"/>
  <c r="BM61" i="1"/>
  <c r="BK61" i="1"/>
  <c r="Y62" i="1"/>
  <c r="DA65" i="1"/>
  <c r="BB65" i="1" s="1"/>
  <c r="BD65" i="1" s="1"/>
  <c r="Y65" i="1"/>
  <c r="O74" i="1"/>
  <c r="N74" i="1" s="1"/>
  <c r="Z74" i="1" s="1"/>
  <c r="AA74" i="1" s="1"/>
  <c r="AN74" i="1"/>
  <c r="T74" i="1"/>
  <c r="P74" i="1"/>
  <c r="BC74" i="1" s="1"/>
  <c r="BE74" i="1" s="1"/>
  <c r="BK50" i="1"/>
  <c r="BK54" i="1"/>
  <c r="BM60" i="1"/>
  <c r="BK60" i="1"/>
  <c r="O66" i="1"/>
  <c r="N66" i="1" s="1"/>
  <c r="P66" i="1"/>
  <c r="BC66" i="1" s="1"/>
  <c r="BE67" i="1"/>
  <c r="Q68" i="1"/>
  <c r="P68" i="1"/>
  <c r="BC68" i="1" s="1"/>
  <c r="BE68" i="1" s="1"/>
  <c r="O68" i="1"/>
  <c r="N68" i="1" s="1"/>
  <c r="T68" i="1"/>
  <c r="AC69" i="1"/>
  <c r="Q76" i="1"/>
  <c r="P76" i="1"/>
  <c r="BC76" i="1" s="1"/>
  <c r="O76" i="1"/>
  <c r="N76" i="1" s="1"/>
  <c r="Z76" i="1" s="1"/>
  <c r="AA76" i="1" s="1"/>
  <c r="AN76" i="1"/>
  <c r="T76" i="1"/>
  <c r="BE62" i="1"/>
  <c r="DA63" i="1"/>
  <c r="BB63" i="1" s="1"/>
  <c r="BD63" i="1" s="1"/>
  <c r="Y63" i="1"/>
  <c r="DA64" i="1"/>
  <c r="BB64" i="1" s="1"/>
  <c r="BD64" i="1" s="1"/>
  <c r="Y64" i="1"/>
  <c r="Q74" i="1"/>
  <c r="O52" i="1"/>
  <c r="N52" i="1" s="1"/>
  <c r="O56" i="1"/>
  <c r="N56" i="1" s="1"/>
  <c r="Q57" i="1"/>
  <c r="P61" i="1"/>
  <c r="BC61" i="1" s="1"/>
  <c r="AC61" i="1"/>
  <c r="BL62" i="1"/>
  <c r="BP62" i="1" s="1"/>
  <c r="BQ62" i="1" s="1"/>
  <c r="BM65" i="1"/>
  <c r="BK65" i="1"/>
  <c r="T69" i="1"/>
  <c r="Q69" i="1"/>
  <c r="P69" i="1"/>
  <c r="BC69" i="1" s="1"/>
  <c r="BE69" i="1" s="1"/>
  <c r="AN69" i="1"/>
  <c r="P52" i="1"/>
  <c r="BC52" i="1" s="1"/>
  <c r="BE52" i="1" s="1"/>
  <c r="P56" i="1"/>
  <c r="BC56" i="1" s="1"/>
  <c r="BE56" i="1" s="1"/>
  <c r="W58" i="1"/>
  <c r="U58" i="1" s="1"/>
  <c r="X58" i="1" s="1"/>
  <c r="R58" i="1" s="1"/>
  <c r="S58" i="1" s="1"/>
  <c r="T60" i="1"/>
  <c r="Q64" i="1"/>
  <c r="O64" i="1"/>
  <c r="N64" i="1" s="1"/>
  <c r="Q65" i="1"/>
  <c r="AN65" i="1"/>
  <c r="BL65" i="1"/>
  <c r="BP65" i="1" s="1"/>
  <c r="BQ65" i="1" s="1"/>
  <c r="Q66" i="1"/>
  <c r="Y52" i="1"/>
  <c r="Y56" i="1"/>
  <c r="T61" i="1"/>
  <c r="BM64" i="1"/>
  <c r="BK64" i="1"/>
  <c r="O70" i="1"/>
  <c r="N70" i="1" s="1"/>
  <c r="Z70" i="1" s="1"/>
  <c r="AA70" i="1" s="1"/>
  <c r="AN70" i="1"/>
  <c r="T70" i="1"/>
  <c r="P70" i="1"/>
  <c r="BC70" i="1" s="1"/>
  <c r="BE70" i="1" s="1"/>
  <c r="Q72" i="1"/>
  <c r="P72" i="1"/>
  <c r="BC72" i="1" s="1"/>
  <c r="BE72" i="1" s="1"/>
  <c r="O72" i="1"/>
  <c r="N72" i="1" s="1"/>
  <c r="AN72" i="1"/>
  <c r="T72" i="1"/>
  <c r="BE58" i="1"/>
  <c r="DA59" i="1"/>
  <c r="BB59" i="1" s="1"/>
  <c r="BD59" i="1" s="1"/>
  <c r="Y59" i="1"/>
  <c r="DA60" i="1"/>
  <c r="BB60" i="1" s="1"/>
  <c r="Y60" i="1"/>
  <c r="DA61" i="1"/>
  <c r="BB61" i="1" s="1"/>
  <c r="BD61" i="1" s="1"/>
  <c r="Y61" i="1"/>
  <c r="AG62" i="1"/>
  <c r="BM63" i="1"/>
  <c r="P64" i="1"/>
  <c r="BC64" i="1" s="1"/>
  <c r="BL64" i="1"/>
  <c r="BP64" i="1" s="1"/>
  <c r="BQ64" i="1" s="1"/>
  <c r="O65" i="1"/>
  <c r="N65" i="1" s="1"/>
  <c r="T66" i="1"/>
  <c r="O69" i="1"/>
  <c r="N69" i="1" s="1"/>
  <c r="T73" i="1"/>
  <c r="Q73" i="1"/>
  <c r="P73" i="1"/>
  <c r="BC73" i="1" s="1"/>
  <c r="BE73" i="1" s="1"/>
  <c r="AN73" i="1"/>
  <c r="BL67" i="1"/>
  <c r="BP67" i="1" s="1"/>
  <c r="BQ67" i="1" s="1"/>
  <c r="BL71" i="1"/>
  <c r="BP71" i="1" s="1"/>
  <c r="BQ71" i="1" s="1"/>
  <c r="BL75" i="1"/>
  <c r="BP75" i="1" s="1"/>
  <c r="BQ75" i="1" s="1"/>
  <c r="Y69" i="1"/>
  <c r="BK69" i="1"/>
  <c r="Y73" i="1"/>
  <c r="BK73" i="1"/>
  <c r="BL69" i="1"/>
  <c r="BP69" i="1" s="1"/>
  <c r="BQ69" i="1" s="1"/>
  <c r="BL73" i="1"/>
  <c r="BP73" i="1" s="1"/>
  <c r="BQ73" i="1" s="1"/>
  <c r="AN75" i="1"/>
  <c r="O59" i="1"/>
  <c r="N59" i="1" s="1"/>
  <c r="O63" i="1"/>
  <c r="N63" i="1" s="1"/>
  <c r="O67" i="1"/>
  <c r="N67" i="1" s="1"/>
  <c r="Y68" i="1"/>
  <c r="BK68" i="1"/>
  <c r="O71" i="1"/>
  <c r="N71" i="1" s="1"/>
  <c r="Y72" i="1"/>
  <c r="BK72" i="1"/>
  <c r="O75" i="1"/>
  <c r="N75" i="1" s="1"/>
  <c r="Z75" i="1" s="1"/>
  <c r="AA75" i="1" s="1"/>
  <c r="BL68" i="1"/>
  <c r="BP68" i="1" s="1"/>
  <c r="BQ68" i="1" s="1"/>
  <c r="BL72" i="1"/>
  <c r="BP72" i="1" s="1"/>
  <c r="BQ72" i="1" s="1"/>
  <c r="P75" i="1"/>
  <c r="BC75" i="1" s="1"/>
  <c r="BE75" i="1" s="1"/>
  <c r="Y67" i="1"/>
  <c r="Y71" i="1"/>
  <c r="AH17" i="1" l="1"/>
  <c r="W17" i="1"/>
  <c r="U17" i="1" s="1"/>
  <c r="X17" i="1" s="1"/>
  <c r="R17" i="1" s="1"/>
  <c r="S17" i="1" s="1"/>
  <c r="R50" i="1"/>
  <c r="S50" i="1" s="1"/>
  <c r="BE71" i="1"/>
  <c r="BE76" i="1"/>
  <c r="BE18" i="1"/>
  <c r="BE66" i="1"/>
  <c r="BE41" i="1"/>
  <c r="BE35" i="1"/>
  <c r="BE36" i="1"/>
  <c r="AJ58" i="1"/>
  <c r="BE61" i="1"/>
  <c r="BE65" i="1"/>
  <c r="R54" i="1"/>
  <c r="S54" i="1" s="1"/>
  <c r="BE48" i="1"/>
  <c r="Z23" i="1"/>
  <c r="AA23" i="1" s="1"/>
  <c r="W23" i="1" s="1"/>
  <c r="U23" i="1" s="1"/>
  <c r="X23" i="1" s="1"/>
  <c r="R23" i="1" s="1"/>
  <c r="S23" i="1" s="1"/>
  <c r="AI76" i="1"/>
  <c r="AB76" i="1"/>
  <c r="AF76" i="1" s="1"/>
  <c r="AH76" i="1"/>
  <c r="AB75" i="1"/>
  <c r="AF75" i="1" s="1"/>
  <c r="AI75" i="1"/>
  <c r="AH75" i="1"/>
  <c r="AB55" i="1"/>
  <c r="AF55" i="1" s="1"/>
  <c r="AI55" i="1"/>
  <c r="AH55" i="1"/>
  <c r="AG63" i="1"/>
  <c r="Z69" i="1"/>
  <c r="AA69" i="1" s="1"/>
  <c r="Z56" i="1"/>
  <c r="AA56" i="1" s="1"/>
  <c r="Z64" i="1"/>
  <c r="AA64" i="1" s="1"/>
  <c r="W64" i="1" s="1"/>
  <c r="U64" i="1" s="1"/>
  <c r="X64" i="1" s="1"/>
  <c r="R64" i="1" s="1"/>
  <c r="S64" i="1" s="1"/>
  <c r="AG68" i="1"/>
  <c r="W74" i="1"/>
  <c r="U74" i="1" s="1"/>
  <c r="X74" i="1" s="1"/>
  <c r="R74" i="1" s="1"/>
  <c r="S74" i="1" s="1"/>
  <c r="AG74" i="1"/>
  <c r="Z43" i="1"/>
  <c r="AA43" i="1" s="1"/>
  <c r="W43" i="1" s="1"/>
  <c r="U43" i="1" s="1"/>
  <c r="X43" i="1" s="1"/>
  <c r="R43" i="1" s="1"/>
  <c r="S43" i="1" s="1"/>
  <c r="Z40" i="1"/>
  <c r="AA40" i="1" s="1"/>
  <c r="AG49" i="1"/>
  <c r="Z34" i="1"/>
  <c r="AA34" i="1" s="1"/>
  <c r="AG41" i="1"/>
  <c r="AG45" i="1"/>
  <c r="Z32" i="1"/>
  <c r="AA32" i="1" s="1"/>
  <c r="W32" i="1" s="1"/>
  <c r="U32" i="1" s="1"/>
  <c r="X32" i="1" s="1"/>
  <c r="R32" i="1" s="1"/>
  <c r="S32" i="1" s="1"/>
  <c r="Z18" i="1"/>
  <c r="AA18" i="1" s="1"/>
  <c r="Z25" i="1"/>
  <c r="AA25" i="1" s="1"/>
  <c r="BE40" i="1"/>
  <c r="BE39" i="1"/>
  <c r="AG64" i="1"/>
  <c r="AG44" i="1"/>
  <c r="Z33" i="1"/>
  <c r="AA33" i="1" s="1"/>
  <c r="W33" i="1" s="1"/>
  <c r="U33" i="1" s="1"/>
  <c r="X33" i="1" s="1"/>
  <c r="R33" i="1" s="1"/>
  <c r="S33" i="1" s="1"/>
  <c r="AG33" i="1"/>
  <c r="AB27" i="1"/>
  <c r="AF27" i="1" s="1"/>
  <c r="AI27" i="1"/>
  <c r="AG31" i="1"/>
  <c r="AG69" i="1"/>
  <c r="W69" i="1"/>
  <c r="U69" i="1" s="1"/>
  <c r="X69" i="1" s="1"/>
  <c r="R69" i="1" s="1"/>
  <c r="S69" i="1" s="1"/>
  <c r="W70" i="1"/>
  <c r="U70" i="1" s="1"/>
  <c r="X70" i="1" s="1"/>
  <c r="R70" i="1" s="1"/>
  <c r="S70" i="1" s="1"/>
  <c r="AG70" i="1"/>
  <c r="Z63" i="1"/>
  <c r="AA63" i="1" s="1"/>
  <c r="W57" i="1"/>
  <c r="U57" i="1" s="1"/>
  <c r="X57" i="1" s="1"/>
  <c r="R57" i="1" s="1"/>
  <c r="S57" i="1" s="1"/>
  <c r="BE59" i="1"/>
  <c r="AG43" i="1"/>
  <c r="Z30" i="1"/>
  <c r="AA30" i="1" s="1"/>
  <c r="AG39" i="1"/>
  <c r="AH27" i="1"/>
  <c r="AG32" i="1"/>
  <c r="AG59" i="1"/>
  <c r="Z52" i="1"/>
  <c r="AA52" i="1" s="1"/>
  <c r="Z60" i="1"/>
  <c r="AA60" i="1" s="1"/>
  <c r="W60" i="1" s="1"/>
  <c r="U60" i="1" s="1"/>
  <c r="X60" i="1" s="1"/>
  <c r="R60" i="1" s="1"/>
  <c r="S60" i="1" s="1"/>
  <c r="Z62" i="1"/>
  <c r="AA62" i="1" s="1"/>
  <c r="Z48" i="1"/>
  <c r="AA48" i="1" s="1"/>
  <c r="W48" i="1" s="1"/>
  <c r="U48" i="1" s="1"/>
  <c r="X48" i="1" s="1"/>
  <c r="R48" i="1" s="1"/>
  <c r="S48" i="1" s="1"/>
  <c r="Z29" i="1"/>
  <c r="AA29" i="1" s="1"/>
  <c r="W29" i="1" s="1"/>
  <c r="U29" i="1" s="1"/>
  <c r="X29" i="1" s="1"/>
  <c r="R29" i="1" s="1"/>
  <c r="S29" i="1" s="1"/>
  <c r="AG29" i="1"/>
  <c r="AB35" i="1"/>
  <c r="AF35" i="1" s="1"/>
  <c r="AI35" i="1"/>
  <c r="BE25" i="1"/>
  <c r="AG34" i="1"/>
  <c r="W34" i="1"/>
  <c r="U34" i="1" s="1"/>
  <c r="X34" i="1" s="1"/>
  <c r="R34" i="1" s="1"/>
  <c r="S34" i="1" s="1"/>
  <c r="AG28" i="1"/>
  <c r="AG75" i="1"/>
  <c r="W75" i="1"/>
  <c r="U75" i="1" s="1"/>
  <c r="X75" i="1" s="1"/>
  <c r="R75" i="1" s="1"/>
  <c r="S75" i="1" s="1"/>
  <c r="AB54" i="1"/>
  <c r="AF54" i="1" s="1"/>
  <c r="AI54" i="1"/>
  <c r="AH54" i="1"/>
  <c r="Z39" i="1"/>
  <c r="AA39" i="1" s="1"/>
  <c r="AG71" i="1"/>
  <c r="AG65" i="1"/>
  <c r="BD60" i="1"/>
  <c r="BE60" i="1"/>
  <c r="AB70" i="1"/>
  <c r="AF70" i="1" s="1"/>
  <c r="AI70" i="1"/>
  <c r="AH70" i="1"/>
  <c r="Z53" i="1"/>
  <c r="AA53" i="1" s="1"/>
  <c r="AG47" i="1"/>
  <c r="AG48" i="1"/>
  <c r="Z37" i="1"/>
  <c r="AA37" i="1" s="1"/>
  <c r="Z26" i="1"/>
  <c r="AA26" i="1" s="1"/>
  <c r="Z28" i="1"/>
  <c r="AA28" i="1" s="1"/>
  <c r="AG30" i="1"/>
  <c r="W30" i="1"/>
  <c r="U30" i="1" s="1"/>
  <c r="X30" i="1" s="1"/>
  <c r="R30" i="1" s="1"/>
  <c r="S30" i="1" s="1"/>
  <c r="Z20" i="1"/>
  <c r="AA20" i="1" s="1"/>
  <c r="W20" i="1" s="1"/>
  <c r="U20" i="1" s="1"/>
  <c r="X20" i="1" s="1"/>
  <c r="R20" i="1" s="1"/>
  <c r="S20" i="1" s="1"/>
  <c r="AI21" i="1"/>
  <c r="AJ21" i="1" s="1"/>
  <c r="AB21" i="1"/>
  <c r="AF21" i="1" s="1"/>
  <c r="AH21" i="1"/>
  <c r="BE17" i="1"/>
  <c r="Z61" i="1"/>
  <c r="AA61" i="1" s="1"/>
  <c r="Z65" i="1"/>
  <c r="AA65" i="1" s="1"/>
  <c r="AB74" i="1"/>
  <c r="AF74" i="1" s="1"/>
  <c r="AI74" i="1"/>
  <c r="AJ74" i="1" s="1"/>
  <c r="AH74" i="1"/>
  <c r="Z49" i="1"/>
  <c r="AA49" i="1" s="1"/>
  <c r="Z71" i="1"/>
  <c r="AA71" i="1" s="1"/>
  <c r="W71" i="1" s="1"/>
  <c r="U71" i="1" s="1"/>
  <c r="X71" i="1" s="1"/>
  <c r="R71" i="1" s="1"/>
  <c r="S71" i="1" s="1"/>
  <c r="Z67" i="1"/>
  <c r="AA67" i="1" s="1"/>
  <c r="Z59" i="1"/>
  <c r="AA59" i="1" s="1"/>
  <c r="AG56" i="1"/>
  <c r="W56" i="1"/>
  <c r="U56" i="1" s="1"/>
  <c r="X56" i="1" s="1"/>
  <c r="R56" i="1" s="1"/>
  <c r="S56" i="1" s="1"/>
  <c r="W66" i="1"/>
  <c r="U66" i="1" s="1"/>
  <c r="X66" i="1" s="1"/>
  <c r="R66" i="1" s="1"/>
  <c r="S66" i="1" s="1"/>
  <c r="AG66" i="1"/>
  <c r="Z66" i="1"/>
  <c r="AA66" i="1" s="1"/>
  <c r="BD53" i="1"/>
  <c r="BE53" i="1"/>
  <c r="AB50" i="1"/>
  <c r="AF50" i="1" s="1"/>
  <c r="AI50" i="1"/>
  <c r="AH50" i="1"/>
  <c r="Z22" i="1"/>
  <c r="AA22" i="1" s="1"/>
  <c r="AG27" i="1"/>
  <c r="W27" i="1"/>
  <c r="U27" i="1" s="1"/>
  <c r="X27" i="1" s="1"/>
  <c r="R27" i="1" s="1"/>
  <c r="S27" i="1" s="1"/>
  <c r="Z24" i="1"/>
  <c r="AA24" i="1" s="1"/>
  <c r="W24" i="1" s="1"/>
  <c r="U24" i="1" s="1"/>
  <c r="X24" i="1" s="1"/>
  <c r="R24" i="1" s="1"/>
  <c r="S24" i="1" s="1"/>
  <c r="Z19" i="1"/>
  <c r="AA19" i="1" s="1"/>
  <c r="W19" i="1" s="1"/>
  <c r="U19" i="1" s="1"/>
  <c r="X19" i="1" s="1"/>
  <c r="R19" i="1" s="1"/>
  <c r="S19" i="1" s="1"/>
  <c r="AG19" i="1"/>
  <c r="AG20" i="1"/>
  <c r="Z72" i="1"/>
  <c r="AA72" i="1" s="1"/>
  <c r="AG72" i="1"/>
  <c r="Z68" i="1"/>
  <c r="AA68" i="1" s="1"/>
  <c r="W68" i="1" s="1"/>
  <c r="U68" i="1" s="1"/>
  <c r="X68" i="1" s="1"/>
  <c r="R68" i="1" s="1"/>
  <c r="S68" i="1" s="1"/>
  <c r="Z73" i="1"/>
  <c r="AA73" i="1" s="1"/>
  <c r="BE64" i="1"/>
  <c r="AG52" i="1"/>
  <c r="W52" i="1"/>
  <c r="U52" i="1" s="1"/>
  <c r="X52" i="1" s="1"/>
  <c r="R52" i="1" s="1"/>
  <c r="S52" i="1" s="1"/>
  <c r="BE63" i="1"/>
  <c r="Z47" i="1"/>
  <c r="AA47" i="1" s="1"/>
  <c r="W55" i="1"/>
  <c r="U55" i="1" s="1"/>
  <c r="X55" i="1" s="1"/>
  <c r="R55" i="1" s="1"/>
  <c r="S55" i="1" s="1"/>
  <c r="AG55" i="1"/>
  <c r="Z44" i="1"/>
  <c r="AA44" i="1" s="1"/>
  <c r="Z45" i="1"/>
  <c r="AA45" i="1" s="1"/>
  <c r="BE49" i="1"/>
  <c r="Z31" i="1"/>
  <c r="AA31" i="1" s="1"/>
  <c r="W31" i="1" s="1"/>
  <c r="U31" i="1" s="1"/>
  <c r="X31" i="1" s="1"/>
  <c r="R31" i="1" s="1"/>
  <c r="S31" i="1" s="1"/>
  <c r="Z41" i="1"/>
  <c r="AA41" i="1" s="1"/>
  <c r="W41" i="1" s="1"/>
  <c r="U41" i="1" s="1"/>
  <c r="X41" i="1" s="1"/>
  <c r="R41" i="1" s="1"/>
  <c r="S41" i="1" s="1"/>
  <c r="AH46" i="1"/>
  <c r="AB46" i="1"/>
  <c r="AF46" i="1" s="1"/>
  <c r="AI46" i="1"/>
  <c r="AG35" i="1"/>
  <c r="W35" i="1"/>
  <c r="U35" i="1" s="1"/>
  <c r="X35" i="1" s="1"/>
  <c r="R35" i="1" s="1"/>
  <c r="S35" i="1" s="1"/>
  <c r="Z36" i="1"/>
  <c r="AA36" i="1" s="1"/>
  <c r="AG36" i="1"/>
  <c r="AG25" i="1"/>
  <c r="W25" i="1"/>
  <c r="U25" i="1" s="1"/>
  <c r="X25" i="1" s="1"/>
  <c r="R25" i="1" s="1"/>
  <c r="S25" i="1" s="1"/>
  <c r="AB38" i="1"/>
  <c r="AF38" i="1" s="1"/>
  <c r="AI38" i="1"/>
  <c r="AH38" i="1"/>
  <c r="AG40" i="1"/>
  <c r="W40" i="1"/>
  <c r="U40" i="1" s="1"/>
  <c r="X40" i="1" s="1"/>
  <c r="R40" i="1" s="1"/>
  <c r="S40" i="1" s="1"/>
  <c r="AG67" i="1"/>
  <c r="W67" i="1"/>
  <c r="U67" i="1" s="1"/>
  <c r="X67" i="1" s="1"/>
  <c r="R67" i="1" s="1"/>
  <c r="S67" i="1" s="1"/>
  <c r="AG76" i="1"/>
  <c r="W76" i="1"/>
  <c r="U76" i="1" s="1"/>
  <c r="X76" i="1" s="1"/>
  <c r="R76" i="1" s="1"/>
  <c r="S76" i="1" s="1"/>
  <c r="AG60" i="1"/>
  <c r="AI51" i="1"/>
  <c r="AH51" i="1"/>
  <c r="AB51" i="1"/>
  <c r="AF51" i="1" s="1"/>
  <c r="AB57" i="1"/>
  <c r="AF57" i="1" s="1"/>
  <c r="AI57" i="1"/>
  <c r="AJ57" i="1" s="1"/>
  <c r="W51" i="1"/>
  <c r="U51" i="1" s="1"/>
  <c r="X51" i="1" s="1"/>
  <c r="R51" i="1" s="1"/>
  <c r="S51" i="1" s="1"/>
  <c r="AG51" i="1"/>
  <c r="AG53" i="1"/>
  <c r="W53" i="1"/>
  <c r="U53" i="1" s="1"/>
  <c r="X53" i="1" s="1"/>
  <c r="R53" i="1" s="1"/>
  <c r="S53" i="1" s="1"/>
  <c r="AG37" i="1"/>
  <c r="W37" i="1"/>
  <c r="U37" i="1" s="1"/>
  <c r="X37" i="1" s="1"/>
  <c r="R37" i="1" s="1"/>
  <c r="S37" i="1" s="1"/>
  <c r="AG22" i="1"/>
  <c r="W22" i="1"/>
  <c r="U22" i="1" s="1"/>
  <c r="X22" i="1" s="1"/>
  <c r="R22" i="1" s="1"/>
  <c r="S22" i="1" s="1"/>
  <c r="AH35" i="1"/>
  <c r="AG24" i="1"/>
  <c r="AB17" i="1"/>
  <c r="AF17" i="1" s="1"/>
  <c r="AI17" i="1"/>
  <c r="AJ17" i="1" s="1"/>
  <c r="AJ50" i="1" l="1"/>
  <c r="AB23" i="1"/>
  <c r="AF23" i="1" s="1"/>
  <c r="AI23" i="1"/>
  <c r="AJ46" i="1"/>
  <c r="AH23" i="1"/>
  <c r="AJ38" i="1"/>
  <c r="AB45" i="1"/>
  <c r="AF45" i="1" s="1"/>
  <c r="AI45" i="1"/>
  <c r="AJ45" i="1" s="1"/>
  <c r="AH45" i="1"/>
  <c r="AI72" i="1"/>
  <c r="AB72" i="1"/>
  <c r="AF72" i="1" s="1"/>
  <c r="AH72" i="1"/>
  <c r="AB44" i="1"/>
  <c r="AF44" i="1" s="1"/>
  <c r="AI44" i="1"/>
  <c r="AH44" i="1"/>
  <c r="AB47" i="1"/>
  <c r="AF47" i="1" s="1"/>
  <c r="AI47" i="1"/>
  <c r="AH47" i="1"/>
  <c r="AB73" i="1"/>
  <c r="AF73" i="1" s="1"/>
  <c r="AI73" i="1"/>
  <c r="AH73" i="1"/>
  <c r="W73" i="1"/>
  <c r="U73" i="1" s="1"/>
  <c r="X73" i="1" s="1"/>
  <c r="R73" i="1" s="1"/>
  <c r="S73" i="1" s="1"/>
  <c r="AI59" i="1"/>
  <c r="AJ59" i="1" s="1"/>
  <c r="AB59" i="1"/>
  <c r="AF59" i="1" s="1"/>
  <c r="AH59" i="1"/>
  <c r="AI61" i="1"/>
  <c r="AB61" i="1"/>
  <c r="AF61" i="1" s="1"/>
  <c r="W61" i="1"/>
  <c r="U61" i="1" s="1"/>
  <c r="X61" i="1" s="1"/>
  <c r="R61" i="1" s="1"/>
  <c r="S61" i="1" s="1"/>
  <c r="AH61" i="1"/>
  <c r="W44" i="1"/>
  <c r="U44" i="1" s="1"/>
  <c r="X44" i="1" s="1"/>
  <c r="R44" i="1" s="1"/>
  <c r="S44" i="1" s="1"/>
  <c r="AI40" i="1"/>
  <c r="AJ40" i="1" s="1"/>
  <c r="AB40" i="1"/>
  <c r="AF40" i="1" s="1"/>
  <c r="AH40" i="1"/>
  <c r="AB69" i="1"/>
  <c r="AF69" i="1" s="1"/>
  <c r="AI69" i="1"/>
  <c r="AH69" i="1"/>
  <c r="AJ75" i="1"/>
  <c r="AB28" i="1"/>
  <c r="AF28" i="1" s="1"/>
  <c r="AI28" i="1"/>
  <c r="AH28" i="1"/>
  <c r="AJ35" i="1"/>
  <c r="AI62" i="1"/>
  <c r="AB62" i="1"/>
  <c r="AF62" i="1" s="1"/>
  <c r="AH62" i="1"/>
  <c r="W62" i="1"/>
  <c r="U62" i="1" s="1"/>
  <c r="X62" i="1" s="1"/>
  <c r="R62" i="1" s="1"/>
  <c r="S62" i="1" s="1"/>
  <c r="AB30" i="1"/>
  <c r="AF30" i="1" s="1"/>
  <c r="AI30" i="1"/>
  <c r="AH30" i="1"/>
  <c r="AB63" i="1"/>
  <c r="AF63" i="1" s="1"/>
  <c r="AI63" i="1"/>
  <c r="AH63" i="1"/>
  <c r="AB18" i="1"/>
  <c r="AF18" i="1" s="1"/>
  <c r="AI18" i="1"/>
  <c r="AH18" i="1"/>
  <c r="W18" i="1"/>
  <c r="U18" i="1" s="1"/>
  <c r="X18" i="1" s="1"/>
  <c r="R18" i="1" s="1"/>
  <c r="S18" i="1" s="1"/>
  <c r="AI41" i="1"/>
  <c r="AB41" i="1"/>
  <c r="AF41" i="1" s="1"/>
  <c r="AH41" i="1"/>
  <c r="AI22" i="1"/>
  <c r="AH22" i="1"/>
  <c r="AB22" i="1"/>
  <c r="AF22" i="1" s="1"/>
  <c r="AJ70" i="1"/>
  <c r="AI39" i="1"/>
  <c r="AH39" i="1"/>
  <c r="AB39" i="1"/>
  <c r="AF39" i="1" s="1"/>
  <c r="AB34" i="1"/>
  <c r="AF34" i="1" s="1"/>
  <c r="AI34" i="1"/>
  <c r="AH34" i="1"/>
  <c r="W63" i="1"/>
  <c r="U63" i="1" s="1"/>
  <c r="X63" i="1" s="1"/>
  <c r="R63" i="1" s="1"/>
  <c r="S63" i="1" s="1"/>
  <c r="AB36" i="1"/>
  <c r="AF36" i="1" s="1"/>
  <c r="AI36" i="1"/>
  <c r="AH36" i="1"/>
  <c r="AB31" i="1"/>
  <c r="AF31" i="1" s="1"/>
  <c r="AI31" i="1"/>
  <c r="AH31" i="1"/>
  <c r="AI68" i="1"/>
  <c r="AB68" i="1"/>
  <c r="AF68" i="1" s="1"/>
  <c r="AH68" i="1"/>
  <c r="AI66" i="1"/>
  <c r="AB66" i="1"/>
  <c r="AF66" i="1" s="1"/>
  <c r="AH66" i="1"/>
  <c r="AI67" i="1"/>
  <c r="AB67" i="1"/>
  <c r="AF67" i="1" s="1"/>
  <c r="AH67" i="1"/>
  <c r="AI26" i="1"/>
  <c r="AJ26" i="1" s="1"/>
  <c r="AH26" i="1"/>
  <c r="AB26" i="1"/>
  <c r="AF26" i="1" s="1"/>
  <c r="W26" i="1"/>
  <c r="U26" i="1" s="1"/>
  <c r="X26" i="1" s="1"/>
  <c r="R26" i="1" s="1"/>
  <c r="S26" i="1" s="1"/>
  <c r="W47" i="1"/>
  <c r="U47" i="1" s="1"/>
  <c r="X47" i="1" s="1"/>
  <c r="R47" i="1" s="1"/>
  <c r="S47" i="1" s="1"/>
  <c r="AI60" i="1"/>
  <c r="AB60" i="1"/>
  <c r="AF60" i="1" s="1"/>
  <c r="AH60" i="1"/>
  <c r="AJ27" i="1"/>
  <c r="AB32" i="1"/>
  <c r="AF32" i="1" s="1"/>
  <c r="AI32" i="1"/>
  <c r="AH32" i="1"/>
  <c r="AJ51" i="1"/>
  <c r="W36" i="1"/>
  <c r="U36" i="1" s="1"/>
  <c r="X36" i="1" s="1"/>
  <c r="R36" i="1" s="1"/>
  <c r="S36" i="1" s="1"/>
  <c r="W72" i="1"/>
  <c r="U72" i="1" s="1"/>
  <c r="X72" i="1" s="1"/>
  <c r="R72" i="1" s="1"/>
  <c r="S72" i="1" s="1"/>
  <c r="AI19" i="1"/>
  <c r="AB19" i="1"/>
  <c r="AF19" i="1" s="1"/>
  <c r="AH19" i="1"/>
  <c r="AB71" i="1"/>
  <c r="AF71" i="1" s="1"/>
  <c r="AI71" i="1"/>
  <c r="AJ71" i="1" s="1"/>
  <c r="AH71" i="1"/>
  <c r="AB43" i="1"/>
  <c r="AF43" i="1" s="1"/>
  <c r="AI43" i="1"/>
  <c r="AJ43" i="1" s="1"/>
  <c r="AH43" i="1"/>
  <c r="AJ76" i="1"/>
  <c r="AB24" i="1"/>
  <c r="AF24" i="1" s="1"/>
  <c r="AI24" i="1"/>
  <c r="AH24" i="1"/>
  <c r="AB20" i="1"/>
  <c r="AF20" i="1" s="1"/>
  <c r="AI20" i="1"/>
  <c r="AH20" i="1"/>
  <c r="W28" i="1"/>
  <c r="U28" i="1" s="1"/>
  <c r="X28" i="1" s="1"/>
  <c r="R28" i="1" s="1"/>
  <c r="S28" i="1" s="1"/>
  <c r="AH29" i="1"/>
  <c r="AB29" i="1"/>
  <c r="AF29" i="1" s="1"/>
  <c r="AI29" i="1"/>
  <c r="AB52" i="1"/>
  <c r="AF52" i="1" s="1"/>
  <c r="AI52" i="1"/>
  <c r="AH52" i="1"/>
  <c r="W39" i="1"/>
  <c r="U39" i="1" s="1"/>
  <c r="X39" i="1" s="1"/>
  <c r="R39" i="1" s="1"/>
  <c r="S39" i="1" s="1"/>
  <c r="AI64" i="1"/>
  <c r="AB64" i="1"/>
  <c r="AF64" i="1" s="1"/>
  <c r="AH64" i="1"/>
  <c r="AJ55" i="1"/>
  <c r="AB49" i="1"/>
  <c r="AF49" i="1" s="1"/>
  <c r="AI49" i="1"/>
  <c r="AH49" i="1"/>
  <c r="AI65" i="1"/>
  <c r="AJ65" i="1" s="1"/>
  <c r="AB65" i="1"/>
  <c r="AF65" i="1" s="1"/>
  <c r="AH65" i="1"/>
  <c r="W65" i="1"/>
  <c r="U65" i="1" s="1"/>
  <c r="X65" i="1" s="1"/>
  <c r="R65" i="1" s="1"/>
  <c r="S65" i="1" s="1"/>
  <c r="AB48" i="1"/>
  <c r="AF48" i="1" s="1"/>
  <c r="AI48" i="1"/>
  <c r="AH48" i="1"/>
  <c r="W59" i="1"/>
  <c r="U59" i="1" s="1"/>
  <c r="X59" i="1" s="1"/>
  <c r="R59" i="1" s="1"/>
  <c r="S59" i="1" s="1"/>
  <c r="W49" i="1"/>
  <c r="U49" i="1" s="1"/>
  <c r="X49" i="1" s="1"/>
  <c r="R49" i="1" s="1"/>
  <c r="S49" i="1" s="1"/>
  <c r="AI37" i="1"/>
  <c r="AB37" i="1"/>
  <c r="AF37" i="1" s="1"/>
  <c r="AH37" i="1"/>
  <c r="AB53" i="1"/>
  <c r="AF53" i="1" s="1"/>
  <c r="AI53" i="1"/>
  <c r="AH53" i="1"/>
  <c r="AJ54" i="1"/>
  <c r="AH33" i="1"/>
  <c r="AB33" i="1"/>
  <c r="AF33" i="1" s="1"/>
  <c r="AI33" i="1"/>
  <c r="AJ33" i="1" s="1"/>
  <c r="AB25" i="1"/>
  <c r="AF25" i="1" s="1"/>
  <c r="AI25" i="1"/>
  <c r="AH25" i="1"/>
  <c r="W45" i="1"/>
  <c r="U45" i="1" s="1"/>
  <c r="X45" i="1" s="1"/>
  <c r="R45" i="1" s="1"/>
  <c r="S45" i="1" s="1"/>
  <c r="AB56" i="1"/>
  <c r="AF56" i="1" s="1"/>
  <c r="AI56" i="1"/>
  <c r="AH56" i="1"/>
  <c r="AJ25" i="1" l="1"/>
  <c r="AJ29" i="1"/>
  <c r="AJ39" i="1"/>
  <c r="AJ30" i="1"/>
  <c r="AJ28" i="1"/>
  <c r="AJ64" i="1"/>
  <c r="AJ73" i="1"/>
  <c r="AJ34" i="1"/>
  <c r="AJ22" i="1"/>
  <c r="AJ23" i="1"/>
  <c r="AJ60" i="1"/>
  <c r="AJ31" i="1"/>
  <c r="AJ49" i="1"/>
  <c r="AJ52" i="1"/>
  <c r="AJ37" i="1"/>
  <c r="AJ20" i="1"/>
  <c r="AJ32" i="1"/>
  <c r="AJ66" i="1"/>
  <c r="AJ36" i="1"/>
  <c r="AJ18" i="1"/>
  <c r="AJ56" i="1"/>
  <c r="AJ48" i="1"/>
  <c r="AJ53" i="1"/>
  <c r="AJ41" i="1"/>
  <c r="AJ69" i="1"/>
  <c r="AJ24" i="1"/>
  <c r="AJ19" i="1"/>
  <c r="AJ68" i="1"/>
  <c r="AJ63" i="1"/>
  <c r="AJ62" i="1"/>
  <c r="AJ61" i="1"/>
  <c r="AJ72" i="1"/>
  <c r="AJ47" i="1"/>
  <c r="AJ67" i="1"/>
  <c r="AJ44" i="1"/>
</calcChain>
</file>

<file path=xl/sharedStrings.xml><?xml version="1.0" encoding="utf-8"?>
<sst xmlns="http://schemas.openxmlformats.org/spreadsheetml/2006/main" count="2106" uniqueCount="735">
  <si>
    <t>File opened</t>
  </si>
  <si>
    <t>2023-09-01 10:34:16</t>
  </si>
  <si>
    <t>Console s/n</t>
  </si>
  <si>
    <t>68C-812068</t>
  </si>
  <si>
    <t>Console ver</t>
  </si>
  <si>
    <t>Bluestem v.2.1.08</t>
  </si>
  <si>
    <t>Scripts ver</t>
  </si>
  <si>
    <t>2022.05  2.1.08, Aug 2022</t>
  </si>
  <si>
    <t>Head s/n</t>
  </si>
  <si>
    <t>68H-712058</t>
  </si>
  <si>
    <t>Head ver</t>
  </si>
  <si>
    <t>1.4.22</t>
  </si>
  <si>
    <t>Head cal</t>
  </si>
  <si>
    <t>{"oxygen": "21", "co2azero": "0.896213", "co2aspan1": "0.992529", "co2aspan2": "0.000215804", "co2aspan2a": "0.284401", "co2aspan2b": "0.282294", "co2aspanconc1": "2504", "co2aspanconc2": "300.9", "co2bzero": "0.910546", "co2bspan1": "0.992113", "co2bspan2": "0.00187891", "co2bspan2a": "0.280611", "co2bspan2b": "0.278546", "co2bspanconc1": "2504", "co2bspanconc2": "300.9", "h2oazero": "1.0352", "h2oaspan1": "1.00429", "h2oaspan2": "0", "h2oaspan2a": "0.0694857", "h2oaspan2b": "0.0697839", "h2oaspanconc1": "11.74", "h2oaspanconc2": "0", "h2obzero": "1.04075", "h2obspan1": "1.03991", "h2obspan2": "0", "h2obspan2a": "0.0674267", "h2obspan2b": "0.0701179", "h2obspanconc1": "11.74", "h2obspanconc2": "0", "tazero": "0.207907", "tbzero": "0.213327", "flowmeterzero": "0.996244", "flowazero": "0.30552", "flowbzero": "0.30617", "chamberpressurezero": "2.68145", "ssa_ref": "28781.3", "ssb_ref": "37236.4"}</t>
  </si>
  <si>
    <t>CO2 rangematch</t>
  </si>
  <si>
    <t>Sat Aug 26 10:17</t>
  </si>
  <si>
    <t>H2O rangematch</t>
  </si>
  <si>
    <t>Sat Aug 26 10:25</t>
  </si>
  <si>
    <t>Chamber type</t>
  </si>
  <si>
    <t>6800-01A</t>
  </si>
  <si>
    <t>Chamber s/n</t>
  </si>
  <si>
    <t>MPF-281817</t>
  </si>
  <si>
    <t>Chamber rev</t>
  </si>
  <si>
    <t>0</t>
  </si>
  <si>
    <t>Chamber cal</t>
  </si>
  <si>
    <t>Fluorometer</t>
  </si>
  <si>
    <t>Flr. Version</t>
  </si>
  <si>
    <t>10:34:16</t>
  </si>
  <si>
    <t>Stability Definition:	A (GasEx): Slp&lt;1 Std&lt;0.2 Per=30	gsw (GasEx): Slp&lt;0.2 Std&lt;0.02 Per=30</t>
  </si>
  <si>
    <t>SysConst</t>
  </si>
  <si>
    <t>AvgTime</t>
  </si>
  <si>
    <t>1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</si>
  <si>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</si>
  <si>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</si>
  <si>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</si>
  <si>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</si>
  <si>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</si>
  <si>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</si>
  <si>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</si>
  <si>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</si>
  <si>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</si>
  <si>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</si>
  <si>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</si>
  <si>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</si>
  <si>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</si>
  <si>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</si>
  <si>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</si>
  <si>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</si>
  <si>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</si>
  <si>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</si>
  <si>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</si>
  <si>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</si>
  <si>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</si>
  <si>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</si>
  <si>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</si>
  <si>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</si>
  <si>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</si>
  <si>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</si>
  <si>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</si>
  <si>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</si>
  <si>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</si>
  <si>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</si>
  <si>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</si>
  <si>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</si>
  <si>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</si>
  <si>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</si>
  <si>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</si>
  <si>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</si>
  <si>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</si>
  <si>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</si>
  <si>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</si>
  <si>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</si>
  <si>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</si>
  <si>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</si>
  <si>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</si>
  <si>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</si>
  <si>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</si>
  <si>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</si>
  <si>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</si>
  <si>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</si>
  <si>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</si>
  <si>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3.24823 89.7184 388.421 636.52 880.607 1081.53 1268.56 1401.14</t>
  </si>
  <si>
    <t>Fs_true</t>
  </si>
  <si>
    <t>0.186589 102.351 401.104 601.201 801.041 1002.47 1201.02 1401.22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</si>
  <si>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</si>
  <si>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</si>
  <si>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</si>
  <si>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</si>
  <si>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</si>
  <si>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</si>
  <si>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</si>
  <si>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</si>
  <si>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</si>
  <si>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</si>
  <si>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</si>
  <si>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</si>
  <si>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</si>
  <si>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</si>
  <si>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</si>
  <si>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</si>
  <si>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</si>
  <si>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</si>
  <si>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</si>
  <si>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</si>
  <si>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</si>
  <si>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</si>
  <si>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</si>
  <si>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</si>
  <si>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</si>
  <si>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</si>
  <si>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</si>
  <si>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</si>
  <si>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spad</t>
  </si>
  <si>
    <t>leaf</t>
  </si>
  <si>
    <t>instrument</t>
  </si>
  <si>
    <t>plot</t>
  </si>
  <si>
    <t>replicate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</si>
  <si>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</si>
  <si>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</si>
  <si>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</si>
  <si>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</si>
  <si>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</si>
  <si>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</si>
  <si>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</si>
  <si>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</si>
  <si>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</si>
  <si>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</si>
  <si>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</si>
  <si>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</si>
  <si>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</si>
  <si>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</si>
  <si>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</si>
  <si>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</si>
  <si>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</si>
  <si>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</si>
  <si>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</si>
  <si>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</si>
  <si>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</si>
  <si>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</si>
  <si>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</si>
  <si>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</si>
  <si>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</si>
  <si>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</si>
  <si>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</si>
  <si>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</si>
  <si>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</si>
  <si>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</si>
  <si>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</si>
  <si>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</si>
  <si>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</si>
  <si>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</si>
  <si>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</si>
  <si>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</si>
  <si>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</si>
  <si>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</si>
  <si>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</si>
  <si>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</si>
  <si>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</si>
  <si>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</si>
  <si>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</si>
  <si>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</si>
  <si>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</si>
  <si>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</si>
  <si>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</si>
  <si>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</si>
  <si>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</si>
  <si>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</si>
  <si>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</si>
  <si>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</si>
  <si>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</si>
  <si>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</si>
  <si>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</si>
  <si>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</si>
  <si>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</si>
  <si>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</si>
  <si>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</si>
  <si>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</si>
  <si>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</si>
  <si>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</si>
  <si>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</si>
  <si>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</si>
  <si>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</si>
  <si>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</si>
  <si>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</si>
  <si>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</si>
  <si>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</si>
  <si>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</si>
  <si>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</si>
  <si>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</si>
  <si>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</si>
  <si>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</si>
  <si>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</si>
  <si>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</si>
  <si>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</si>
  <si>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</si>
  <si>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</si>
  <si>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</si>
  <si>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</si>
  <si>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</si>
  <si>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</si>
  <si>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</si>
  <si>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</si>
  <si>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</si>
  <si>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</si>
  <si>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</si>
  <si>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</si>
  <si>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</si>
  <si>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</si>
  <si>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</si>
  <si>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</si>
  <si>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</si>
  <si>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</si>
  <si>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</si>
  <si>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</si>
  <si>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</si>
  <si>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</si>
  <si>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</si>
  <si>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</si>
  <si>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</si>
  <si>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</si>
  <si>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</si>
  <si>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</si>
  <si>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</si>
  <si>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</si>
  <si>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</si>
  <si>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</si>
  <si>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</si>
  <si>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</si>
  <si>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</si>
  <si>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</si>
  <si>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</si>
  <si>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</si>
  <si>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</si>
  <si>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</si>
  <si>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</si>
  <si>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</si>
  <si>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</si>
  <si>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</si>
  <si>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</si>
  <si>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</si>
  <si>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</si>
  <si>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</si>
  <si>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</si>
  <si>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</si>
  <si>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</si>
  <si>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</si>
  <si>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</si>
  <si>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</si>
  <si>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</si>
  <si>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</si>
  <si>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</si>
  <si>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</si>
  <si>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</si>
  <si>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</si>
  <si>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</si>
  <si>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</si>
  <si>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</si>
  <si>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</si>
  <si>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</si>
  <si>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</si>
  <si>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</si>
  <si>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</si>
  <si>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</si>
  <si>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</si>
  <si>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</si>
  <si>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</si>
  <si>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</si>
  <si>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</si>
  <si>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</si>
  <si>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</si>
  <si>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</si>
  <si>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</si>
  <si>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</si>
  <si>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</si>
  <si>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</si>
  <si>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</si>
  <si>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</si>
  <si>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</si>
  <si>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</si>
  <si>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</si>
  <si>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</si>
  <si>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</si>
  <si>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</si>
  <si>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</si>
  <si>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</si>
  <si>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</si>
  <si>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</si>
  <si>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</si>
  <si>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</si>
  <si>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</si>
  <si>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</si>
  <si>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</si>
  <si>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</si>
  <si>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</si>
  <si>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</si>
  <si>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</si>
  <si>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</si>
  <si>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</si>
  <si>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</si>
  <si>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</si>
  <si>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</si>
  <si>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</si>
  <si>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</si>
  <si>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</si>
  <si>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</si>
  <si>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</si>
  <si>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</si>
  <si>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</si>
  <si>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</si>
  <si>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</si>
  <si>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</si>
  <si>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</si>
  <si>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</si>
  <si>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</si>
  <si>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</si>
  <si>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</si>
  <si>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</si>
  <si>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</si>
  <si>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</si>
  <si>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</si>
  <si>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</si>
  <si>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</si>
  <si>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</si>
  <si>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</si>
  <si>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</si>
  <si>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</si>
  <si>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</si>
  <si>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</si>
  <si>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</si>
  <si>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</si>
  <si>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</si>
  <si>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</si>
  <si>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</si>
  <si>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</si>
  <si>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</si>
  <si>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</si>
  <si>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</si>
  <si>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</si>
  <si>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</si>
  <si>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</si>
  <si>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</si>
  <si>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</si>
  <si>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</si>
  <si>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</si>
  <si>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</si>
  <si>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</si>
  <si>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</si>
  <si>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</si>
  <si>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</si>
  <si>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</si>
  <si>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</si>
  <si>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</si>
  <si>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</si>
  <si>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</si>
  <si>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</si>
  <si>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</si>
  <si>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</si>
  <si>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</si>
  <si>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</si>
  <si>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</si>
  <si>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</si>
  <si>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</si>
  <si>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</si>
  <si>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</si>
  <si>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</si>
  <si>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</si>
  <si>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</si>
  <si>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</si>
  <si>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</si>
  <si>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</si>
  <si>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</si>
  <si>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</si>
  <si>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</si>
  <si>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</si>
  <si>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</si>
  <si>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</si>
  <si>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</si>
  <si>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</si>
  <si>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</si>
  <si>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</si>
  <si>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</si>
  <si>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</si>
  <si>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</si>
  <si>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</si>
  <si>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</si>
  <si>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</si>
  <si>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</si>
  <si>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</si>
  <si>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</si>
  <si>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</si>
  <si>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</si>
  <si>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</si>
  <si>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</si>
  <si>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</si>
  <si>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</si>
  <si>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</si>
  <si>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</si>
  <si>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</si>
  <si>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</si>
  <si>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</si>
  <si>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</si>
  <si>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</si>
  <si>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</si>
  <si>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</si>
  <si>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</si>
  <si>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</si>
  <si>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</si>
  <si>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</si>
  <si>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</si>
  <si>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</si>
  <si>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</si>
  <si>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</si>
  <si>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</si>
  <si>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</si>
  <si>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20230901 11:06:34</t>
  </si>
  <si>
    <t>11:06:34</t>
  </si>
  <si>
    <t>none</t>
  </si>
  <si>
    <t>55.1</t>
  </si>
  <si>
    <t>8</t>
  </si>
  <si>
    <t>ripe8</t>
  </si>
  <si>
    <t>5</t>
  </si>
  <si>
    <t>soybean ld10</t>
  </si>
  <si>
    <t>MPF-918-20220629-11_33_48</t>
  </si>
  <si>
    <t>MPF-16932-20230901-11_06_28</t>
  </si>
  <si>
    <t>DARK-16933-20230901-11_06_36</t>
  </si>
  <si>
    <t>0: Broadleaf</t>
  </si>
  <si>
    <t>11:05:54</t>
  </si>
  <si>
    <t>2/2</t>
  </si>
  <si>
    <t>11111111</t>
  </si>
  <si>
    <t>oooooooo</t>
  </si>
  <si>
    <t>off</t>
  </si>
  <si>
    <t>20230901 11:09:00</t>
  </si>
  <si>
    <t>11:09:00</t>
  </si>
  <si>
    <t>MPF-16934-20230901-11_08_54</t>
  </si>
  <si>
    <t>DARK-16935-20230901-11_09_01</t>
  </si>
  <si>
    <t>11:08:20</t>
  </si>
  <si>
    <t>20230901 11:10:55</t>
  </si>
  <si>
    <t>11:10:55</t>
  </si>
  <si>
    <t>MPF-16936-20230901-11_10_49</t>
  </si>
  <si>
    <t>DARK-16937-20230901-11_10_57</t>
  </si>
  <si>
    <t>11:10:16</t>
  </si>
  <si>
    <t>20230901 11:12:57</t>
  </si>
  <si>
    <t>11:12:57</t>
  </si>
  <si>
    <t>MPF-16938-20230901-11_12_51</t>
  </si>
  <si>
    <t>DARK-16939-20230901-11_12_59</t>
  </si>
  <si>
    <t>11:12:16</t>
  </si>
  <si>
    <t>20230901 11:14:54</t>
  </si>
  <si>
    <t>11:14:54</t>
  </si>
  <si>
    <t>MPF-16940-20230901-11_14_48</t>
  </si>
  <si>
    <t>DARK-16941-20230901-11_14_55</t>
  </si>
  <si>
    <t>11:14:14</t>
  </si>
  <si>
    <t>20230901 11:17:13</t>
  </si>
  <si>
    <t>11:17:13</t>
  </si>
  <si>
    <t>MPF-16942-20230901-11_17_07</t>
  </si>
  <si>
    <t>DARK-16943-20230901-11_17_14</t>
  </si>
  <si>
    <t>11:16:31</t>
  </si>
  <si>
    <t>20230901 11:19:24</t>
  </si>
  <si>
    <t>11:19:24</t>
  </si>
  <si>
    <t>MPF-16944-20230901-11_19_19</t>
  </si>
  <si>
    <t>DARK-16945-20230901-11_19_26</t>
  </si>
  <si>
    <t>11:18:42</t>
  </si>
  <si>
    <t>20230901 11:21:29</t>
  </si>
  <si>
    <t>11:21:29</t>
  </si>
  <si>
    <t>MPF-16946-20230901-11_21_24</t>
  </si>
  <si>
    <t>DARK-16947-20230901-11_21_31</t>
  </si>
  <si>
    <t>11:20:46</t>
  </si>
  <si>
    <t>20230901 11:23:39</t>
  </si>
  <si>
    <t>11:23:39</t>
  </si>
  <si>
    <t>MPF-16948-20230901-11_23_34</t>
  </si>
  <si>
    <t>DARK-16949-20230901-11_23_41</t>
  </si>
  <si>
    <t>11:22:57</t>
  </si>
  <si>
    <t>20230901 11:25:29</t>
  </si>
  <si>
    <t>11:25:29</t>
  </si>
  <si>
    <t>MPF-16950-20230901-11_25_24</t>
  </si>
  <si>
    <t>DARK-16951-20230901-11_25_31</t>
  </si>
  <si>
    <t>11:24:49</t>
  </si>
  <si>
    <t>20230901 11:28:33</t>
  </si>
  <si>
    <t>11:28:33</t>
  </si>
  <si>
    <t>MPF-16952-20230901-11_28_28</t>
  </si>
  <si>
    <t>DARK-16953-20230901-11_28_35</t>
  </si>
  <si>
    <t>11:27:51</t>
  </si>
  <si>
    <t>20230901 11:31:43</t>
  </si>
  <si>
    <t>11:31:43</t>
  </si>
  <si>
    <t>MPF-16954-20230901-11_31_37</t>
  </si>
  <si>
    <t>DARK-16955-20230901-11_31_44</t>
  </si>
  <si>
    <t>11:30:44</t>
  </si>
  <si>
    <t>1/2</t>
  </si>
  <si>
    <t>20230901 11:34:52</t>
  </si>
  <si>
    <t>11:34:52</t>
  </si>
  <si>
    <t>MPF-16956-20230901-11_34_47</t>
  </si>
  <si>
    <t>DARK-16957-20230901-11_34_54</t>
  </si>
  <si>
    <t>11:33:39</t>
  </si>
  <si>
    <t>20230901 11:38:02</t>
  </si>
  <si>
    <t>11:38:02</t>
  </si>
  <si>
    <t>MPF-16958-20230901-11_37_56</t>
  </si>
  <si>
    <t>DARK-16959-20230901-11_38_03</t>
  </si>
  <si>
    <t>11:36:52</t>
  </si>
  <si>
    <t>20230901 11:40:42</t>
  </si>
  <si>
    <t>11:40:42</t>
  </si>
  <si>
    <t>MPF-16960-20230901-11_40_36</t>
  </si>
  <si>
    <t>DARK-16961-20230901-11_40_43</t>
  </si>
  <si>
    <t>11:41:15</t>
  </si>
  <si>
    <t>20230901 11:44:16</t>
  </si>
  <si>
    <t>11:44:16</t>
  </si>
  <si>
    <t>MPF-16962-20230901-11_44_10</t>
  </si>
  <si>
    <t>DARK-16963-20230901-11_44_17</t>
  </si>
  <si>
    <t>11:43:14</t>
  </si>
  <si>
    <t>20230901 12:11:44</t>
  </si>
  <si>
    <t>12:11:44</t>
  </si>
  <si>
    <t>54.9</t>
  </si>
  <si>
    <t>3</t>
  </si>
  <si>
    <t>2</t>
  </si>
  <si>
    <t>MPF-16964-20230901-12_11_38</t>
  </si>
  <si>
    <t>DARK-16965-20230901-12_11_46</t>
  </si>
  <si>
    <t>12:11:03</t>
  </si>
  <si>
    <t>20230901 12:13:44</t>
  </si>
  <si>
    <t>12:13:44</t>
  </si>
  <si>
    <t>MPF-16966-20230901-12_13_38</t>
  </si>
  <si>
    <t>DARK-16967-20230901-12_13_45</t>
  </si>
  <si>
    <t>12:13:05</t>
  </si>
  <si>
    <t>20230901 12:15:59</t>
  </si>
  <si>
    <t>12:15:59</t>
  </si>
  <si>
    <t>MPF-16968-20230901-12_15_53</t>
  </si>
  <si>
    <t>DARK-16969-20230901-12_16_01</t>
  </si>
  <si>
    <t>12:15:10</t>
  </si>
  <si>
    <t>20230901 12:18:50</t>
  </si>
  <si>
    <t>12:18:50</t>
  </si>
  <si>
    <t>MPF-16970-20230901-12_18_44</t>
  </si>
  <si>
    <t>DARK-16971-20230901-12_18_51</t>
  </si>
  <si>
    <t>12:18:04</t>
  </si>
  <si>
    <t>20230901 12:20:54</t>
  </si>
  <si>
    <t>12:20:54</t>
  </si>
  <si>
    <t>MPF-16972-20230901-12_20_48</t>
  </si>
  <si>
    <t>DARK-16973-20230901-12_20_55</t>
  </si>
  <si>
    <t>12:20:14</t>
  </si>
  <si>
    <t>20230901 12:22:52</t>
  </si>
  <si>
    <t>12:22:52</t>
  </si>
  <si>
    <t>MPF-16974-20230901-12_22_47</t>
  </si>
  <si>
    <t>DARK-16975-20230901-12_22_54</t>
  </si>
  <si>
    <t>12:22:09</t>
  </si>
  <si>
    <t>20230901 12:24:48</t>
  </si>
  <si>
    <t>12:24:48</t>
  </si>
  <si>
    <t>MPF-16976-20230901-12_24_43</t>
  </si>
  <si>
    <t>DARK-16977-20230901-12_24_50</t>
  </si>
  <si>
    <t>12:24:07</t>
  </si>
  <si>
    <t>20230901 12:26:44</t>
  </si>
  <si>
    <t>12:26:44</t>
  </si>
  <si>
    <t>MPF-16978-20230901-12_26_38</t>
  </si>
  <si>
    <t>DARK-16979-20230901-12_26_46</t>
  </si>
  <si>
    <t>12:25:59</t>
  </si>
  <si>
    <t>20230901 12:28:23</t>
  </si>
  <si>
    <t>12:28:23</t>
  </si>
  <si>
    <t>MPF-16980-20230901-12_28_18</t>
  </si>
  <si>
    <t>DARK-16981-20230901-12_28_25</t>
  </si>
  <si>
    <t>12:29:04</t>
  </si>
  <si>
    <t>20230901 12:31:26</t>
  </si>
  <si>
    <t>12:31:26</t>
  </si>
  <si>
    <t>MPF-16982-20230901-12_31_21</t>
  </si>
  <si>
    <t>DARK-16983-20230901-12_31_28</t>
  </si>
  <si>
    <t>12:30:46</t>
  </si>
  <si>
    <t>20230901 12:34:18</t>
  </si>
  <si>
    <t>12:34:18</t>
  </si>
  <si>
    <t>MPF-16984-20230901-12_34_12</t>
  </si>
  <si>
    <t>DARK-16985-20230901-12_34_20</t>
  </si>
  <si>
    <t>12:33:37</t>
  </si>
  <si>
    <t>20230901 12:37:28</t>
  </si>
  <si>
    <t>12:37:28</t>
  </si>
  <si>
    <t>MPF-16986-20230901-12_37_22</t>
  </si>
  <si>
    <t>DARK-16987-20230901-12_37_30</t>
  </si>
  <si>
    <t>12:36:17</t>
  </si>
  <si>
    <t>20230901 12:40:37</t>
  </si>
  <si>
    <t>12:40:37</t>
  </si>
  <si>
    <t>MPF-16988-20230901-12_40_32</t>
  </si>
  <si>
    <t>DARK-16989-20230901-12_40_39</t>
  </si>
  <si>
    <t>12:39:02</t>
  </si>
  <si>
    <t>20230901 12:43:32</t>
  </si>
  <si>
    <t>12:43:32</t>
  </si>
  <si>
    <t>MPF-16990-20230901-12_43_26</t>
  </si>
  <si>
    <t>DARK-16991-20230901-12_43_34</t>
  </si>
  <si>
    <t>12:42:16</t>
  </si>
  <si>
    <t>20230901 12:45:59</t>
  </si>
  <si>
    <t>12:45:59</t>
  </si>
  <si>
    <t>MPF-16992-20230901-12_45_54</t>
  </si>
  <si>
    <t>DARK-16993-20230901-12_46_01</t>
  </si>
  <si>
    <t>12:45:00</t>
  </si>
  <si>
    <t>20230901 12:49:09</t>
  </si>
  <si>
    <t>12:49:09</t>
  </si>
  <si>
    <t>MPF-16994-20230901-12_49_03</t>
  </si>
  <si>
    <t>DARK-16995-20230901-12_49_11</t>
  </si>
  <si>
    <t>12:47:28</t>
  </si>
  <si>
    <t>63.6</t>
  </si>
  <si>
    <t>flag-4</t>
  </si>
  <si>
    <t>4</t>
  </si>
  <si>
    <t>sorghum</t>
  </si>
  <si>
    <t>20230901 13:50:59</t>
  </si>
  <si>
    <t>13:50:59</t>
  </si>
  <si>
    <t>MPF-17014-20230901-13_50_54</t>
  </si>
  <si>
    <t>DARK-17015-20230901-13_51_01</t>
  </si>
  <si>
    <t>13:50:24</t>
  </si>
  <si>
    <t>20230901 13:52:42</t>
  </si>
  <si>
    <t>13:52:42</t>
  </si>
  <si>
    <t>MPF-17016-20230901-13_52_36</t>
  </si>
  <si>
    <t>DARK-17017-20230901-13_52_44</t>
  </si>
  <si>
    <t>13:52:07</t>
  </si>
  <si>
    <t>20230901 13:54:28</t>
  </si>
  <si>
    <t>13:54:28</t>
  </si>
  <si>
    <t>MPF-17018-20230901-13_54_23</t>
  </si>
  <si>
    <t>DARK-17019-20230901-13_54_30</t>
  </si>
  <si>
    <t>13:53:53</t>
  </si>
  <si>
    <t>20230901 13:56:14</t>
  </si>
  <si>
    <t>13:56:14</t>
  </si>
  <si>
    <t>MPF-17020-20230901-13_56_09</t>
  </si>
  <si>
    <t>DARK-17021-20230901-13_56_16</t>
  </si>
  <si>
    <t>13:55:40</t>
  </si>
  <si>
    <t>20230901 13:58:13</t>
  </si>
  <si>
    <t>13:58:13</t>
  </si>
  <si>
    <t>MPF-17022-20230901-13_58_08</t>
  </si>
  <si>
    <t>DARK-17023-20230901-13_58_15</t>
  </si>
  <si>
    <t>13:57:38</t>
  </si>
  <si>
    <t>20230901 13:59:53</t>
  </si>
  <si>
    <t>13:59:53</t>
  </si>
  <si>
    <t>MPF-17024-20230901-13_59_47</t>
  </si>
  <si>
    <t>DARK-17025-20230901-13_59_55</t>
  </si>
  <si>
    <t>13:59:19</t>
  </si>
  <si>
    <t>20230901 14:01:38</t>
  </si>
  <si>
    <t>14:01:38</t>
  </si>
  <si>
    <t>MPF-17026-20230901-14_01_32</t>
  </si>
  <si>
    <t>DARK-17027-20230901-14_01_40</t>
  </si>
  <si>
    <t>14:01:03</t>
  </si>
  <si>
    <t>20230901 14:04:47</t>
  </si>
  <si>
    <t>14:04:47</t>
  </si>
  <si>
    <t>MPF-17028-20230901-14_04_42</t>
  </si>
  <si>
    <t>DARK-17029-20230901-14_04_49</t>
  </si>
  <si>
    <t>14:03:04</t>
  </si>
  <si>
    <t>20230901 14:07:12</t>
  </si>
  <si>
    <t>14:07:12</t>
  </si>
  <si>
    <t>MPF-17030-20230901-14_07_07</t>
  </si>
  <si>
    <t>DARK-17031-20230901-14_07_14</t>
  </si>
  <si>
    <t>14:05:56</t>
  </si>
  <si>
    <t>20230901 14:08:54</t>
  </si>
  <si>
    <t>14:08:54</t>
  </si>
  <si>
    <t>MPF-17032-20230901-14_08_49</t>
  </si>
  <si>
    <t>DARK-17033-20230901-14_08_56</t>
  </si>
  <si>
    <t>14:08:19</t>
  </si>
  <si>
    <t>20230901 14:10:40</t>
  </si>
  <si>
    <t>14:10:40</t>
  </si>
  <si>
    <t>MPF-17034-20230901-14_10_34</t>
  </si>
  <si>
    <t>DARK-17035-20230901-14_10_42</t>
  </si>
  <si>
    <t>14:10:01</t>
  </si>
  <si>
    <t>20230901 14:12:36</t>
  </si>
  <si>
    <t>14:12:36</t>
  </si>
  <si>
    <t>MPF-17036-20230901-14_12_31</t>
  </si>
  <si>
    <t>DARK-17037-20230901-14_12_38</t>
  </si>
  <si>
    <t>14:11:55</t>
  </si>
  <si>
    <t>20230901 14:15:32</t>
  </si>
  <si>
    <t>14:15:32</t>
  </si>
  <si>
    <t>MPF-17038-20230901-14_15_26</t>
  </si>
  <si>
    <t>DARK-17039-20230901-14_15_34</t>
  </si>
  <si>
    <t>14:14:38</t>
  </si>
  <si>
    <t>20230901 14:18:41</t>
  </si>
  <si>
    <t>14:18:41</t>
  </si>
  <si>
    <t>MPF-17040-20230901-14_18_36</t>
  </si>
  <si>
    <t>DARK-17041-20230901-14_18_43</t>
  </si>
  <si>
    <t>14:16:44</t>
  </si>
  <si>
    <t>20230901 14:35:32</t>
  </si>
  <si>
    <t>14:35:32</t>
  </si>
  <si>
    <t>57.4</t>
  </si>
  <si>
    <t>MPF-17042-20230901-14_35_27</t>
  </si>
  <si>
    <t>DARK-17043-20230901-14_35_34</t>
  </si>
  <si>
    <t>14:34:57</t>
  </si>
  <si>
    <t>20230901 14:37:12</t>
  </si>
  <si>
    <t>14:37:12</t>
  </si>
  <si>
    <t>MPF-17044-20230901-14_37_06</t>
  </si>
  <si>
    <t>DARK-17045-20230901-14_37_14</t>
  </si>
  <si>
    <t>14:36:34</t>
  </si>
  <si>
    <t>20230901 14:38:54</t>
  </si>
  <si>
    <t>14:38:54</t>
  </si>
  <si>
    <t>MPF-17046-20230901-14_38_49</t>
  </si>
  <si>
    <t>DARK-17047-20230901-14_38_56</t>
  </si>
  <si>
    <t>14:38:19</t>
  </si>
  <si>
    <t>20230901 14:40:41</t>
  </si>
  <si>
    <t>14:40:41</t>
  </si>
  <si>
    <t>MPF-17048-20230901-14_40_35</t>
  </si>
  <si>
    <t>DARK-17049-20230901-14_40_43</t>
  </si>
  <si>
    <t>14:40:06</t>
  </si>
  <si>
    <t>20230901 14:42:31</t>
  </si>
  <si>
    <t>14:42:31</t>
  </si>
  <si>
    <t>MPF-17050-20230901-14_42_26</t>
  </si>
  <si>
    <t>DARK-17051-20230901-14_42_33</t>
  </si>
  <si>
    <t>14:41:56</t>
  </si>
  <si>
    <t>20230901 14:44:11</t>
  </si>
  <si>
    <t>14:44:11</t>
  </si>
  <si>
    <t>MPF-17052-20230901-14_44_05</t>
  </si>
  <si>
    <t>DARK-17053-20230901-14_44_13</t>
  </si>
  <si>
    <t>14:43:36</t>
  </si>
  <si>
    <t>20230901 14:46:08</t>
  </si>
  <si>
    <t>14:46:08</t>
  </si>
  <si>
    <t>MPF-17054-20230901-14_46_02</t>
  </si>
  <si>
    <t>DARK-17055-20230901-14_46_10</t>
  </si>
  <si>
    <t>14:45:33</t>
  </si>
  <si>
    <t>20230901 14:49:17</t>
  </si>
  <si>
    <t>14:49:17</t>
  </si>
  <si>
    <t>MPF-17056-20230901-14_49_12</t>
  </si>
  <si>
    <t>DARK-17057-20230901-14_49_19</t>
  </si>
  <si>
    <t>14:47:47</t>
  </si>
  <si>
    <t>20230901 14:51:05</t>
  </si>
  <si>
    <t>14:51:05</t>
  </si>
  <si>
    <t>MPF-17058-20230901-14_50_59</t>
  </si>
  <si>
    <t>DARK-17059-20230901-14_51_07</t>
  </si>
  <si>
    <t>14:50:29</t>
  </si>
  <si>
    <t>20230901 14:53:05</t>
  </si>
  <si>
    <t>14:53:05</t>
  </si>
  <si>
    <t>MPF-17060-20230901-14_52_59</t>
  </si>
  <si>
    <t>DARK-17061-20230901-14_53_07</t>
  </si>
  <si>
    <t>14:52:28</t>
  </si>
  <si>
    <t>20230901 14:54:51</t>
  </si>
  <si>
    <t>14:54:51</t>
  </si>
  <si>
    <t>MPF-17062-20230901-14_54_46</t>
  </si>
  <si>
    <t>DARK-17063-20230901-14_54_53</t>
  </si>
  <si>
    <t>14:54:16</t>
  </si>
  <si>
    <t>20230901 14:57:37</t>
  </si>
  <si>
    <t>14:57:37</t>
  </si>
  <si>
    <t>MPF-17064-20230901-14_57_31</t>
  </si>
  <si>
    <t>DARK-17065-20230901-14_57_39</t>
  </si>
  <si>
    <t>14:56:55</t>
  </si>
  <si>
    <t>20230901 14:59:29</t>
  </si>
  <si>
    <t>14:59:29</t>
  </si>
  <si>
    <t>MPF-17066-20230901-14_59_24</t>
  </si>
  <si>
    <t>DARK-17067-20230901-14_59_31</t>
  </si>
  <si>
    <t>14:58:50</t>
  </si>
  <si>
    <t>20230901 15:02:07</t>
  </si>
  <si>
    <t>15:02:07</t>
  </si>
  <si>
    <t>MPF-17068-20230901-15_02_02</t>
  </si>
  <si>
    <t>DARK-17069-20230901-15_02_09</t>
  </si>
  <si>
    <t>15:01:20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</si>
</sst>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X76"/>
  <sheetViews>
    <sheetView tabSelected="1" topLeftCell="A42" workbookViewId="0">
      <selection activeCell="L59" sqref="L59"/>
    </sheetView>
  </sheetViews>
  <sheetFormatPr defaultRowHeight="14.4" x14ac:dyDescent="0.3"/>
  <sheetData>
    <row r="2" spans="1:284" x14ac:dyDescent="0.3">
      <c r="A2" t="s">
        <v>29</v>
      </c>
      <c r="B2" t="s">
        <v>30</v>
      </c>
      <c r="C2" t="s">
        <v>32</v>
      </c>
    </row>
    <row r="3" spans="1:284" x14ac:dyDescent="0.3">
      <c r="B3" t="s">
        <v>31</v>
      </c>
      <c r="C3">
        <v>21</v>
      </c>
    </row>
    <row r="4" spans="1:284" x14ac:dyDescent="0.3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84" x14ac:dyDescent="0.3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84" x14ac:dyDescent="0.3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84" x14ac:dyDescent="0.3">
      <c r="B7">
        <v>0</v>
      </c>
      <c r="C7">
        <v>1</v>
      </c>
      <c r="D7">
        <v>0</v>
      </c>
      <c r="E7">
        <v>0</v>
      </c>
    </row>
    <row r="8" spans="1:284" x14ac:dyDescent="0.3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84" x14ac:dyDescent="0.3">
      <c r="B9" t="s">
        <v>52</v>
      </c>
      <c r="C9" t="s">
        <v>54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84" x14ac:dyDescent="0.3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84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284" x14ac:dyDescent="0.3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84" x14ac:dyDescent="0.3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84" x14ac:dyDescent="0.3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91</v>
      </c>
      <c r="CX14" t="s">
        <v>91</v>
      </c>
      <c r="CY14" t="s">
        <v>91</v>
      </c>
      <c r="CZ14" t="s">
        <v>92</v>
      </c>
      <c r="DA14" t="s">
        <v>92</v>
      </c>
      <c r="DB14" t="s">
        <v>92</v>
      </c>
      <c r="DC14" t="s">
        <v>92</v>
      </c>
      <c r="DD14" t="s">
        <v>93</v>
      </c>
      <c r="DE14" t="s">
        <v>93</v>
      </c>
      <c r="DF14" t="s">
        <v>93</v>
      </c>
      <c r="DG14" t="s">
        <v>93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94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96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105</v>
      </c>
      <c r="JX14" t="s">
        <v>105</v>
      </c>
    </row>
    <row r="15" spans="1:284" x14ac:dyDescent="0.3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88</v>
      </c>
      <c r="AL15" t="s">
        <v>142</v>
      </c>
      <c r="AM15" t="s">
        <v>143</v>
      </c>
      <c r="AN15" t="s">
        <v>144</v>
      </c>
      <c r="AO15" t="s">
        <v>145</v>
      </c>
      <c r="AP15" t="s">
        <v>146</v>
      </c>
      <c r="AQ15" t="s">
        <v>147</v>
      </c>
      <c r="AR15" t="s">
        <v>148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174</v>
      </c>
      <c r="CN15" t="s">
        <v>195</v>
      </c>
      <c r="CO15" t="s">
        <v>196</v>
      </c>
      <c r="CP15" t="s">
        <v>197</v>
      </c>
      <c r="CQ15" t="s">
        <v>148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207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118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107</v>
      </c>
      <c r="FH15" t="s">
        <v>110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</row>
    <row r="16" spans="1:284" x14ac:dyDescent="0.3">
      <c r="B16" t="s">
        <v>384</v>
      </c>
      <c r="C16" t="s">
        <v>384</v>
      </c>
      <c r="F16" t="s">
        <v>384</v>
      </c>
      <c r="M16" t="s">
        <v>384</v>
      </c>
      <c r="N16" t="s">
        <v>385</v>
      </c>
      <c r="O16" t="s">
        <v>386</v>
      </c>
      <c r="P16" t="s">
        <v>387</v>
      </c>
      <c r="Q16" t="s">
        <v>388</v>
      </c>
      <c r="R16" t="s">
        <v>388</v>
      </c>
      <c r="S16" t="s">
        <v>221</v>
      </c>
      <c r="T16" t="s">
        <v>221</v>
      </c>
      <c r="U16" t="s">
        <v>385</v>
      </c>
      <c r="V16" t="s">
        <v>385</v>
      </c>
      <c r="W16" t="s">
        <v>385</v>
      </c>
      <c r="X16" t="s">
        <v>385</v>
      </c>
      <c r="Y16" t="s">
        <v>389</v>
      </c>
      <c r="Z16" t="s">
        <v>390</v>
      </c>
      <c r="AA16" t="s">
        <v>390</v>
      </c>
      <c r="AB16" t="s">
        <v>391</v>
      </c>
      <c r="AC16" t="s">
        <v>392</v>
      </c>
      <c r="AD16" t="s">
        <v>391</v>
      </c>
      <c r="AE16" t="s">
        <v>391</v>
      </c>
      <c r="AF16" t="s">
        <v>391</v>
      </c>
      <c r="AG16" t="s">
        <v>389</v>
      </c>
      <c r="AH16" t="s">
        <v>389</v>
      </c>
      <c r="AI16" t="s">
        <v>389</v>
      </c>
      <c r="AJ16" t="s">
        <v>389</v>
      </c>
      <c r="AK16" t="s">
        <v>393</v>
      </c>
      <c r="AL16" t="s">
        <v>392</v>
      </c>
      <c r="AN16" t="s">
        <v>392</v>
      </c>
      <c r="AO16" t="s">
        <v>393</v>
      </c>
      <c r="AU16" t="s">
        <v>387</v>
      </c>
      <c r="BB16" t="s">
        <v>387</v>
      </c>
      <c r="BC16" t="s">
        <v>387</v>
      </c>
      <c r="BD16" t="s">
        <v>387</v>
      </c>
      <c r="BE16" t="s">
        <v>394</v>
      </c>
      <c r="BS16" t="s">
        <v>395</v>
      </c>
      <c r="BU16" t="s">
        <v>395</v>
      </c>
      <c r="BV16" t="s">
        <v>387</v>
      </c>
      <c r="BY16" t="s">
        <v>395</v>
      </c>
      <c r="BZ16" t="s">
        <v>392</v>
      </c>
      <c r="CC16" t="s">
        <v>396</v>
      </c>
      <c r="CD16" t="s">
        <v>396</v>
      </c>
      <c r="CF16" t="s">
        <v>397</v>
      </c>
      <c r="CG16" t="s">
        <v>395</v>
      </c>
      <c r="CI16" t="s">
        <v>395</v>
      </c>
      <c r="CJ16" t="s">
        <v>387</v>
      </c>
      <c r="CN16" t="s">
        <v>395</v>
      </c>
      <c r="CP16" t="s">
        <v>398</v>
      </c>
      <c r="CS16" t="s">
        <v>395</v>
      </c>
      <c r="CT16" t="s">
        <v>395</v>
      </c>
      <c r="CV16" t="s">
        <v>395</v>
      </c>
      <c r="CX16" t="s">
        <v>395</v>
      </c>
      <c r="CZ16" t="s">
        <v>387</v>
      </c>
      <c r="DA16" t="s">
        <v>387</v>
      </c>
      <c r="DC16" t="s">
        <v>399</v>
      </c>
      <c r="DD16" t="s">
        <v>400</v>
      </c>
      <c r="DG16" t="s">
        <v>385</v>
      </c>
      <c r="DH16" t="s">
        <v>384</v>
      </c>
      <c r="DI16" t="s">
        <v>388</v>
      </c>
      <c r="DJ16" t="s">
        <v>388</v>
      </c>
      <c r="DK16" t="s">
        <v>401</v>
      </c>
      <c r="DL16" t="s">
        <v>401</v>
      </c>
      <c r="DM16" t="s">
        <v>388</v>
      </c>
      <c r="DN16" t="s">
        <v>401</v>
      </c>
      <c r="DO16" t="s">
        <v>393</v>
      </c>
      <c r="DP16" t="s">
        <v>391</v>
      </c>
      <c r="DQ16" t="s">
        <v>391</v>
      </c>
      <c r="DR16" t="s">
        <v>390</v>
      </c>
      <c r="DS16" t="s">
        <v>390</v>
      </c>
      <c r="DT16" t="s">
        <v>390</v>
      </c>
      <c r="DU16" t="s">
        <v>390</v>
      </c>
      <c r="DV16" t="s">
        <v>390</v>
      </c>
      <c r="DW16" t="s">
        <v>402</v>
      </c>
      <c r="DX16" t="s">
        <v>387</v>
      </c>
      <c r="DY16" t="s">
        <v>387</v>
      </c>
      <c r="DZ16" t="s">
        <v>388</v>
      </c>
      <c r="EA16" t="s">
        <v>388</v>
      </c>
      <c r="EB16" t="s">
        <v>388</v>
      </c>
      <c r="EC16" t="s">
        <v>401</v>
      </c>
      <c r="ED16" t="s">
        <v>388</v>
      </c>
      <c r="EE16" t="s">
        <v>401</v>
      </c>
      <c r="EF16" t="s">
        <v>391</v>
      </c>
      <c r="EG16" t="s">
        <v>391</v>
      </c>
      <c r="EH16" t="s">
        <v>390</v>
      </c>
      <c r="EI16" t="s">
        <v>390</v>
      </c>
      <c r="EJ16" t="s">
        <v>387</v>
      </c>
      <c r="EO16" t="s">
        <v>387</v>
      </c>
      <c r="ER16" t="s">
        <v>390</v>
      </c>
      <c r="ES16" t="s">
        <v>390</v>
      </c>
      <c r="ET16" t="s">
        <v>390</v>
      </c>
      <c r="EU16" t="s">
        <v>390</v>
      </c>
      <c r="EV16" t="s">
        <v>390</v>
      </c>
      <c r="EW16" t="s">
        <v>387</v>
      </c>
      <c r="EX16" t="s">
        <v>387</v>
      </c>
      <c r="EY16" t="s">
        <v>387</v>
      </c>
      <c r="EZ16" t="s">
        <v>384</v>
      </c>
      <c r="FC16" t="s">
        <v>403</v>
      </c>
      <c r="FD16" t="s">
        <v>403</v>
      </c>
      <c r="FF16" t="s">
        <v>384</v>
      </c>
      <c r="FG16" t="s">
        <v>404</v>
      </c>
      <c r="FI16" t="s">
        <v>384</v>
      </c>
      <c r="FJ16" t="s">
        <v>384</v>
      </c>
      <c r="FL16" t="s">
        <v>405</v>
      </c>
      <c r="FM16" t="s">
        <v>406</v>
      </c>
      <c r="FN16" t="s">
        <v>405</v>
      </c>
      <c r="FO16" t="s">
        <v>406</v>
      </c>
      <c r="FP16" t="s">
        <v>405</v>
      </c>
      <c r="FQ16" t="s">
        <v>406</v>
      </c>
      <c r="FR16" t="s">
        <v>392</v>
      </c>
      <c r="FS16" t="s">
        <v>392</v>
      </c>
      <c r="FT16" t="s">
        <v>387</v>
      </c>
      <c r="FU16" t="s">
        <v>407</v>
      </c>
      <c r="FV16" t="s">
        <v>387</v>
      </c>
      <c r="FX16" t="s">
        <v>385</v>
      </c>
      <c r="FY16" t="s">
        <v>408</v>
      </c>
      <c r="FZ16" t="s">
        <v>385</v>
      </c>
      <c r="GE16" t="s">
        <v>409</v>
      </c>
      <c r="GF16" t="s">
        <v>409</v>
      </c>
      <c r="GS16" t="s">
        <v>409</v>
      </c>
      <c r="GT16" t="s">
        <v>409</v>
      </c>
      <c r="GU16" t="s">
        <v>410</v>
      </c>
      <c r="GV16" t="s">
        <v>410</v>
      </c>
      <c r="GW16" t="s">
        <v>390</v>
      </c>
      <c r="GX16" t="s">
        <v>390</v>
      </c>
      <c r="GY16" t="s">
        <v>392</v>
      </c>
      <c r="GZ16" t="s">
        <v>390</v>
      </c>
      <c r="HA16" t="s">
        <v>401</v>
      </c>
      <c r="HB16" t="s">
        <v>392</v>
      </c>
      <c r="HC16" t="s">
        <v>392</v>
      </c>
      <c r="HE16" t="s">
        <v>409</v>
      </c>
      <c r="HF16" t="s">
        <v>409</v>
      </c>
      <c r="HG16" t="s">
        <v>409</v>
      </c>
      <c r="HH16" t="s">
        <v>409</v>
      </c>
      <c r="HI16" t="s">
        <v>409</v>
      </c>
      <c r="HJ16" t="s">
        <v>409</v>
      </c>
      <c r="HK16" t="s">
        <v>409</v>
      </c>
      <c r="HL16" t="s">
        <v>411</v>
      </c>
      <c r="HM16" t="s">
        <v>411</v>
      </c>
      <c r="HN16" t="s">
        <v>411</v>
      </c>
      <c r="HO16" t="s">
        <v>412</v>
      </c>
      <c r="HP16" t="s">
        <v>409</v>
      </c>
      <c r="HQ16" t="s">
        <v>409</v>
      </c>
      <c r="HR16" t="s">
        <v>409</v>
      </c>
      <c r="HS16" t="s">
        <v>409</v>
      </c>
      <c r="HT16" t="s">
        <v>409</v>
      </c>
      <c r="HU16" t="s">
        <v>409</v>
      </c>
      <c r="HV16" t="s">
        <v>409</v>
      </c>
      <c r="HW16" t="s">
        <v>409</v>
      </c>
      <c r="HX16" t="s">
        <v>409</v>
      </c>
      <c r="HY16" t="s">
        <v>409</v>
      </c>
      <c r="HZ16" t="s">
        <v>409</v>
      </c>
      <c r="IA16" t="s">
        <v>409</v>
      </c>
      <c r="IH16" t="s">
        <v>409</v>
      </c>
      <c r="II16" t="s">
        <v>392</v>
      </c>
      <c r="IJ16" t="s">
        <v>392</v>
      </c>
      <c r="IK16" t="s">
        <v>405</v>
      </c>
      <c r="IL16" t="s">
        <v>406</v>
      </c>
      <c r="IM16" t="s">
        <v>406</v>
      </c>
      <c r="IQ16" t="s">
        <v>406</v>
      </c>
      <c r="IU16" t="s">
        <v>388</v>
      </c>
      <c r="IV16" t="s">
        <v>388</v>
      </c>
      <c r="IW16" t="s">
        <v>401</v>
      </c>
      <c r="IX16" t="s">
        <v>401</v>
      </c>
      <c r="IY16" t="s">
        <v>413</v>
      </c>
      <c r="IZ16" t="s">
        <v>413</v>
      </c>
      <c r="JA16" t="s">
        <v>409</v>
      </c>
      <c r="JB16" t="s">
        <v>409</v>
      </c>
      <c r="JC16" t="s">
        <v>409</v>
      </c>
      <c r="JD16" t="s">
        <v>409</v>
      </c>
      <c r="JE16" t="s">
        <v>409</v>
      </c>
      <c r="JF16" t="s">
        <v>409</v>
      </c>
      <c r="JG16" t="s">
        <v>390</v>
      </c>
      <c r="JH16" t="s">
        <v>409</v>
      </c>
      <c r="JJ16" t="s">
        <v>393</v>
      </c>
      <c r="JK16" t="s">
        <v>393</v>
      </c>
      <c r="JL16" t="s">
        <v>390</v>
      </c>
      <c r="JM16" t="s">
        <v>390</v>
      </c>
      <c r="JN16" t="s">
        <v>390</v>
      </c>
      <c r="JO16" t="s">
        <v>390</v>
      </c>
      <c r="JP16" t="s">
        <v>390</v>
      </c>
      <c r="JQ16" t="s">
        <v>392</v>
      </c>
      <c r="JR16" t="s">
        <v>392</v>
      </c>
      <c r="JS16" t="s">
        <v>392</v>
      </c>
      <c r="JT16" t="s">
        <v>390</v>
      </c>
      <c r="JU16" t="s">
        <v>388</v>
      </c>
      <c r="JV16" t="s">
        <v>401</v>
      </c>
      <c r="JW16" t="s">
        <v>392</v>
      </c>
      <c r="JX16" t="s">
        <v>392</v>
      </c>
    </row>
    <row r="17" spans="1:284" x14ac:dyDescent="0.3">
      <c r="A17">
        <v>1</v>
      </c>
      <c r="B17">
        <v>1693584394.5</v>
      </c>
      <c r="C17">
        <v>0</v>
      </c>
      <c r="D17" t="s">
        <v>414</v>
      </c>
      <c r="E17" t="s">
        <v>415</v>
      </c>
      <c r="F17" t="s">
        <v>416</v>
      </c>
      <c r="G17" t="s">
        <v>417</v>
      </c>
      <c r="H17" t="s">
        <v>418</v>
      </c>
      <c r="I17" t="s">
        <v>419</v>
      </c>
      <c r="J17" t="s">
        <v>420</v>
      </c>
      <c r="K17" t="s">
        <v>31</v>
      </c>
      <c r="L17" t="s">
        <v>421</v>
      </c>
      <c r="M17">
        <v>1693584394.5</v>
      </c>
      <c r="N17">
        <f t="shared" ref="N17:N48" si="0">(O17)/1000</f>
        <v>5.4871838216313182E-3</v>
      </c>
      <c r="O17">
        <f t="shared" ref="O17:O48" si="1">1000*DO17*AM17*(DK17-DL17)/(100*DD17*(1000-AM17*DK17))</f>
        <v>5.4871838216313185</v>
      </c>
      <c r="P17">
        <f t="shared" ref="P17:P48" si="2">DO17*AM17*(DJ17-DI17*(1000-AM17*DL17)/(1000-AM17*DK17))/(100*DD17)</f>
        <v>29.48680638112123</v>
      </c>
      <c r="Q17">
        <f t="shared" ref="Q17:Q48" si="3">DI17 - IF(AM17&gt;1, P17*DD17*100/(AO17*DW17), 0)</f>
        <v>362.13299999999998</v>
      </c>
      <c r="R17">
        <f t="shared" ref="R17:R48" si="4">((X17-N17/2)*Q17-P17)/(X17+N17/2)</f>
        <v>241.91023863058274</v>
      </c>
      <c r="S17">
        <f t="shared" ref="S17:S48" si="5">R17*(DP17+DQ17)/1000</f>
        <v>24.176878161854351</v>
      </c>
      <c r="T17">
        <f t="shared" ref="T17:T48" si="6">(DI17 - IF(AM17&gt;1, P17*DD17*100/(AO17*DW17), 0))*(DP17+DQ17)/1000</f>
        <v>36.192124272824998</v>
      </c>
      <c r="U17">
        <f t="shared" ref="U17:U48" si="7">2/((1/W17-1/V17)+SIGN(W17)*SQRT((1/W17-1/V17)*(1/W17-1/V17) + 4*DE17/((DE17+1)*(DE17+1))*(2*1/W17*1/V17-1/V17*1/V17)))</f>
        <v>0.44430621521586089</v>
      </c>
      <c r="V17">
        <f t="shared" ref="V17:V48" si="8">IF(LEFT(DF17,1)&lt;&gt;"0",IF(LEFT(DF17,1)="1",3,DG17),$D$5+$E$5*(DW17*DP17/($K$5*1000))+$F$5*(DW17*DP17/($K$5*1000))*MAX(MIN(DD17,$J$5),$I$5)*MAX(MIN(DD17,$J$5),$I$5)+$G$5*MAX(MIN(DD17,$J$5),$I$5)*(DW17*DP17/($K$5*1000))+$H$5*(DW17*DP17/($K$5*1000))*(DW17*DP17/($K$5*1000)))</f>
        <v>2.9214988670250253</v>
      </c>
      <c r="W17">
        <f t="shared" ref="W17:W48" si="9">N17*(1000-(1000*0.61365*EXP(17.502*AA17/(240.97+AA17))/(DP17+DQ17)+DK17)/2)/(1000*0.61365*EXP(17.502*AA17/(240.97+AA17))/(DP17+DQ17)-DK17)</f>
        <v>0.40989365442877662</v>
      </c>
      <c r="X17">
        <f t="shared" ref="X17:X48" si="10">1/((DE17+1)/(U17/1.6)+1/(V17/1.37)) + DE17/((DE17+1)/(U17/1.6) + DE17/(V17/1.37))</f>
        <v>0.25905289622081101</v>
      </c>
      <c r="Y17">
        <f t="shared" ref="Y17:Y48" si="11">(CZ17*DC17)</f>
        <v>344.38459967093132</v>
      </c>
      <c r="Z17">
        <f t="shared" ref="Z17:Z48" si="12">(DR17+(Y17+2*0.95*0.0000000567*(((DR17+$B$7)+273)^4-(DR17+273)^4)-44100*N17)/(1.84*29.3*V17+8*0.95*0.0000000567*(DR17+273)^3))</f>
        <v>28.688766455492839</v>
      </c>
      <c r="AA17">
        <f t="shared" ref="AA17:AA48" si="13">($C$7*DS17+$D$7*DT17+$E$7*Z17)</f>
        <v>27.975300000000001</v>
      </c>
      <c r="AB17">
        <f t="shared" ref="AB17:AB48" si="14">0.61365*EXP(17.502*AA17/(240.97+AA17))</f>
        <v>3.7893788254203487</v>
      </c>
      <c r="AC17">
        <f t="shared" ref="AC17:AC48" si="15">(AD17/AE17*100)</f>
        <v>65.388348867689686</v>
      </c>
      <c r="AD17">
        <f t="shared" ref="AD17:AD48" si="16">DK17*(DP17+DQ17)/1000</f>
        <v>2.4935310545974998</v>
      </c>
      <c r="AE17">
        <f t="shared" ref="AE17:AE48" si="17">0.61365*EXP(17.502*DR17/(240.97+DR17))</f>
        <v>3.8134179831380135</v>
      </c>
      <c r="AF17">
        <f t="shared" ref="AF17:AF48" si="18">(AB17-DK17*(DP17+DQ17)/1000)</f>
        <v>1.2958477708228489</v>
      </c>
      <c r="AG17">
        <f t="shared" ref="AG17:AG48" si="19">(-N17*44100)</f>
        <v>-241.98480653394114</v>
      </c>
      <c r="AH17">
        <f t="shared" ref="AH17:AH48" si="20">2*29.3*V17*0.92*(DR17-AA17)</f>
        <v>17.089167390717169</v>
      </c>
      <c r="AI17">
        <f t="shared" ref="AI17:AI48" si="21">2*0.95*0.0000000567*(((DR17+$B$7)+273)^4-(AA17+273)^4)</f>
        <v>1.2754216701477521</v>
      </c>
      <c r="AJ17">
        <f t="shared" ref="AJ17:AJ48" si="22">Y17+AI17+AG17+AH17</f>
        <v>120.7643821978551</v>
      </c>
      <c r="AK17">
        <v>1</v>
      </c>
      <c r="AL17">
        <v>0</v>
      </c>
      <c r="AM17">
        <f t="shared" ref="AM17:AM48" si="23">IF(AK17*$H$13&gt;=AO17,1,(AO17/(AO17-AK17*$H$13)))</f>
        <v>1</v>
      </c>
      <c r="AN17">
        <f t="shared" ref="AN17:AN48" si="24">(AM17-1)*100</f>
        <v>0</v>
      </c>
      <c r="AO17">
        <f t="shared" ref="AO17:AO48" si="25">MAX(0,($B$13+$C$13*DW17)/(1+$D$13*DW17)*DP17/(DR17+273)*$E$13)</f>
        <v>52451.791597957294</v>
      </c>
      <c r="AP17" t="s">
        <v>422</v>
      </c>
      <c r="AQ17">
        <v>10366.9</v>
      </c>
      <c r="AR17">
        <v>993.59653846153856</v>
      </c>
      <c r="AS17">
        <v>3431.87</v>
      </c>
      <c r="AT17">
        <f t="shared" ref="AT17:AT48" si="26">1-AR17/AS17</f>
        <v>0.71047955241266758</v>
      </c>
      <c r="AU17">
        <v>-3.9894345373445681</v>
      </c>
      <c r="AV17" t="s">
        <v>423</v>
      </c>
      <c r="AW17">
        <v>10247.799999999999</v>
      </c>
      <c r="AX17">
        <v>943.49438461538455</v>
      </c>
      <c r="AY17">
        <v>1383.2467887624009</v>
      </c>
      <c r="AZ17">
        <f t="shared" ref="AZ17:AZ48" si="27">1-AX17/AY17</f>
        <v>0.31791319359610837</v>
      </c>
      <c r="BA17">
        <v>0.5</v>
      </c>
      <c r="BB17">
        <f t="shared" ref="BB17:BB48" si="28">DA17</f>
        <v>1513.2518998354656</v>
      </c>
      <c r="BC17">
        <f t="shared" ref="BC17:BC48" si="29">P17</f>
        <v>29.48680638112123</v>
      </c>
      <c r="BD17">
        <f t="shared" ref="BD17:BD48" si="30">AZ17*BA17*BB17</f>
        <v>240.54137209603559</v>
      </c>
      <c r="BE17">
        <f t="shared" ref="BE17:BE48" si="31">(BC17-AU17)/BB17</f>
        <v>2.2122054445863005E-2</v>
      </c>
      <c r="BF17">
        <f t="shared" ref="BF17:BF48" si="32">(AS17-AY17)/AY17</f>
        <v>1.4810250982548925</v>
      </c>
      <c r="BG17">
        <f t="shared" ref="BG17:BG48" si="33">AR17/(AT17+AR17/AY17)</f>
        <v>695.4126151438079</v>
      </c>
      <c r="BH17" t="s">
        <v>424</v>
      </c>
      <c r="BI17">
        <v>620.73</v>
      </c>
      <c r="BJ17">
        <f t="shared" ref="BJ17:BJ48" si="34">IF(BI17&lt;&gt;0, BI17, BG17)</f>
        <v>620.73</v>
      </c>
      <c r="BK17">
        <f t="shared" ref="BK17:BK48" si="35">1-BJ17/AY17</f>
        <v>0.55125144331231679</v>
      </c>
      <c r="BL17">
        <f t="shared" ref="BL17:BL48" si="36">(AY17-AX17)/(AY17-BJ17)</f>
        <v>0.57671176638714317</v>
      </c>
      <c r="BM17">
        <f t="shared" ref="BM17:BM48" si="37">(AS17-AY17)/(AS17-BJ17)</f>
        <v>0.7287517559558041</v>
      </c>
      <c r="BN17">
        <f t="shared" ref="BN17:BN48" si="38">(AY17-AX17)/(AY17-AR17)</f>
        <v>1.1285823730575519</v>
      </c>
      <c r="BO17">
        <f t="shared" ref="BO17:BO48" si="39">(AS17-AY17)/(AS17-AR17)</f>
        <v>0.84019419624285818</v>
      </c>
      <c r="BP17">
        <f t="shared" ref="BP17:BP48" si="40">(BL17*BJ17/AX17)</f>
        <v>0.37942175447649623</v>
      </c>
      <c r="BQ17">
        <f t="shared" ref="BQ17:BQ48" si="41">(1-BP17)</f>
        <v>0.62057824552350382</v>
      </c>
      <c r="BR17">
        <v>16932</v>
      </c>
      <c r="BS17">
        <v>290.00000000000011</v>
      </c>
      <c r="BT17">
        <v>1271.43</v>
      </c>
      <c r="BU17">
        <v>125</v>
      </c>
      <c r="BV17">
        <v>10247.799999999999</v>
      </c>
      <c r="BW17">
        <v>1263.76</v>
      </c>
      <c r="BX17">
        <v>7.67</v>
      </c>
      <c r="BY17">
        <v>300.00000000000011</v>
      </c>
      <c r="BZ17">
        <v>38.5</v>
      </c>
      <c r="CA17">
        <v>1383.2467887624009</v>
      </c>
      <c r="CB17">
        <v>1.720031119064876</v>
      </c>
      <c r="CC17">
        <v>-122.4496038198947</v>
      </c>
      <c r="CD17">
        <v>1.4405357247981601</v>
      </c>
      <c r="CE17">
        <v>0.99613978393095026</v>
      </c>
      <c r="CF17">
        <v>-1.1148026473859851E-2</v>
      </c>
      <c r="CG17">
        <v>289.99999999999989</v>
      </c>
      <c r="CH17">
        <v>1262.46</v>
      </c>
      <c r="CI17">
        <v>835</v>
      </c>
      <c r="CJ17">
        <v>10201.799999999999</v>
      </c>
      <c r="CK17">
        <v>1263.22</v>
      </c>
      <c r="CL17">
        <v>-0.76</v>
      </c>
      <c r="CZ17">
        <f t="shared" ref="CZ17:CZ48" si="42">$B$11*DX17+$C$11*DY17+$F$11*EJ17*(1-EM17)</f>
        <v>1800.08</v>
      </c>
      <c r="DA17">
        <f t="shared" ref="DA17:DA48" si="43">CZ17*DB17</f>
        <v>1513.2518998354656</v>
      </c>
      <c r="DB17">
        <f t="shared" ref="DB17:DB48" si="44">($B$11*$D$9+$C$11*$D$9+$F$11*((EW17+EO17)/MAX(EW17+EO17+EX17, 0.1)*$I$9+EX17/MAX(EW17+EO17+EX17, 0.1)*$J$9))/($B$11+$C$11+$F$11)</f>
        <v>0.84065813732471095</v>
      </c>
      <c r="DC17">
        <f t="shared" ref="DC17:DC48" si="45">($B$11*$K$9+$C$11*$K$9+$F$11*((EW17+EO17)/MAX(EW17+EO17+EX17, 0.1)*$P$9+EX17/MAX(EW17+EO17+EX17, 0.1)*$Q$9))/($B$11+$C$11+$F$11)</f>
        <v>0.19131627464942189</v>
      </c>
      <c r="DD17">
        <v>6</v>
      </c>
      <c r="DE17">
        <v>0.5</v>
      </c>
      <c r="DF17" t="s">
        <v>425</v>
      </c>
      <c r="DG17">
        <v>2</v>
      </c>
      <c r="DH17">
        <v>1693584394.5</v>
      </c>
      <c r="DI17">
        <v>362.13299999999998</v>
      </c>
      <c r="DJ17">
        <v>399.90499999999997</v>
      </c>
      <c r="DK17">
        <v>24.9499</v>
      </c>
      <c r="DL17">
        <v>18.529</v>
      </c>
      <c r="DM17">
        <v>364.28800000000001</v>
      </c>
      <c r="DN17">
        <v>25.3172</v>
      </c>
      <c r="DO17">
        <v>499.95600000000002</v>
      </c>
      <c r="DP17">
        <v>99.841300000000004</v>
      </c>
      <c r="DQ17">
        <v>0.10022499999999999</v>
      </c>
      <c r="DR17">
        <v>28.0838</v>
      </c>
      <c r="DS17">
        <v>27.975300000000001</v>
      </c>
      <c r="DT17">
        <v>999.9</v>
      </c>
      <c r="DU17">
        <v>0</v>
      </c>
      <c r="DV17">
        <v>0</v>
      </c>
      <c r="DW17">
        <v>9970</v>
      </c>
      <c r="DX17">
        <v>0</v>
      </c>
      <c r="DY17">
        <v>1548.39</v>
      </c>
      <c r="DZ17">
        <v>-37.772100000000002</v>
      </c>
      <c r="EA17">
        <v>371.399</v>
      </c>
      <c r="EB17">
        <v>407.45499999999998</v>
      </c>
      <c r="EC17">
        <v>6.42089</v>
      </c>
      <c r="ED17">
        <v>399.90499999999997</v>
      </c>
      <c r="EE17">
        <v>18.529</v>
      </c>
      <c r="EF17">
        <v>2.4910299999999999</v>
      </c>
      <c r="EG17">
        <v>1.84996</v>
      </c>
      <c r="EH17">
        <v>20.968</v>
      </c>
      <c r="EI17">
        <v>16.215499999999999</v>
      </c>
      <c r="EJ17">
        <v>1800.08</v>
      </c>
      <c r="EK17">
        <v>0.97799899999999995</v>
      </c>
      <c r="EL17">
        <v>2.2001099999999999E-2</v>
      </c>
      <c r="EM17">
        <v>0</v>
      </c>
      <c r="EN17">
        <v>943.45600000000002</v>
      </c>
      <c r="EO17">
        <v>5.0002500000000003</v>
      </c>
      <c r="EP17">
        <v>24697.599999999999</v>
      </c>
      <c r="EQ17">
        <v>14822.7</v>
      </c>
      <c r="ER17">
        <v>48.811999999999998</v>
      </c>
      <c r="ES17">
        <v>50.811999999999998</v>
      </c>
      <c r="ET17">
        <v>49.875</v>
      </c>
      <c r="EU17">
        <v>49.311999999999998</v>
      </c>
      <c r="EV17">
        <v>49.75</v>
      </c>
      <c r="EW17">
        <v>1755.59</v>
      </c>
      <c r="EX17">
        <v>39.49</v>
      </c>
      <c r="EY17">
        <v>0</v>
      </c>
      <c r="EZ17">
        <v>1693584395.5</v>
      </c>
      <c r="FA17">
        <v>0</v>
      </c>
      <c r="FB17">
        <v>943.49438461538455</v>
      </c>
      <c r="FC17">
        <v>-0.80225640141168275</v>
      </c>
      <c r="FD17">
        <v>450.17435832946182</v>
      </c>
      <c r="FE17">
        <v>24551.284615384611</v>
      </c>
      <c r="FF17">
        <v>15</v>
      </c>
      <c r="FG17">
        <v>1693584354.5</v>
      </c>
      <c r="FH17" t="s">
        <v>426</v>
      </c>
      <c r="FI17">
        <v>1693584354.5</v>
      </c>
      <c r="FJ17">
        <v>1693584351</v>
      </c>
      <c r="FK17">
        <v>3</v>
      </c>
      <c r="FL17">
        <v>-0.20699999999999999</v>
      </c>
      <c r="FM17">
        <v>-1.9E-2</v>
      </c>
      <c r="FN17">
        <v>-2.1549999999999998</v>
      </c>
      <c r="FO17">
        <v>-0.36699999999999999</v>
      </c>
      <c r="FP17">
        <v>400</v>
      </c>
      <c r="FQ17">
        <v>18</v>
      </c>
      <c r="FR17">
        <v>0.24</v>
      </c>
      <c r="FS17">
        <v>0.03</v>
      </c>
      <c r="FT17">
        <v>29.670851056805539</v>
      </c>
      <c r="FU17">
        <v>-0.47234664733123982</v>
      </c>
      <c r="FV17">
        <v>0.14405850501215439</v>
      </c>
      <c r="FW17">
        <v>1</v>
      </c>
      <c r="FX17">
        <v>0.43188141715471001</v>
      </c>
      <c r="FY17">
        <v>7.1903746265149324E-2</v>
      </c>
      <c r="FZ17">
        <v>1.215122377762407E-2</v>
      </c>
      <c r="GA17">
        <v>1</v>
      </c>
      <c r="GB17">
        <v>2</v>
      </c>
      <c r="GC17">
        <v>2</v>
      </c>
      <c r="GD17" t="s">
        <v>427</v>
      </c>
      <c r="GE17">
        <v>2.9196</v>
      </c>
      <c r="GF17">
        <v>2.82985</v>
      </c>
      <c r="GG17">
        <v>8.4549399999999997E-2</v>
      </c>
      <c r="GH17">
        <v>8.9176699999999998E-2</v>
      </c>
      <c r="GI17">
        <v>0.124371</v>
      </c>
      <c r="GJ17">
        <v>9.6017900000000003E-2</v>
      </c>
      <c r="GK17">
        <v>23757.4</v>
      </c>
      <c r="GL17">
        <v>29074.1</v>
      </c>
      <c r="GM17">
        <v>23361.5</v>
      </c>
      <c r="GN17">
        <v>29221</v>
      </c>
      <c r="GO17">
        <v>27890.2</v>
      </c>
      <c r="GP17">
        <v>37314.400000000001</v>
      </c>
      <c r="GQ17">
        <v>33024.800000000003</v>
      </c>
      <c r="GR17">
        <v>43041.3</v>
      </c>
      <c r="GS17">
        <v>1.9743999999999999</v>
      </c>
      <c r="GT17">
        <v>1.8465</v>
      </c>
      <c r="GU17">
        <v>6.1526900000000002E-2</v>
      </c>
      <c r="GV17">
        <v>0</v>
      </c>
      <c r="GW17">
        <v>26.969899999999999</v>
      </c>
      <c r="GX17">
        <v>999.9</v>
      </c>
      <c r="GY17">
        <v>41.6</v>
      </c>
      <c r="GZ17">
        <v>36.700000000000003</v>
      </c>
      <c r="HA17">
        <v>25.8428</v>
      </c>
      <c r="HB17">
        <v>61.850099999999998</v>
      </c>
      <c r="HC17">
        <v>37.383800000000001</v>
      </c>
      <c r="HD17">
        <v>1</v>
      </c>
      <c r="HE17">
        <v>0.31945099999999998</v>
      </c>
      <c r="HF17">
        <v>3.3119200000000002</v>
      </c>
      <c r="HG17">
        <v>20.239100000000001</v>
      </c>
      <c r="HH17">
        <v>5.2107000000000001</v>
      </c>
      <c r="HI17">
        <v>11.872199999999999</v>
      </c>
      <c r="HJ17">
        <v>4.9837999999999996</v>
      </c>
      <c r="HK17">
        <v>3.2839999999999998</v>
      </c>
      <c r="HL17">
        <v>9999</v>
      </c>
      <c r="HM17">
        <v>9999</v>
      </c>
      <c r="HN17">
        <v>9999</v>
      </c>
      <c r="HO17">
        <v>999.9</v>
      </c>
      <c r="HP17">
        <v>1.855</v>
      </c>
      <c r="HQ17">
        <v>1.8610599999999999</v>
      </c>
      <c r="HR17">
        <v>1.8583700000000001</v>
      </c>
      <c r="HS17">
        <v>1.85958</v>
      </c>
      <c r="HT17">
        <v>1.8589800000000001</v>
      </c>
      <c r="HU17">
        <v>1.85944</v>
      </c>
      <c r="HV17">
        <v>1.8577600000000001</v>
      </c>
      <c r="HW17">
        <v>1.8611</v>
      </c>
      <c r="HX17">
        <v>5</v>
      </c>
      <c r="HY17">
        <v>0</v>
      </c>
      <c r="HZ17">
        <v>0</v>
      </c>
      <c r="IA17">
        <v>0</v>
      </c>
      <c r="IB17" t="s">
        <v>428</v>
      </c>
      <c r="IC17" t="s">
        <v>429</v>
      </c>
      <c r="ID17" t="s">
        <v>430</v>
      </c>
      <c r="IE17" t="s">
        <v>430</v>
      </c>
      <c r="IF17" t="s">
        <v>430</v>
      </c>
      <c r="IG17" t="s">
        <v>430</v>
      </c>
      <c r="IH17">
        <v>0</v>
      </c>
      <c r="II17">
        <v>100</v>
      </c>
      <c r="IJ17">
        <v>100</v>
      </c>
      <c r="IK17">
        <v>-2.1549999999999998</v>
      </c>
      <c r="IL17">
        <v>-0.36730000000000002</v>
      </c>
      <c r="IM17">
        <v>-2.155333333333374</v>
      </c>
      <c r="IN17">
        <v>0</v>
      </c>
      <c r="IO17">
        <v>0</v>
      </c>
      <c r="IP17">
        <v>0</v>
      </c>
      <c r="IQ17">
        <v>-0.36725500000000372</v>
      </c>
      <c r="IR17">
        <v>0</v>
      </c>
      <c r="IS17">
        <v>0</v>
      </c>
      <c r="IT17">
        <v>0</v>
      </c>
      <c r="IU17">
        <v>-1</v>
      </c>
      <c r="IV17">
        <v>-1</v>
      </c>
      <c r="IW17">
        <v>-1</v>
      </c>
      <c r="IX17">
        <v>-1</v>
      </c>
      <c r="IY17">
        <v>0.7</v>
      </c>
      <c r="IZ17">
        <v>0.7</v>
      </c>
      <c r="JA17">
        <v>0.99121099999999995</v>
      </c>
      <c r="JB17">
        <v>2.4462899999999999</v>
      </c>
      <c r="JC17">
        <v>1.49414</v>
      </c>
      <c r="JD17">
        <v>2.2924799999999999</v>
      </c>
      <c r="JE17">
        <v>1.54419</v>
      </c>
      <c r="JF17">
        <v>2.4108900000000002</v>
      </c>
      <c r="JG17">
        <v>43.754300000000001</v>
      </c>
      <c r="JH17">
        <v>23.745999999999999</v>
      </c>
      <c r="JI17">
        <v>18</v>
      </c>
      <c r="JJ17">
        <v>509.93299999999999</v>
      </c>
      <c r="JK17">
        <v>457.98200000000003</v>
      </c>
      <c r="JL17">
        <v>22.316600000000001</v>
      </c>
      <c r="JM17">
        <v>31.504799999999999</v>
      </c>
      <c r="JN17">
        <v>29.9999</v>
      </c>
      <c r="JO17">
        <v>31.449100000000001</v>
      </c>
      <c r="JP17">
        <v>31.424499999999998</v>
      </c>
      <c r="JQ17">
        <v>19.927</v>
      </c>
      <c r="JR17">
        <v>27.931000000000001</v>
      </c>
      <c r="JS17">
        <v>34.063800000000001</v>
      </c>
      <c r="JT17">
        <v>22.317799999999998</v>
      </c>
      <c r="JU17">
        <v>400</v>
      </c>
      <c r="JV17">
        <v>18.5307</v>
      </c>
      <c r="JW17">
        <v>97.956500000000005</v>
      </c>
      <c r="JX17">
        <v>97.031800000000004</v>
      </c>
    </row>
    <row r="18" spans="1:284" x14ac:dyDescent="0.3">
      <c r="A18">
        <v>2</v>
      </c>
      <c r="B18">
        <v>1693584540</v>
      </c>
      <c r="C18">
        <v>145.5</v>
      </c>
      <c r="D18" t="s">
        <v>431</v>
      </c>
      <c r="E18" t="s">
        <v>432</v>
      </c>
      <c r="F18" t="s">
        <v>416</v>
      </c>
      <c r="G18" t="s">
        <v>417</v>
      </c>
      <c r="H18" t="s">
        <v>418</v>
      </c>
      <c r="I18" t="s">
        <v>419</v>
      </c>
      <c r="J18" t="s">
        <v>420</v>
      </c>
      <c r="K18" t="s">
        <v>31</v>
      </c>
      <c r="L18" t="s">
        <v>421</v>
      </c>
      <c r="M18">
        <v>1693584540</v>
      </c>
      <c r="N18">
        <f t="shared" si="0"/>
        <v>5.3545411933391589E-3</v>
      </c>
      <c r="O18">
        <f t="shared" si="1"/>
        <v>5.3545411933391591</v>
      </c>
      <c r="P18">
        <f t="shared" si="2"/>
        <v>21.657734652454259</v>
      </c>
      <c r="Q18">
        <f t="shared" si="3"/>
        <v>272.26600000000002</v>
      </c>
      <c r="R18">
        <f t="shared" si="4"/>
        <v>181.82429872076318</v>
      </c>
      <c r="S18">
        <f t="shared" si="5"/>
        <v>18.171626417719228</v>
      </c>
      <c r="T18">
        <f t="shared" si="6"/>
        <v>27.210422771078004</v>
      </c>
      <c r="U18">
        <f t="shared" si="7"/>
        <v>0.43302361515925325</v>
      </c>
      <c r="V18">
        <f t="shared" si="8"/>
        <v>2.9223613821494743</v>
      </c>
      <c r="W18">
        <f t="shared" si="9"/>
        <v>0.4002764647108904</v>
      </c>
      <c r="X18">
        <f t="shared" si="10"/>
        <v>0.25290830373514239</v>
      </c>
      <c r="Y18">
        <f t="shared" si="11"/>
        <v>344.35479967081875</v>
      </c>
      <c r="Z18">
        <f t="shared" si="12"/>
        <v>28.71147832027798</v>
      </c>
      <c r="AA18">
        <f t="shared" si="13"/>
        <v>27.9879</v>
      </c>
      <c r="AB18">
        <f t="shared" si="14"/>
        <v>3.792163667010128</v>
      </c>
      <c r="AC18">
        <f t="shared" si="15"/>
        <v>65.531476352966095</v>
      </c>
      <c r="AD18">
        <f t="shared" si="16"/>
        <v>2.4973152880040002</v>
      </c>
      <c r="AE18">
        <f t="shared" si="17"/>
        <v>3.8108637665248728</v>
      </c>
      <c r="AF18">
        <f t="shared" si="18"/>
        <v>1.2948483790061278</v>
      </c>
      <c r="AG18">
        <f t="shared" si="19"/>
        <v>-236.13526662625691</v>
      </c>
      <c r="AH18">
        <f t="shared" si="20"/>
        <v>13.29724927282674</v>
      </c>
      <c r="AI18">
        <f t="shared" si="21"/>
        <v>0.99213066918682935</v>
      </c>
      <c r="AJ18">
        <f t="shared" si="22"/>
        <v>122.50891298657544</v>
      </c>
      <c r="AK18">
        <v>1</v>
      </c>
      <c r="AL18">
        <v>0</v>
      </c>
      <c r="AM18">
        <f t="shared" si="23"/>
        <v>1</v>
      </c>
      <c r="AN18">
        <f t="shared" si="24"/>
        <v>0</v>
      </c>
      <c r="AO18">
        <f t="shared" si="25"/>
        <v>52478.569844602993</v>
      </c>
      <c r="AP18" t="s">
        <v>422</v>
      </c>
      <c r="AQ18">
        <v>10366.9</v>
      </c>
      <c r="AR18">
        <v>993.59653846153856</v>
      </c>
      <c r="AS18">
        <v>3431.87</v>
      </c>
      <c r="AT18">
        <f t="shared" si="26"/>
        <v>0.71047955241266758</v>
      </c>
      <c r="AU18">
        <v>-3.9894345373445681</v>
      </c>
      <c r="AV18" t="s">
        <v>433</v>
      </c>
      <c r="AW18">
        <v>10248.200000000001</v>
      </c>
      <c r="AX18">
        <v>936.18757692307679</v>
      </c>
      <c r="AY18">
        <v>1321.0600765317099</v>
      </c>
      <c r="AZ18">
        <f t="shared" si="27"/>
        <v>0.29133610684766986</v>
      </c>
      <c r="BA18">
        <v>0.5</v>
      </c>
      <c r="BB18">
        <f t="shared" si="28"/>
        <v>1513.1177998354094</v>
      </c>
      <c r="BC18">
        <f t="shared" si="29"/>
        <v>21.657734652454259</v>
      </c>
      <c r="BD18">
        <f t="shared" si="30"/>
        <v>220.41292450297999</v>
      </c>
      <c r="BE18">
        <f t="shared" si="31"/>
        <v>1.6949882681036876E-2</v>
      </c>
      <c r="BF18">
        <f t="shared" si="32"/>
        <v>1.5978152401743733</v>
      </c>
      <c r="BG18">
        <f t="shared" si="33"/>
        <v>679.33571298056495</v>
      </c>
      <c r="BH18" t="s">
        <v>434</v>
      </c>
      <c r="BI18">
        <v>627.82000000000005</v>
      </c>
      <c r="BJ18">
        <f t="shared" si="34"/>
        <v>627.82000000000005</v>
      </c>
      <c r="BK18">
        <f t="shared" si="35"/>
        <v>0.52476044719459791</v>
      </c>
      <c r="BL18">
        <f t="shared" si="36"/>
        <v>0.55517924112834882</v>
      </c>
      <c r="BM18">
        <f t="shared" si="37"/>
        <v>0.752771856232339</v>
      </c>
      <c r="BN18">
        <f t="shared" si="38"/>
        <v>1.1753140574880119</v>
      </c>
      <c r="BO18">
        <f t="shared" si="39"/>
        <v>0.86569860057306536</v>
      </c>
      <c r="BP18">
        <f t="shared" si="40"/>
        <v>0.37231067764301184</v>
      </c>
      <c r="BQ18">
        <f t="shared" si="41"/>
        <v>0.62768932235698816</v>
      </c>
      <c r="BR18">
        <v>16934</v>
      </c>
      <c r="BS18">
        <v>290.00000000000011</v>
      </c>
      <c r="BT18">
        <v>1223.5</v>
      </c>
      <c r="BU18">
        <v>125</v>
      </c>
      <c r="BV18">
        <v>10248.200000000001</v>
      </c>
      <c r="BW18">
        <v>1218.08</v>
      </c>
      <c r="BX18">
        <v>5.42</v>
      </c>
      <c r="BY18">
        <v>300.00000000000011</v>
      </c>
      <c r="BZ18">
        <v>38.5</v>
      </c>
      <c r="CA18">
        <v>1321.0600765317099</v>
      </c>
      <c r="CB18">
        <v>1.1127198676843859</v>
      </c>
      <c r="CC18">
        <v>-105.53958635859919</v>
      </c>
      <c r="CD18">
        <v>0.93195916423684277</v>
      </c>
      <c r="CE18">
        <v>0.99782141833504368</v>
      </c>
      <c r="CF18">
        <v>-1.114816863181313E-2</v>
      </c>
      <c r="CG18">
        <v>289.99999999999989</v>
      </c>
      <c r="CH18">
        <v>1216.21</v>
      </c>
      <c r="CI18">
        <v>875</v>
      </c>
      <c r="CJ18">
        <v>10200.5</v>
      </c>
      <c r="CK18">
        <v>1217.5899999999999</v>
      </c>
      <c r="CL18">
        <v>-1.38</v>
      </c>
      <c r="CZ18">
        <f t="shared" si="42"/>
        <v>1799.92</v>
      </c>
      <c r="DA18">
        <f t="shared" si="43"/>
        <v>1513.1177998354094</v>
      </c>
      <c r="DB18">
        <f t="shared" si="44"/>
        <v>0.84065836250244974</v>
      </c>
      <c r="DC18">
        <f t="shared" si="45"/>
        <v>0.19131672500489952</v>
      </c>
      <c r="DD18">
        <v>6</v>
      </c>
      <c r="DE18">
        <v>0.5</v>
      </c>
      <c r="DF18" t="s">
        <v>425</v>
      </c>
      <c r="DG18">
        <v>2</v>
      </c>
      <c r="DH18">
        <v>1693584540</v>
      </c>
      <c r="DI18">
        <v>272.26600000000002</v>
      </c>
      <c r="DJ18">
        <v>299.99900000000002</v>
      </c>
      <c r="DK18">
        <v>24.988</v>
      </c>
      <c r="DL18">
        <v>18.724399999999999</v>
      </c>
      <c r="DM18">
        <v>274.16000000000003</v>
      </c>
      <c r="DN18">
        <v>25.3507</v>
      </c>
      <c r="DO18">
        <v>500.10300000000001</v>
      </c>
      <c r="DP18">
        <v>99.840400000000002</v>
      </c>
      <c r="DQ18">
        <v>0.10018299999999999</v>
      </c>
      <c r="DR18">
        <v>28.072299999999998</v>
      </c>
      <c r="DS18">
        <v>27.9879</v>
      </c>
      <c r="DT18">
        <v>999.9</v>
      </c>
      <c r="DU18">
        <v>0</v>
      </c>
      <c r="DV18">
        <v>0</v>
      </c>
      <c r="DW18">
        <v>9975</v>
      </c>
      <c r="DX18">
        <v>0</v>
      </c>
      <c r="DY18">
        <v>1556.23</v>
      </c>
      <c r="DZ18">
        <v>-27.7331</v>
      </c>
      <c r="EA18">
        <v>279.24299999999999</v>
      </c>
      <c r="EB18">
        <v>305.72300000000001</v>
      </c>
      <c r="EC18">
        <v>6.2635699999999996</v>
      </c>
      <c r="ED18">
        <v>299.99900000000002</v>
      </c>
      <c r="EE18">
        <v>18.724399999999999</v>
      </c>
      <c r="EF18">
        <v>2.4948100000000002</v>
      </c>
      <c r="EG18">
        <v>1.8694500000000001</v>
      </c>
      <c r="EH18">
        <v>20.992699999999999</v>
      </c>
      <c r="EI18">
        <v>16.379899999999999</v>
      </c>
      <c r="EJ18">
        <v>1799.92</v>
      </c>
      <c r="EK18">
        <v>0.97799499999999995</v>
      </c>
      <c r="EL18">
        <v>2.2004900000000001E-2</v>
      </c>
      <c r="EM18">
        <v>0</v>
      </c>
      <c r="EN18">
        <v>935.84900000000005</v>
      </c>
      <c r="EO18">
        <v>5.0002500000000003</v>
      </c>
      <c r="EP18">
        <v>24562.400000000001</v>
      </c>
      <c r="EQ18">
        <v>14821.4</v>
      </c>
      <c r="ER18">
        <v>48.686999999999998</v>
      </c>
      <c r="ES18">
        <v>50.561999999999998</v>
      </c>
      <c r="ET18">
        <v>49.75</v>
      </c>
      <c r="EU18">
        <v>49.125</v>
      </c>
      <c r="EV18">
        <v>49.686999999999998</v>
      </c>
      <c r="EW18">
        <v>1755.42</v>
      </c>
      <c r="EX18">
        <v>39.5</v>
      </c>
      <c r="EY18">
        <v>0</v>
      </c>
      <c r="EZ18">
        <v>143.4000000953674</v>
      </c>
      <c r="FA18">
        <v>0</v>
      </c>
      <c r="FB18">
        <v>936.18757692307679</v>
      </c>
      <c r="FC18">
        <v>-1.463487175787765</v>
      </c>
      <c r="FD18">
        <v>867.91110847180221</v>
      </c>
      <c r="FE18">
        <v>24574.06923076923</v>
      </c>
      <c r="FF18">
        <v>15</v>
      </c>
      <c r="FG18">
        <v>1693584500</v>
      </c>
      <c r="FH18" t="s">
        <v>435</v>
      </c>
      <c r="FI18">
        <v>1693584486.5</v>
      </c>
      <c r="FJ18">
        <v>1693584500</v>
      </c>
      <c r="FK18">
        <v>4</v>
      </c>
      <c r="FL18">
        <v>0.26100000000000001</v>
      </c>
      <c r="FM18">
        <v>5.0000000000000001E-3</v>
      </c>
      <c r="FN18">
        <v>-1.8939999999999999</v>
      </c>
      <c r="FO18">
        <v>-0.36299999999999999</v>
      </c>
      <c r="FP18">
        <v>300</v>
      </c>
      <c r="FQ18">
        <v>18</v>
      </c>
      <c r="FR18">
        <v>0.25</v>
      </c>
      <c r="FS18">
        <v>0.03</v>
      </c>
      <c r="FT18">
        <v>21.698569107838001</v>
      </c>
      <c r="FU18">
        <v>-0.42132818809415318</v>
      </c>
      <c r="FV18">
        <v>0.13292578663622909</v>
      </c>
      <c r="FW18">
        <v>1</v>
      </c>
      <c r="FX18">
        <v>0.42045158332705701</v>
      </c>
      <c r="FY18">
        <v>8.2891463794243087E-2</v>
      </c>
      <c r="FZ18">
        <v>1.5348445417259221E-2</v>
      </c>
      <c r="GA18">
        <v>1</v>
      </c>
      <c r="GB18">
        <v>2</v>
      </c>
      <c r="GC18">
        <v>2</v>
      </c>
      <c r="GD18" t="s">
        <v>427</v>
      </c>
      <c r="GE18">
        <v>2.9200699999999999</v>
      </c>
      <c r="GF18">
        <v>2.82985</v>
      </c>
      <c r="GG18">
        <v>6.7309499999999994E-2</v>
      </c>
      <c r="GH18">
        <v>7.1091000000000001E-2</v>
      </c>
      <c r="GI18">
        <v>0.12449499999999999</v>
      </c>
      <c r="GJ18">
        <v>9.6748799999999996E-2</v>
      </c>
      <c r="GK18">
        <v>24213.8</v>
      </c>
      <c r="GL18">
        <v>29654.5</v>
      </c>
      <c r="GM18">
        <v>23370.2</v>
      </c>
      <c r="GN18">
        <v>29224</v>
      </c>
      <c r="GO18">
        <v>27895.1</v>
      </c>
      <c r="GP18">
        <v>37285</v>
      </c>
      <c r="GQ18">
        <v>33037.4</v>
      </c>
      <c r="GR18">
        <v>43045.1</v>
      </c>
      <c r="GS18">
        <v>1.9752000000000001</v>
      </c>
      <c r="GT18">
        <v>1.8439000000000001</v>
      </c>
      <c r="GU18">
        <v>6.20186E-2</v>
      </c>
      <c r="GV18">
        <v>0</v>
      </c>
      <c r="GW18">
        <v>26.974499999999999</v>
      </c>
      <c r="GX18">
        <v>999.9</v>
      </c>
      <c r="GY18">
        <v>39.9</v>
      </c>
      <c r="GZ18">
        <v>37.1</v>
      </c>
      <c r="HA18">
        <v>25.335699999999999</v>
      </c>
      <c r="HB18">
        <v>61.830199999999998</v>
      </c>
      <c r="HC18">
        <v>37.111400000000003</v>
      </c>
      <c r="HD18">
        <v>1</v>
      </c>
      <c r="HE18">
        <v>0.31311</v>
      </c>
      <c r="HF18">
        <v>2.4782999999999999</v>
      </c>
      <c r="HG18">
        <v>20.257200000000001</v>
      </c>
      <c r="HH18">
        <v>5.2100999999999997</v>
      </c>
      <c r="HI18">
        <v>11.872199999999999</v>
      </c>
      <c r="HJ18">
        <v>4.9854000000000003</v>
      </c>
      <c r="HK18">
        <v>3.2839999999999998</v>
      </c>
      <c r="HL18">
        <v>9999</v>
      </c>
      <c r="HM18">
        <v>9999</v>
      </c>
      <c r="HN18">
        <v>9999</v>
      </c>
      <c r="HO18">
        <v>999.9</v>
      </c>
      <c r="HP18">
        <v>1.8549500000000001</v>
      </c>
      <c r="HQ18">
        <v>1.8609100000000001</v>
      </c>
      <c r="HR18">
        <v>1.8583099999999999</v>
      </c>
      <c r="HS18">
        <v>1.85951</v>
      </c>
      <c r="HT18">
        <v>1.85877</v>
      </c>
      <c r="HU18">
        <v>1.85938</v>
      </c>
      <c r="HV18">
        <v>1.8576999999999999</v>
      </c>
      <c r="HW18">
        <v>1.8610599999999999</v>
      </c>
      <c r="HX18">
        <v>5</v>
      </c>
      <c r="HY18">
        <v>0</v>
      </c>
      <c r="HZ18">
        <v>0</v>
      </c>
      <c r="IA18">
        <v>0</v>
      </c>
      <c r="IB18" t="s">
        <v>428</v>
      </c>
      <c r="IC18" t="s">
        <v>429</v>
      </c>
      <c r="ID18" t="s">
        <v>430</v>
      </c>
      <c r="IE18" t="s">
        <v>430</v>
      </c>
      <c r="IF18" t="s">
        <v>430</v>
      </c>
      <c r="IG18" t="s">
        <v>430</v>
      </c>
      <c r="IH18">
        <v>0</v>
      </c>
      <c r="II18">
        <v>100</v>
      </c>
      <c r="IJ18">
        <v>100</v>
      </c>
      <c r="IK18">
        <v>-1.8939999999999999</v>
      </c>
      <c r="IL18">
        <v>-0.36270000000000002</v>
      </c>
      <c r="IM18">
        <v>-1.8938095238095229</v>
      </c>
      <c r="IN18">
        <v>0</v>
      </c>
      <c r="IO18">
        <v>0</v>
      </c>
      <c r="IP18">
        <v>0</v>
      </c>
      <c r="IQ18">
        <v>-0.36275499999999988</v>
      </c>
      <c r="IR18">
        <v>0</v>
      </c>
      <c r="IS18">
        <v>0</v>
      </c>
      <c r="IT18">
        <v>0</v>
      </c>
      <c r="IU18">
        <v>-1</v>
      </c>
      <c r="IV18">
        <v>-1</v>
      </c>
      <c r="IW18">
        <v>-1</v>
      </c>
      <c r="IX18">
        <v>-1</v>
      </c>
      <c r="IY18">
        <v>0.9</v>
      </c>
      <c r="IZ18">
        <v>0.7</v>
      </c>
      <c r="JA18">
        <v>0.79345699999999997</v>
      </c>
      <c r="JB18">
        <v>2.4597199999999999</v>
      </c>
      <c r="JC18">
        <v>1.49414</v>
      </c>
      <c r="JD18">
        <v>2.2924799999999999</v>
      </c>
      <c r="JE18">
        <v>1.54419</v>
      </c>
      <c r="JF18">
        <v>2.49878</v>
      </c>
      <c r="JG18">
        <v>44.223199999999999</v>
      </c>
      <c r="JH18">
        <v>23.956199999999999</v>
      </c>
      <c r="JI18">
        <v>18</v>
      </c>
      <c r="JJ18">
        <v>510.20600000000002</v>
      </c>
      <c r="JK18">
        <v>455.99700000000001</v>
      </c>
      <c r="JL18">
        <v>22.223500000000001</v>
      </c>
      <c r="JM18">
        <v>31.452400000000001</v>
      </c>
      <c r="JN18">
        <v>29.997199999999999</v>
      </c>
      <c r="JO18">
        <v>31.4191</v>
      </c>
      <c r="JP18">
        <v>31.399899999999999</v>
      </c>
      <c r="JQ18">
        <v>15.9573</v>
      </c>
      <c r="JR18">
        <v>25.069199999999999</v>
      </c>
      <c r="JS18">
        <v>31.7117</v>
      </c>
      <c r="JT18">
        <v>22.357600000000001</v>
      </c>
      <c r="JU18">
        <v>300</v>
      </c>
      <c r="JV18">
        <v>18.694600000000001</v>
      </c>
      <c r="JW18">
        <v>97.993499999999997</v>
      </c>
      <c r="JX18">
        <v>97.040899999999993</v>
      </c>
    </row>
    <row r="19" spans="1:284" x14ac:dyDescent="0.3">
      <c r="A19">
        <v>3</v>
      </c>
      <c r="B19">
        <v>1693584655.5</v>
      </c>
      <c r="C19">
        <v>261</v>
      </c>
      <c r="D19" t="s">
        <v>436</v>
      </c>
      <c r="E19" t="s">
        <v>437</v>
      </c>
      <c r="F19" t="s">
        <v>416</v>
      </c>
      <c r="G19" t="s">
        <v>417</v>
      </c>
      <c r="H19" t="s">
        <v>418</v>
      </c>
      <c r="I19" t="s">
        <v>419</v>
      </c>
      <c r="J19" t="s">
        <v>420</v>
      </c>
      <c r="K19" t="s">
        <v>31</v>
      </c>
      <c r="L19" t="s">
        <v>421</v>
      </c>
      <c r="M19">
        <v>1693584655.5</v>
      </c>
      <c r="N19">
        <f t="shared" si="0"/>
        <v>5.3708995944798726E-3</v>
      </c>
      <c r="O19">
        <f t="shared" si="1"/>
        <v>5.370899594479873</v>
      </c>
      <c r="P19">
        <f t="shared" si="2"/>
        <v>13.360083898048622</v>
      </c>
      <c r="Q19">
        <f t="shared" si="3"/>
        <v>182.76599999999999</v>
      </c>
      <c r="R19">
        <f t="shared" si="4"/>
        <v>126.44049018638304</v>
      </c>
      <c r="S19">
        <f t="shared" si="5"/>
        <v>12.635671185554996</v>
      </c>
      <c r="T19">
        <f t="shared" si="6"/>
        <v>18.264490089329399</v>
      </c>
      <c r="U19">
        <f t="shared" si="7"/>
        <v>0.4311554537861465</v>
      </c>
      <c r="V19">
        <f t="shared" si="8"/>
        <v>2.9310155734259995</v>
      </c>
      <c r="W19">
        <f t="shared" si="9"/>
        <v>0.39876707337740447</v>
      </c>
      <c r="X19">
        <f t="shared" si="10"/>
        <v>0.25193633313540492</v>
      </c>
      <c r="Y19">
        <f t="shared" si="11"/>
        <v>344.3642996708279</v>
      </c>
      <c r="Z19">
        <f t="shared" si="12"/>
        <v>28.696432588005116</v>
      </c>
      <c r="AA19">
        <f t="shared" si="13"/>
        <v>28.008600000000001</v>
      </c>
      <c r="AB19">
        <f t="shared" si="14"/>
        <v>3.7967426403118476</v>
      </c>
      <c r="AC19">
        <f t="shared" si="15"/>
        <v>65.456007367502181</v>
      </c>
      <c r="AD19">
        <f t="shared" si="16"/>
        <v>2.4931169878509305</v>
      </c>
      <c r="AE19">
        <f t="shared" si="17"/>
        <v>3.8088436617487944</v>
      </c>
      <c r="AF19">
        <f t="shared" si="18"/>
        <v>1.3036256524609171</v>
      </c>
      <c r="AG19">
        <f t="shared" si="19"/>
        <v>-236.85667211656238</v>
      </c>
      <c r="AH19">
        <f t="shared" si="20"/>
        <v>8.6277233730615599</v>
      </c>
      <c r="AI19">
        <f t="shared" si="21"/>
        <v>0.64186570032003309</v>
      </c>
      <c r="AJ19">
        <f t="shared" si="22"/>
        <v>116.77721662764709</v>
      </c>
      <c r="AK19">
        <v>1</v>
      </c>
      <c r="AL19">
        <v>0</v>
      </c>
      <c r="AM19">
        <f t="shared" si="23"/>
        <v>1</v>
      </c>
      <c r="AN19">
        <f t="shared" si="24"/>
        <v>0</v>
      </c>
      <c r="AO19">
        <f t="shared" si="25"/>
        <v>52729.056727311057</v>
      </c>
      <c r="AP19" t="s">
        <v>422</v>
      </c>
      <c r="AQ19">
        <v>10366.9</v>
      </c>
      <c r="AR19">
        <v>993.59653846153856</v>
      </c>
      <c r="AS19">
        <v>3431.87</v>
      </c>
      <c r="AT19">
        <f t="shared" si="26"/>
        <v>0.71047955241266758</v>
      </c>
      <c r="AU19">
        <v>-3.9894345373445681</v>
      </c>
      <c r="AV19" t="s">
        <v>438</v>
      </c>
      <c r="AW19">
        <v>10248.1</v>
      </c>
      <c r="AX19">
        <v>942.14438461538464</v>
      </c>
      <c r="AY19">
        <v>1272.716777546508</v>
      </c>
      <c r="AZ19">
        <f t="shared" si="27"/>
        <v>0.25973759344037839</v>
      </c>
      <c r="BA19">
        <v>0.5</v>
      </c>
      <c r="BB19">
        <f t="shared" si="28"/>
        <v>1513.1597998354141</v>
      </c>
      <c r="BC19">
        <f t="shared" si="29"/>
        <v>13.360083898048622</v>
      </c>
      <c r="BD19">
        <f t="shared" si="30"/>
        <v>196.51224244998755</v>
      </c>
      <c r="BE19">
        <f t="shared" si="31"/>
        <v>1.1465754269496382E-2</v>
      </c>
      <c r="BF19">
        <f t="shared" si="32"/>
        <v>1.6964915215589604</v>
      </c>
      <c r="BG19">
        <f t="shared" si="33"/>
        <v>666.32055031297534</v>
      </c>
      <c r="BH19" t="s">
        <v>439</v>
      </c>
      <c r="BI19">
        <v>646.16999999999996</v>
      </c>
      <c r="BJ19">
        <f t="shared" si="34"/>
        <v>646.16999999999996</v>
      </c>
      <c r="BK19">
        <f t="shared" si="35"/>
        <v>0.49229081332167213</v>
      </c>
      <c r="BL19">
        <f t="shared" si="36"/>
        <v>0.52761007601955978</v>
      </c>
      <c r="BM19">
        <f t="shared" si="37"/>
        <v>0.77508461875058055</v>
      </c>
      <c r="BN19">
        <f t="shared" si="38"/>
        <v>1.1843368793851274</v>
      </c>
      <c r="BO19">
        <f t="shared" si="39"/>
        <v>0.88552545746494948</v>
      </c>
      <c r="BP19">
        <f t="shared" si="40"/>
        <v>0.36186152397515636</v>
      </c>
      <c r="BQ19">
        <f t="shared" si="41"/>
        <v>0.63813847602484364</v>
      </c>
      <c r="BR19">
        <v>16936</v>
      </c>
      <c r="BS19">
        <v>290.00000000000011</v>
      </c>
      <c r="BT19">
        <v>1191.24</v>
      </c>
      <c r="BU19">
        <v>125</v>
      </c>
      <c r="BV19">
        <v>10248.1</v>
      </c>
      <c r="BW19">
        <v>1187.01</v>
      </c>
      <c r="BX19">
        <v>4.2300000000000004</v>
      </c>
      <c r="BY19">
        <v>300.00000000000011</v>
      </c>
      <c r="BZ19">
        <v>38.5</v>
      </c>
      <c r="CA19">
        <v>1272.716777546508</v>
      </c>
      <c r="CB19">
        <v>1.488095219007707</v>
      </c>
      <c r="CC19">
        <v>-87.830937867439232</v>
      </c>
      <c r="CD19">
        <v>1.2463508657003071</v>
      </c>
      <c r="CE19">
        <v>0.9943933705933089</v>
      </c>
      <c r="CF19">
        <v>-1.114791857619578E-2</v>
      </c>
      <c r="CG19">
        <v>289.99999999999989</v>
      </c>
      <c r="CH19">
        <v>1186.6099999999999</v>
      </c>
      <c r="CI19">
        <v>885</v>
      </c>
      <c r="CJ19">
        <v>10200</v>
      </c>
      <c r="CK19">
        <v>1186.6099999999999</v>
      </c>
      <c r="CL19">
        <v>0</v>
      </c>
      <c r="CZ19">
        <f t="shared" si="42"/>
        <v>1799.97</v>
      </c>
      <c r="DA19">
        <f t="shared" si="43"/>
        <v>1513.1597998354141</v>
      </c>
      <c r="DB19">
        <f t="shared" si="44"/>
        <v>0.8406583442143003</v>
      </c>
      <c r="DC19">
        <f t="shared" si="45"/>
        <v>0.19131668842860042</v>
      </c>
      <c r="DD19">
        <v>6</v>
      </c>
      <c r="DE19">
        <v>0.5</v>
      </c>
      <c r="DF19" t="s">
        <v>425</v>
      </c>
      <c r="DG19">
        <v>2</v>
      </c>
      <c r="DH19">
        <v>1693584655.5</v>
      </c>
      <c r="DI19">
        <v>182.76599999999999</v>
      </c>
      <c r="DJ19">
        <v>199.98099999999999</v>
      </c>
      <c r="DK19">
        <v>24.947700000000001</v>
      </c>
      <c r="DL19">
        <v>18.6616</v>
      </c>
      <c r="DM19">
        <v>184.483</v>
      </c>
      <c r="DN19">
        <v>25.311900000000001</v>
      </c>
      <c r="DO19">
        <v>499.85599999999999</v>
      </c>
      <c r="DP19">
        <v>99.834000000000003</v>
      </c>
      <c r="DQ19">
        <v>9.9740899999999993E-2</v>
      </c>
      <c r="DR19">
        <v>28.063199999999998</v>
      </c>
      <c r="DS19">
        <v>28.008600000000001</v>
      </c>
      <c r="DT19">
        <v>999.9</v>
      </c>
      <c r="DU19">
        <v>0</v>
      </c>
      <c r="DV19">
        <v>0</v>
      </c>
      <c r="DW19">
        <v>10025</v>
      </c>
      <c r="DX19">
        <v>0</v>
      </c>
      <c r="DY19">
        <v>1560.86</v>
      </c>
      <c r="DZ19">
        <v>-17.214600000000001</v>
      </c>
      <c r="EA19">
        <v>187.44200000000001</v>
      </c>
      <c r="EB19">
        <v>203.78299999999999</v>
      </c>
      <c r="EC19">
        <v>6.2861500000000001</v>
      </c>
      <c r="ED19">
        <v>199.98099999999999</v>
      </c>
      <c r="EE19">
        <v>18.6616</v>
      </c>
      <c r="EF19">
        <v>2.4906299999999999</v>
      </c>
      <c r="EG19">
        <v>1.8630599999999999</v>
      </c>
      <c r="EH19">
        <v>20.965399999999999</v>
      </c>
      <c r="EI19">
        <v>16.3261</v>
      </c>
      <c r="EJ19">
        <v>1799.97</v>
      </c>
      <c r="EK19">
        <v>0.97799499999999995</v>
      </c>
      <c r="EL19">
        <v>2.2004900000000001E-2</v>
      </c>
      <c r="EM19">
        <v>0</v>
      </c>
      <c r="EN19">
        <v>941.61900000000003</v>
      </c>
      <c r="EO19">
        <v>5.0002500000000003</v>
      </c>
      <c r="EP19">
        <v>24843</v>
      </c>
      <c r="EQ19">
        <v>14821.8</v>
      </c>
      <c r="ER19">
        <v>48.686999999999998</v>
      </c>
      <c r="ES19">
        <v>50.561999999999998</v>
      </c>
      <c r="ET19">
        <v>49.686999999999998</v>
      </c>
      <c r="EU19">
        <v>49.061999999999998</v>
      </c>
      <c r="EV19">
        <v>49.686999999999998</v>
      </c>
      <c r="EW19">
        <v>1755.47</v>
      </c>
      <c r="EX19">
        <v>39.5</v>
      </c>
      <c r="EY19">
        <v>0</v>
      </c>
      <c r="EZ19">
        <v>113.6000001430511</v>
      </c>
      <c r="FA19">
        <v>0</v>
      </c>
      <c r="FB19">
        <v>942.14438461538464</v>
      </c>
      <c r="FC19">
        <v>-3.230085455497719</v>
      </c>
      <c r="FD19">
        <v>557.43589372405927</v>
      </c>
      <c r="FE19">
        <v>24778.13846153846</v>
      </c>
      <c r="FF19">
        <v>15</v>
      </c>
      <c r="FG19">
        <v>1693584616</v>
      </c>
      <c r="FH19" t="s">
        <v>440</v>
      </c>
      <c r="FI19">
        <v>1693584598.5</v>
      </c>
      <c r="FJ19">
        <v>1693584616</v>
      </c>
      <c r="FK19">
        <v>5</v>
      </c>
      <c r="FL19">
        <v>0.17699999999999999</v>
      </c>
      <c r="FM19">
        <v>-1E-3</v>
      </c>
      <c r="FN19">
        <v>-1.7170000000000001</v>
      </c>
      <c r="FO19">
        <v>-0.36399999999999999</v>
      </c>
      <c r="FP19">
        <v>200</v>
      </c>
      <c r="FQ19">
        <v>18</v>
      </c>
      <c r="FR19">
        <v>0.43</v>
      </c>
      <c r="FS19">
        <v>0.04</v>
      </c>
      <c r="FT19">
        <v>13.33817252571362</v>
      </c>
      <c r="FU19">
        <v>-0.28617897259109271</v>
      </c>
      <c r="FV19">
        <v>8.3771006710419635E-2</v>
      </c>
      <c r="FW19">
        <v>1</v>
      </c>
      <c r="FX19">
        <v>0.42001020752199281</v>
      </c>
      <c r="FY19">
        <v>6.6324845995262408E-2</v>
      </c>
      <c r="FZ19">
        <v>1.2336961997083E-2</v>
      </c>
      <c r="GA19">
        <v>1</v>
      </c>
      <c r="GB19">
        <v>2</v>
      </c>
      <c r="GC19">
        <v>2</v>
      </c>
      <c r="GD19" t="s">
        <v>427</v>
      </c>
      <c r="GE19">
        <v>2.9194</v>
      </c>
      <c r="GF19">
        <v>2.8298399999999999</v>
      </c>
      <c r="GG19">
        <v>4.7932200000000001E-2</v>
      </c>
      <c r="GH19">
        <v>5.04533E-2</v>
      </c>
      <c r="GI19">
        <v>0.124348</v>
      </c>
      <c r="GJ19">
        <v>9.6506099999999997E-2</v>
      </c>
      <c r="GK19">
        <v>24721.200000000001</v>
      </c>
      <c r="GL19">
        <v>30311.200000000001</v>
      </c>
      <c r="GM19">
        <v>23374.7</v>
      </c>
      <c r="GN19">
        <v>29222.3</v>
      </c>
      <c r="GO19">
        <v>27904.799999999999</v>
      </c>
      <c r="GP19">
        <v>37290.5</v>
      </c>
      <c r="GQ19">
        <v>33045.300000000003</v>
      </c>
      <c r="GR19">
        <v>43042.5</v>
      </c>
      <c r="GS19">
        <v>1.9741</v>
      </c>
      <c r="GT19">
        <v>1.8396999999999999</v>
      </c>
      <c r="GU19">
        <v>5.73993E-2</v>
      </c>
      <c r="GV19">
        <v>0</v>
      </c>
      <c r="GW19">
        <v>27.070699999999999</v>
      </c>
      <c r="GX19">
        <v>999.9</v>
      </c>
      <c r="GY19">
        <v>38.700000000000003</v>
      </c>
      <c r="GZ19">
        <v>37.5</v>
      </c>
      <c r="HA19">
        <v>25.115400000000001</v>
      </c>
      <c r="HB19">
        <v>61.490200000000002</v>
      </c>
      <c r="HC19">
        <v>37.588099999999997</v>
      </c>
      <c r="HD19">
        <v>1</v>
      </c>
      <c r="HE19">
        <v>0.319573</v>
      </c>
      <c r="HF19">
        <v>3.7980100000000001</v>
      </c>
      <c r="HG19">
        <v>20.228899999999999</v>
      </c>
      <c r="HH19">
        <v>5.2107000000000001</v>
      </c>
      <c r="HI19">
        <v>11.872199999999999</v>
      </c>
      <c r="HJ19">
        <v>4.9846000000000004</v>
      </c>
      <c r="HK19">
        <v>3.2839999999999998</v>
      </c>
      <c r="HL19">
        <v>9999</v>
      </c>
      <c r="HM19">
        <v>9999</v>
      </c>
      <c r="HN19">
        <v>9999</v>
      </c>
      <c r="HO19">
        <v>999.9</v>
      </c>
      <c r="HP19">
        <v>1.855</v>
      </c>
      <c r="HQ19">
        <v>1.86103</v>
      </c>
      <c r="HR19">
        <v>1.8583700000000001</v>
      </c>
      <c r="HS19">
        <v>1.8595900000000001</v>
      </c>
      <c r="HT19">
        <v>1.8588899999999999</v>
      </c>
      <c r="HU19">
        <v>1.85945</v>
      </c>
      <c r="HV19">
        <v>1.8577600000000001</v>
      </c>
      <c r="HW19">
        <v>1.86111</v>
      </c>
      <c r="HX19">
        <v>5</v>
      </c>
      <c r="HY19">
        <v>0</v>
      </c>
      <c r="HZ19">
        <v>0</v>
      </c>
      <c r="IA19">
        <v>0</v>
      </c>
      <c r="IB19" t="s">
        <v>428</v>
      </c>
      <c r="IC19" t="s">
        <v>429</v>
      </c>
      <c r="ID19" t="s">
        <v>430</v>
      </c>
      <c r="IE19" t="s">
        <v>430</v>
      </c>
      <c r="IF19" t="s">
        <v>430</v>
      </c>
      <c r="IG19" t="s">
        <v>430</v>
      </c>
      <c r="IH19">
        <v>0</v>
      </c>
      <c r="II19">
        <v>100</v>
      </c>
      <c r="IJ19">
        <v>100</v>
      </c>
      <c r="IK19">
        <v>-1.7170000000000001</v>
      </c>
      <c r="IL19">
        <v>-0.36420000000000002</v>
      </c>
      <c r="IM19">
        <v>-1.7168000000000061</v>
      </c>
      <c r="IN19">
        <v>0</v>
      </c>
      <c r="IO19">
        <v>0</v>
      </c>
      <c r="IP19">
        <v>0</v>
      </c>
      <c r="IQ19">
        <v>-0.36417619047619709</v>
      </c>
      <c r="IR19">
        <v>0</v>
      </c>
      <c r="IS19">
        <v>0</v>
      </c>
      <c r="IT19">
        <v>0</v>
      </c>
      <c r="IU19">
        <v>-1</v>
      </c>
      <c r="IV19">
        <v>-1</v>
      </c>
      <c r="IW19">
        <v>-1</v>
      </c>
      <c r="IX19">
        <v>-1</v>
      </c>
      <c r="IY19">
        <v>0.9</v>
      </c>
      <c r="IZ19">
        <v>0.7</v>
      </c>
      <c r="JA19">
        <v>0.58471700000000004</v>
      </c>
      <c r="JB19">
        <v>2.4682599999999999</v>
      </c>
      <c r="JC19">
        <v>1.49414</v>
      </c>
      <c r="JD19">
        <v>2.2912599999999999</v>
      </c>
      <c r="JE19">
        <v>1.54419</v>
      </c>
      <c r="JF19">
        <v>2.3999000000000001</v>
      </c>
      <c r="JG19">
        <v>44.557299999999998</v>
      </c>
      <c r="JH19">
        <v>23.772300000000001</v>
      </c>
      <c r="JI19">
        <v>18</v>
      </c>
      <c r="JJ19">
        <v>509.62299999999999</v>
      </c>
      <c r="JK19">
        <v>453.24200000000002</v>
      </c>
      <c r="JL19">
        <v>21.879200000000001</v>
      </c>
      <c r="JM19">
        <v>31.473600000000001</v>
      </c>
      <c r="JN19">
        <v>30</v>
      </c>
      <c r="JO19">
        <v>31.435500000000001</v>
      </c>
      <c r="JP19">
        <v>31.414899999999999</v>
      </c>
      <c r="JQ19">
        <v>11.778700000000001</v>
      </c>
      <c r="JR19">
        <v>23.842600000000001</v>
      </c>
      <c r="JS19">
        <v>29.822099999999999</v>
      </c>
      <c r="JT19">
        <v>21.886800000000001</v>
      </c>
      <c r="JU19">
        <v>200</v>
      </c>
      <c r="JV19">
        <v>18.6434</v>
      </c>
      <c r="JW19">
        <v>98.015000000000001</v>
      </c>
      <c r="JX19">
        <v>97.035200000000003</v>
      </c>
    </row>
    <row r="20" spans="1:284" x14ac:dyDescent="0.3">
      <c r="A20">
        <v>4</v>
      </c>
      <c r="B20">
        <v>1693584777.5</v>
      </c>
      <c r="C20">
        <v>383</v>
      </c>
      <c r="D20" t="s">
        <v>441</v>
      </c>
      <c r="E20" t="s">
        <v>442</v>
      </c>
      <c r="F20" t="s">
        <v>416</v>
      </c>
      <c r="G20" t="s">
        <v>417</v>
      </c>
      <c r="H20" t="s">
        <v>418</v>
      </c>
      <c r="I20" t="s">
        <v>419</v>
      </c>
      <c r="J20" t="s">
        <v>420</v>
      </c>
      <c r="K20" t="s">
        <v>31</v>
      </c>
      <c r="L20" t="s">
        <v>421</v>
      </c>
      <c r="M20">
        <v>1693584777.5</v>
      </c>
      <c r="N20">
        <f t="shared" si="0"/>
        <v>5.8591086180756879E-3</v>
      </c>
      <c r="O20">
        <f t="shared" si="1"/>
        <v>5.8591086180756875</v>
      </c>
      <c r="P20">
        <f t="shared" si="2"/>
        <v>9.2866580682379389</v>
      </c>
      <c r="Q20">
        <f t="shared" si="3"/>
        <v>137.857</v>
      </c>
      <c r="R20">
        <f t="shared" si="4"/>
        <v>101.84750773440754</v>
      </c>
      <c r="S20">
        <f t="shared" si="5"/>
        <v>10.177655974204468</v>
      </c>
      <c r="T20">
        <f t="shared" si="6"/>
        <v>13.776096743523</v>
      </c>
      <c r="U20">
        <f t="shared" si="7"/>
        <v>0.47819071573642702</v>
      </c>
      <c r="V20">
        <f t="shared" si="8"/>
        <v>2.9213006092605953</v>
      </c>
      <c r="W20">
        <f t="shared" si="9"/>
        <v>0.43857722266879184</v>
      </c>
      <c r="X20">
        <f t="shared" si="10"/>
        <v>0.27739589795081843</v>
      </c>
      <c r="Y20">
        <f t="shared" si="11"/>
        <v>344.37759967084065</v>
      </c>
      <c r="Z20">
        <f t="shared" si="12"/>
        <v>28.52498022949927</v>
      </c>
      <c r="AA20">
        <f t="shared" si="13"/>
        <v>27.9636</v>
      </c>
      <c r="AB20">
        <f t="shared" si="14"/>
        <v>3.7867944989046429</v>
      </c>
      <c r="AC20">
        <f t="shared" si="15"/>
        <v>65.649311540510354</v>
      </c>
      <c r="AD20">
        <f t="shared" si="16"/>
        <v>2.4937416236772001</v>
      </c>
      <c r="AE20">
        <f t="shared" si="17"/>
        <v>3.7985800081671561</v>
      </c>
      <c r="AF20">
        <f t="shared" si="18"/>
        <v>1.2930528752274428</v>
      </c>
      <c r="AG20">
        <f t="shared" si="19"/>
        <v>-258.38669005713786</v>
      </c>
      <c r="AH20">
        <f t="shared" si="20"/>
        <v>8.3943853451961914</v>
      </c>
      <c r="AI20">
        <f t="shared" si="21"/>
        <v>0.62629817568650947</v>
      </c>
      <c r="AJ20">
        <f t="shared" si="22"/>
        <v>95.011593134585468</v>
      </c>
      <c r="AK20">
        <v>1</v>
      </c>
      <c r="AL20">
        <v>0</v>
      </c>
      <c r="AM20">
        <f t="shared" si="23"/>
        <v>1</v>
      </c>
      <c r="AN20">
        <f t="shared" si="24"/>
        <v>0</v>
      </c>
      <c r="AO20">
        <f t="shared" si="25"/>
        <v>52457.511040345787</v>
      </c>
      <c r="AP20" t="s">
        <v>422</v>
      </c>
      <c r="AQ20">
        <v>10366.9</v>
      </c>
      <c r="AR20">
        <v>993.59653846153856</v>
      </c>
      <c r="AS20">
        <v>3431.87</v>
      </c>
      <c r="AT20">
        <f t="shared" si="26"/>
        <v>0.71047955241266758</v>
      </c>
      <c r="AU20">
        <v>-3.9894345373445681</v>
      </c>
      <c r="AV20" t="s">
        <v>443</v>
      </c>
      <c r="AW20">
        <v>10243.5</v>
      </c>
      <c r="AX20">
        <v>946.24955999999986</v>
      </c>
      <c r="AY20">
        <v>1244.029117658908</v>
      </c>
      <c r="AZ20">
        <f t="shared" si="27"/>
        <v>0.23936703203481957</v>
      </c>
      <c r="BA20">
        <v>0.5</v>
      </c>
      <c r="BB20">
        <f t="shared" si="28"/>
        <v>1513.2185998354203</v>
      </c>
      <c r="BC20">
        <f t="shared" si="29"/>
        <v>9.2866580682379389</v>
      </c>
      <c r="BD20">
        <f t="shared" si="30"/>
        <v>181.10732253124493</v>
      </c>
      <c r="BE20">
        <f t="shared" si="31"/>
        <v>8.773413574896867E-3</v>
      </c>
      <c r="BF20">
        <f t="shared" si="32"/>
        <v>1.7586733712939999</v>
      </c>
      <c r="BG20">
        <f t="shared" si="33"/>
        <v>658.37201010499609</v>
      </c>
      <c r="BH20" t="s">
        <v>444</v>
      </c>
      <c r="BI20">
        <v>657.75</v>
      </c>
      <c r="BJ20">
        <f t="shared" si="34"/>
        <v>657.75</v>
      </c>
      <c r="BK20">
        <f t="shared" si="35"/>
        <v>0.47127443348127163</v>
      </c>
      <c r="BL20">
        <f t="shared" si="36"/>
        <v>0.50791431707133339</v>
      </c>
      <c r="BM20">
        <f t="shared" si="37"/>
        <v>0.78866122674617245</v>
      </c>
      <c r="BN20">
        <f t="shared" si="38"/>
        <v>1.1890607788063543</v>
      </c>
      <c r="BO20">
        <f t="shared" si="39"/>
        <v>0.8972910204094352</v>
      </c>
      <c r="BP20">
        <f t="shared" si="40"/>
        <v>0.35305764586423644</v>
      </c>
      <c r="BQ20">
        <f t="shared" si="41"/>
        <v>0.64694235413576351</v>
      </c>
      <c r="BR20">
        <v>16938</v>
      </c>
      <c r="BS20">
        <v>290.00000000000011</v>
      </c>
      <c r="BT20">
        <v>1173.73</v>
      </c>
      <c r="BU20">
        <v>155</v>
      </c>
      <c r="BV20">
        <v>10243.5</v>
      </c>
      <c r="BW20">
        <v>1169.8499999999999</v>
      </c>
      <c r="BX20">
        <v>3.88</v>
      </c>
      <c r="BY20">
        <v>300.00000000000011</v>
      </c>
      <c r="BZ20">
        <v>38.5</v>
      </c>
      <c r="CA20">
        <v>1244.029117658908</v>
      </c>
      <c r="CB20">
        <v>1.1237537387524339</v>
      </c>
      <c r="CC20">
        <v>-75.986906150470602</v>
      </c>
      <c r="CD20">
        <v>0.94123232008202651</v>
      </c>
      <c r="CE20">
        <v>0.9957222796026608</v>
      </c>
      <c r="CF20">
        <v>-1.114819265850945E-2</v>
      </c>
      <c r="CG20">
        <v>289.99999999999989</v>
      </c>
      <c r="CH20">
        <v>1170.1600000000001</v>
      </c>
      <c r="CI20">
        <v>895</v>
      </c>
      <c r="CJ20">
        <v>10200.4</v>
      </c>
      <c r="CK20">
        <v>1169.54</v>
      </c>
      <c r="CL20">
        <v>0.62</v>
      </c>
      <c r="CZ20">
        <f t="shared" si="42"/>
        <v>1800.04</v>
      </c>
      <c r="DA20">
        <f t="shared" si="43"/>
        <v>1513.2185998354203</v>
      </c>
      <c r="DB20">
        <f t="shared" si="44"/>
        <v>0.84065831861259765</v>
      </c>
      <c r="DC20">
        <f t="shared" si="45"/>
        <v>0.19131663722519537</v>
      </c>
      <c r="DD20">
        <v>6</v>
      </c>
      <c r="DE20">
        <v>0.5</v>
      </c>
      <c r="DF20" t="s">
        <v>425</v>
      </c>
      <c r="DG20">
        <v>2</v>
      </c>
      <c r="DH20">
        <v>1693584777.5</v>
      </c>
      <c r="DI20">
        <v>137.857</v>
      </c>
      <c r="DJ20">
        <v>149.96799999999999</v>
      </c>
      <c r="DK20">
        <v>24.954799999999999</v>
      </c>
      <c r="DL20">
        <v>18.1006</v>
      </c>
      <c r="DM20">
        <v>139.60400000000001</v>
      </c>
      <c r="DN20">
        <v>25.330200000000001</v>
      </c>
      <c r="DO20">
        <v>500.09300000000002</v>
      </c>
      <c r="DP20">
        <v>99.83</v>
      </c>
      <c r="DQ20">
        <v>0.100339</v>
      </c>
      <c r="DR20">
        <v>28.0169</v>
      </c>
      <c r="DS20">
        <v>27.9636</v>
      </c>
      <c r="DT20">
        <v>999.9</v>
      </c>
      <c r="DU20">
        <v>0</v>
      </c>
      <c r="DV20">
        <v>0</v>
      </c>
      <c r="DW20">
        <v>9970</v>
      </c>
      <c r="DX20">
        <v>0</v>
      </c>
      <c r="DY20">
        <v>1565.29</v>
      </c>
      <c r="DZ20">
        <v>-12.1104</v>
      </c>
      <c r="EA20">
        <v>141.386</v>
      </c>
      <c r="EB20">
        <v>152.732</v>
      </c>
      <c r="EC20">
        <v>6.85419</v>
      </c>
      <c r="ED20">
        <v>149.96799999999999</v>
      </c>
      <c r="EE20">
        <v>18.1006</v>
      </c>
      <c r="EF20">
        <v>2.4912299999999998</v>
      </c>
      <c r="EG20">
        <v>1.80698</v>
      </c>
      <c r="EH20">
        <v>20.9693</v>
      </c>
      <c r="EI20">
        <v>15.847300000000001</v>
      </c>
      <c r="EJ20">
        <v>1800.04</v>
      </c>
      <c r="EK20">
        <v>0.97799499999999995</v>
      </c>
      <c r="EL20">
        <v>2.2005E-2</v>
      </c>
      <c r="EM20">
        <v>0</v>
      </c>
      <c r="EN20">
        <v>945.80200000000002</v>
      </c>
      <c r="EO20">
        <v>5.0002500000000003</v>
      </c>
      <c r="EP20">
        <v>24782.5</v>
      </c>
      <c r="EQ20">
        <v>14822.4</v>
      </c>
      <c r="ER20">
        <v>48.686999999999998</v>
      </c>
      <c r="ES20">
        <v>50.561999999999998</v>
      </c>
      <c r="ET20">
        <v>49.686999999999998</v>
      </c>
      <c r="EU20">
        <v>49</v>
      </c>
      <c r="EV20">
        <v>49.625</v>
      </c>
      <c r="EW20">
        <v>1755.54</v>
      </c>
      <c r="EX20">
        <v>39.5</v>
      </c>
      <c r="EY20">
        <v>0</v>
      </c>
      <c r="EZ20">
        <v>120.2000000476837</v>
      </c>
      <c r="FA20">
        <v>0</v>
      </c>
      <c r="FB20">
        <v>946.24955999999986</v>
      </c>
      <c r="FC20">
        <v>-2.825999987350662</v>
      </c>
      <c r="FD20">
        <v>425.52307458551508</v>
      </c>
      <c r="FE20">
        <v>24833.06</v>
      </c>
      <c r="FF20">
        <v>15</v>
      </c>
      <c r="FG20">
        <v>1693584736.5</v>
      </c>
      <c r="FH20" t="s">
        <v>445</v>
      </c>
      <c r="FI20">
        <v>1693584723.5</v>
      </c>
      <c r="FJ20">
        <v>1693584736.5</v>
      </c>
      <c r="FK20">
        <v>6</v>
      </c>
      <c r="FL20">
        <v>-0.03</v>
      </c>
      <c r="FM20">
        <v>-1.0999999999999999E-2</v>
      </c>
      <c r="FN20">
        <v>-1.746</v>
      </c>
      <c r="FO20">
        <v>-0.375</v>
      </c>
      <c r="FP20">
        <v>150</v>
      </c>
      <c r="FQ20">
        <v>18</v>
      </c>
      <c r="FR20">
        <v>0.38</v>
      </c>
      <c r="FS20">
        <v>0.03</v>
      </c>
      <c r="FT20">
        <v>9.263480495765597</v>
      </c>
      <c r="FU20">
        <v>-6.1043939164555069E-2</v>
      </c>
      <c r="FV20">
        <v>5.2271170683241379E-2</v>
      </c>
      <c r="FW20">
        <v>1</v>
      </c>
      <c r="FX20">
        <v>0.46804100029338602</v>
      </c>
      <c r="FY20">
        <v>8.5143988412423155E-2</v>
      </c>
      <c r="FZ20">
        <v>1.4239819767767401E-2</v>
      </c>
      <c r="GA20">
        <v>1</v>
      </c>
      <c r="GB20">
        <v>2</v>
      </c>
      <c r="GC20">
        <v>2</v>
      </c>
      <c r="GD20" t="s">
        <v>427</v>
      </c>
      <c r="GE20">
        <v>2.9199600000000001</v>
      </c>
      <c r="GF20">
        <v>2.8299599999999998</v>
      </c>
      <c r="GG20">
        <v>3.7257899999999997E-2</v>
      </c>
      <c r="GH20">
        <v>3.8984900000000003E-2</v>
      </c>
      <c r="GI20">
        <v>0.12439699999999999</v>
      </c>
      <c r="GJ20">
        <v>9.4400399999999995E-2</v>
      </c>
      <c r="GK20">
        <v>25000.799999999999</v>
      </c>
      <c r="GL20">
        <v>30676.7</v>
      </c>
      <c r="GM20">
        <v>23377.4</v>
      </c>
      <c r="GN20">
        <v>29222.2</v>
      </c>
      <c r="GO20">
        <v>27906.400000000001</v>
      </c>
      <c r="GP20">
        <v>37377.800000000003</v>
      </c>
      <c r="GQ20">
        <v>33049.9</v>
      </c>
      <c r="GR20">
        <v>43043</v>
      </c>
      <c r="GS20">
        <v>1.9743999999999999</v>
      </c>
      <c r="GT20">
        <v>1.8346</v>
      </c>
      <c r="GU20">
        <v>5.3525000000000003E-2</v>
      </c>
      <c r="GV20">
        <v>0</v>
      </c>
      <c r="GW20">
        <v>27.089099999999998</v>
      </c>
      <c r="GX20">
        <v>999.9</v>
      </c>
      <c r="GY20">
        <v>37.6</v>
      </c>
      <c r="GZ20">
        <v>37.9</v>
      </c>
      <c r="HA20">
        <v>24.939499999999999</v>
      </c>
      <c r="HB20">
        <v>61.530200000000001</v>
      </c>
      <c r="HC20">
        <v>37.211500000000001</v>
      </c>
      <c r="HD20">
        <v>1</v>
      </c>
      <c r="HE20">
        <v>0.32164599999999999</v>
      </c>
      <c r="HF20">
        <v>3.4404499999999998</v>
      </c>
      <c r="HG20">
        <v>20.236499999999999</v>
      </c>
      <c r="HH20">
        <v>5.2107000000000001</v>
      </c>
      <c r="HI20">
        <v>11.872199999999999</v>
      </c>
      <c r="HJ20">
        <v>4.9851999999999999</v>
      </c>
      <c r="HK20">
        <v>3.2839999999999998</v>
      </c>
      <c r="HL20">
        <v>9999</v>
      </c>
      <c r="HM20">
        <v>9999</v>
      </c>
      <c r="HN20">
        <v>9999</v>
      </c>
      <c r="HO20">
        <v>999.9</v>
      </c>
      <c r="HP20">
        <v>1.85501</v>
      </c>
      <c r="HQ20">
        <v>1.86103</v>
      </c>
      <c r="HR20">
        <v>1.8583799999999999</v>
      </c>
      <c r="HS20">
        <v>1.8595900000000001</v>
      </c>
      <c r="HT20">
        <v>1.8589199999999999</v>
      </c>
      <c r="HU20">
        <v>1.85944</v>
      </c>
      <c r="HV20">
        <v>1.8577600000000001</v>
      </c>
      <c r="HW20">
        <v>1.86111</v>
      </c>
      <c r="HX20">
        <v>5</v>
      </c>
      <c r="HY20">
        <v>0</v>
      </c>
      <c r="HZ20">
        <v>0</v>
      </c>
      <c r="IA20">
        <v>0</v>
      </c>
      <c r="IB20" t="s">
        <v>428</v>
      </c>
      <c r="IC20" t="s">
        <v>429</v>
      </c>
      <c r="ID20" t="s">
        <v>430</v>
      </c>
      <c r="IE20" t="s">
        <v>430</v>
      </c>
      <c r="IF20" t="s">
        <v>430</v>
      </c>
      <c r="IG20" t="s">
        <v>430</v>
      </c>
      <c r="IH20">
        <v>0</v>
      </c>
      <c r="II20">
        <v>100</v>
      </c>
      <c r="IJ20">
        <v>100</v>
      </c>
      <c r="IK20">
        <v>-1.7470000000000001</v>
      </c>
      <c r="IL20">
        <v>-0.37540000000000001</v>
      </c>
      <c r="IM20">
        <v>-1.746400000000023</v>
      </c>
      <c r="IN20">
        <v>0</v>
      </c>
      <c r="IO20">
        <v>0</v>
      </c>
      <c r="IP20">
        <v>0</v>
      </c>
      <c r="IQ20">
        <v>-0.37543500000000313</v>
      </c>
      <c r="IR20">
        <v>0</v>
      </c>
      <c r="IS20">
        <v>0</v>
      </c>
      <c r="IT20">
        <v>0</v>
      </c>
      <c r="IU20">
        <v>-1</v>
      </c>
      <c r="IV20">
        <v>-1</v>
      </c>
      <c r="IW20">
        <v>-1</v>
      </c>
      <c r="IX20">
        <v>-1</v>
      </c>
      <c r="IY20">
        <v>0.9</v>
      </c>
      <c r="IZ20">
        <v>0.7</v>
      </c>
      <c r="JA20">
        <v>0.47729500000000002</v>
      </c>
      <c r="JB20">
        <v>2.47803</v>
      </c>
      <c r="JC20">
        <v>1.49414</v>
      </c>
      <c r="JD20">
        <v>2.2912599999999999</v>
      </c>
      <c r="JE20">
        <v>1.54419</v>
      </c>
      <c r="JF20">
        <v>2.50488</v>
      </c>
      <c r="JG20">
        <v>44.950400000000002</v>
      </c>
      <c r="JH20">
        <v>23.7285</v>
      </c>
      <c r="JI20">
        <v>18</v>
      </c>
      <c r="JJ20">
        <v>510.09500000000003</v>
      </c>
      <c r="JK20">
        <v>450.00099999999998</v>
      </c>
      <c r="JL20">
        <v>22.131</v>
      </c>
      <c r="JM20">
        <v>31.523299999999999</v>
      </c>
      <c r="JN20">
        <v>29.999700000000001</v>
      </c>
      <c r="JO20">
        <v>31.468299999999999</v>
      </c>
      <c r="JP20">
        <v>31.4436</v>
      </c>
      <c r="JQ20">
        <v>9.6119400000000006</v>
      </c>
      <c r="JR20">
        <v>25.170999999999999</v>
      </c>
      <c r="JS20">
        <v>27.537199999999999</v>
      </c>
      <c r="JT20">
        <v>22.1358</v>
      </c>
      <c r="JU20">
        <v>150</v>
      </c>
      <c r="JV20">
        <v>17.988600000000002</v>
      </c>
      <c r="JW20">
        <v>98.027600000000007</v>
      </c>
      <c r="JX20">
        <v>97.035700000000006</v>
      </c>
    </row>
    <row r="21" spans="1:284" x14ac:dyDescent="0.3">
      <c r="A21">
        <v>5</v>
      </c>
      <c r="B21">
        <v>1693584894</v>
      </c>
      <c r="C21">
        <v>499.5</v>
      </c>
      <c r="D21" t="s">
        <v>446</v>
      </c>
      <c r="E21" t="s">
        <v>447</v>
      </c>
      <c r="F21" t="s">
        <v>416</v>
      </c>
      <c r="G21" t="s">
        <v>417</v>
      </c>
      <c r="H21" t="s">
        <v>418</v>
      </c>
      <c r="I21" t="s">
        <v>419</v>
      </c>
      <c r="J21" t="s">
        <v>420</v>
      </c>
      <c r="K21" t="s">
        <v>31</v>
      </c>
      <c r="L21" t="s">
        <v>421</v>
      </c>
      <c r="M21">
        <v>1693584894</v>
      </c>
      <c r="N21">
        <f t="shared" si="0"/>
        <v>6.2293226612566864E-3</v>
      </c>
      <c r="O21">
        <f t="shared" si="1"/>
        <v>6.2293226612566865</v>
      </c>
      <c r="P21">
        <f t="shared" si="2"/>
        <v>4.7196848030578522</v>
      </c>
      <c r="Q21">
        <f t="shared" si="3"/>
        <v>93.601699999999994</v>
      </c>
      <c r="R21">
        <f t="shared" si="4"/>
        <v>75.65097407854546</v>
      </c>
      <c r="S21">
        <f t="shared" si="5"/>
        <v>7.559594465218904</v>
      </c>
      <c r="T21">
        <f t="shared" si="6"/>
        <v>9.3533613000199605</v>
      </c>
      <c r="U21">
        <f t="shared" si="7"/>
        <v>0.50586715171028496</v>
      </c>
      <c r="V21">
        <f t="shared" si="8"/>
        <v>2.9278347452163613</v>
      </c>
      <c r="W21">
        <f t="shared" si="9"/>
        <v>0.46185109266259394</v>
      </c>
      <c r="X21">
        <f t="shared" si="10"/>
        <v>0.29229177611389823</v>
      </c>
      <c r="Y21">
        <f t="shared" si="11"/>
        <v>344.35739967098908</v>
      </c>
      <c r="Z21">
        <f t="shared" si="12"/>
        <v>28.504918891972341</v>
      </c>
      <c r="AA21">
        <f t="shared" si="13"/>
        <v>28.000399999999999</v>
      </c>
      <c r="AB21">
        <f t="shared" si="14"/>
        <v>3.7949281708804219</v>
      </c>
      <c r="AC21">
        <f t="shared" si="15"/>
        <v>65.243185859578986</v>
      </c>
      <c r="AD21">
        <f t="shared" si="16"/>
        <v>2.4895177766620398</v>
      </c>
      <c r="AE21">
        <f t="shared" si="17"/>
        <v>3.8157513981922291</v>
      </c>
      <c r="AF21">
        <f t="shared" si="18"/>
        <v>1.3054103942183821</v>
      </c>
      <c r="AG21">
        <f t="shared" si="19"/>
        <v>-274.71312936141987</v>
      </c>
      <c r="AH21">
        <f t="shared" si="20"/>
        <v>14.821685575027635</v>
      </c>
      <c r="AI21">
        <f t="shared" si="21"/>
        <v>1.1039939156740686</v>
      </c>
      <c r="AJ21">
        <f t="shared" si="22"/>
        <v>85.569949800270933</v>
      </c>
      <c r="AK21">
        <v>1</v>
      </c>
      <c r="AL21">
        <v>0</v>
      </c>
      <c r="AM21">
        <f t="shared" si="23"/>
        <v>1</v>
      </c>
      <c r="AN21">
        <f t="shared" si="24"/>
        <v>0</v>
      </c>
      <c r="AO21">
        <f t="shared" si="25"/>
        <v>52631.888967085179</v>
      </c>
      <c r="AP21" t="s">
        <v>422</v>
      </c>
      <c r="AQ21">
        <v>10366.9</v>
      </c>
      <c r="AR21">
        <v>993.59653846153856</v>
      </c>
      <c r="AS21">
        <v>3431.87</v>
      </c>
      <c r="AT21">
        <f t="shared" si="26"/>
        <v>0.71047955241266758</v>
      </c>
      <c r="AU21">
        <v>-3.9894345373445681</v>
      </c>
      <c r="AV21" t="s">
        <v>448</v>
      </c>
      <c r="AW21">
        <v>10247.6</v>
      </c>
      <c r="AX21">
        <v>952.73346153846171</v>
      </c>
      <c r="AY21">
        <v>1221.08624687469</v>
      </c>
      <c r="AZ21">
        <f t="shared" si="27"/>
        <v>0.21976562754929396</v>
      </c>
      <c r="BA21">
        <v>0.5</v>
      </c>
      <c r="BB21">
        <f t="shared" si="28"/>
        <v>1513.1339998354943</v>
      </c>
      <c r="BC21">
        <f t="shared" si="29"/>
        <v>4.7196848030578522</v>
      </c>
      <c r="BD21">
        <f t="shared" si="30"/>
        <v>166.26742152001034</v>
      </c>
      <c r="BE21">
        <f t="shared" si="31"/>
        <v>5.755682802282721E-3</v>
      </c>
      <c r="BF21">
        <f t="shared" si="32"/>
        <v>1.8105058170818824</v>
      </c>
      <c r="BG21">
        <f t="shared" si="33"/>
        <v>651.88989879389396</v>
      </c>
      <c r="BH21" t="s">
        <v>449</v>
      </c>
      <c r="BI21">
        <v>660.77</v>
      </c>
      <c r="BJ21">
        <f t="shared" si="34"/>
        <v>660.77</v>
      </c>
      <c r="BK21">
        <f t="shared" si="35"/>
        <v>0.45886705243695258</v>
      </c>
      <c r="BL21">
        <f t="shared" si="36"/>
        <v>0.4789309373644543</v>
      </c>
      <c r="BM21">
        <f t="shared" si="37"/>
        <v>0.79780006247530222</v>
      </c>
      <c r="BN21">
        <f t="shared" si="38"/>
        <v>1.1796260464181707</v>
      </c>
      <c r="BO21">
        <f t="shared" si="39"/>
        <v>0.90670049442706313</v>
      </c>
      <c r="BP21">
        <f t="shared" si="40"/>
        <v>0.33216341008039102</v>
      </c>
      <c r="BQ21">
        <f t="shared" si="41"/>
        <v>0.66783658991960904</v>
      </c>
      <c r="BR21">
        <v>16940</v>
      </c>
      <c r="BS21">
        <v>290.00000000000011</v>
      </c>
      <c r="BT21">
        <v>1158.74</v>
      </c>
      <c r="BU21">
        <v>135</v>
      </c>
      <c r="BV21">
        <v>10247.6</v>
      </c>
      <c r="BW21">
        <v>1155.3800000000001</v>
      </c>
      <c r="BX21">
        <v>3.36</v>
      </c>
      <c r="BY21">
        <v>300.00000000000011</v>
      </c>
      <c r="BZ21">
        <v>38.5</v>
      </c>
      <c r="CA21">
        <v>1221.08624687469</v>
      </c>
      <c r="CB21">
        <v>1.317060863077689</v>
      </c>
      <c r="CC21">
        <v>-67.336683573935588</v>
      </c>
      <c r="CD21">
        <v>1.1032503613676361</v>
      </c>
      <c r="CE21">
        <v>0.99253979655294478</v>
      </c>
      <c r="CF21">
        <v>-1.114922157953282E-2</v>
      </c>
      <c r="CG21">
        <v>289.99999999999989</v>
      </c>
      <c r="CH21">
        <v>1155.48</v>
      </c>
      <c r="CI21">
        <v>865</v>
      </c>
      <c r="CJ21">
        <v>10202.200000000001</v>
      </c>
      <c r="CK21">
        <v>1155.08</v>
      </c>
      <c r="CL21">
        <v>0.4</v>
      </c>
      <c r="CZ21">
        <f t="shared" si="42"/>
        <v>1799.94</v>
      </c>
      <c r="DA21">
        <f t="shared" si="43"/>
        <v>1513.1339998354943</v>
      </c>
      <c r="DB21">
        <f t="shared" si="44"/>
        <v>0.84065802184266936</v>
      </c>
      <c r="DC21">
        <f t="shared" si="45"/>
        <v>0.191316043685339</v>
      </c>
      <c r="DD21">
        <v>6</v>
      </c>
      <c r="DE21">
        <v>0.5</v>
      </c>
      <c r="DF21" t="s">
        <v>425</v>
      </c>
      <c r="DG21">
        <v>2</v>
      </c>
      <c r="DH21">
        <v>1693584894</v>
      </c>
      <c r="DI21">
        <v>93.601699999999994</v>
      </c>
      <c r="DJ21">
        <v>99.959900000000005</v>
      </c>
      <c r="DK21">
        <v>24.9133</v>
      </c>
      <c r="DL21">
        <v>17.630199999999999</v>
      </c>
      <c r="DM21">
        <v>95.214200000000005</v>
      </c>
      <c r="DN21">
        <v>25.292400000000001</v>
      </c>
      <c r="DO21">
        <v>500.40199999999999</v>
      </c>
      <c r="DP21">
        <v>99.827399999999997</v>
      </c>
      <c r="DQ21">
        <v>9.9858799999999998E-2</v>
      </c>
      <c r="DR21">
        <v>28.0943</v>
      </c>
      <c r="DS21">
        <v>28.000399999999999</v>
      </c>
      <c r="DT21">
        <v>999.9</v>
      </c>
      <c r="DU21">
        <v>0</v>
      </c>
      <c r="DV21">
        <v>0</v>
      </c>
      <c r="DW21">
        <v>10007.5</v>
      </c>
      <c r="DX21">
        <v>0</v>
      </c>
      <c r="DY21">
        <v>1580.69</v>
      </c>
      <c r="DZ21">
        <v>-6.3581899999999996</v>
      </c>
      <c r="EA21">
        <v>95.993200000000002</v>
      </c>
      <c r="EB21">
        <v>101.754</v>
      </c>
      <c r="EC21">
        <v>7.2831400000000004</v>
      </c>
      <c r="ED21">
        <v>99.959900000000005</v>
      </c>
      <c r="EE21">
        <v>17.630199999999999</v>
      </c>
      <c r="EF21">
        <v>2.4870299999999999</v>
      </c>
      <c r="EG21">
        <v>1.7599800000000001</v>
      </c>
      <c r="EH21">
        <v>20.9419</v>
      </c>
      <c r="EI21">
        <v>15.4358</v>
      </c>
      <c r="EJ21">
        <v>1799.94</v>
      </c>
      <c r="EK21">
        <v>0.97800699999999996</v>
      </c>
      <c r="EL21">
        <v>2.19927E-2</v>
      </c>
      <c r="EM21">
        <v>0</v>
      </c>
      <c r="EN21">
        <v>952.34299999999996</v>
      </c>
      <c r="EO21">
        <v>5.0002500000000003</v>
      </c>
      <c r="EP21">
        <v>24845.4</v>
      </c>
      <c r="EQ21">
        <v>14821.6</v>
      </c>
      <c r="ER21">
        <v>48.561999999999998</v>
      </c>
      <c r="ES21">
        <v>50.436999999999998</v>
      </c>
      <c r="ET21">
        <v>49.561999999999998</v>
      </c>
      <c r="EU21">
        <v>48.875</v>
      </c>
      <c r="EV21">
        <v>49.561999999999998</v>
      </c>
      <c r="EW21">
        <v>1755.46</v>
      </c>
      <c r="EX21">
        <v>39.479999999999997</v>
      </c>
      <c r="EY21">
        <v>0</v>
      </c>
      <c r="EZ21">
        <v>114.6000001430511</v>
      </c>
      <c r="FA21">
        <v>0</v>
      </c>
      <c r="FB21">
        <v>952.73346153846171</v>
      </c>
      <c r="FC21">
        <v>-2.279452986988594</v>
      </c>
      <c r="FD21">
        <v>577.87008444668038</v>
      </c>
      <c r="FE21">
        <v>24863.926923076931</v>
      </c>
      <c r="FF21">
        <v>15</v>
      </c>
      <c r="FG21">
        <v>1693584854.5</v>
      </c>
      <c r="FH21" t="s">
        <v>450</v>
      </c>
      <c r="FI21">
        <v>1693584842</v>
      </c>
      <c r="FJ21">
        <v>1693584854.5</v>
      </c>
      <c r="FK21">
        <v>7</v>
      </c>
      <c r="FL21">
        <v>0.13400000000000001</v>
      </c>
      <c r="FM21">
        <v>-4.0000000000000001E-3</v>
      </c>
      <c r="FN21">
        <v>-1.613</v>
      </c>
      <c r="FO21">
        <v>-0.379</v>
      </c>
      <c r="FP21">
        <v>100</v>
      </c>
      <c r="FQ21">
        <v>18</v>
      </c>
      <c r="FR21">
        <v>0.92</v>
      </c>
      <c r="FS21">
        <v>0.04</v>
      </c>
      <c r="FT21">
        <v>4.7909919323322177</v>
      </c>
      <c r="FU21">
        <v>-0.34497048026614352</v>
      </c>
      <c r="FV21">
        <v>7.4553096294418503E-2</v>
      </c>
      <c r="FW21">
        <v>1</v>
      </c>
      <c r="FX21">
        <v>0.49321141657322942</v>
      </c>
      <c r="FY21">
        <v>9.1993143730152438E-2</v>
      </c>
      <c r="FZ21">
        <v>1.6683283513837171E-2</v>
      </c>
      <c r="GA21">
        <v>1</v>
      </c>
      <c r="GB21">
        <v>2</v>
      </c>
      <c r="GC21">
        <v>2</v>
      </c>
      <c r="GD21" t="s">
        <v>427</v>
      </c>
      <c r="GE21">
        <v>2.9207200000000002</v>
      </c>
      <c r="GF21">
        <v>2.8298100000000002</v>
      </c>
      <c r="GG21">
        <v>2.6026899999999999E-2</v>
      </c>
      <c r="GH21">
        <v>2.66939E-2</v>
      </c>
      <c r="GI21">
        <v>0.124266</v>
      </c>
      <c r="GJ21">
        <v>9.2623200000000003E-2</v>
      </c>
      <c r="GK21">
        <v>25299.3</v>
      </c>
      <c r="GL21">
        <v>31070</v>
      </c>
      <c r="GM21">
        <v>23383.9</v>
      </c>
      <c r="GN21">
        <v>29223.3</v>
      </c>
      <c r="GO21">
        <v>27916.6</v>
      </c>
      <c r="GP21">
        <v>37452.6</v>
      </c>
      <c r="GQ21">
        <v>33058.300000000003</v>
      </c>
      <c r="GR21">
        <v>43045.2</v>
      </c>
      <c r="GS21">
        <v>1.9750000000000001</v>
      </c>
      <c r="GT21">
        <v>1.8310999999999999</v>
      </c>
      <c r="GU21">
        <v>5.6058200000000002E-2</v>
      </c>
      <c r="GV21">
        <v>0</v>
      </c>
      <c r="GW21">
        <v>27.084399999999999</v>
      </c>
      <c r="GX21">
        <v>999.9</v>
      </c>
      <c r="GY21">
        <v>36.4</v>
      </c>
      <c r="GZ21">
        <v>38.200000000000003</v>
      </c>
      <c r="HA21">
        <v>24.538399999999999</v>
      </c>
      <c r="HB21">
        <v>61.680199999999999</v>
      </c>
      <c r="HC21">
        <v>37.0032</v>
      </c>
      <c r="HD21">
        <v>1</v>
      </c>
      <c r="HE21">
        <v>0.31964399999999998</v>
      </c>
      <c r="HF21">
        <v>3.3643800000000001</v>
      </c>
      <c r="HG21">
        <v>20.241</v>
      </c>
      <c r="HH21">
        <v>5.2112999999999996</v>
      </c>
      <c r="HI21">
        <v>11.872199999999999</v>
      </c>
      <c r="HJ21">
        <v>4.9850000000000003</v>
      </c>
      <c r="HK21">
        <v>3.2839999999999998</v>
      </c>
      <c r="HL21">
        <v>9999</v>
      </c>
      <c r="HM21">
        <v>9999</v>
      </c>
      <c r="HN21">
        <v>9999</v>
      </c>
      <c r="HO21">
        <v>999.9</v>
      </c>
      <c r="HP21">
        <v>1.8549599999999999</v>
      </c>
      <c r="HQ21">
        <v>1.8609599999999999</v>
      </c>
      <c r="HR21">
        <v>1.85833</v>
      </c>
      <c r="HS21">
        <v>1.8594999999999999</v>
      </c>
      <c r="HT21">
        <v>1.8588100000000001</v>
      </c>
      <c r="HU21">
        <v>1.8593900000000001</v>
      </c>
      <c r="HV21">
        <v>1.85771</v>
      </c>
      <c r="HW21">
        <v>1.8610500000000001</v>
      </c>
      <c r="HX21">
        <v>5</v>
      </c>
      <c r="HY21">
        <v>0</v>
      </c>
      <c r="HZ21">
        <v>0</v>
      </c>
      <c r="IA21">
        <v>0</v>
      </c>
      <c r="IB21" t="s">
        <v>428</v>
      </c>
      <c r="IC21" t="s">
        <v>429</v>
      </c>
      <c r="ID21" t="s">
        <v>430</v>
      </c>
      <c r="IE21" t="s">
        <v>430</v>
      </c>
      <c r="IF21" t="s">
        <v>430</v>
      </c>
      <c r="IG21" t="s">
        <v>430</v>
      </c>
      <c r="IH21">
        <v>0</v>
      </c>
      <c r="II21">
        <v>100</v>
      </c>
      <c r="IJ21">
        <v>100</v>
      </c>
      <c r="IK21">
        <v>-1.613</v>
      </c>
      <c r="IL21">
        <v>-0.37909999999999999</v>
      </c>
      <c r="IM21">
        <v>-1.6125250000000051</v>
      </c>
      <c r="IN21">
        <v>0</v>
      </c>
      <c r="IO21">
        <v>0</v>
      </c>
      <c r="IP21">
        <v>0</v>
      </c>
      <c r="IQ21">
        <v>-0.37908095238095291</v>
      </c>
      <c r="IR21">
        <v>0</v>
      </c>
      <c r="IS21">
        <v>0</v>
      </c>
      <c r="IT21">
        <v>0</v>
      </c>
      <c r="IU21">
        <v>-1</v>
      </c>
      <c r="IV21">
        <v>-1</v>
      </c>
      <c r="IW21">
        <v>-1</v>
      </c>
      <c r="IX21">
        <v>-1</v>
      </c>
      <c r="IY21">
        <v>0.9</v>
      </c>
      <c r="IZ21">
        <v>0.7</v>
      </c>
      <c r="JA21">
        <v>0.36743199999999998</v>
      </c>
      <c r="JB21">
        <v>2.49268</v>
      </c>
      <c r="JC21">
        <v>1.49414</v>
      </c>
      <c r="JD21">
        <v>2.2900399999999999</v>
      </c>
      <c r="JE21">
        <v>1.54419</v>
      </c>
      <c r="JF21">
        <v>2.4865699999999999</v>
      </c>
      <c r="JG21">
        <v>45.290399999999998</v>
      </c>
      <c r="JH21">
        <v>23.973700000000001</v>
      </c>
      <c r="JI21">
        <v>18</v>
      </c>
      <c r="JJ21">
        <v>510.41500000000002</v>
      </c>
      <c r="JK21">
        <v>447.565</v>
      </c>
      <c r="JL21">
        <v>22.4</v>
      </c>
      <c r="JM21">
        <v>31.502099999999999</v>
      </c>
      <c r="JN21">
        <v>30</v>
      </c>
      <c r="JO21">
        <v>31.459499999999998</v>
      </c>
      <c r="JP21">
        <v>31.435400000000001</v>
      </c>
      <c r="JQ21">
        <v>7.4090999999999996</v>
      </c>
      <c r="JR21">
        <v>24.8584</v>
      </c>
      <c r="JS21">
        <v>25.507999999999999</v>
      </c>
      <c r="JT21">
        <v>22.408799999999999</v>
      </c>
      <c r="JU21">
        <v>100</v>
      </c>
      <c r="JV21">
        <v>17.670999999999999</v>
      </c>
      <c r="JW21">
        <v>98.053399999999996</v>
      </c>
      <c r="JX21">
        <v>97.040099999999995</v>
      </c>
    </row>
    <row r="22" spans="1:284" x14ac:dyDescent="0.3">
      <c r="A22">
        <v>6</v>
      </c>
      <c r="B22">
        <v>1693585033.0999999</v>
      </c>
      <c r="C22">
        <v>638.59999990463257</v>
      </c>
      <c r="D22" t="s">
        <v>451</v>
      </c>
      <c r="E22" t="s">
        <v>452</v>
      </c>
      <c r="F22" t="s">
        <v>416</v>
      </c>
      <c r="G22" t="s">
        <v>417</v>
      </c>
      <c r="H22" t="s">
        <v>418</v>
      </c>
      <c r="I22" t="s">
        <v>419</v>
      </c>
      <c r="J22" t="s">
        <v>420</v>
      </c>
      <c r="K22" t="s">
        <v>31</v>
      </c>
      <c r="L22" t="s">
        <v>421</v>
      </c>
      <c r="M22">
        <v>1693585033.0999999</v>
      </c>
      <c r="N22">
        <f t="shared" si="0"/>
        <v>6.4635368625091906E-3</v>
      </c>
      <c r="O22">
        <f t="shared" si="1"/>
        <v>6.4635368625091907</v>
      </c>
      <c r="P22">
        <f t="shared" si="2"/>
        <v>2.4170258814447578</v>
      </c>
      <c r="Q22">
        <f t="shared" si="3"/>
        <v>71.528099999999995</v>
      </c>
      <c r="R22">
        <f t="shared" si="4"/>
        <v>62.213713785784471</v>
      </c>
      <c r="S22">
        <f t="shared" si="5"/>
        <v>6.2167059037465657</v>
      </c>
      <c r="T22">
        <f t="shared" si="6"/>
        <v>7.147446029100089</v>
      </c>
      <c r="U22">
        <f t="shared" si="7"/>
        <v>0.5310942833460941</v>
      </c>
      <c r="V22">
        <f t="shared" si="8"/>
        <v>2.9491837258520799</v>
      </c>
      <c r="W22">
        <f t="shared" si="9"/>
        <v>0.48311864542464233</v>
      </c>
      <c r="X22">
        <f t="shared" si="10"/>
        <v>0.30589760695427198</v>
      </c>
      <c r="Y22">
        <f t="shared" si="11"/>
        <v>344.36431283778347</v>
      </c>
      <c r="Z22">
        <f t="shared" si="12"/>
        <v>28.466597894383195</v>
      </c>
      <c r="AA22">
        <f t="shared" si="13"/>
        <v>28.009799999999998</v>
      </c>
      <c r="AB22">
        <f t="shared" si="14"/>
        <v>3.7970082359006083</v>
      </c>
      <c r="AC22">
        <f t="shared" si="15"/>
        <v>65.482393964100126</v>
      </c>
      <c r="AD22">
        <f t="shared" si="16"/>
        <v>2.5022721103693497</v>
      </c>
      <c r="AE22">
        <f t="shared" si="17"/>
        <v>3.8212899054075327</v>
      </c>
      <c r="AF22">
        <f t="shared" si="18"/>
        <v>1.2947361255312586</v>
      </c>
      <c r="AG22">
        <f t="shared" si="19"/>
        <v>-285.04197563665531</v>
      </c>
      <c r="AH22">
        <f t="shared" si="20"/>
        <v>17.394205397278359</v>
      </c>
      <c r="AI22">
        <f t="shared" si="21"/>
        <v>1.2864491776645848</v>
      </c>
      <c r="AJ22">
        <f t="shared" si="22"/>
        <v>78.002991776071084</v>
      </c>
      <c r="AK22">
        <v>1</v>
      </c>
      <c r="AL22">
        <v>0</v>
      </c>
      <c r="AM22">
        <f t="shared" si="23"/>
        <v>1</v>
      </c>
      <c r="AN22">
        <f t="shared" si="24"/>
        <v>0</v>
      </c>
      <c r="AO22">
        <f t="shared" si="25"/>
        <v>53243.338457939681</v>
      </c>
      <c r="AP22" t="s">
        <v>422</v>
      </c>
      <c r="AQ22">
        <v>10366.9</v>
      </c>
      <c r="AR22">
        <v>993.59653846153856</v>
      </c>
      <c r="AS22">
        <v>3431.87</v>
      </c>
      <c r="AT22">
        <f t="shared" si="26"/>
        <v>0.71047955241266758</v>
      </c>
      <c r="AU22">
        <v>-3.9894345373445681</v>
      </c>
      <c r="AV22" t="s">
        <v>453</v>
      </c>
      <c r="AW22">
        <v>10246.1</v>
      </c>
      <c r="AX22">
        <v>955.20303999999999</v>
      </c>
      <c r="AY22">
        <v>1202.236607312612</v>
      </c>
      <c r="AZ22">
        <f t="shared" si="27"/>
        <v>0.20547832748564532</v>
      </c>
      <c r="BA22">
        <v>0.5</v>
      </c>
      <c r="BB22">
        <f t="shared" si="28"/>
        <v>1513.1598064188918</v>
      </c>
      <c r="BC22">
        <f t="shared" si="29"/>
        <v>2.4170258814447578</v>
      </c>
      <c r="BD22">
        <f t="shared" si="30"/>
        <v>155.46077312072836</v>
      </c>
      <c r="BE22">
        <f t="shared" si="31"/>
        <v>4.2338293626442052E-3</v>
      </c>
      <c r="BF22">
        <f t="shared" si="32"/>
        <v>1.8545712043083931</v>
      </c>
      <c r="BG22">
        <f t="shared" si="33"/>
        <v>646.47867843266965</v>
      </c>
      <c r="BH22" t="s">
        <v>454</v>
      </c>
      <c r="BI22">
        <v>651.27</v>
      </c>
      <c r="BJ22">
        <f t="shared" si="34"/>
        <v>651.27</v>
      </c>
      <c r="BK22">
        <f t="shared" si="35"/>
        <v>0.45828467038963383</v>
      </c>
      <c r="BL22">
        <f t="shared" si="36"/>
        <v>0.44836395533576878</v>
      </c>
      <c r="BM22">
        <f t="shared" si="37"/>
        <v>0.80185333837566986</v>
      </c>
      <c r="BN22">
        <f t="shared" si="38"/>
        <v>1.1840178575139548</v>
      </c>
      <c r="BO22">
        <f t="shared" si="39"/>
        <v>0.91443122679134203</v>
      </c>
      <c r="BP22">
        <f t="shared" si="40"/>
        <v>0.30570044374181021</v>
      </c>
      <c r="BQ22">
        <f t="shared" si="41"/>
        <v>0.69429955625818973</v>
      </c>
      <c r="BR22">
        <v>16942</v>
      </c>
      <c r="BS22">
        <v>290.00000000000011</v>
      </c>
      <c r="BT22">
        <v>1145.5999999999999</v>
      </c>
      <c r="BU22">
        <v>145</v>
      </c>
      <c r="BV22">
        <v>10246.1</v>
      </c>
      <c r="BW22">
        <v>1142.97</v>
      </c>
      <c r="BX22">
        <v>2.63</v>
      </c>
      <c r="BY22">
        <v>300.00000000000011</v>
      </c>
      <c r="BZ22">
        <v>38.5</v>
      </c>
      <c r="CA22">
        <v>1202.236607312612</v>
      </c>
      <c r="CB22">
        <v>0.95653049567514059</v>
      </c>
      <c r="CC22">
        <v>-60.72665862813647</v>
      </c>
      <c r="CD22">
        <v>0.80125992989788075</v>
      </c>
      <c r="CE22">
        <v>0.99514896725308233</v>
      </c>
      <c r="CF22">
        <v>-1.1149489877641821E-2</v>
      </c>
      <c r="CG22">
        <v>289.99999999999989</v>
      </c>
      <c r="CH22">
        <v>1142.6600000000001</v>
      </c>
      <c r="CI22">
        <v>885</v>
      </c>
      <c r="CJ22">
        <v>10201.6</v>
      </c>
      <c r="CK22">
        <v>1142.71</v>
      </c>
      <c r="CL22">
        <v>-0.05</v>
      </c>
      <c r="CZ22">
        <f t="shared" si="42"/>
        <v>1799.97</v>
      </c>
      <c r="DA22">
        <f t="shared" si="43"/>
        <v>1513.1598064188918</v>
      </c>
      <c r="DB22">
        <f t="shared" si="44"/>
        <v>0.84065834787184879</v>
      </c>
      <c r="DC22">
        <f t="shared" si="45"/>
        <v>0.19131669574369767</v>
      </c>
      <c r="DD22">
        <v>6</v>
      </c>
      <c r="DE22">
        <v>0.5</v>
      </c>
      <c r="DF22" t="s">
        <v>425</v>
      </c>
      <c r="DG22">
        <v>2</v>
      </c>
      <c r="DH22">
        <v>1693585033.0999999</v>
      </c>
      <c r="DI22">
        <v>71.528099999999995</v>
      </c>
      <c r="DJ22">
        <v>74.980800000000002</v>
      </c>
      <c r="DK22">
        <v>25.041499999999999</v>
      </c>
      <c r="DL22">
        <v>17.484999999999999</v>
      </c>
      <c r="DM22">
        <v>73.073499999999996</v>
      </c>
      <c r="DN22">
        <v>25.427299999999999</v>
      </c>
      <c r="DO22">
        <v>500.36500000000001</v>
      </c>
      <c r="DP22">
        <v>99.825800000000001</v>
      </c>
      <c r="DQ22">
        <v>9.9208900000000003E-2</v>
      </c>
      <c r="DR22">
        <v>28.119199999999999</v>
      </c>
      <c r="DS22">
        <v>28.009799999999998</v>
      </c>
      <c r="DT22">
        <v>999.9</v>
      </c>
      <c r="DU22">
        <v>0</v>
      </c>
      <c r="DV22">
        <v>0</v>
      </c>
      <c r="DW22">
        <v>10130</v>
      </c>
      <c r="DX22">
        <v>0</v>
      </c>
      <c r="DY22">
        <v>1578.87</v>
      </c>
      <c r="DZ22">
        <v>-3.4527100000000002</v>
      </c>
      <c r="EA22">
        <v>73.365200000000002</v>
      </c>
      <c r="EB22">
        <v>76.315100000000001</v>
      </c>
      <c r="EC22">
        <v>7.55647</v>
      </c>
      <c r="ED22">
        <v>74.980800000000002</v>
      </c>
      <c r="EE22">
        <v>17.484999999999999</v>
      </c>
      <c r="EF22">
        <v>2.49979</v>
      </c>
      <c r="EG22">
        <v>1.74546</v>
      </c>
      <c r="EH22">
        <v>21.025099999999998</v>
      </c>
      <c r="EI22">
        <v>15.306699999999999</v>
      </c>
      <c r="EJ22">
        <v>1799.97</v>
      </c>
      <c r="EK22">
        <v>0.97799100000000005</v>
      </c>
      <c r="EL22">
        <v>2.20086E-2</v>
      </c>
      <c r="EM22">
        <v>0</v>
      </c>
      <c r="EN22">
        <v>955.07500000000005</v>
      </c>
      <c r="EO22">
        <v>5.0002500000000003</v>
      </c>
      <c r="EP22">
        <v>25012.1</v>
      </c>
      <c r="EQ22">
        <v>14821.8</v>
      </c>
      <c r="ER22">
        <v>48.561999999999998</v>
      </c>
      <c r="ES22">
        <v>50.561999999999998</v>
      </c>
      <c r="ET22">
        <v>49.561999999999998</v>
      </c>
      <c r="EU22">
        <v>48.875</v>
      </c>
      <c r="EV22">
        <v>49.561999999999998</v>
      </c>
      <c r="EW22">
        <v>1755.46</v>
      </c>
      <c r="EX22">
        <v>39.5</v>
      </c>
      <c r="EY22">
        <v>0</v>
      </c>
      <c r="EZ22">
        <v>137</v>
      </c>
      <c r="FA22">
        <v>0</v>
      </c>
      <c r="FB22">
        <v>955.20303999999999</v>
      </c>
      <c r="FC22">
        <v>0.28500001800699593</v>
      </c>
      <c r="FD22">
        <v>-253.96923111026641</v>
      </c>
      <c r="FE22">
        <v>25073.06</v>
      </c>
      <c r="FF22">
        <v>15</v>
      </c>
      <c r="FG22">
        <v>1693584991.5</v>
      </c>
      <c r="FH22" t="s">
        <v>455</v>
      </c>
      <c r="FI22">
        <v>1693584990.5</v>
      </c>
      <c r="FJ22">
        <v>1693584991.5</v>
      </c>
      <c r="FK22">
        <v>8</v>
      </c>
      <c r="FL22">
        <v>6.7000000000000004E-2</v>
      </c>
      <c r="FM22">
        <v>-7.0000000000000001E-3</v>
      </c>
      <c r="FN22">
        <v>-1.5449999999999999</v>
      </c>
      <c r="FO22">
        <v>-0.38600000000000001</v>
      </c>
      <c r="FP22">
        <v>75</v>
      </c>
      <c r="FQ22">
        <v>17</v>
      </c>
      <c r="FR22">
        <v>1.31</v>
      </c>
      <c r="FS22">
        <v>0.02</v>
      </c>
      <c r="FT22">
        <v>2.4589338211592731</v>
      </c>
      <c r="FU22">
        <v>-0.27623858757507808</v>
      </c>
      <c r="FV22">
        <v>6.8499969707451411E-2</v>
      </c>
      <c r="FW22">
        <v>1</v>
      </c>
      <c r="FX22">
        <v>0.51597615039957112</v>
      </c>
      <c r="FY22">
        <v>0.10579794978786169</v>
      </c>
      <c r="FZ22">
        <v>1.8560357425220289E-2</v>
      </c>
      <c r="GA22">
        <v>1</v>
      </c>
      <c r="GB22">
        <v>2</v>
      </c>
      <c r="GC22">
        <v>2</v>
      </c>
      <c r="GD22" t="s">
        <v>427</v>
      </c>
      <c r="GE22">
        <v>2.9206699999999999</v>
      </c>
      <c r="GF22">
        <v>2.8302399999999999</v>
      </c>
      <c r="GG22">
        <v>2.0182800000000001E-2</v>
      </c>
      <c r="GH22">
        <v>2.0253799999999999E-2</v>
      </c>
      <c r="GI22">
        <v>0.124735</v>
      </c>
      <c r="GJ22">
        <v>9.2072100000000004E-2</v>
      </c>
      <c r="GK22">
        <v>25458.400000000001</v>
      </c>
      <c r="GL22">
        <v>31279.1</v>
      </c>
      <c r="GM22">
        <v>23390.6</v>
      </c>
      <c r="GN22">
        <v>29226.7</v>
      </c>
      <c r="GO22">
        <v>27909.1</v>
      </c>
      <c r="GP22">
        <v>37478.9</v>
      </c>
      <c r="GQ22">
        <v>33068</v>
      </c>
      <c r="GR22">
        <v>43049.7</v>
      </c>
      <c r="GS22">
        <v>1.9752000000000001</v>
      </c>
      <c r="GT22">
        <v>1.8285</v>
      </c>
      <c r="GU22">
        <v>5.0425499999999998E-2</v>
      </c>
      <c r="GV22">
        <v>0</v>
      </c>
      <c r="GW22">
        <v>27.186</v>
      </c>
      <c r="GX22">
        <v>999.9</v>
      </c>
      <c r="GY22">
        <v>35.1</v>
      </c>
      <c r="GZ22">
        <v>38.700000000000003</v>
      </c>
      <c r="HA22">
        <v>24.312000000000001</v>
      </c>
      <c r="HB22">
        <v>61.263800000000003</v>
      </c>
      <c r="HC22">
        <v>37.0473</v>
      </c>
      <c r="HD22">
        <v>1</v>
      </c>
      <c r="HE22">
        <v>0.31922800000000001</v>
      </c>
      <c r="HF22">
        <v>3.88991</v>
      </c>
      <c r="HG22">
        <v>20.234300000000001</v>
      </c>
      <c r="HH22">
        <v>5.2112999999999996</v>
      </c>
      <c r="HI22">
        <v>11.872199999999999</v>
      </c>
      <c r="HJ22">
        <v>4.9855999999999998</v>
      </c>
      <c r="HK22">
        <v>3.2839999999999998</v>
      </c>
      <c r="HL22">
        <v>9999</v>
      </c>
      <c r="HM22">
        <v>9999</v>
      </c>
      <c r="HN22">
        <v>9999</v>
      </c>
      <c r="HO22">
        <v>999.9</v>
      </c>
      <c r="HP22">
        <v>1.8548100000000001</v>
      </c>
      <c r="HQ22">
        <v>1.8608899999999999</v>
      </c>
      <c r="HR22">
        <v>1.8582799999999999</v>
      </c>
      <c r="HS22">
        <v>1.8593900000000001</v>
      </c>
      <c r="HT22">
        <v>1.8587499999999999</v>
      </c>
      <c r="HU22">
        <v>1.85928</v>
      </c>
      <c r="HV22">
        <v>1.85762</v>
      </c>
      <c r="HW22">
        <v>1.86093</v>
      </c>
      <c r="HX22">
        <v>5</v>
      </c>
      <c r="HY22">
        <v>0</v>
      </c>
      <c r="HZ22">
        <v>0</v>
      </c>
      <c r="IA22">
        <v>0</v>
      </c>
      <c r="IB22" t="s">
        <v>428</v>
      </c>
      <c r="IC22" t="s">
        <v>429</v>
      </c>
      <c r="ID22" t="s">
        <v>430</v>
      </c>
      <c r="IE22" t="s">
        <v>430</v>
      </c>
      <c r="IF22" t="s">
        <v>430</v>
      </c>
      <c r="IG22" t="s">
        <v>430</v>
      </c>
      <c r="IH22">
        <v>0</v>
      </c>
      <c r="II22">
        <v>100</v>
      </c>
      <c r="IJ22">
        <v>100</v>
      </c>
      <c r="IK22">
        <v>-1.5449999999999999</v>
      </c>
      <c r="IL22">
        <v>-0.38579999999999998</v>
      </c>
      <c r="IM22">
        <v>-1.545390000000012</v>
      </c>
      <c r="IN22">
        <v>0</v>
      </c>
      <c r="IO22">
        <v>0</v>
      </c>
      <c r="IP22">
        <v>0</v>
      </c>
      <c r="IQ22">
        <v>-0.38586000000000098</v>
      </c>
      <c r="IR22">
        <v>0</v>
      </c>
      <c r="IS22">
        <v>0</v>
      </c>
      <c r="IT22">
        <v>0</v>
      </c>
      <c r="IU22">
        <v>-1</v>
      </c>
      <c r="IV22">
        <v>-1</v>
      </c>
      <c r="IW22">
        <v>-1</v>
      </c>
      <c r="IX22">
        <v>-1</v>
      </c>
      <c r="IY22">
        <v>0.7</v>
      </c>
      <c r="IZ22">
        <v>0.7</v>
      </c>
      <c r="JA22">
        <v>0.3125</v>
      </c>
      <c r="JB22">
        <v>2.50366</v>
      </c>
      <c r="JC22">
        <v>1.49414</v>
      </c>
      <c r="JD22">
        <v>2.2900399999999999</v>
      </c>
      <c r="JE22">
        <v>1.54419</v>
      </c>
      <c r="JF22">
        <v>2.47925</v>
      </c>
      <c r="JG22">
        <v>45.719299999999997</v>
      </c>
      <c r="JH22">
        <v>23.772300000000001</v>
      </c>
      <c r="JI22">
        <v>18</v>
      </c>
      <c r="JJ22">
        <v>510.38799999999998</v>
      </c>
      <c r="JK22">
        <v>445.72399999999999</v>
      </c>
      <c r="JL22">
        <v>21.992699999999999</v>
      </c>
      <c r="JM22">
        <v>31.4772</v>
      </c>
      <c r="JN22">
        <v>30.000299999999999</v>
      </c>
      <c r="JO22">
        <v>31.440899999999999</v>
      </c>
      <c r="JP22">
        <v>31.424499999999998</v>
      </c>
      <c r="JQ22">
        <v>6.3092100000000002</v>
      </c>
      <c r="JR22">
        <v>23.7742</v>
      </c>
      <c r="JS22">
        <v>22.5928</v>
      </c>
      <c r="JT22">
        <v>21.988299999999999</v>
      </c>
      <c r="JU22">
        <v>75</v>
      </c>
      <c r="JV22">
        <v>17.480399999999999</v>
      </c>
      <c r="JW22">
        <v>98.0822</v>
      </c>
      <c r="JX22">
        <v>97.050700000000006</v>
      </c>
    </row>
    <row r="23" spans="1:284" x14ac:dyDescent="0.3">
      <c r="A23">
        <v>7</v>
      </c>
      <c r="B23">
        <v>1693585164.5999999</v>
      </c>
      <c r="C23">
        <v>770.09999990463257</v>
      </c>
      <c r="D23" t="s">
        <v>456</v>
      </c>
      <c r="E23" t="s">
        <v>457</v>
      </c>
      <c r="F23" t="s">
        <v>416</v>
      </c>
      <c r="G23" t="s">
        <v>417</v>
      </c>
      <c r="H23" t="s">
        <v>418</v>
      </c>
      <c r="I23" t="s">
        <v>419</v>
      </c>
      <c r="J23" t="s">
        <v>420</v>
      </c>
      <c r="K23" t="s">
        <v>31</v>
      </c>
      <c r="L23" t="s">
        <v>421</v>
      </c>
      <c r="M23">
        <v>1693585164.5999999</v>
      </c>
      <c r="N23">
        <f t="shared" si="0"/>
        <v>6.8410947943463307E-3</v>
      </c>
      <c r="O23">
        <f t="shared" si="1"/>
        <v>6.8410947943463309</v>
      </c>
      <c r="P23">
        <f t="shared" si="2"/>
        <v>5.2416068323362597E-2</v>
      </c>
      <c r="Q23">
        <f t="shared" si="3"/>
        <v>49.5122</v>
      </c>
      <c r="R23">
        <f t="shared" si="4"/>
        <v>48.325619304068958</v>
      </c>
      <c r="S23">
        <f t="shared" si="5"/>
        <v>4.8287480290383611</v>
      </c>
      <c r="T23">
        <f t="shared" si="6"/>
        <v>4.9473124526150203</v>
      </c>
      <c r="U23">
        <f t="shared" si="7"/>
        <v>0.56988149680765832</v>
      </c>
      <c r="V23">
        <f t="shared" si="8"/>
        <v>2.9307976198179668</v>
      </c>
      <c r="W23">
        <f t="shared" si="9"/>
        <v>0.51472082937322849</v>
      </c>
      <c r="X23">
        <f t="shared" si="10"/>
        <v>0.32621040255949907</v>
      </c>
      <c r="Y23">
        <f t="shared" si="11"/>
        <v>344.34719967081145</v>
      </c>
      <c r="Z23">
        <f t="shared" si="12"/>
        <v>28.385847503054151</v>
      </c>
      <c r="AA23">
        <f t="shared" si="13"/>
        <v>27.9983</v>
      </c>
      <c r="AB23">
        <f t="shared" si="14"/>
        <v>3.7944636113847894</v>
      </c>
      <c r="AC23">
        <f t="shared" si="15"/>
        <v>65.581522819903554</v>
      </c>
      <c r="AD23">
        <f t="shared" si="16"/>
        <v>2.5083088565393901</v>
      </c>
      <c r="AE23">
        <f t="shared" si="17"/>
        <v>3.8247188364740672</v>
      </c>
      <c r="AF23">
        <f t="shared" si="18"/>
        <v>1.2861547548453993</v>
      </c>
      <c r="AG23">
        <f t="shared" si="19"/>
        <v>-301.69228043067318</v>
      </c>
      <c r="AH23">
        <f t="shared" si="20"/>
        <v>21.536103482412823</v>
      </c>
      <c r="AI23">
        <f t="shared" si="21"/>
        <v>1.6028010350417721</v>
      </c>
      <c r="AJ23">
        <f t="shared" si="22"/>
        <v>65.793823757592847</v>
      </c>
      <c r="AK23">
        <v>1</v>
      </c>
      <c r="AL23">
        <v>0</v>
      </c>
      <c r="AM23">
        <f t="shared" si="23"/>
        <v>1</v>
      </c>
      <c r="AN23">
        <f t="shared" si="24"/>
        <v>0</v>
      </c>
      <c r="AO23">
        <f t="shared" si="25"/>
        <v>52710.006773275716</v>
      </c>
      <c r="AP23" t="s">
        <v>422</v>
      </c>
      <c r="AQ23">
        <v>10366.9</v>
      </c>
      <c r="AR23">
        <v>993.59653846153856</v>
      </c>
      <c r="AS23">
        <v>3431.87</v>
      </c>
      <c r="AT23">
        <f t="shared" si="26"/>
        <v>0.71047955241266758</v>
      </c>
      <c r="AU23">
        <v>-3.9894345373445681</v>
      </c>
      <c r="AV23" t="s">
        <v>458</v>
      </c>
      <c r="AW23">
        <v>10245.4</v>
      </c>
      <c r="AX23">
        <v>959.97304000000008</v>
      </c>
      <c r="AY23">
        <v>1184.6624530219699</v>
      </c>
      <c r="AZ23">
        <f t="shared" si="27"/>
        <v>0.18966534513591349</v>
      </c>
      <c r="BA23">
        <v>0.5</v>
      </c>
      <c r="BB23">
        <f t="shared" si="28"/>
        <v>1513.0841998354058</v>
      </c>
      <c r="BC23">
        <f t="shared" si="29"/>
        <v>5.2416068323362597E-2</v>
      </c>
      <c r="BD23">
        <f t="shared" si="30"/>
        <v>143.48981849073988</v>
      </c>
      <c r="BE23">
        <f t="shared" si="31"/>
        <v>2.671266150362026E-3</v>
      </c>
      <c r="BF23">
        <f t="shared" si="32"/>
        <v>1.8969180134354737</v>
      </c>
      <c r="BG23">
        <f t="shared" si="33"/>
        <v>641.36247721128996</v>
      </c>
      <c r="BH23" t="s">
        <v>459</v>
      </c>
      <c r="BI23">
        <v>641.41</v>
      </c>
      <c r="BJ23">
        <f t="shared" si="34"/>
        <v>641.41</v>
      </c>
      <c r="BK23">
        <f t="shared" si="35"/>
        <v>0.45857151261625673</v>
      </c>
      <c r="BL23">
        <f t="shared" si="36"/>
        <v>0.41360036530361149</v>
      </c>
      <c r="BM23">
        <f t="shared" si="37"/>
        <v>0.80531795724648636</v>
      </c>
      <c r="BN23">
        <f t="shared" si="38"/>
        <v>1.175978528346582</v>
      </c>
      <c r="BO23">
        <f t="shared" si="39"/>
        <v>0.92163884913881822</v>
      </c>
      <c r="BP23">
        <f t="shared" si="40"/>
        <v>0.27634881320145138</v>
      </c>
      <c r="BQ23">
        <f t="shared" si="41"/>
        <v>0.72365118679854867</v>
      </c>
      <c r="BR23">
        <v>16944</v>
      </c>
      <c r="BS23">
        <v>290.00000000000011</v>
      </c>
      <c r="BT23">
        <v>1134.27</v>
      </c>
      <c r="BU23">
        <v>145</v>
      </c>
      <c r="BV23">
        <v>10245.4</v>
      </c>
      <c r="BW23">
        <v>1132.1099999999999</v>
      </c>
      <c r="BX23">
        <v>2.16</v>
      </c>
      <c r="BY23">
        <v>300.00000000000011</v>
      </c>
      <c r="BZ23">
        <v>38.5</v>
      </c>
      <c r="CA23">
        <v>1184.6624530219699</v>
      </c>
      <c r="CB23">
        <v>1.025279250243825</v>
      </c>
      <c r="CC23">
        <v>-53.842265097837931</v>
      </c>
      <c r="CD23">
        <v>0.85878101943325558</v>
      </c>
      <c r="CE23">
        <v>0.99292716293691652</v>
      </c>
      <c r="CF23">
        <v>-1.114856529477198E-2</v>
      </c>
      <c r="CG23">
        <v>289.99999999999989</v>
      </c>
      <c r="CH23">
        <v>1131.1300000000001</v>
      </c>
      <c r="CI23">
        <v>715</v>
      </c>
      <c r="CJ23">
        <v>10209.799999999999</v>
      </c>
      <c r="CK23">
        <v>1131.93</v>
      </c>
      <c r="CL23">
        <v>-0.8</v>
      </c>
      <c r="CZ23">
        <f t="shared" si="42"/>
        <v>1799.88</v>
      </c>
      <c r="DA23">
        <f t="shared" si="43"/>
        <v>1513.0841998354058</v>
      </c>
      <c r="DB23">
        <f t="shared" si="44"/>
        <v>0.84065837713370095</v>
      </c>
      <c r="DC23">
        <f t="shared" si="45"/>
        <v>0.19131675426740197</v>
      </c>
      <c r="DD23">
        <v>6</v>
      </c>
      <c r="DE23">
        <v>0.5</v>
      </c>
      <c r="DF23" t="s">
        <v>425</v>
      </c>
      <c r="DG23">
        <v>2</v>
      </c>
      <c r="DH23">
        <v>1693585164.5999999</v>
      </c>
      <c r="DI23">
        <v>49.5122</v>
      </c>
      <c r="DJ23">
        <v>49.981400000000001</v>
      </c>
      <c r="DK23">
        <v>25.102900000000002</v>
      </c>
      <c r="DL23">
        <v>17.102399999999999</v>
      </c>
      <c r="DM23">
        <v>51.046500000000002</v>
      </c>
      <c r="DN23">
        <v>25.486499999999999</v>
      </c>
      <c r="DO23">
        <v>500.17099999999999</v>
      </c>
      <c r="DP23">
        <v>99.821600000000004</v>
      </c>
      <c r="DQ23">
        <v>9.9479100000000001E-2</v>
      </c>
      <c r="DR23">
        <v>28.134599999999999</v>
      </c>
      <c r="DS23">
        <v>27.9983</v>
      </c>
      <c r="DT23">
        <v>999.9</v>
      </c>
      <c r="DU23">
        <v>0</v>
      </c>
      <c r="DV23">
        <v>0</v>
      </c>
      <c r="DW23">
        <v>10025</v>
      </c>
      <c r="DX23">
        <v>0</v>
      </c>
      <c r="DY23">
        <v>1592.2</v>
      </c>
      <c r="DZ23">
        <v>-0.46916600000000003</v>
      </c>
      <c r="EA23">
        <v>50.787100000000002</v>
      </c>
      <c r="EB23">
        <v>50.850999999999999</v>
      </c>
      <c r="EC23">
        <v>8.0004899999999992</v>
      </c>
      <c r="ED23">
        <v>49.981400000000001</v>
      </c>
      <c r="EE23">
        <v>17.102399999999999</v>
      </c>
      <c r="EF23">
        <v>2.5058099999999999</v>
      </c>
      <c r="EG23">
        <v>1.70719</v>
      </c>
      <c r="EH23">
        <v>21.064299999999999</v>
      </c>
      <c r="EI23">
        <v>14.9619</v>
      </c>
      <c r="EJ23">
        <v>1799.88</v>
      </c>
      <c r="EK23">
        <v>0.97799199999999997</v>
      </c>
      <c r="EL23">
        <v>2.2008400000000001E-2</v>
      </c>
      <c r="EM23">
        <v>0</v>
      </c>
      <c r="EN23">
        <v>960.37599999999998</v>
      </c>
      <c r="EO23">
        <v>5.0002500000000003</v>
      </c>
      <c r="EP23">
        <v>25178.1</v>
      </c>
      <c r="EQ23">
        <v>14821.1</v>
      </c>
      <c r="ER23">
        <v>48.686999999999998</v>
      </c>
      <c r="ES23">
        <v>50.75</v>
      </c>
      <c r="ET23">
        <v>49.686999999999998</v>
      </c>
      <c r="EU23">
        <v>49.125</v>
      </c>
      <c r="EV23">
        <v>49.686999999999998</v>
      </c>
      <c r="EW23">
        <v>1755.38</v>
      </c>
      <c r="EX23">
        <v>39.5</v>
      </c>
      <c r="EY23">
        <v>0</v>
      </c>
      <c r="EZ23">
        <v>129.79999995231631</v>
      </c>
      <c r="FA23">
        <v>0</v>
      </c>
      <c r="FB23">
        <v>959.97304000000008</v>
      </c>
      <c r="FC23">
        <v>1.7334615266636779</v>
      </c>
      <c r="FD23">
        <v>32.353845477115662</v>
      </c>
      <c r="FE23">
        <v>25174.223999999998</v>
      </c>
      <c r="FF23">
        <v>15</v>
      </c>
      <c r="FG23">
        <v>1693585122.0999999</v>
      </c>
      <c r="FH23" t="s">
        <v>460</v>
      </c>
      <c r="FI23">
        <v>1693585105.5999999</v>
      </c>
      <c r="FJ23">
        <v>1693585122.0999999</v>
      </c>
      <c r="FK23">
        <v>9</v>
      </c>
      <c r="FL23">
        <v>1.0999999999999999E-2</v>
      </c>
      <c r="FM23">
        <v>2E-3</v>
      </c>
      <c r="FN23">
        <v>-1.534</v>
      </c>
      <c r="FO23">
        <v>-0.38400000000000001</v>
      </c>
      <c r="FP23">
        <v>50</v>
      </c>
      <c r="FQ23">
        <v>17</v>
      </c>
      <c r="FR23">
        <v>0.94</v>
      </c>
      <c r="FS23">
        <v>0.04</v>
      </c>
      <c r="FT23">
        <v>5.5442608084771187E-2</v>
      </c>
      <c r="FU23">
        <v>-0.1276970381037294</v>
      </c>
      <c r="FV23">
        <v>5.0923934839249577E-2</v>
      </c>
      <c r="FW23">
        <v>1</v>
      </c>
      <c r="FX23">
        <v>0.55430752013597318</v>
      </c>
      <c r="FY23">
        <v>0.1043341898200565</v>
      </c>
      <c r="FZ23">
        <v>1.800525817993873E-2</v>
      </c>
      <c r="GA23">
        <v>1</v>
      </c>
      <c r="GB23">
        <v>2</v>
      </c>
      <c r="GC23">
        <v>2</v>
      </c>
      <c r="GD23" t="s">
        <v>427</v>
      </c>
      <c r="GE23">
        <v>2.92015</v>
      </c>
      <c r="GF23">
        <v>2.82958</v>
      </c>
      <c r="GG23">
        <v>1.4220999999999999E-2</v>
      </c>
      <c r="GH23">
        <v>1.3627999999999999E-2</v>
      </c>
      <c r="GI23">
        <v>0.124921</v>
      </c>
      <c r="GJ23">
        <v>9.0596700000000002E-2</v>
      </c>
      <c r="GK23">
        <v>25614.3</v>
      </c>
      <c r="GL23">
        <v>31489</v>
      </c>
      <c r="GM23">
        <v>23391.9</v>
      </c>
      <c r="GN23">
        <v>29225.7</v>
      </c>
      <c r="GO23">
        <v>27904.799999999999</v>
      </c>
      <c r="GP23">
        <v>37539.1</v>
      </c>
      <c r="GQ23">
        <v>33070.400000000001</v>
      </c>
      <c r="GR23">
        <v>43048.9</v>
      </c>
      <c r="GS23">
        <v>1.9749000000000001</v>
      </c>
      <c r="GT23">
        <v>1.8227</v>
      </c>
      <c r="GU23">
        <v>4.6342599999999998E-2</v>
      </c>
      <c r="GV23">
        <v>0</v>
      </c>
      <c r="GW23">
        <v>27.241199999999999</v>
      </c>
      <c r="GX23">
        <v>999.9</v>
      </c>
      <c r="GY23">
        <v>34.1</v>
      </c>
      <c r="GZ23">
        <v>39.1</v>
      </c>
      <c r="HA23">
        <v>24.133299999999998</v>
      </c>
      <c r="HB23">
        <v>61.363799999999998</v>
      </c>
      <c r="HC23">
        <v>37.644199999999998</v>
      </c>
      <c r="HD23">
        <v>1</v>
      </c>
      <c r="HE23">
        <v>0.32339400000000001</v>
      </c>
      <c r="HF23">
        <v>3.7048299999999998</v>
      </c>
      <c r="HG23">
        <v>20.231400000000001</v>
      </c>
      <c r="HH23">
        <v>5.2112999999999996</v>
      </c>
      <c r="HI23">
        <v>11.872199999999999</v>
      </c>
      <c r="HJ23">
        <v>4.9854000000000003</v>
      </c>
      <c r="HK23">
        <v>3.2839999999999998</v>
      </c>
      <c r="HL23">
        <v>9999</v>
      </c>
      <c r="HM23">
        <v>9999</v>
      </c>
      <c r="HN23">
        <v>9999</v>
      </c>
      <c r="HO23">
        <v>999.9</v>
      </c>
      <c r="HP23">
        <v>1.8549</v>
      </c>
      <c r="HQ23">
        <v>1.8608899999999999</v>
      </c>
      <c r="HR23">
        <v>1.8582799999999999</v>
      </c>
      <c r="HS23">
        <v>1.8593599999999999</v>
      </c>
      <c r="HT23">
        <v>1.85873</v>
      </c>
      <c r="HU23">
        <v>1.8593299999999999</v>
      </c>
      <c r="HV23">
        <v>1.8576600000000001</v>
      </c>
      <c r="HW23">
        <v>1.8609599999999999</v>
      </c>
      <c r="HX23">
        <v>5</v>
      </c>
      <c r="HY23">
        <v>0</v>
      </c>
      <c r="HZ23">
        <v>0</v>
      </c>
      <c r="IA23">
        <v>0</v>
      </c>
      <c r="IB23" t="s">
        <v>428</v>
      </c>
      <c r="IC23" t="s">
        <v>429</v>
      </c>
      <c r="ID23" t="s">
        <v>430</v>
      </c>
      <c r="IE23" t="s">
        <v>430</v>
      </c>
      <c r="IF23" t="s">
        <v>430</v>
      </c>
      <c r="IG23" t="s">
        <v>430</v>
      </c>
      <c r="IH23">
        <v>0</v>
      </c>
      <c r="II23">
        <v>100</v>
      </c>
      <c r="IJ23">
        <v>100</v>
      </c>
      <c r="IK23">
        <v>-1.534</v>
      </c>
      <c r="IL23">
        <v>-0.3836</v>
      </c>
      <c r="IM23">
        <v>-1.534269999999992</v>
      </c>
      <c r="IN23">
        <v>0</v>
      </c>
      <c r="IO23">
        <v>0</v>
      </c>
      <c r="IP23">
        <v>0</v>
      </c>
      <c r="IQ23">
        <v>-0.38358571428571148</v>
      </c>
      <c r="IR23">
        <v>0</v>
      </c>
      <c r="IS23">
        <v>0</v>
      </c>
      <c r="IT23">
        <v>0</v>
      </c>
      <c r="IU23">
        <v>-1</v>
      </c>
      <c r="IV23">
        <v>-1</v>
      </c>
      <c r="IW23">
        <v>-1</v>
      </c>
      <c r="IX23">
        <v>-1</v>
      </c>
      <c r="IY23">
        <v>1</v>
      </c>
      <c r="IZ23">
        <v>0.7</v>
      </c>
      <c r="JA23">
        <v>0.25634800000000002</v>
      </c>
      <c r="JB23">
        <v>2.51831</v>
      </c>
      <c r="JC23">
        <v>1.49414</v>
      </c>
      <c r="JD23">
        <v>2.2900399999999999</v>
      </c>
      <c r="JE23">
        <v>1.54419</v>
      </c>
      <c r="JF23">
        <v>2.5634800000000002</v>
      </c>
      <c r="JG23">
        <v>46.152700000000003</v>
      </c>
      <c r="JH23">
        <v>23.780999999999999</v>
      </c>
      <c r="JI23">
        <v>18</v>
      </c>
      <c r="JJ23">
        <v>510.55799999999999</v>
      </c>
      <c r="JK23">
        <v>442.12700000000001</v>
      </c>
      <c r="JL23">
        <v>22.076000000000001</v>
      </c>
      <c r="JM23">
        <v>31.538</v>
      </c>
      <c r="JN23">
        <v>30.0002</v>
      </c>
      <c r="JO23">
        <v>31.4846</v>
      </c>
      <c r="JP23">
        <v>31.462700000000002</v>
      </c>
      <c r="JQ23">
        <v>5.2059499999999996</v>
      </c>
      <c r="JR23">
        <v>24.664999999999999</v>
      </c>
      <c r="JS23">
        <v>20.396899999999999</v>
      </c>
      <c r="JT23">
        <v>22.081099999999999</v>
      </c>
      <c r="JU23">
        <v>50</v>
      </c>
      <c r="JV23">
        <v>17.042899999999999</v>
      </c>
      <c r="JW23">
        <v>98.0886</v>
      </c>
      <c r="JX23">
        <v>97.048299999999998</v>
      </c>
    </row>
    <row r="24" spans="1:284" x14ac:dyDescent="0.3">
      <c r="A24">
        <v>8</v>
      </c>
      <c r="B24">
        <v>1693585289.5999999</v>
      </c>
      <c r="C24">
        <v>895.09999990463257</v>
      </c>
      <c r="D24" t="s">
        <v>461</v>
      </c>
      <c r="E24" t="s">
        <v>462</v>
      </c>
      <c r="F24" t="s">
        <v>416</v>
      </c>
      <c r="G24" t="s">
        <v>417</v>
      </c>
      <c r="H24" t="s">
        <v>418</v>
      </c>
      <c r="I24" t="s">
        <v>419</v>
      </c>
      <c r="J24" t="s">
        <v>420</v>
      </c>
      <c r="K24" t="s">
        <v>31</v>
      </c>
      <c r="L24" t="s">
        <v>421</v>
      </c>
      <c r="M24">
        <v>1693585289.5999999</v>
      </c>
      <c r="N24">
        <f t="shared" si="0"/>
        <v>6.9309854614937969E-3</v>
      </c>
      <c r="O24">
        <f t="shared" si="1"/>
        <v>6.9309854614937967</v>
      </c>
      <c r="P24">
        <f t="shared" si="2"/>
        <v>-2.8966706605662074</v>
      </c>
      <c r="Q24">
        <f t="shared" si="3"/>
        <v>23.292200000000001</v>
      </c>
      <c r="R24">
        <f t="shared" si="4"/>
        <v>31.494860388337621</v>
      </c>
      <c r="S24">
        <f t="shared" si="5"/>
        <v>3.1469244831012273</v>
      </c>
      <c r="T24">
        <f t="shared" si="6"/>
        <v>2.3273255871434997</v>
      </c>
      <c r="U24">
        <f t="shared" si="7"/>
        <v>0.57722537531046303</v>
      </c>
      <c r="V24">
        <f t="shared" si="8"/>
        <v>2.9237379285713634</v>
      </c>
      <c r="W24">
        <f t="shared" si="9"/>
        <v>0.5205870635805403</v>
      </c>
      <c r="X24">
        <f t="shared" si="10"/>
        <v>0.32999129220318757</v>
      </c>
      <c r="Y24">
        <f t="shared" si="11"/>
        <v>344.36809967083155</v>
      </c>
      <c r="Z24">
        <f t="shared" si="12"/>
        <v>28.387029219223351</v>
      </c>
      <c r="AA24">
        <f t="shared" si="13"/>
        <v>27.9909</v>
      </c>
      <c r="AB24">
        <f t="shared" si="14"/>
        <v>3.7928269876494278</v>
      </c>
      <c r="AC24">
        <f t="shared" si="15"/>
        <v>65.389596408928867</v>
      </c>
      <c r="AD24">
        <f t="shared" si="16"/>
        <v>2.5044514090207497</v>
      </c>
      <c r="AE24">
        <f t="shared" si="17"/>
        <v>3.8300456747868381</v>
      </c>
      <c r="AF24">
        <f t="shared" si="18"/>
        <v>1.2883755786286781</v>
      </c>
      <c r="AG24">
        <f t="shared" si="19"/>
        <v>-305.65645885187644</v>
      </c>
      <c r="AH24">
        <f t="shared" si="20"/>
        <v>26.417876122781387</v>
      </c>
      <c r="AI24">
        <f t="shared" si="21"/>
        <v>1.9710311412489383</v>
      </c>
      <c r="AJ24">
        <f t="shared" si="22"/>
        <v>67.100548082985455</v>
      </c>
      <c r="AK24">
        <v>1</v>
      </c>
      <c r="AL24">
        <v>0</v>
      </c>
      <c r="AM24">
        <f t="shared" si="23"/>
        <v>1</v>
      </c>
      <c r="AN24">
        <f t="shared" si="24"/>
        <v>0</v>
      </c>
      <c r="AO24">
        <f t="shared" si="25"/>
        <v>52502.657520353954</v>
      </c>
      <c r="AP24" t="s">
        <v>422</v>
      </c>
      <c r="AQ24">
        <v>10366.9</v>
      </c>
      <c r="AR24">
        <v>993.59653846153856</v>
      </c>
      <c r="AS24">
        <v>3431.87</v>
      </c>
      <c r="AT24">
        <f t="shared" si="26"/>
        <v>0.71047955241266758</v>
      </c>
      <c r="AU24">
        <v>-3.9894345373445681</v>
      </c>
      <c r="AV24" t="s">
        <v>463</v>
      </c>
      <c r="AW24">
        <v>10244.299999999999</v>
      </c>
      <c r="AX24">
        <v>969.4777600000001</v>
      </c>
      <c r="AY24">
        <v>1168.3411814717549</v>
      </c>
      <c r="AZ24">
        <f t="shared" si="27"/>
        <v>0.17021005903536446</v>
      </c>
      <c r="BA24">
        <v>0.5</v>
      </c>
      <c r="BB24">
        <f t="shared" si="28"/>
        <v>1513.1765998354158</v>
      </c>
      <c r="BC24">
        <f t="shared" si="29"/>
        <v>-2.8966706605662074</v>
      </c>
      <c r="BD24">
        <f t="shared" si="30"/>
        <v>128.7789391944591</v>
      </c>
      <c r="BE24">
        <f t="shared" si="31"/>
        <v>7.221654609892975E-4</v>
      </c>
      <c r="BF24">
        <f t="shared" si="32"/>
        <v>1.9373868305120312</v>
      </c>
      <c r="BG24">
        <f t="shared" si="33"/>
        <v>636.54827228048214</v>
      </c>
      <c r="BH24" t="s">
        <v>464</v>
      </c>
      <c r="BI24">
        <v>626.49</v>
      </c>
      <c r="BJ24">
        <f t="shared" si="34"/>
        <v>626.49</v>
      </c>
      <c r="BK24">
        <f t="shared" si="35"/>
        <v>0.46377820970856054</v>
      </c>
      <c r="BL24">
        <f t="shared" si="36"/>
        <v>0.36700745199375556</v>
      </c>
      <c r="BM24">
        <f t="shared" si="37"/>
        <v>0.80685283937585817</v>
      </c>
      <c r="BN24">
        <f t="shared" si="38"/>
        <v>1.1380229919845288</v>
      </c>
      <c r="BO24">
        <f t="shared" si="39"/>
        <v>0.92833263136122601</v>
      </c>
      <c r="BP24">
        <f t="shared" si="40"/>
        <v>0.23716531527197479</v>
      </c>
      <c r="BQ24">
        <f t="shared" si="41"/>
        <v>0.76283468472802518</v>
      </c>
      <c r="BR24">
        <v>16946</v>
      </c>
      <c r="BS24">
        <v>290.00000000000011</v>
      </c>
      <c r="BT24">
        <v>1124.03</v>
      </c>
      <c r="BU24">
        <v>145</v>
      </c>
      <c r="BV24">
        <v>10244.299999999999</v>
      </c>
      <c r="BW24">
        <v>1122.82</v>
      </c>
      <c r="BX24">
        <v>1.21</v>
      </c>
      <c r="BY24">
        <v>300.00000000000011</v>
      </c>
      <c r="BZ24">
        <v>38.5</v>
      </c>
      <c r="CA24">
        <v>1168.3411814717549</v>
      </c>
      <c r="CB24">
        <v>1.3648101489018389</v>
      </c>
      <c r="CC24">
        <v>-46.63787893567585</v>
      </c>
      <c r="CD24">
        <v>1.1430337984171171</v>
      </c>
      <c r="CE24">
        <v>0.9834592587582226</v>
      </c>
      <c r="CF24">
        <v>-1.11472469410456E-2</v>
      </c>
      <c r="CG24">
        <v>289.99999999999989</v>
      </c>
      <c r="CH24">
        <v>1122.77</v>
      </c>
      <c r="CI24">
        <v>725</v>
      </c>
      <c r="CJ24">
        <v>10207.799999999999</v>
      </c>
      <c r="CK24">
        <v>1122.6500000000001</v>
      </c>
      <c r="CL24">
        <v>0.12</v>
      </c>
      <c r="CZ24">
        <f t="shared" si="42"/>
        <v>1799.99</v>
      </c>
      <c r="DA24">
        <f t="shared" si="43"/>
        <v>1513.1765998354158</v>
      </c>
      <c r="DB24">
        <f t="shared" si="44"/>
        <v>0.8406583368993249</v>
      </c>
      <c r="DC24">
        <f t="shared" si="45"/>
        <v>0.19131667379864975</v>
      </c>
      <c r="DD24">
        <v>6</v>
      </c>
      <c r="DE24">
        <v>0.5</v>
      </c>
      <c r="DF24" t="s">
        <v>425</v>
      </c>
      <c r="DG24">
        <v>2</v>
      </c>
      <c r="DH24">
        <v>1693585289.5999999</v>
      </c>
      <c r="DI24">
        <v>23.292200000000001</v>
      </c>
      <c r="DJ24">
        <v>20.012799999999999</v>
      </c>
      <c r="DK24">
        <v>25.064900000000002</v>
      </c>
      <c r="DL24">
        <v>16.9633</v>
      </c>
      <c r="DM24">
        <v>24.778199999999998</v>
      </c>
      <c r="DN24">
        <v>25.455400000000001</v>
      </c>
      <c r="DO24">
        <v>500.43900000000002</v>
      </c>
      <c r="DP24">
        <v>99.818799999999996</v>
      </c>
      <c r="DQ24">
        <v>9.9867499999999998E-2</v>
      </c>
      <c r="DR24">
        <v>28.1585</v>
      </c>
      <c r="DS24">
        <v>27.9909</v>
      </c>
      <c r="DT24">
        <v>999.9</v>
      </c>
      <c r="DU24">
        <v>0</v>
      </c>
      <c r="DV24">
        <v>0</v>
      </c>
      <c r="DW24">
        <v>9985</v>
      </c>
      <c r="DX24">
        <v>0</v>
      </c>
      <c r="DY24">
        <v>1599.9</v>
      </c>
      <c r="DZ24">
        <v>3.27948</v>
      </c>
      <c r="EA24">
        <v>23.891100000000002</v>
      </c>
      <c r="EB24">
        <v>20.3581</v>
      </c>
      <c r="EC24">
        <v>8.1015599999999992</v>
      </c>
      <c r="ED24">
        <v>20.012799999999999</v>
      </c>
      <c r="EE24">
        <v>16.9633</v>
      </c>
      <c r="EF24">
        <v>2.5019399999999998</v>
      </c>
      <c r="EG24">
        <v>1.69326</v>
      </c>
      <c r="EH24">
        <v>21.039200000000001</v>
      </c>
      <c r="EI24">
        <v>14.8347</v>
      </c>
      <c r="EJ24">
        <v>1799.99</v>
      </c>
      <c r="EK24">
        <v>0.97799499999999995</v>
      </c>
      <c r="EL24">
        <v>2.2004900000000001E-2</v>
      </c>
      <c r="EM24">
        <v>0</v>
      </c>
      <c r="EN24">
        <v>970.25400000000002</v>
      </c>
      <c r="EO24">
        <v>5.0002500000000003</v>
      </c>
      <c r="EP24">
        <v>25398.3</v>
      </c>
      <c r="EQ24">
        <v>14822</v>
      </c>
      <c r="ER24">
        <v>48.875</v>
      </c>
      <c r="ES24">
        <v>51.061999999999998</v>
      </c>
      <c r="ET24">
        <v>49.875</v>
      </c>
      <c r="EU24">
        <v>49.375</v>
      </c>
      <c r="EV24">
        <v>49.811999999999998</v>
      </c>
      <c r="EW24">
        <v>1755.49</v>
      </c>
      <c r="EX24">
        <v>39.5</v>
      </c>
      <c r="EY24">
        <v>0</v>
      </c>
      <c r="EZ24">
        <v>123</v>
      </c>
      <c r="FA24">
        <v>0</v>
      </c>
      <c r="FB24">
        <v>969.4777600000001</v>
      </c>
      <c r="FC24">
        <v>2.566923055469343</v>
      </c>
      <c r="FD24">
        <v>-132.14615524784901</v>
      </c>
      <c r="FE24">
        <v>25378.68</v>
      </c>
      <c r="FF24">
        <v>15</v>
      </c>
      <c r="FG24">
        <v>1693585246.5999999</v>
      </c>
      <c r="FH24" t="s">
        <v>465</v>
      </c>
      <c r="FI24">
        <v>1693585234.0999999</v>
      </c>
      <c r="FJ24">
        <v>1693585246.5999999</v>
      </c>
      <c r="FK24">
        <v>10</v>
      </c>
      <c r="FL24">
        <v>4.8000000000000001E-2</v>
      </c>
      <c r="FM24">
        <v>-7.0000000000000001E-3</v>
      </c>
      <c r="FN24">
        <v>-1.486</v>
      </c>
      <c r="FO24">
        <v>-0.39100000000000001</v>
      </c>
      <c r="FP24">
        <v>20</v>
      </c>
      <c r="FQ24">
        <v>17</v>
      </c>
      <c r="FR24">
        <v>1.05</v>
      </c>
      <c r="FS24">
        <v>0.03</v>
      </c>
      <c r="FT24">
        <v>-2.9604074146975439</v>
      </c>
      <c r="FU24">
        <v>-0.14984090086146509</v>
      </c>
      <c r="FV24">
        <v>5.3527953511175022E-2</v>
      </c>
      <c r="FW24">
        <v>1</v>
      </c>
      <c r="FX24">
        <v>0.56783152942341208</v>
      </c>
      <c r="FY24">
        <v>8.1266930877513147E-2</v>
      </c>
      <c r="FZ24">
        <v>1.5078123244622949E-2</v>
      </c>
      <c r="GA24">
        <v>1</v>
      </c>
      <c r="GB24">
        <v>2</v>
      </c>
      <c r="GC24">
        <v>2</v>
      </c>
      <c r="GD24" t="s">
        <v>427</v>
      </c>
      <c r="GE24">
        <v>2.9207100000000001</v>
      </c>
      <c r="GF24">
        <v>2.8296299999999999</v>
      </c>
      <c r="GG24">
        <v>6.9579100000000003E-3</v>
      </c>
      <c r="GH24">
        <v>5.5008399999999999E-3</v>
      </c>
      <c r="GI24">
        <v>0.124794</v>
      </c>
      <c r="GJ24">
        <v>9.0046699999999993E-2</v>
      </c>
      <c r="GK24">
        <v>25804.1</v>
      </c>
      <c r="GL24">
        <v>31745.599999999999</v>
      </c>
      <c r="GM24">
        <v>23393.3</v>
      </c>
      <c r="GN24">
        <v>29223.599999999999</v>
      </c>
      <c r="GO24">
        <v>27911.599999999999</v>
      </c>
      <c r="GP24">
        <v>37558.800000000003</v>
      </c>
      <c r="GQ24">
        <v>33073.9</v>
      </c>
      <c r="GR24">
        <v>43046.2</v>
      </c>
      <c r="GS24">
        <v>1.9742999999999999</v>
      </c>
      <c r="GT24">
        <v>1.8177000000000001</v>
      </c>
      <c r="GU24">
        <v>4.2349100000000001E-2</v>
      </c>
      <c r="GV24">
        <v>0</v>
      </c>
      <c r="GW24">
        <v>27.299099999999999</v>
      </c>
      <c r="GX24">
        <v>999.9</v>
      </c>
      <c r="GY24">
        <v>33.299999999999997</v>
      </c>
      <c r="GZ24">
        <v>39.5</v>
      </c>
      <c r="HA24">
        <v>24.079000000000001</v>
      </c>
      <c r="HB24">
        <v>61.493899999999996</v>
      </c>
      <c r="HC24">
        <v>37.179499999999997</v>
      </c>
      <c r="HD24">
        <v>1</v>
      </c>
      <c r="HE24">
        <v>0.330152</v>
      </c>
      <c r="HF24">
        <v>3.8580299999999998</v>
      </c>
      <c r="HG24">
        <v>20.2272</v>
      </c>
      <c r="HH24">
        <v>5.2112999999999996</v>
      </c>
      <c r="HI24">
        <v>11.872199999999999</v>
      </c>
      <c r="HJ24">
        <v>4.9855999999999998</v>
      </c>
      <c r="HK24">
        <v>3.2839999999999998</v>
      </c>
      <c r="HL24">
        <v>9999</v>
      </c>
      <c r="HM24">
        <v>9999</v>
      </c>
      <c r="HN24">
        <v>9999</v>
      </c>
      <c r="HO24">
        <v>999.9</v>
      </c>
      <c r="HP24">
        <v>1.85501</v>
      </c>
      <c r="HQ24">
        <v>1.8610199999999999</v>
      </c>
      <c r="HR24">
        <v>1.8583700000000001</v>
      </c>
      <c r="HS24">
        <v>1.85951</v>
      </c>
      <c r="HT24">
        <v>1.85883</v>
      </c>
      <c r="HU24">
        <v>1.85944</v>
      </c>
      <c r="HV24">
        <v>1.8577600000000001</v>
      </c>
      <c r="HW24">
        <v>1.8610500000000001</v>
      </c>
      <c r="HX24">
        <v>5</v>
      </c>
      <c r="HY24">
        <v>0</v>
      </c>
      <c r="HZ24">
        <v>0</v>
      </c>
      <c r="IA24">
        <v>0</v>
      </c>
      <c r="IB24" t="s">
        <v>428</v>
      </c>
      <c r="IC24" t="s">
        <v>429</v>
      </c>
      <c r="ID24" t="s">
        <v>430</v>
      </c>
      <c r="IE24" t="s">
        <v>430</v>
      </c>
      <c r="IF24" t="s">
        <v>430</v>
      </c>
      <c r="IG24" t="s">
        <v>430</v>
      </c>
      <c r="IH24">
        <v>0</v>
      </c>
      <c r="II24">
        <v>100</v>
      </c>
      <c r="IJ24">
        <v>100</v>
      </c>
      <c r="IK24">
        <v>-1.486</v>
      </c>
      <c r="IL24">
        <v>-0.39050000000000001</v>
      </c>
      <c r="IM24">
        <v>-1.485920000000007</v>
      </c>
      <c r="IN24">
        <v>0</v>
      </c>
      <c r="IO24">
        <v>0</v>
      </c>
      <c r="IP24">
        <v>0</v>
      </c>
      <c r="IQ24">
        <v>-0.39053333333333379</v>
      </c>
      <c r="IR24">
        <v>0</v>
      </c>
      <c r="IS24">
        <v>0</v>
      </c>
      <c r="IT24">
        <v>0</v>
      </c>
      <c r="IU24">
        <v>-1</v>
      </c>
      <c r="IV24">
        <v>-1</v>
      </c>
      <c r="IW24">
        <v>-1</v>
      </c>
      <c r="IX24">
        <v>-1</v>
      </c>
      <c r="IY24">
        <v>0.9</v>
      </c>
      <c r="IZ24">
        <v>0.7</v>
      </c>
      <c r="JA24">
        <v>0.19042999999999999</v>
      </c>
      <c r="JB24">
        <v>2.5378400000000001</v>
      </c>
      <c r="JC24">
        <v>1.49414</v>
      </c>
      <c r="JD24">
        <v>2.2888199999999999</v>
      </c>
      <c r="JE24">
        <v>1.54419</v>
      </c>
      <c r="JF24">
        <v>2.4719199999999999</v>
      </c>
      <c r="JG24">
        <v>46.561500000000002</v>
      </c>
      <c r="JH24">
        <v>23.737300000000001</v>
      </c>
      <c r="JI24">
        <v>18</v>
      </c>
      <c r="JJ24">
        <v>510.661</v>
      </c>
      <c r="JK24">
        <v>439.23099999999999</v>
      </c>
      <c r="JL24">
        <v>22.026599999999998</v>
      </c>
      <c r="JM24">
        <v>31.61</v>
      </c>
      <c r="JN24">
        <v>30.0001</v>
      </c>
      <c r="JO24">
        <v>31.5443</v>
      </c>
      <c r="JP24">
        <v>31.520199999999999</v>
      </c>
      <c r="JQ24">
        <v>3.8751899999999999</v>
      </c>
      <c r="JR24">
        <v>24.172499999999999</v>
      </c>
      <c r="JS24">
        <v>17.646999999999998</v>
      </c>
      <c r="JT24">
        <v>22.040500000000002</v>
      </c>
      <c r="JU24">
        <v>20</v>
      </c>
      <c r="JV24">
        <v>16.998000000000001</v>
      </c>
      <c r="JW24">
        <v>98.096999999999994</v>
      </c>
      <c r="JX24">
        <v>97.041799999999995</v>
      </c>
    </row>
    <row r="25" spans="1:284" x14ac:dyDescent="0.3">
      <c r="A25">
        <v>9</v>
      </c>
      <c r="B25">
        <v>1693585419.5999999</v>
      </c>
      <c r="C25">
        <v>1025.099999904633</v>
      </c>
      <c r="D25" t="s">
        <v>466</v>
      </c>
      <c r="E25" t="s">
        <v>467</v>
      </c>
      <c r="F25" t="s">
        <v>416</v>
      </c>
      <c r="G25" t="s">
        <v>417</v>
      </c>
      <c r="H25" t="s">
        <v>418</v>
      </c>
      <c r="I25" t="s">
        <v>419</v>
      </c>
      <c r="J25" t="s">
        <v>420</v>
      </c>
      <c r="K25" t="s">
        <v>31</v>
      </c>
      <c r="L25" t="s">
        <v>421</v>
      </c>
      <c r="M25">
        <v>1693585419.5999999</v>
      </c>
      <c r="N25">
        <f t="shared" si="0"/>
        <v>7.1582514807324001E-3</v>
      </c>
      <c r="O25">
        <f t="shared" si="1"/>
        <v>7.1582514807324005</v>
      </c>
      <c r="P25">
        <f t="shared" si="2"/>
        <v>30.00179500032857</v>
      </c>
      <c r="Q25">
        <f t="shared" si="3"/>
        <v>360.91699999999997</v>
      </c>
      <c r="R25">
        <f t="shared" si="4"/>
        <v>266.02574896046428</v>
      </c>
      <c r="S25">
        <f t="shared" si="5"/>
        <v>26.581189086087498</v>
      </c>
      <c r="T25">
        <f t="shared" si="6"/>
        <v>36.062685882370005</v>
      </c>
      <c r="U25">
        <f t="shared" si="7"/>
        <v>0.59610756814813259</v>
      </c>
      <c r="V25">
        <f t="shared" si="8"/>
        <v>2.9211163738533861</v>
      </c>
      <c r="W25">
        <f t="shared" si="9"/>
        <v>0.53586142054018293</v>
      </c>
      <c r="X25">
        <f t="shared" si="10"/>
        <v>0.33981743920136503</v>
      </c>
      <c r="Y25">
        <f t="shared" si="11"/>
        <v>344.37889967092582</v>
      </c>
      <c r="Z25">
        <f t="shared" si="12"/>
        <v>28.428556503308901</v>
      </c>
      <c r="AA25">
        <f t="shared" si="13"/>
        <v>28.038399999999999</v>
      </c>
      <c r="AB25">
        <f t="shared" si="14"/>
        <v>3.8033430628083753</v>
      </c>
      <c r="AC25">
        <f t="shared" si="15"/>
        <v>65.171694604355139</v>
      </c>
      <c r="AD25">
        <f t="shared" si="16"/>
        <v>2.510749984197</v>
      </c>
      <c r="AE25">
        <f t="shared" si="17"/>
        <v>3.852516033899811</v>
      </c>
      <c r="AF25">
        <f t="shared" si="18"/>
        <v>1.2925930786113753</v>
      </c>
      <c r="AG25">
        <f t="shared" si="19"/>
        <v>-315.67889030029886</v>
      </c>
      <c r="AH25">
        <f t="shared" si="20"/>
        <v>34.740799643948897</v>
      </c>
      <c r="AI25">
        <f t="shared" si="21"/>
        <v>2.5962421462061496</v>
      </c>
      <c r="AJ25">
        <f t="shared" si="22"/>
        <v>66.037051160781971</v>
      </c>
      <c r="AK25">
        <v>0</v>
      </c>
      <c r="AL25">
        <v>0</v>
      </c>
      <c r="AM25">
        <f t="shared" si="23"/>
        <v>1</v>
      </c>
      <c r="AN25">
        <f t="shared" si="24"/>
        <v>0</v>
      </c>
      <c r="AO25">
        <f t="shared" si="25"/>
        <v>52409.841760534735</v>
      </c>
      <c r="AP25" t="s">
        <v>422</v>
      </c>
      <c r="AQ25">
        <v>10366.9</v>
      </c>
      <c r="AR25">
        <v>993.59653846153856</v>
      </c>
      <c r="AS25">
        <v>3431.87</v>
      </c>
      <c r="AT25">
        <f t="shared" si="26"/>
        <v>0.71047955241266758</v>
      </c>
      <c r="AU25">
        <v>-3.9894345373445681</v>
      </c>
      <c r="AV25" t="s">
        <v>468</v>
      </c>
      <c r="AW25">
        <v>10245.6</v>
      </c>
      <c r="AX25">
        <v>913.56204000000014</v>
      </c>
      <c r="AY25">
        <v>1297.6015112832131</v>
      </c>
      <c r="AZ25">
        <f t="shared" si="27"/>
        <v>0.29596102342962893</v>
      </c>
      <c r="BA25">
        <v>0.5</v>
      </c>
      <c r="BB25">
        <f t="shared" si="28"/>
        <v>1513.226699835463</v>
      </c>
      <c r="BC25">
        <f t="shared" si="29"/>
        <v>30.00179500032857</v>
      </c>
      <c r="BD25">
        <f t="shared" si="30"/>
        <v>223.92806138217176</v>
      </c>
      <c r="BE25">
        <f t="shared" si="31"/>
        <v>2.2462747677772992E-2</v>
      </c>
      <c r="BF25">
        <f t="shared" si="32"/>
        <v>1.6447795953984243</v>
      </c>
      <c r="BG25">
        <f t="shared" si="33"/>
        <v>673.07840345959403</v>
      </c>
      <c r="BH25" t="s">
        <v>469</v>
      </c>
      <c r="BI25">
        <v>589.48</v>
      </c>
      <c r="BJ25">
        <f t="shared" si="34"/>
        <v>589.48</v>
      </c>
      <c r="BK25">
        <f t="shared" si="35"/>
        <v>0.54571569555505794</v>
      </c>
      <c r="BL25">
        <f t="shared" si="36"/>
        <v>0.54233555281674872</v>
      </c>
      <c r="BM25">
        <f t="shared" si="37"/>
        <v>0.75087109394445772</v>
      </c>
      <c r="BN25">
        <f t="shared" si="38"/>
        <v>1.2632670700044293</v>
      </c>
      <c r="BO25">
        <f t="shared" si="39"/>
        <v>0.8753195744377833</v>
      </c>
      <c r="BP25">
        <f t="shared" si="40"/>
        <v>0.34994444567160105</v>
      </c>
      <c r="BQ25">
        <f t="shared" si="41"/>
        <v>0.65005555432839901</v>
      </c>
      <c r="BR25">
        <v>16948</v>
      </c>
      <c r="BS25">
        <v>290.00000000000011</v>
      </c>
      <c r="BT25">
        <v>1194.18</v>
      </c>
      <c r="BU25">
        <v>135</v>
      </c>
      <c r="BV25">
        <v>10245.6</v>
      </c>
      <c r="BW25">
        <v>1188.9100000000001</v>
      </c>
      <c r="BX25">
        <v>5.27</v>
      </c>
      <c r="BY25">
        <v>300.00000000000011</v>
      </c>
      <c r="BZ25">
        <v>38.5</v>
      </c>
      <c r="CA25">
        <v>1297.6015112832131</v>
      </c>
      <c r="CB25">
        <v>1.2027204771391631</v>
      </c>
      <c r="CC25">
        <v>-111.3580161834079</v>
      </c>
      <c r="CD25">
        <v>1.0072205679022741</v>
      </c>
      <c r="CE25">
        <v>0.99771455623209948</v>
      </c>
      <c r="CF25">
        <v>-1.114732880978867E-2</v>
      </c>
      <c r="CG25">
        <v>289.99999999999989</v>
      </c>
      <c r="CH25">
        <v>1182.46</v>
      </c>
      <c r="CI25">
        <v>725</v>
      </c>
      <c r="CJ25">
        <v>10207.200000000001</v>
      </c>
      <c r="CK25">
        <v>1188.5</v>
      </c>
      <c r="CL25">
        <v>-6.04</v>
      </c>
      <c r="CZ25">
        <f t="shared" si="42"/>
        <v>1800.05</v>
      </c>
      <c r="DA25">
        <f t="shared" si="43"/>
        <v>1513.226699835463</v>
      </c>
      <c r="DB25">
        <f t="shared" si="44"/>
        <v>0.84065814829336016</v>
      </c>
      <c r="DC25">
        <f t="shared" si="45"/>
        <v>0.19131629658672028</v>
      </c>
      <c r="DD25">
        <v>6</v>
      </c>
      <c r="DE25">
        <v>0.5</v>
      </c>
      <c r="DF25" t="s">
        <v>425</v>
      </c>
      <c r="DG25">
        <v>2</v>
      </c>
      <c r="DH25">
        <v>1693585419.5999999</v>
      </c>
      <c r="DI25">
        <v>360.91699999999997</v>
      </c>
      <c r="DJ25">
        <v>400.02800000000002</v>
      </c>
      <c r="DK25">
        <v>25.127700000000001</v>
      </c>
      <c r="DL25">
        <v>16.751799999999999</v>
      </c>
      <c r="DM25">
        <v>363.03899999999999</v>
      </c>
      <c r="DN25">
        <v>25.5215</v>
      </c>
      <c r="DO25">
        <v>499.89</v>
      </c>
      <c r="DP25">
        <v>99.819500000000005</v>
      </c>
      <c r="DQ25">
        <v>0.10011</v>
      </c>
      <c r="DR25">
        <v>28.259</v>
      </c>
      <c r="DS25">
        <v>28.038399999999999</v>
      </c>
      <c r="DT25">
        <v>999.9</v>
      </c>
      <c r="DU25">
        <v>0</v>
      </c>
      <c r="DV25">
        <v>0</v>
      </c>
      <c r="DW25">
        <v>9970</v>
      </c>
      <c r="DX25">
        <v>0</v>
      </c>
      <c r="DY25">
        <v>1594.95</v>
      </c>
      <c r="DZ25">
        <v>-39.110900000000001</v>
      </c>
      <c r="EA25">
        <v>370.22</v>
      </c>
      <c r="EB25">
        <v>406.84300000000002</v>
      </c>
      <c r="EC25">
        <v>8.3758400000000002</v>
      </c>
      <c r="ED25">
        <v>400.02800000000002</v>
      </c>
      <c r="EE25">
        <v>16.751799999999999</v>
      </c>
      <c r="EF25">
        <v>2.5082300000000002</v>
      </c>
      <c r="EG25">
        <v>1.6721600000000001</v>
      </c>
      <c r="EH25">
        <v>21.08</v>
      </c>
      <c r="EI25">
        <v>14.6404</v>
      </c>
      <c r="EJ25">
        <v>1800.05</v>
      </c>
      <c r="EK25">
        <v>0.97799899999999995</v>
      </c>
      <c r="EL25">
        <v>2.2001099999999999E-2</v>
      </c>
      <c r="EM25">
        <v>0</v>
      </c>
      <c r="EN25">
        <v>913.89800000000002</v>
      </c>
      <c r="EO25">
        <v>5.0002500000000003</v>
      </c>
      <c r="EP25">
        <v>24396.5</v>
      </c>
      <c r="EQ25">
        <v>14822.5</v>
      </c>
      <c r="ER25">
        <v>49</v>
      </c>
      <c r="ES25">
        <v>51.311999999999998</v>
      </c>
      <c r="ET25">
        <v>50.125</v>
      </c>
      <c r="EU25">
        <v>49.561999999999998</v>
      </c>
      <c r="EV25">
        <v>50</v>
      </c>
      <c r="EW25">
        <v>1755.56</v>
      </c>
      <c r="EX25">
        <v>39.49</v>
      </c>
      <c r="EY25">
        <v>0</v>
      </c>
      <c r="EZ25">
        <v>128</v>
      </c>
      <c r="FA25">
        <v>0</v>
      </c>
      <c r="FB25">
        <v>913.56204000000014</v>
      </c>
      <c r="FC25">
        <v>-0.24753845346727679</v>
      </c>
      <c r="FD25">
        <v>623.0000036001037</v>
      </c>
      <c r="FE25">
        <v>24397.132000000001</v>
      </c>
      <c r="FF25">
        <v>15</v>
      </c>
      <c r="FG25">
        <v>1693585377.5999999</v>
      </c>
      <c r="FH25" t="s">
        <v>470</v>
      </c>
      <c r="FI25">
        <v>1693585371.0999999</v>
      </c>
      <c r="FJ25">
        <v>1693585377.5999999</v>
      </c>
      <c r="FK25">
        <v>11</v>
      </c>
      <c r="FL25">
        <v>-0.63600000000000001</v>
      </c>
      <c r="FM25">
        <v>-3.0000000000000001E-3</v>
      </c>
      <c r="FN25">
        <v>-2.1219999999999999</v>
      </c>
      <c r="FO25">
        <v>-0.39400000000000002</v>
      </c>
      <c r="FP25">
        <v>400</v>
      </c>
      <c r="FQ25">
        <v>17</v>
      </c>
      <c r="FR25">
        <v>0.18</v>
      </c>
      <c r="FS25">
        <v>0.03</v>
      </c>
      <c r="FT25">
        <v>30.010806078361789</v>
      </c>
      <c r="FU25">
        <v>-0.3263030373562516</v>
      </c>
      <c r="FV25">
        <v>0.121744388145668</v>
      </c>
      <c r="FW25">
        <v>1</v>
      </c>
      <c r="FX25">
        <v>0.59549110285568974</v>
      </c>
      <c r="FY25">
        <v>8.1688371850149211E-2</v>
      </c>
      <c r="FZ25">
        <v>1.5649770009840112E-2</v>
      </c>
      <c r="GA25">
        <v>1</v>
      </c>
      <c r="GB25">
        <v>2</v>
      </c>
      <c r="GC25">
        <v>2</v>
      </c>
      <c r="GD25" t="s">
        <v>427</v>
      </c>
      <c r="GE25">
        <v>2.9192499999999999</v>
      </c>
      <c r="GF25">
        <v>2.8297300000000001</v>
      </c>
      <c r="GG25">
        <v>8.4270600000000001E-2</v>
      </c>
      <c r="GH25">
        <v>8.9125399999999994E-2</v>
      </c>
      <c r="GI25">
        <v>0.125001</v>
      </c>
      <c r="GJ25">
        <v>8.9214600000000005E-2</v>
      </c>
      <c r="GK25">
        <v>23797.9</v>
      </c>
      <c r="GL25">
        <v>29073.4</v>
      </c>
      <c r="GM25">
        <v>23394.799999999999</v>
      </c>
      <c r="GN25">
        <v>29219.599999999999</v>
      </c>
      <c r="GO25">
        <v>27913.4</v>
      </c>
      <c r="GP25">
        <v>37599.599999999999</v>
      </c>
      <c r="GQ25">
        <v>33075.199999999997</v>
      </c>
      <c r="GR25">
        <v>43042.2</v>
      </c>
      <c r="GS25">
        <v>1.9732000000000001</v>
      </c>
      <c r="GT25">
        <v>1.8140000000000001</v>
      </c>
      <c r="GU25">
        <v>4.0769600000000003E-2</v>
      </c>
      <c r="GV25">
        <v>0</v>
      </c>
      <c r="GW25">
        <v>27.372399999999999</v>
      </c>
      <c r="GX25">
        <v>999.9</v>
      </c>
      <c r="GY25">
        <v>32.200000000000003</v>
      </c>
      <c r="GZ25">
        <v>39.9</v>
      </c>
      <c r="HA25">
        <v>23.787500000000001</v>
      </c>
      <c r="HB25">
        <v>61.423900000000003</v>
      </c>
      <c r="HC25">
        <v>37.872599999999998</v>
      </c>
      <c r="HD25">
        <v>1</v>
      </c>
      <c r="HE25">
        <v>0.33776400000000001</v>
      </c>
      <c r="HF25">
        <v>3.8115700000000001</v>
      </c>
      <c r="HG25">
        <v>20.228000000000002</v>
      </c>
      <c r="HH25">
        <v>5.2107000000000001</v>
      </c>
      <c r="HI25">
        <v>11.872199999999999</v>
      </c>
      <c r="HJ25">
        <v>4.9854000000000003</v>
      </c>
      <c r="HK25">
        <v>3.2839999999999998</v>
      </c>
      <c r="HL25">
        <v>9999</v>
      </c>
      <c r="HM25">
        <v>9999</v>
      </c>
      <c r="HN25">
        <v>9999</v>
      </c>
      <c r="HO25">
        <v>999.9</v>
      </c>
      <c r="HP25">
        <v>1.85501</v>
      </c>
      <c r="HQ25">
        <v>1.8609899999999999</v>
      </c>
      <c r="HR25">
        <v>1.8583700000000001</v>
      </c>
      <c r="HS25">
        <v>1.8594900000000001</v>
      </c>
      <c r="HT25">
        <v>1.85883</v>
      </c>
      <c r="HU25">
        <v>1.8594200000000001</v>
      </c>
      <c r="HV25">
        <v>1.8577399999999999</v>
      </c>
      <c r="HW25">
        <v>1.8610100000000001</v>
      </c>
      <c r="HX25">
        <v>5</v>
      </c>
      <c r="HY25">
        <v>0</v>
      </c>
      <c r="HZ25">
        <v>0</v>
      </c>
      <c r="IA25">
        <v>0</v>
      </c>
      <c r="IB25" t="s">
        <v>428</v>
      </c>
      <c r="IC25" t="s">
        <v>429</v>
      </c>
      <c r="ID25" t="s">
        <v>430</v>
      </c>
      <c r="IE25" t="s">
        <v>430</v>
      </c>
      <c r="IF25" t="s">
        <v>430</v>
      </c>
      <c r="IG25" t="s">
        <v>430</v>
      </c>
      <c r="IH25">
        <v>0</v>
      </c>
      <c r="II25">
        <v>100</v>
      </c>
      <c r="IJ25">
        <v>100</v>
      </c>
      <c r="IK25">
        <v>-2.1219999999999999</v>
      </c>
      <c r="IL25">
        <v>-0.39379999999999998</v>
      </c>
      <c r="IM25">
        <v>-2.122250000000065</v>
      </c>
      <c r="IN25">
        <v>0</v>
      </c>
      <c r="IO25">
        <v>0</v>
      </c>
      <c r="IP25">
        <v>0</v>
      </c>
      <c r="IQ25">
        <v>-0.39385238095237801</v>
      </c>
      <c r="IR25">
        <v>0</v>
      </c>
      <c r="IS25">
        <v>0</v>
      </c>
      <c r="IT25">
        <v>0</v>
      </c>
      <c r="IU25">
        <v>-1</v>
      </c>
      <c r="IV25">
        <v>-1</v>
      </c>
      <c r="IW25">
        <v>-1</v>
      </c>
      <c r="IX25">
        <v>-1</v>
      </c>
      <c r="IY25">
        <v>0.8</v>
      </c>
      <c r="IZ25">
        <v>0.7</v>
      </c>
      <c r="JA25">
        <v>0.99487300000000001</v>
      </c>
      <c r="JB25">
        <v>2.4853499999999999</v>
      </c>
      <c r="JC25">
        <v>1.49414</v>
      </c>
      <c r="JD25">
        <v>2.2888199999999999</v>
      </c>
      <c r="JE25">
        <v>1.54419</v>
      </c>
      <c r="JF25">
        <v>2.36328</v>
      </c>
      <c r="JG25">
        <v>46.944800000000001</v>
      </c>
      <c r="JH25">
        <v>23.7285</v>
      </c>
      <c r="JI25">
        <v>18</v>
      </c>
      <c r="JJ25">
        <v>510.56700000000001</v>
      </c>
      <c r="JK25">
        <v>437.34800000000001</v>
      </c>
      <c r="JL25">
        <v>22.248100000000001</v>
      </c>
      <c r="JM25">
        <v>31.698899999999998</v>
      </c>
      <c r="JN25">
        <v>30.000599999999999</v>
      </c>
      <c r="JO25">
        <v>31.619</v>
      </c>
      <c r="JP25">
        <v>31.595800000000001</v>
      </c>
      <c r="JQ25">
        <v>19.982900000000001</v>
      </c>
      <c r="JR25">
        <v>23.9392</v>
      </c>
      <c r="JS25">
        <v>14.9535</v>
      </c>
      <c r="JT25">
        <v>22.246700000000001</v>
      </c>
      <c r="JU25">
        <v>400</v>
      </c>
      <c r="JV25">
        <v>16.749700000000001</v>
      </c>
      <c r="JW25">
        <v>98.101900000000001</v>
      </c>
      <c r="JX25">
        <v>97.031000000000006</v>
      </c>
    </row>
    <row r="26" spans="1:284" x14ac:dyDescent="0.3">
      <c r="A26">
        <v>10</v>
      </c>
      <c r="B26">
        <v>1693585529.5999999</v>
      </c>
      <c r="C26">
        <v>1135.099999904633</v>
      </c>
      <c r="D26" t="s">
        <v>471</v>
      </c>
      <c r="E26" t="s">
        <v>472</v>
      </c>
      <c r="F26" t="s">
        <v>416</v>
      </c>
      <c r="G26" t="s">
        <v>417</v>
      </c>
      <c r="H26" t="s">
        <v>418</v>
      </c>
      <c r="I26" t="s">
        <v>419</v>
      </c>
      <c r="J26" t="s">
        <v>420</v>
      </c>
      <c r="K26" t="s">
        <v>31</v>
      </c>
      <c r="L26" t="s">
        <v>421</v>
      </c>
      <c r="M26">
        <v>1693585529.5999999</v>
      </c>
      <c r="N26">
        <f t="shared" si="0"/>
        <v>6.5051274070358324E-3</v>
      </c>
      <c r="O26">
        <f t="shared" si="1"/>
        <v>6.5051274070358325</v>
      </c>
      <c r="P26">
        <f t="shared" si="2"/>
        <v>30.619206574064258</v>
      </c>
      <c r="Q26">
        <f t="shared" si="3"/>
        <v>360.42700000000002</v>
      </c>
      <c r="R26">
        <f t="shared" si="4"/>
        <v>255.68094300078562</v>
      </c>
      <c r="S26">
        <f t="shared" si="5"/>
        <v>25.548697576699695</v>
      </c>
      <c r="T26">
        <f t="shared" si="6"/>
        <v>36.015356926499003</v>
      </c>
      <c r="U26">
        <f t="shared" si="7"/>
        <v>0.54199841641683377</v>
      </c>
      <c r="V26">
        <f t="shared" si="8"/>
        <v>2.9220718368272589</v>
      </c>
      <c r="W26">
        <f t="shared" si="9"/>
        <v>0.49171467473680691</v>
      </c>
      <c r="X26">
        <f t="shared" si="10"/>
        <v>0.31144978476051249</v>
      </c>
      <c r="Y26">
        <f t="shared" si="11"/>
        <v>344.39409967094048</v>
      </c>
      <c r="Z26">
        <f t="shared" si="12"/>
        <v>28.563614796721165</v>
      </c>
      <c r="AA26">
        <f t="shared" si="13"/>
        <v>28.0045</v>
      </c>
      <c r="AB26">
        <f t="shared" si="14"/>
        <v>3.7958353110070457</v>
      </c>
      <c r="AC26">
        <f t="shared" si="15"/>
        <v>65.432139343851716</v>
      </c>
      <c r="AD26">
        <f t="shared" si="16"/>
        <v>2.5156401110435</v>
      </c>
      <c r="AE26">
        <f t="shared" si="17"/>
        <v>3.8446551438943293</v>
      </c>
      <c r="AF26">
        <f t="shared" si="18"/>
        <v>1.2801951999635457</v>
      </c>
      <c r="AG26">
        <f t="shared" si="19"/>
        <v>-286.8761186502802</v>
      </c>
      <c r="AH26">
        <f t="shared" si="20"/>
        <v>34.563121268626688</v>
      </c>
      <c r="AI26">
        <f t="shared" si="21"/>
        <v>2.5812320069388273</v>
      </c>
      <c r="AJ26">
        <f t="shared" si="22"/>
        <v>94.662334296225779</v>
      </c>
      <c r="AK26">
        <v>1</v>
      </c>
      <c r="AL26">
        <v>0</v>
      </c>
      <c r="AM26">
        <f t="shared" si="23"/>
        <v>1</v>
      </c>
      <c r="AN26">
        <f t="shared" si="24"/>
        <v>0</v>
      </c>
      <c r="AO26">
        <f t="shared" si="25"/>
        <v>52443.489982796331</v>
      </c>
      <c r="AP26" t="s">
        <v>422</v>
      </c>
      <c r="AQ26">
        <v>10366.9</v>
      </c>
      <c r="AR26">
        <v>993.59653846153856</v>
      </c>
      <c r="AS26">
        <v>3431.87</v>
      </c>
      <c r="AT26">
        <f t="shared" si="26"/>
        <v>0.71047955241266758</v>
      </c>
      <c r="AU26">
        <v>-3.9894345373445681</v>
      </c>
      <c r="AV26" t="s">
        <v>473</v>
      </c>
      <c r="AW26">
        <v>10244.700000000001</v>
      </c>
      <c r="AX26">
        <v>910.22638461538475</v>
      </c>
      <c r="AY26">
        <v>1311.5991608630859</v>
      </c>
      <c r="AZ26">
        <f t="shared" si="27"/>
        <v>0.30601786599465453</v>
      </c>
      <c r="BA26">
        <v>0.5</v>
      </c>
      <c r="BB26">
        <f t="shared" si="28"/>
        <v>1513.2938998354703</v>
      </c>
      <c r="BC26">
        <f t="shared" si="29"/>
        <v>30.619206574064258</v>
      </c>
      <c r="BD26">
        <f t="shared" si="30"/>
        <v>231.54748492518954</v>
      </c>
      <c r="BE26">
        <f t="shared" si="31"/>
        <v>2.2869742034360662E-2</v>
      </c>
      <c r="BF26">
        <f t="shared" si="32"/>
        <v>1.6165539765530874</v>
      </c>
      <c r="BG26">
        <f t="shared" si="33"/>
        <v>676.82515410684005</v>
      </c>
      <c r="BH26" t="s">
        <v>474</v>
      </c>
      <c r="BI26">
        <v>603.33000000000004</v>
      </c>
      <c r="BJ26">
        <f t="shared" si="34"/>
        <v>603.33000000000004</v>
      </c>
      <c r="BK26">
        <f t="shared" si="35"/>
        <v>0.54000428026884051</v>
      </c>
      <c r="BL26">
        <f t="shared" si="36"/>
        <v>0.5666952599751689</v>
      </c>
      <c r="BM26">
        <f t="shared" si="37"/>
        <v>0.74959902958307612</v>
      </c>
      <c r="BN26">
        <f t="shared" si="38"/>
        <v>1.2621681331321881</v>
      </c>
      <c r="BO26">
        <f t="shared" si="39"/>
        <v>0.86957877062694222</v>
      </c>
      <c r="BP26">
        <f t="shared" si="40"/>
        <v>0.37562551138889477</v>
      </c>
      <c r="BQ26">
        <f t="shared" si="41"/>
        <v>0.62437448861110523</v>
      </c>
      <c r="BR26">
        <v>16950</v>
      </c>
      <c r="BS26">
        <v>290.00000000000011</v>
      </c>
      <c r="BT26">
        <v>1205.8499999999999</v>
      </c>
      <c r="BU26">
        <v>135</v>
      </c>
      <c r="BV26">
        <v>10244.700000000001</v>
      </c>
      <c r="BW26">
        <v>1199.24</v>
      </c>
      <c r="BX26">
        <v>6.61</v>
      </c>
      <c r="BY26">
        <v>300.00000000000011</v>
      </c>
      <c r="BZ26">
        <v>38.5</v>
      </c>
      <c r="CA26">
        <v>1311.5991608630859</v>
      </c>
      <c r="CB26">
        <v>1.5511615501238769</v>
      </c>
      <c r="CC26">
        <v>-115.10414332449589</v>
      </c>
      <c r="CD26">
        <v>1.298895634363648</v>
      </c>
      <c r="CE26">
        <v>0.99644713346029512</v>
      </c>
      <c r="CF26">
        <v>-1.1146314571746399E-2</v>
      </c>
      <c r="CG26">
        <v>289.99999999999989</v>
      </c>
      <c r="CH26">
        <v>1193.82</v>
      </c>
      <c r="CI26">
        <v>845</v>
      </c>
      <c r="CJ26">
        <v>10199.4</v>
      </c>
      <c r="CK26">
        <v>1198.75</v>
      </c>
      <c r="CL26">
        <v>-4.93</v>
      </c>
      <c r="CZ26">
        <f t="shared" si="42"/>
        <v>1800.13</v>
      </c>
      <c r="DA26">
        <f t="shared" si="43"/>
        <v>1513.2938998354703</v>
      </c>
      <c r="DB26">
        <f t="shared" si="44"/>
        <v>0.84065811904444132</v>
      </c>
      <c r="DC26">
        <f t="shared" si="45"/>
        <v>0.19131623808888273</v>
      </c>
      <c r="DD26">
        <v>6</v>
      </c>
      <c r="DE26">
        <v>0.5</v>
      </c>
      <c r="DF26" t="s">
        <v>425</v>
      </c>
      <c r="DG26">
        <v>2</v>
      </c>
      <c r="DH26">
        <v>1693585529.5999999</v>
      </c>
      <c r="DI26">
        <v>360.42700000000002</v>
      </c>
      <c r="DJ26">
        <v>399.99799999999999</v>
      </c>
      <c r="DK26">
        <v>25.1755</v>
      </c>
      <c r="DL26">
        <v>17.563099999999999</v>
      </c>
      <c r="DM26">
        <v>362.57100000000003</v>
      </c>
      <c r="DN26">
        <v>25.569199999999999</v>
      </c>
      <c r="DO26">
        <v>499.81799999999998</v>
      </c>
      <c r="DP26">
        <v>99.823899999999995</v>
      </c>
      <c r="DQ26">
        <v>0.10023700000000001</v>
      </c>
      <c r="DR26">
        <v>28.2239</v>
      </c>
      <c r="DS26">
        <v>28.0045</v>
      </c>
      <c r="DT26">
        <v>999.9</v>
      </c>
      <c r="DU26">
        <v>0</v>
      </c>
      <c r="DV26">
        <v>0</v>
      </c>
      <c r="DW26">
        <v>9975</v>
      </c>
      <c r="DX26">
        <v>0</v>
      </c>
      <c r="DY26">
        <v>1602.57</v>
      </c>
      <c r="DZ26">
        <v>-39.571100000000001</v>
      </c>
      <c r="EA26">
        <v>369.73500000000001</v>
      </c>
      <c r="EB26">
        <v>407.149</v>
      </c>
      <c r="EC26">
        <v>7.6123399999999997</v>
      </c>
      <c r="ED26">
        <v>399.99799999999999</v>
      </c>
      <c r="EE26">
        <v>17.563099999999999</v>
      </c>
      <c r="EF26">
        <v>2.5131100000000002</v>
      </c>
      <c r="EG26">
        <v>1.75322</v>
      </c>
      <c r="EH26">
        <v>21.111699999999999</v>
      </c>
      <c r="EI26">
        <v>15.3758</v>
      </c>
      <c r="EJ26">
        <v>1800.13</v>
      </c>
      <c r="EK26">
        <v>0.97800299999999996</v>
      </c>
      <c r="EL26">
        <v>2.19974E-2</v>
      </c>
      <c r="EM26">
        <v>0</v>
      </c>
      <c r="EN26">
        <v>910.66800000000001</v>
      </c>
      <c r="EO26">
        <v>5.0002500000000003</v>
      </c>
      <c r="EP26">
        <v>23945.1</v>
      </c>
      <c r="EQ26">
        <v>14823.2</v>
      </c>
      <c r="ER26">
        <v>49.186999999999998</v>
      </c>
      <c r="ES26">
        <v>51.5</v>
      </c>
      <c r="ET26">
        <v>50.311999999999998</v>
      </c>
      <c r="EU26">
        <v>49.811999999999998</v>
      </c>
      <c r="EV26">
        <v>50.186999999999998</v>
      </c>
      <c r="EW26">
        <v>1755.64</v>
      </c>
      <c r="EX26">
        <v>39.49</v>
      </c>
      <c r="EY26">
        <v>0</v>
      </c>
      <c r="EZ26">
        <v>108.2000000476837</v>
      </c>
      <c r="FA26">
        <v>0</v>
      </c>
      <c r="FB26">
        <v>910.22638461538475</v>
      </c>
      <c r="FC26">
        <v>2.7299145268754659</v>
      </c>
      <c r="FD26">
        <v>-570.47863302333781</v>
      </c>
      <c r="FE26">
        <v>24216.696153846151</v>
      </c>
      <c r="FF26">
        <v>15</v>
      </c>
      <c r="FG26">
        <v>1693585489.5999999</v>
      </c>
      <c r="FH26" t="s">
        <v>475</v>
      </c>
      <c r="FI26">
        <v>1693585481.5999999</v>
      </c>
      <c r="FJ26">
        <v>1693585489.5999999</v>
      </c>
      <c r="FK26">
        <v>12</v>
      </c>
      <c r="FL26">
        <v>-2.1000000000000001E-2</v>
      </c>
      <c r="FM26">
        <v>0</v>
      </c>
      <c r="FN26">
        <v>-2.1429999999999998</v>
      </c>
      <c r="FO26">
        <v>-0.39400000000000002</v>
      </c>
      <c r="FP26">
        <v>400</v>
      </c>
      <c r="FQ26">
        <v>17</v>
      </c>
      <c r="FR26">
        <v>0.13</v>
      </c>
      <c r="FS26">
        <v>0.03</v>
      </c>
      <c r="FT26">
        <v>30.762994757067659</v>
      </c>
      <c r="FU26">
        <v>-0.56833659578996609</v>
      </c>
      <c r="FV26">
        <v>0.1825039683810844</v>
      </c>
      <c r="FW26">
        <v>1</v>
      </c>
      <c r="FX26">
        <v>0.5299974509326254</v>
      </c>
      <c r="FY26">
        <v>0.1004848468034175</v>
      </c>
      <c r="FZ26">
        <v>1.7185366262894051E-2</v>
      </c>
      <c r="GA26">
        <v>1</v>
      </c>
      <c r="GB26">
        <v>2</v>
      </c>
      <c r="GC26">
        <v>2</v>
      </c>
      <c r="GD26" t="s">
        <v>427</v>
      </c>
      <c r="GE26">
        <v>2.9190299999999998</v>
      </c>
      <c r="GF26">
        <v>2.8298999999999999</v>
      </c>
      <c r="GG26">
        <v>8.4177799999999997E-2</v>
      </c>
      <c r="GH26">
        <v>8.9119699999999996E-2</v>
      </c>
      <c r="GI26">
        <v>0.12515499999999999</v>
      </c>
      <c r="GJ26">
        <v>9.2318999999999998E-2</v>
      </c>
      <c r="GK26">
        <v>23801.3</v>
      </c>
      <c r="GL26">
        <v>29072.1</v>
      </c>
      <c r="GM26">
        <v>23395.9</v>
      </c>
      <c r="GN26">
        <v>29218.3</v>
      </c>
      <c r="GO26">
        <v>27910.1</v>
      </c>
      <c r="GP26">
        <v>37468.5</v>
      </c>
      <c r="GQ26">
        <v>33076.9</v>
      </c>
      <c r="GR26">
        <v>43040.5</v>
      </c>
      <c r="GS26">
        <v>1.9712000000000001</v>
      </c>
      <c r="GT26">
        <v>1.8115000000000001</v>
      </c>
      <c r="GU26">
        <v>3.6358799999999997E-2</v>
      </c>
      <c r="GV26">
        <v>0</v>
      </c>
      <c r="GW26">
        <v>27.410599999999999</v>
      </c>
      <c r="GX26">
        <v>999.9</v>
      </c>
      <c r="GY26">
        <v>31.4</v>
      </c>
      <c r="GZ26">
        <v>40.299999999999997</v>
      </c>
      <c r="HA26">
        <v>23.697199999999999</v>
      </c>
      <c r="HB26">
        <v>61.613900000000001</v>
      </c>
      <c r="HC26">
        <v>38.008800000000001</v>
      </c>
      <c r="HD26">
        <v>1</v>
      </c>
      <c r="HE26">
        <v>0.34268300000000002</v>
      </c>
      <c r="HF26">
        <v>4.0493899999999998</v>
      </c>
      <c r="HG26">
        <v>20.222999999999999</v>
      </c>
      <c r="HH26">
        <v>5.2112999999999996</v>
      </c>
      <c r="HI26">
        <v>11.872199999999999</v>
      </c>
      <c r="HJ26">
        <v>4.9842000000000004</v>
      </c>
      <c r="HK26">
        <v>3.2839999999999998</v>
      </c>
      <c r="HL26">
        <v>9999</v>
      </c>
      <c r="HM26">
        <v>9999</v>
      </c>
      <c r="HN26">
        <v>9999</v>
      </c>
      <c r="HO26">
        <v>999.9</v>
      </c>
      <c r="HP26">
        <v>1.8549500000000001</v>
      </c>
      <c r="HQ26">
        <v>1.86093</v>
      </c>
      <c r="HR26">
        <v>1.8582799999999999</v>
      </c>
      <c r="HS26">
        <v>1.85941</v>
      </c>
      <c r="HT26">
        <v>1.85877</v>
      </c>
      <c r="HU26">
        <v>1.8593</v>
      </c>
      <c r="HV26">
        <v>1.85758</v>
      </c>
      <c r="HW26">
        <v>1.86094</v>
      </c>
      <c r="HX26">
        <v>5</v>
      </c>
      <c r="HY26">
        <v>0</v>
      </c>
      <c r="HZ26">
        <v>0</v>
      </c>
      <c r="IA26">
        <v>0</v>
      </c>
      <c r="IB26" t="s">
        <v>428</v>
      </c>
      <c r="IC26" t="s">
        <v>429</v>
      </c>
      <c r="ID26" t="s">
        <v>430</v>
      </c>
      <c r="IE26" t="s">
        <v>430</v>
      </c>
      <c r="IF26" t="s">
        <v>430</v>
      </c>
      <c r="IG26" t="s">
        <v>430</v>
      </c>
      <c r="IH26">
        <v>0</v>
      </c>
      <c r="II26">
        <v>100</v>
      </c>
      <c r="IJ26">
        <v>100</v>
      </c>
      <c r="IK26">
        <v>-2.1440000000000001</v>
      </c>
      <c r="IL26">
        <v>-0.39369999999999999</v>
      </c>
      <c r="IM26">
        <v>-2.1434285714285579</v>
      </c>
      <c r="IN26">
        <v>0</v>
      </c>
      <c r="IO26">
        <v>0</v>
      </c>
      <c r="IP26">
        <v>0</v>
      </c>
      <c r="IQ26">
        <v>-0.39376666666666787</v>
      </c>
      <c r="IR26">
        <v>0</v>
      </c>
      <c r="IS26">
        <v>0</v>
      </c>
      <c r="IT26">
        <v>0</v>
      </c>
      <c r="IU26">
        <v>-1</v>
      </c>
      <c r="IV26">
        <v>-1</v>
      </c>
      <c r="IW26">
        <v>-1</v>
      </c>
      <c r="IX26">
        <v>-1</v>
      </c>
      <c r="IY26">
        <v>0.8</v>
      </c>
      <c r="IZ26">
        <v>0.7</v>
      </c>
      <c r="JA26">
        <v>0.99487300000000001</v>
      </c>
      <c r="JB26">
        <v>2.4865699999999999</v>
      </c>
      <c r="JC26">
        <v>1.49414</v>
      </c>
      <c r="JD26">
        <v>2.2875999999999999</v>
      </c>
      <c r="JE26">
        <v>1.54419</v>
      </c>
      <c r="JF26">
        <v>2.35229</v>
      </c>
      <c r="JG26">
        <v>47.242100000000001</v>
      </c>
      <c r="JH26">
        <v>23.737300000000001</v>
      </c>
      <c r="JI26">
        <v>18</v>
      </c>
      <c r="JJ26">
        <v>509.71499999999997</v>
      </c>
      <c r="JK26">
        <v>436.07799999999997</v>
      </c>
      <c r="JL26">
        <v>21.898499999999999</v>
      </c>
      <c r="JM26">
        <v>31.7546</v>
      </c>
      <c r="JN26">
        <v>30.000399999999999</v>
      </c>
      <c r="JO26">
        <v>31.674099999999999</v>
      </c>
      <c r="JP26">
        <v>31.6465</v>
      </c>
      <c r="JQ26">
        <v>19.994900000000001</v>
      </c>
      <c r="JR26">
        <v>18.733000000000001</v>
      </c>
      <c r="JS26">
        <v>13.5266</v>
      </c>
      <c r="JT26">
        <v>21.898399999999999</v>
      </c>
      <c r="JU26">
        <v>400</v>
      </c>
      <c r="JV26">
        <v>17.4787</v>
      </c>
      <c r="JW26">
        <v>98.106700000000004</v>
      </c>
      <c r="JX26">
        <v>97.027199999999993</v>
      </c>
    </row>
    <row r="27" spans="1:284" x14ac:dyDescent="0.3">
      <c r="A27">
        <v>11</v>
      </c>
      <c r="B27">
        <v>1693585713.5999999</v>
      </c>
      <c r="C27">
        <v>1319.099999904633</v>
      </c>
      <c r="D27" t="s">
        <v>476</v>
      </c>
      <c r="E27" t="s">
        <v>477</v>
      </c>
      <c r="F27" t="s">
        <v>416</v>
      </c>
      <c r="G27" t="s">
        <v>417</v>
      </c>
      <c r="H27" t="s">
        <v>418</v>
      </c>
      <c r="I27" t="s">
        <v>419</v>
      </c>
      <c r="J27" t="s">
        <v>420</v>
      </c>
      <c r="K27" t="s">
        <v>31</v>
      </c>
      <c r="L27" t="s">
        <v>421</v>
      </c>
      <c r="M27">
        <v>1693585713.5999999</v>
      </c>
      <c r="N27">
        <f t="shared" si="0"/>
        <v>5.2220981221754127E-3</v>
      </c>
      <c r="O27">
        <f t="shared" si="1"/>
        <v>5.2220981221754128</v>
      </c>
      <c r="P27">
        <f t="shared" si="2"/>
        <v>40.430505910439315</v>
      </c>
      <c r="Q27">
        <f t="shared" si="3"/>
        <v>548.24400000000003</v>
      </c>
      <c r="R27">
        <f t="shared" si="4"/>
        <v>372.68197120953351</v>
      </c>
      <c r="S27">
        <f t="shared" si="5"/>
        <v>37.237728506397112</v>
      </c>
      <c r="T27">
        <f t="shared" si="6"/>
        <v>54.77957831178</v>
      </c>
      <c r="U27">
        <f t="shared" si="7"/>
        <v>0.41673399653254606</v>
      </c>
      <c r="V27">
        <f t="shared" si="8"/>
        <v>2.9215274563629254</v>
      </c>
      <c r="W27">
        <f t="shared" si="9"/>
        <v>0.3863035539269723</v>
      </c>
      <c r="X27">
        <f t="shared" si="10"/>
        <v>0.24398834473495956</v>
      </c>
      <c r="Y27">
        <f t="shared" si="11"/>
        <v>344.34279967089111</v>
      </c>
      <c r="Z27">
        <f t="shared" si="12"/>
        <v>28.900011726351693</v>
      </c>
      <c r="AA27">
        <f t="shared" si="13"/>
        <v>28.026700000000002</v>
      </c>
      <c r="AB27">
        <f t="shared" si="14"/>
        <v>3.8007504291154057</v>
      </c>
      <c r="AC27">
        <f t="shared" si="15"/>
        <v>64.823301339704955</v>
      </c>
      <c r="AD27">
        <f t="shared" si="16"/>
        <v>2.4925805234190004</v>
      </c>
      <c r="AE27">
        <f t="shared" si="17"/>
        <v>3.8451921946349077</v>
      </c>
      <c r="AF27">
        <f t="shared" si="18"/>
        <v>1.3081699056964053</v>
      </c>
      <c r="AG27">
        <f t="shared" si="19"/>
        <v>-230.2945271879357</v>
      </c>
      <c r="AH27">
        <f t="shared" si="20"/>
        <v>31.438075490196105</v>
      </c>
      <c r="AI27">
        <f t="shared" si="21"/>
        <v>2.3485735469151399</v>
      </c>
      <c r="AJ27">
        <f t="shared" si="22"/>
        <v>147.83492152006664</v>
      </c>
      <c r="AK27">
        <v>2</v>
      </c>
      <c r="AL27">
        <v>0</v>
      </c>
      <c r="AM27">
        <f t="shared" si="23"/>
        <v>1</v>
      </c>
      <c r="AN27">
        <f t="shared" si="24"/>
        <v>0</v>
      </c>
      <c r="AO27">
        <f t="shared" si="25"/>
        <v>52427.305970215908</v>
      </c>
      <c r="AP27" t="s">
        <v>422</v>
      </c>
      <c r="AQ27">
        <v>10366.9</v>
      </c>
      <c r="AR27">
        <v>993.59653846153856</v>
      </c>
      <c r="AS27">
        <v>3431.87</v>
      </c>
      <c r="AT27">
        <f t="shared" si="26"/>
        <v>0.71047955241266758</v>
      </c>
      <c r="AU27">
        <v>-3.9894345373445681</v>
      </c>
      <c r="AV27" t="s">
        <v>478</v>
      </c>
      <c r="AW27">
        <v>10245.1</v>
      </c>
      <c r="AX27">
        <v>939.43638461538444</v>
      </c>
      <c r="AY27">
        <v>1425.990209661534</v>
      </c>
      <c r="AZ27">
        <f t="shared" si="27"/>
        <v>0.3412041834155618</v>
      </c>
      <c r="BA27">
        <v>0.5</v>
      </c>
      <c r="BB27">
        <f t="shared" si="28"/>
        <v>1513.0670998354453</v>
      </c>
      <c r="BC27">
        <f t="shared" si="29"/>
        <v>40.430505910439315</v>
      </c>
      <c r="BD27">
        <f t="shared" si="30"/>
        <v>258.1324121261527</v>
      </c>
      <c r="BE27">
        <f t="shared" si="31"/>
        <v>2.9357548288912506E-2</v>
      </c>
      <c r="BF27">
        <f t="shared" si="32"/>
        <v>1.4066574768522231</v>
      </c>
      <c r="BG27">
        <f t="shared" si="33"/>
        <v>706.05239290658585</v>
      </c>
      <c r="BH27" t="s">
        <v>479</v>
      </c>
      <c r="BI27">
        <v>603.85</v>
      </c>
      <c r="BJ27">
        <f t="shared" si="34"/>
        <v>603.85</v>
      </c>
      <c r="BK27">
        <f t="shared" si="35"/>
        <v>0.57653986969284532</v>
      </c>
      <c r="BL27">
        <f t="shared" si="36"/>
        <v>0.59181368254261446</v>
      </c>
      <c r="BM27">
        <f t="shared" si="37"/>
        <v>0.70928769610485987</v>
      </c>
      <c r="BN27">
        <f t="shared" si="38"/>
        <v>1.1252565831869066</v>
      </c>
      <c r="BO27">
        <f t="shared" si="39"/>
        <v>0.8226639964628204</v>
      </c>
      <c r="BP27">
        <f t="shared" si="40"/>
        <v>0.38040541973437358</v>
      </c>
      <c r="BQ27">
        <f t="shared" si="41"/>
        <v>0.61959458026562642</v>
      </c>
      <c r="BR27">
        <v>16952</v>
      </c>
      <c r="BS27">
        <v>290.00000000000011</v>
      </c>
      <c r="BT27">
        <v>1296.8800000000001</v>
      </c>
      <c r="BU27">
        <v>135</v>
      </c>
      <c r="BV27">
        <v>10245.1</v>
      </c>
      <c r="BW27">
        <v>1289.6500000000001</v>
      </c>
      <c r="BX27">
        <v>7.23</v>
      </c>
      <c r="BY27">
        <v>300.00000000000011</v>
      </c>
      <c r="BZ27">
        <v>38.5</v>
      </c>
      <c r="CA27">
        <v>1425.990209661534</v>
      </c>
      <c r="CB27">
        <v>1.797757487753366</v>
      </c>
      <c r="CC27">
        <v>-139.6865085860565</v>
      </c>
      <c r="CD27">
        <v>1.5054228694540419</v>
      </c>
      <c r="CE27">
        <v>0.99675842525371783</v>
      </c>
      <c r="CF27">
        <v>-1.114705895439376E-2</v>
      </c>
      <c r="CG27">
        <v>289.99999999999989</v>
      </c>
      <c r="CH27">
        <v>1284.51</v>
      </c>
      <c r="CI27">
        <v>685</v>
      </c>
      <c r="CJ27">
        <v>10209.200000000001</v>
      </c>
      <c r="CK27">
        <v>1289.17</v>
      </c>
      <c r="CL27">
        <v>-4.66</v>
      </c>
      <c r="CZ27">
        <f t="shared" si="42"/>
        <v>1799.86</v>
      </c>
      <c r="DA27">
        <f t="shared" si="43"/>
        <v>1513.0670998354453</v>
      </c>
      <c r="DB27">
        <f t="shared" si="44"/>
        <v>0.84065821776996286</v>
      </c>
      <c r="DC27">
        <f t="shared" si="45"/>
        <v>0.19131643553992594</v>
      </c>
      <c r="DD27">
        <v>6</v>
      </c>
      <c r="DE27">
        <v>0.5</v>
      </c>
      <c r="DF27" t="s">
        <v>425</v>
      </c>
      <c r="DG27">
        <v>2</v>
      </c>
      <c r="DH27">
        <v>1693585713.5999999</v>
      </c>
      <c r="DI27">
        <v>548.24400000000003</v>
      </c>
      <c r="DJ27">
        <v>600.17499999999995</v>
      </c>
      <c r="DK27">
        <v>24.946200000000001</v>
      </c>
      <c r="DL27">
        <v>18.8385</v>
      </c>
      <c r="DM27">
        <v>550.48400000000004</v>
      </c>
      <c r="DN27">
        <v>25.322399999999998</v>
      </c>
      <c r="DO27">
        <v>500.20400000000001</v>
      </c>
      <c r="DP27">
        <v>99.817899999999995</v>
      </c>
      <c r="DQ27">
        <v>0.100345</v>
      </c>
      <c r="DR27">
        <v>28.226299999999998</v>
      </c>
      <c r="DS27">
        <v>28.026700000000002</v>
      </c>
      <c r="DT27">
        <v>999.9</v>
      </c>
      <c r="DU27">
        <v>0</v>
      </c>
      <c r="DV27">
        <v>0</v>
      </c>
      <c r="DW27">
        <v>9972.5</v>
      </c>
      <c r="DX27">
        <v>0</v>
      </c>
      <c r="DY27">
        <v>1609.51</v>
      </c>
      <c r="DZ27">
        <v>-51.931800000000003</v>
      </c>
      <c r="EA27">
        <v>562.27</v>
      </c>
      <c r="EB27">
        <v>611.69899999999996</v>
      </c>
      <c r="EC27">
        <v>6.1076800000000002</v>
      </c>
      <c r="ED27">
        <v>600.17499999999995</v>
      </c>
      <c r="EE27">
        <v>18.8385</v>
      </c>
      <c r="EF27">
        <v>2.4900799999999998</v>
      </c>
      <c r="EG27">
        <v>1.88042</v>
      </c>
      <c r="EH27">
        <v>20.9618</v>
      </c>
      <c r="EI27">
        <v>16.471800000000002</v>
      </c>
      <c r="EJ27">
        <v>1799.86</v>
      </c>
      <c r="EK27">
        <v>0.97799899999999995</v>
      </c>
      <c r="EL27">
        <v>2.2001099999999999E-2</v>
      </c>
      <c r="EM27">
        <v>0</v>
      </c>
      <c r="EN27">
        <v>938.93899999999996</v>
      </c>
      <c r="EO27">
        <v>5.0002500000000003</v>
      </c>
      <c r="EP27">
        <v>25037.8</v>
      </c>
      <c r="EQ27">
        <v>14820.9</v>
      </c>
      <c r="ER27">
        <v>49.25</v>
      </c>
      <c r="ES27">
        <v>51.5</v>
      </c>
      <c r="ET27">
        <v>50.375</v>
      </c>
      <c r="EU27">
        <v>49.811999999999998</v>
      </c>
      <c r="EV27">
        <v>50.25</v>
      </c>
      <c r="EW27">
        <v>1755.37</v>
      </c>
      <c r="EX27">
        <v>39.49</v>
      </c>
      <c r="EY27">
        <v>0</v>
      </c>
      <c r="EZ27">
        <v>181.79999995231631</v>
      </c>
      <c r="FA27">
        <v>0</v>
      </c>
      <c r="FB27">
        <v>939.43638461538444</v>
      </c>
      <c r="FC27">
        <v>-3.9083076987175991</v>
      </c>
      <c r="FD27">
        <v>-699.66154008478168</v>
      </c>
      <c r="FE27">
        <v>25001.603846153848</v>
      </c>
      <c r="FF27">
        <v>15</v>
      </c>
      <c r="FG27">
        <v>1693585671.0999999</v>
      </c>
      <c r="FH27" t="s">
        <v>480</v>
      </c>
      <c r="FI27">
        <v>1693585661.5999999</v>
      </c>
      <c r="FJ27">
        <v>1693585671.0999999</v>
      </c>
      <c r="FK27">
        <v>13</v>
      </c>
      <c r="FL27">
        <v>-9.7000000000000003E-2</v>
      </c>
      <c r="FM27">
        <v>1.7999999999999999E-2</v>
      </c>
      <c r="FN27">
        <v>-2.2400000000000002</v>
      </c>
      <c r="FO27">
        <v>-0.376</v>
      </c>
      <c r="FP27">
        <v>600</v>
      </c>
      <c r="FQ27">
        <v>18</v>
      </c>
      <c r="FR27">
        <v>0.17</v>
      </c>
      <c r="FS27">
        <v>0.04</v>
      </c>
      <c r="FT27">
        <v>40.349031910262497</v>
      </c>
      <c r="FU27">
        <v>-0.61262053371673364</v>
      </c>
      <c r="FV27">
        <v>0.15914380760884689</v>
      </c>
      <c r="FW27">
        <v>1</v>
      </c>
      <c r="FX27">
        <v>0.41927354736200217</v>
      </c>
      <c r="FY27">
        <v>1.7395138970037541E-2</v>
      </c>
      <c r="FZ27">
        <v>4.005900166607815E-3</v>
      </c>
      <c r="GA27">
        <v>1</v>
      </c>
      <c r="GB27">
        <v>2</v>
      </c>
      <c r="GC27">
        <v>2</v>
      </c>
      <c r="GD27" t="s">
        <v>427</v>
      </c>
      <c r="GE27">
        <v>2.92</v>
      </c>
      <c r="GF27">
        <v>2.82999</v>
      </c>
      <c r="GG27">
        <v>0.114935</v>
      </c>
      <c r="GH27">
        <v>0.119988</v>
      </c>
      <c r="GI27">
        <v>0.124295</v>
      </c>
      <c r="GJ27">
        <v>9.7091800000000006E-2</v>
      </c>
      <c r="GK27">
        <v>23007.599999999999</v>
      </c>
      <c r="GL27">
        <v>28086.2</v>
      </c>
      <c r="GM27">
        <v>23401.5</v>
      </c>
      <c r="GN27">
        <v>29217.5</v>
      </c>
      <c r="GO27">
        <v>27948.7</v>
      </c>
      <c r="GP27">
        <v>37272.199999999997</v>
      </c>
      <c r="GQ27">
        <v>33086.6</v>
      </c>
      <c r="GR27">
        <v>43040.1</v>
      </c>
      <c r="GS27">
        <v>1.9704999999999999</v>
      </c>
      <c r="GT27">
        <v>1.8103</v>
      </c>
      <c r="GU27">
        <v>4.4539599999999999E-2</v>
      </c>
      <c r="GV27">
        <v>0</v>
      </c>
      <c r="GW27">
        <v>27.299099999999999</v>
      </c>
      <c r="GX27">
        <v>999.9</v>
      </c>
      <c r="GY27">
        <v>30.3</v>
      </c>
      <c r="GZ27">
        <v>40.799999999999997</v>
      </c>
      <c r="HA27">
        <v>23.482700000000001</v>
      </c>
      <c r="HB27">
        <v>61.663899999999998</v>
      </c>
      <c r="HC27">
        <v>37.311700000000002</v>
      </c>
      <c r="HD27">
        <v>1</v>
      </c>
      <c r="HE27">
        <v>0.34170699999999998</v>
      </c>
      <c r="HF27">
        <v>4.18865</v>
      </c>
      <c r="HG27">
        <v>20.218800000000002</v>
      </c>
      <c r="HH27">
        <v>5.2100999999999997</v>
      </c>
      <c r="HI27">
        <v>11.872199999999999</v>
      </c>
      <c r="HJ27">
        <v>4.9854000000000003</v>
      </c>
      <c r="HK27">
        <v>3.2839999999999998</v>
      </c>
      <c r="HL27">
        <v>9999</v>
      </c>
      <c r="HM27">
        <v>9999</v>
      </c>
      <c r="HN27">
        <v>9999</v>
      </c>
      <c r="HO27">
        <v>999.9</v>
      </c>
      <c r="HP27">
        <v>1.85486</v>
      </c>
      <c r="HQ27">
        <v>1.8608899999999999</v>
      </c>
      <c r="HR27">
        <v>1.85822</v>
      </c>
      <c r="HS27">
        <v>1.85934</v>
      </c>
      <c r="HT27">
        <v>1.8587</v>
      </c>
      <c r="HU27">
        <v>1.8592599999999999</v>
      </c>
      <c r="HV27">
        <v>1.8575699999999999</v>
      </c>
      <c r="HW27">
        <v>1.86093</v>
      </c>
      <c r="HX27">
        <v>5</v>
      </c>
      <c r="HY27">
        <v>0</v>
      </c>
      <c r="HZ27">
        <v>0</v>
      </c>
      <c r="IA27">
        <v>0</v>
      </c>
      <c r="IB27" t="s">
        <v>428</v>
      </c>
      <c r="IC27" t="s">
        <v>429</v>
      </c>
      <c r="ID27" t="s">
        <v>430</v>
      </c>
      <c r="IE27" t="s">
        <v>430</v>
      </c>
      <c r="IF27" t="s">
        <v>430</v>
      </c>
      <c r="IG27" t="s">
        <v>430</v>
      </c>
      <c r="IH27">
        <v>0</v>
      </c>
      <c r="II27">
        <v>100</v>
      </c>
      <c r="IJ27">
        <v>100</v>
      </c>
      <c r="IK27">
        <v>-2.2400000000000002</v>
      </c>
      <c r="IL27">
        <v>-0.37619999999999998</v>
      </c>
      <c r="IM27">
        <v>-2.2403809523809741</v>
      </c>
      <c r="IN27">
        <v>0</v>
      </c>
      <c r="IO27">
        <v>0</v>
      </c>
      <c r="IP27">
        <v>0</v>
      </c>
      <c r="IQ27">
        <v>-0.37620499999999879</v>
      </c>
      <c r="IR27">
        <v>0</v>
      </c>
      <c r="IS27">
        <v>0</v>
      </c>
      <c r="IT27">
        <v>0</v>
      </c>
      <c r="IU27">
        <v>-1</v>
      </c>
      <c r="IV27">
        <v>-1</v>
      </c>
      <c r="IW27">
        <v>-1</v>
      </c>
      <c r="IX27">
        <v>-1</v>
      </c>
      <c r="IY27">
        <v>0.9</v>
      </c>
      <c r="IZ27">
        <v>0.7</v>
      </c>
      <c r="JA27">
        <v>1.3745099999999999</v>
      </c>
      <c r="JB27">
        <v>2.47681</v>
      </c>
      <c r="JC27">
        <v>1.49414</v>
      </c>
      <c r="JD27">
        <v>2.2863799999999999</v>
      </c>
      <c r="JE27">
        <v>1.54419</v>
      </c>
      <c r="JF27">
        <v>2.5109900000000001</v>
      </c>
      <c r="JG27">
        <v>47.541699999999999</v>
      </c>
      <c r="JH27">
        <v>23.938700000000001</v>
      </c>
      <c r="JI27">
        <v>18</v>
      </c>
      <c r="JJ27">
        <v>509.291</v>
      </c>
      <c r="JK27">
        <v>435.346</v>
      </c>
      <c r="JL27">
        <v>21.847100000000001</v>
      </c>
      <c r="JM27">
        <v>31.744299999999999</v>
      </c>
      <c r="JN27">
        <v>30.0001</v>
      </c>
      <c r="JO27">
        <v>31.677700000000002</v>
      </c>
      <c r="JP27">
        <v>31.654699999999998</v>
      </c>
      <c r="JQ27">
        <v>27.575199999999999</v>
      </c>
      <c r="JR27">
        <v>10.1174</v>
      </c>
      <c r="JS27">
        <v>12.178599999999999</v>
      </c>
      <c r="JT27">
        <v>21.842300000000002</v>
      </c>
      <c r="JU27">
        <v>600</v>
      </c>
      <c r="JV27">
        <v>18.844100000000001</v>
      </c>
      <c r="JW27">
        <v>98.133300000000006</v>
      </c>
      <c r="JX27">
        <v>97.025599999999997</v>
      </c>
    </row>
    <row r="28" spans="1:284" x14ac:dyDescent="0.3">
      <c r="A28">
        <v>12</v>
      </c>
      <c r="B28">
        <v>1693585903.0999999</v>
      </c>
      <c r="C28">
        <v>1508.599999904633</v>
      </c>
      <c r="D28" t="s">
        <v>481</v>
      </c>
      <c r="E28" t="s">
        <v>482</v>
      </c>
      <c r="F28" t="s">
        <v>416</v>
      </c>
      <c r="G28" t="s">
        <v>417</v>
      </c>
      <c r="H28" t="s">
        <v>418</v>
      </c>
      <c r="I28" t="s">
        <v>419</v>
      </c>
      <c r="J28" t="s">
        <v>420</v>
      </c>
      <c r="K28" t="s">
        <v>31</v>
      </c>
      <c r="L28" t="s">
        <v>421</v>
      </c>
      <c r="M28">
        <v>1693585903.0999999</v>
      </c>
      <c r="N28">
        <f t="shared" si="0"/>
        <v>4.5427881986600041E-3</v>
      </c>
      <c r="O28">
        <f t="shared" si="1"/>
        <v>4.5427881986600038</v>
      </c>
      <c r="P28">
        <f t="shared" si="2"/>
        <v>44.433965422160796</v>
      </c>
      <c r="Q28">
        <f t="shared" si="3"/>
        <v>742.69200000000001</v>
      </c>
      <c r="R28">
        <f t="shared" si="4"/>
        <v>506.46298303816832</v>
      </c>
      <c r="S28">
        <f t="shared" si="5"/>
        <v>50.608357996892579</v>
      </c>
      <c r="T28">
        <f t="shared" si="6"/>
        <v>74.213563234088383</v>
      </c>
      <c r="U28">
        <f t="shared" si="7"/>
        <v>0.3376998463674652</v>
      </c>
      <c r="V28">
        <f t="shared" si="8"/>
        <v>2.9221086898473558</v>
      </c>
      <c r="W28">
        <f t="shared" si="9"/>
        <v>0.31741979276490534</v>
      </c>
      <c r="X28">
        <f t="shared" si="10"/>
        <v>0.2001078838143755</v>
      </c>
      <c r="Y28">
        <f t="shared" si="11"/>
        <v>344.34409967097628</v>
      </c>
      <c r="Z28">
        <f t="shared" si="12"/>
        <v>28.954500927555241</v>
      </c>
      <c r="AA28">
        <f t="shared" si="13"/>
        <v>28.003599999999999</v>
      </c>
      <c r="AB28">
        <f t="shared" si="14"/>
        <v>3.7956361664820988</v>
      </c>
      <c r="AC28">
        <f t="shared" si="15"/>
        <v>63.122716619613939</v>
      </c>
      <c r="AD28">
        <f t="shared" si="16"/>
        <v>2.4099532951135196</v>
      </c>
      <c r="AE28">
        <f t="shared" si="17"/>
        <v>3.8178858961920561</v>
      </c>
      <c r="AF28">
        <f t="shared" si="18"/>
        <v>1.3856828713685791</v>
      </c>
      <c r="AG28">
        <f t="shared" si="19"/>
        <v>-200.33695956090619</v>
      </c>
      <c r="AH28">
        <f t="shared" si="20"/>
        <v>15.800933385811295</v>
      </c>
      <c r="AI28">
        <f t="shared" si="21"/>
        <v>1.1793147217742967</v>
      </c>
      <c r="AJ28">
        <f t="shared" si="22"/>
        <v>160.98738821765568</v>
      </c>
      <c r="AK28">
        <v>2</v>
      </c>
      <c r="AL28">
        <v>0</v>
      </c>
      <c r="AM28">
        <f t="shared" si="23"/>
        <v>1</v>
      </c>
      <c r="AN28">
        <f t="shared" si="24"/>
        <v>0</v>
      </c>
      <c r="AO28">
        <f t="shared" si="25"/>
        <v>52465.494167764402</v>
      </c>
      <c r="AP28" t="s">
        <v>422</v>
      </c>
      <c r="AQ28">
        <v>10366.9</v>
      </c>
      <c r="AR28">
        <v>993.59653846153856</v>
      </c>
      <c r="AS28">
        <v>3431.87</v>
      </c>
      <c r="AT28">
        <f t="shared" si="26"/>
        <v>0.71047955241266758</v>
      </c>
      <c r="AU28">
        <v>-3.9894345373445681</v>
      </c>
      <c r="AV28" t="s">
        <v>483</v>
      </c>
      <c r="AW28">
        <v>10250.9</v>
      </c>
      <c r="AX28">
        <v>947.73307999999986</v>
      </c>
      <c r="AY28">
        <v>1471.036801625808</v>
      </c>
      <c r="AZ28">
        <f t="shared" si="27"/>
        <v>0.35573802167793933</v>
      </c>
      <c r="BA28">
        <v>0.5</v>
      </c>
      <c r="BB28">
        <f t="shared" si="28"/>
        <v>1513.0751998354879</v>
      </c>
      <c r="BC28">
        <f t="shared" si="29"/>
        <v>44.433965422160796</v>
      </c>
      <c r="BD28">
        <f t="shared" si="30"/>
        <v>269.12918911971457</v>
      </c>
      <c r="BE28">
        <f t="shared" si="31"/>
        <v>3.200330027534011E-2</v>
      </c>
      <c r="BF28">
        <f t="shared" si="32"/>
        <v>1.3329599886332244</v>
      </c>
      <c r="BG28">
        <f t="shared" si="33"/>
        <v>716.92242820426532</v>
      </c>
      <c r="BH28" t="s">
        <v>484</v>
      </c>
      <c r="BI28">
        <v>605.16999999999996</v>
      </c>
      <c r="BJ28">
        <f t="shared" si="34"/>
        <v>605.16999999999996</v>
      </c>
      <c r="BK28">
        <f t="shared" si="35"/>
        <v>0.58860988431345929</v>
      </c>
      <c r="BL28">
        <f t="shared" si="36"/>
        <v>0.60436977216728827</v>
      </c>
      <c r="BM28">
        <f t="shared" si="37"/>
        <v>0.6936828097690565</v>
      </c>
      <c r="BN28">
        <f t="shared" si="38"/>
        <v>1.0960611452364226</v>
      </c>
      <c r="BO28">
        <f t="shared" si="39"/>
        <v>0.80418920572468422</v>
      </c>
      <c r="BP28">
        <f t="shared" si="40"/>
        <v>0.38591715614957522</v>
      </c>
      <c r="BQ28">
        <f t="shared" si="41"/>
        <v>0.61408284385042478</v>
      </c>
      <c r="BR28">
        <v>16954</v>
      </c>
      <c r="BS28">
        <v>290.00000000000011</v>
      </c>
      <c r="BT28">
        <v>1332.05</v>
      </c>
      <c r="BU28">
        <v>95</v>
      </c>
      <c r="BV28">
        <v>10250.9</v>
      </c>
      <c r="BW28">
        <v>1325.59</v>
      </c>
      <c r="BX28">
        <v>6.46</v>
      </c>
      <c r="BY28">
        <v>300.00000000000011</v>
      </c>
      <c r="BZ28">
        <v>38.5</v>
      </c>
      <c r="CA28">
        <v>1471.036801625808</v>
      </c>
      <c r="CB28">
        <v>1.5145276959609939</v>
      </c>
      <c r="CC28">
        <v>-149.09841429186719</v>
      </c>
      <c r="CD28">
        <v>1.268041890301556</v>
      </c>
      <c r="CE28">
        <v>0.99797884082542876</v>
      </c>
      <c r="CF28">
        <v>-1.1145555951056719E-2</v>
      </c>
      <c r="CG28">
        <v>289.99999999999989</v>
      </c>
      <c r="CH28">
        <v>1321.58</v>
      </c>
      <c r="CI28">
        <v>895</v>
      </c>
      <c r="CJ28">
        <v>10196.1</v>
      </c>
      <c r="CK28">
        <v>1324.81</v>
      </c>
      <c r="CL28">
        <v>-3.23</v>
      </c>
      <c r="CZ28">
        <f t="shared" si="42"/>
        <v>1799.87</v>
      </c>
      <c r="DA28">
        <f t="shared" si="43"/>
        <v>1513.0751998354879</v>
      </c>
      <c r="DB28">
        <f t="shared" si="44"/>
        <v>0.84065804743425243</v>
      </c>
      <c r="DC28">
        <f t="shared" si="45"/>
        <v>0.19131609486850512</v>
      </c>
      <c r="DD28">
        <v>6</v>
      </c>
      <c r="DE28">
        <v>0.5</v>
      </c>
      <c r="DF28" t="s">
        <v>425</v>
      </c>
      <c r="DG28">
        <v>2</v>
      </c>
      <c r="DH28">
        <v>1693585903.0999999</v>
      </c>
      <c r="DI28">
        <v>742.69200000000001</v>
      </c>
      <c r="DJ28">
        <v>800.09299999999996</v>
      </c>
      <c r="DK28">
        <v>24.117599999999999</v>
      </c>
      <c r="DL28">
        <v>18.794799999999999</v>
      </c>
      <c r="DM28">
        <v>744.85699999999997</v>
      </c>
      <c r="DN28">
        <v>24.474900000000002</v>
      </c>
      <c r="DO28">
        <v>499.72500000000002</v>
      </c>
      <c r="DP28">
        <v>99.825999999999993</v>
      </c>
      <c r="DQ28">
        <v>9.9087700000000001E-2</v>
      </c>
      <c r="DR28">
        <v>28.103899999999999</v>
      </c>
      <c r="DS28">
        <v>28.003599999999999</v>
      </c>
      <c r="DT28">
        <v>999.9</v>
      </c>
      <c r="DU28">
        <v>0</v>
      </c>
      <c r="DV28">
        <v>0</v>
      </c>
      <c r="DW28">
        <v>9975</v>
      </c>
      <c r="DX28">
        <v>0</v>
      </c>
      <c r="DY28">
        <v>1610.77</v>
      </c>
      <c r="DZ28">
        <v>-57.401200000000003</v>
      </c>
      <c r="EA28">
        <v>761.04700000000003</v>
      </c>
      <c r="EB28">
        <v>815.41899999999998</v>
      </c>
      <c r="EC28">
        <v>5.3228400000000002</v>
      </c>
      <c r="ED28">
        <v>800.09299999999996</v>
      </c>
      <c r="EE28">
        <v>18.794799999999999</v>
      </c>
      <c r="EF28">
        <v>2.4075600000000001</v>
      </c>
      <c r="EG28">
        <v>1.8762099999999999</v>
      </c>
      <c r="EH28">
        <v>20.4147</v>
      </c>
      <c r="EI28">
        <v>16.436599999999999</v>
      </c>
      <c r="EJ28">
        <v>1799.87</v>
      </c>
      <c r="EK28">
        <v>0.97800299999999996</v>
      </c>
      <c r="EL28">
        <v>2.19974E-2</v>
      </c>
      <c r="EM28">
        <v>0</v>
      </c>
      <c r="EN28">
        <v>947.09100000000001</v>
      </c>
      <c r="EO28">
        <v>5.0002500000000003</v>
      </c>
      <c r="EP28">
        <v>25440.799999999999</v>
      </c>
      <c r="EQ28">
        <v>14821</v>
      </c>
      <c r="ER28">
        <v>49.5</v>
      </c>
      <c r="ES28">
        <v>51.875</v>
      </c>
      <c r="ET28">
        <v>50.625</v>
      </c>
      <c r="EU28">
        <v>50.061999999999998</v>
      </c>
      <c r="EV28">
        <v>50.5</v>
      </c>
      <c r="EW28">
        <v>1755.39</v>
      </c>
      <c r="EX28">
        <v>39.479999999999997</v>
      </c>
      <c r="EY28">
        <v>0</v>
      </c>
      <c r="EZ28">
        <v>187.79999995231631</v>
      </c>
      <c r="FA28">
        <v>0</v>
      </c>
      <c r="FB28">
        <v>947.73307999999986</v>
      </c>
      <c r="FC28">
        <v>-5.7619230815519016</v>
      </c>
      <c r="FD28">
        <v>625.0846159576995</v>
      </c>
      <c r="FE28">
        <v>25382.448</v>
      </c>
      <c r="FF28">
        <v>15</v>
      </c>
      <c r="FG28">
        <v>1693585844.0999999</v>
      </c>
      <c r="FH28" t="s">
        <v>485</v>
      </c>
      <c r="FI28">
        <v>1693585836.5999999</v>
      </c>
      <c r="FJ28">
        <v>1693585844.0999999</v>
      </c>
      <c r="FK28">
        <v>14</v>
      </c>
      <c r="FL28">
        <v>7.5999999999999998E-2</v>
      </c>
      <c r="FM28">
        <v>1.9E-2</v>
      </c>
      <c r="FN28">
        <v>-2.165</v>
      </c>
      <c r="FO28">
        <v>-0.35699999999999998</v>
      </c>
      <c r="FP28">
        <v>800</v>
      </c>
      <c r="FQ28">
        <v>19</v>
      </c>
      <c r="FR28">
        <v>0.16</v>
      </c>
      <c r="FS28">
        <v>0.05</v>
      </c>
      <c r="FT28">
        <v>44.550542617975353</v>
      </c>
      <c r="FU28">
        <v>-1.53184897470042</v>
      </c>
      <c r="FV28">
        <v>0.25109770303611839</v>
      </c>
      <c r="FW28">
        <v>0</v>
      </c>
      <c r="FX28">
        <v>0.34300575771374908</v>
      </c>
      <c r="FY28">
        <v>2.7335590860835621E-2</v>
      </c>
      <c r="FZ28">
        <v>4.9772878680564943E-3</v>
      </c>
      <c r="GA28">
        <v>1</v>
      </c>
      <c r="GB28">
        <v>1</v>
      </c>
      <c r="GC28">
        <v>2</v>
      </c>
      <c r="GD28" t="s">
        <v>486</v>
      </c>
      <c r="GE28">
        <v>2.9186700000000001</v>
      </c>
      <c r="GF28">
        <v>2.8287499999999999</v>
      </c>
      <c r="GG28">
        <v>0.141649</v>
      </c>
      <c r="GH28">
        <v>0.145986</v>
      </c>
      <c r="GI28">
        <v>0.12133099999999999</v>
      </c>
      <c r="GJ28">
        <v>9.6915399999999999E-2</v>
      </c>
      <c r="GK28">
        <v>22313.8</v>
      </c>
      <c r="GL28">
        <v>27246.6</v>
      </c>
      <c r="GM28">
        <v>23402.6</v>
      </c>
      <c r="GN28">
        <v>29207.8</v>
      </c>
      <c r="GO28">
        <v>28047.200000000001</v>
      </c>
      <c r="GP28">
        <v>37270.400000000001</v>
      </c>
      <c r="GQ28">
        <v>33086.9</v>
      </c>
      <c r="GR28">
        <v>43026</v>
      </c>
      <c r="GS28">
        <v>1.9677</v>
      </c>
      <c r="GT28">
        <v>1.8058000000000001</v>
      </c>
      <c r="GU28">
        <v>4.1991500000000001E-2</v>
      </c>
      <c r="GV28">
        <v>0</v>
      </c>
      <c r="GW28">
        <v>27.317599999999999</v>
      </c>
      <c r="GX28">
        <v>999.9</v>
      </c>
      <c r="GY28">
        <v>29.6</v>
      </c>
      <c r="GZ28">
        <v>41.4</v>
      </c>
      <c r="HA28">
        <v>23.679600000000001</v>
      </c>
      <c r="HB28">
        <v>61.563899999999997</v>
      </c>
      <c r="HC28">
        <v>38.201099999999997</v>
      </c>
      <c r="HD28">
        <v>1</v>
      </c>
      <c r="HE28">
        <v>0.35634100000000002</v>
      </c>
      <c r="HF28">
        <v>4.7570600000000001</v>
      </c>
      <c r="HG28">
        <v>20.2026</v>
      </c>
      <c r="HH28">
        <v>5.1999199999999997</v>
      </c>
      <c r="HI28">
        <v>11.872199999999999</v>
      </c>
      <c r="HJ28">
        <v>4.9813999999999998</v>
      </c>
      <c r="HK28">
        <v>3.2816000000000001</v>
      </c>
      <c r="HL28">
        <v>9999</v>
      </c>
      <c r="HM28">
        <v>9999</v>
      </c>
      <c r="HN28">
        <v>9999</v>
      </c>
      <c r="HO28">
        <v>999.9</v>
      </c>
      <c r="HP28">
        <v>1.8549800000000001</v>
      </c>
      <c r="HQ28">
        <v>1.8610100000000001</v>
      </c>
      <c r="HR28">
        <v>1.8583400000000001</v>
      </c>
      <c r="HS28">
        <v>1.85945</v>
      </c>
      <c r="HT28">
        <v>1.8588100000000001</v>
      </c>
      <c r="HU28">
        <v>1.8593599999999999</v>
      </c>
      <c r="HV28">
        <v>1.8576600000000001</v>
      </c>
      <c r="HW28">
        <v>1.86103</v>
      </c>
      <c r="HX28">
        <v>5</v>
      </c>
      <c r="HY28">
        <v>0</v>
      </c>
      <c r="HZ28">
        <v>0</v>
      </c>
      <c r="IA28">
        <v>0</v>
      </c>
      <c r="IB28" t="s">
        <v>428</v>
      </c>
      <c r="IC28" t="s">
        <v>429</v>
      </c>
      <c r="ID28" t="s">
        <v>430</v>
      </c>
      <c r="IE28" t="s">
        <v>430</v>
      </c>
      <c r="IF28" t="s">
        <v>430</v>
      </c>
      <c r="IG28" t="s">
        <v>430</v>
      </c>
      <c r="IH28">
        <v>0</v>
      </c>
      <c r="II28">
        <v>100</v>
      </c>
      <c r="IJ28">
        <v>100</v>
      </c>
      <c r="IK28">
        <v>-2.165</v>
      </c>
      <c r="IL28">
        <v>-0.35730000000000001</v>
      </c>
      <c r="IM28">
        <v>-2.164523809523871</v>
      </c>
      <c r="IN28">
        <v>0</v>
      </c>
      <c r="IO28">
        <v>0</v>
      </c>
      <c r="IP28">
        <v>0</v>
      </c>
      <c r="IQ28">
        <v>-0.35731000000000179</v>
      </c>
      <c r="IR28">
        <v>0</v>
      </c>
      <c r="IS28">
        <v>0</v>
      </c>
      <c r="IT28">
        <v>0</v>
      </c>
      <c r="IU28">
        <v>-1</v>
      </c>
      <c r="IV28">
        <v>-1</v>
      </c>
      <c r="IW28">
        <v>-1</v>
      </c>
      <c r="IX28">
        <v>-1</v>
      </c>
      <c r="IY28">
        <v>1.1000000000000001</v>
      </c>
      <c r="IZ28">
        <v>1</v>
      </c>
      <c r="JA28">
        <v>1.7297400000000001</v>
      </c>
      <c r="JB28">
        <v>2.4694799999999999</v>
      </c>
      <c r="JC28">
        <v>1.49414</v>
      </c>
      <c r="JD28">
        <v>2.2863799999999999</v>
      </c>
      <c r="JE28">
        <v>1.54419</v>
      </c>
      <c r="JF28">
        <v>2.50732</v>
      </c>
      <c r="JG28">
        <v>47.934699999999999</v>
      </c>
      <c r="JH28">
        <v>23.702200000000001</v>
      </c>
      <c r="JI28">
        <v>18</v>
      </c>
      <c r="JJ28">
        <v>508.25400000000002</v>
      </c>
      <c r="JK28">
        <v>433.125</v>
      </c>
      <c r="JL28">
        <v>21.120699999999999</v>
      </c>
      <c r="JM28">
        <v>31.861499999999999</v>
      </c>
      <c r="JN28">
        <v>30.001100000000001</v>
      </c>
      <c r="JO28">
        <v>31.773599999999998</v>
      </c>
      <c r="JP28">
        <v>31.754000000000001</v>
      </c>
      <c r="JQ28">
        <v>34.677100000000003</v>
      </c>
      <c r="JR28">
        <v>12.1547</v>
      </c>
      <c r="JS28">
        <v>11.5274</v>
      </c>
      <c r="JT28">
        <v>21.111499999999999</v>
      </c>
      <c r="JU28">
        <v>800</v>
      </c>
      <c r="JV28">
        <v>18.6615</v>
      </c>
      <c r="JW28">
        <v>98.135800000000003</v>
      </c>
      <c r="JX28">
        <v>96.993399999999994</v>
      </c>
    </row>
    <row r="29" spans="1:284" x14ac:dyDescent="0.3">
      <c r="A29">
        <v>13</v>
      </c>
      <c r="B29">
        <v>1693586092.5999999</v>
      </c>
      <c r="C29">
        <v>1698.099999904633</v>
      </c>
      <c r="D29" t="s">
        <v>487</v>
      </c>
      <c r="E29" t="s">
        <v>488</v>
      </c>
      <c r="F29" t="s">
        <v>416</v>
      </c>
      <c r="G29" t="s">
        <v>417</v>
      </c>
      <c r="H29" t="s">
        <v>418</v>
      </c>
      <c r="I29" t="s">
        <v>419</v>
      </c>
      <c r="J29" t="s">
        <v>420</v>
      </c>
      <c r="K29" t="s">
        <v>31</v>
      </c>
      <c r="L29" t="s">
        <v>421</v>
      </c>
      <c r="M29">
        <v>1693586092.5999999</v>
      </c>
      <c r="N29">
        <f t="shared" si="0"/>
        <v>3.2864560876476015E-3</v>
      </c>
      <c r="O29">
        <f t="shared" si="1"/>
        <v>3.2864560876476014</v>
      </c>
      <c r="P29">
        <f t="shared" si="2"/>
        <v>45.649509480015617</v>
      </c>
      <c r="Q29">
        <f t="shared" si="3"/>
        <v>941.34900000000005</v>
      </c>
      <c r="R29">
        <f t="shared" si="4"/>
        <v>597.93348258234289</v>
      </c>
      <c r="S29">
        <f t="shared" si="5"/>
        <v>59.750740116198948</v>
      </c>
      <c r="T29">
        <f t="shared" si="6"/>
        <v>94.067820411608992</v>
      </c>
      <c r="U29">
        <f t="shared" si="7"/>
        <v>0.23294489100190524</v>
      </c>
      <c r="V29">
        <f t="shared" si="8"/>
        <v>2.9261028546031325</v>
      </c>
      <c r="W29">
        <f t="shared" si="9"/>
        <v>0.22311099908688159</v>
      </c>
      <c r="X29">
        <f t="shared" si="10"/>
        <v>0.14029331576233681</v>
      </c>
      <c r="Y29">
        <f t="shared" si="11"/>
        <v>344.35549967098723</v>
      </c>
      <c r="Z29">
        <f t="shared" si="12"/>
        <v>29.147234207505239</v>
      </c>
      <c r="AA29">
        <f t="shared" si="13"/>
        <v>28.013500000000001</v>
      </c>
      <c r="AB29">
        <f t="shared" si="14"/>
        <v>3.7978272576761229</v>
      </c>
      <c r="AC29">
        <f t="shared" si="15"/>
        <v>62.594299774088803</v>
      </c>
      <c r="AD29">
        <f t="shared" si="16"/>
        <v>2.3712990310558997</v>
      </c>
      <c r="AE29">
        <f t="shared" si="17"/>
        <v>3.7883625819191762</v>
      </c>
      <c r="AF29">
        <f t="shared" si="18"/>
        <v>1.4265282266202233</v>
      </c>
      <c r="AG29">
        <f t="shared" si="19"/>
        <v>-144.93271346525924</v>
      </c>
      <c r="AH29">
        <f t="shared" si="20"/>
        <v>-6.7517880437671396</v>
      </c>
      <c r="AI29">
        <f t="shared" si="21"/>
        <v>-0.50292788216047546</v>
      </c>
      <c r="AJ29">
        <f t="shared" si="22"/>
        <v>192.16807027980039</v>
      </c>
      <c r="AK29">
        <v>3</v>
      </c>
      <c r="AL29">
        <v>1</v>
      </c>
      <c r="AM29">
        <f t="shared" si="23"/>
        <v>1</v>
      </c>
      <c r="AN29">
        <f t="shared" si="24"/>
        <v>0</v>
      </c>
      <c r="AO29">
        <f t="shared" si="25"/>
        <v>52603.674264952577</v>
      </c>
      <c r="AP29" t="s">
        <v>422</v>
      </c>
      <c r="AQ29">
        <v>10366.9</v>
      </c>
      <c r="AR29">
        <v>993.59653846153856</v>
      </c>
      <c r="AS29">
        <v>3431.87</v>
      </c>
      <c r="AT29">
        <f t="shared" si="26"/>
        <v>0.71047955241266758</v>
      </c>
      <c r="AU29">
        <v>-3.9894345373445681</v>
      </c>
      <c r="AV29" t="s">
        <v>489</v>
      </c>
      <c r="AW29">
        <v>10249.6</v>
      </c>
      <c r="AX29">
        <v>949.69342307692318</v>
      </c>
      <c r="AY29">
        <v>1488.424853617377</v>
      </c>
      <c r="AZ29">
        <f t="shared" si="27"/>
        <v>0.36194734939500228</v>
      </c>
      <c r="BA29">
        <v>0.5</v>
      </c>
      <c r="BB29">
        <f t="shared" si="28"/>
        <v>1513.1255998354936</v>
      </c>
      <c r="BC29">
        <f t="shared" si="29"/>
        <v>45.649509480015617</v>
      </c>
      <c r="BD29">
        <f t="shared" si="30"/>
        <v>273.8359000810899</v>
      </c>
      <c r="BE29">
        <f t="shared" si="31"/>
        <v>3.2805567510560206E-2</v>
      </c>
      <c r="BF29">
        <f t="shared" si="32"/>
        <v>1.3057059223778695</v>
      </c>
      <c r="BG29">
        <f t="shared" si="33"/>
        <v>721.02753534521401</v>
      </c>
      <c r="BH29" t="s">
        <v>490</v>
      </c>
      <c r="BI29">
        <v>607.29999999999995</v>
      </c>
      <c r="BJ29">
        <f t="shared" si="34"/>
        <v>607.29999999999995</v>
      </c>
      <c r="BK29">
        <f t="shared" si="35"/>
        <v>0.59198477603753052</v>
      </c>
      <c r="BL29">
        <f t="shared" si="36"/>
        <v>0.61141327285088087</v>
      </c>
      <c r="BM29">
        <f t="shared" si="37"/>
        <v>0.68804991428168638</v>
      </c>
      <c r="BN29">
        <f t="shared" si="38"/>
        <v>1.0887239352315334</v>
      </c>
      <c r="BO29">
        <f t="shared" si="39"/>
        <v>0.79705790881896399</v>
      </c>
      <c r="BP29">
        <f t="shared" si="40"/>
        <v>0.39098015378407491</v>
      </c>
      <c r="BQ29">
        <f t="shared" si="41"/>
        <v>0.60901984621592509</v>
      </c>
      <c r="BR29">
        <v>16956</v>
      </c>
      <c r="BS29">
        <v>290.00000000000011</v>
      </c>
      <c r="BT29">
        <v>1345.76</v>
      </c>
      <c r="BU29">
        <v>135</v>
      </c>
      <c r="BV29">
        <v>10249.6</v>
      </c>
      <c r="BW29">
        <v>1339.38</v>
      </c>
      <c r="BX29">
        <v>6.38</v>
      </c>
      <c r="BY29">
        <v>300.00000000000011</v>
      </c>
      <c r="BZ29">
        <v>38.5</v>
      </c>
      <c r="CA29">
        <v>1488.424853617377</v>
      </c>
      <c r="CB29">
        <v>1.4800457179996851</v>
      </c>
      <c r="CC29">
        <v>-152.76416319128151</v>
      </c>
      <c r="CD29">
        <v>1.239979856627845</v>
      </c>
      <c r="CE29">
        <v>0.99815861805061112</v>
      </c>
      <c r="CF29">
        <v>-1.115144983314794E-2</v>
      </c>
      <c r="CG29">
        <v>289.99999999999989</v>
      </c>
      <c r="CH29">
        <v>1334.75</v>
      </c>
      <c r="CI29">
        <v>745</v>
      </c>
      <c r="CJ29">
        <v>10210.200000000001</v>
      </c>
      <c r="CK29">
        <v>1338.81</v>
      </c>
      <c r="CL29">
        <v>-4.0599999999999996</v>
      </c>
      <c r="CZ29">
        <f t="shared" si="42"/>
        <v>1799.93</v>
      </c>
      <c r="DA29">
        <f t="shared" si="43"/>
        <v>1513.1255998354936</v>
      </c>
      <c r="DB29">
        <f t="shared" si="44"/>
        <v>0.840658025498488</v>
      </c>
      <c r="DC29">
        <f t="shared" si="45"/>
        <v>0.19131605099697613</v>
      </c>
      <c r="DD29">
        <v>6</v>
      </c>
      <c r="DE29">
        <v>0.5</v>
      </c>
      <c r="DF29" t="s">
        <v>425</v>
      </c>
      <c r="DG29">
        <v>2</v>
      </c>
      <c r="DH29">
        <v>1693586092.5999999</v>
      </c>
      <c r="DI29">
        <v>941.34900000000005</v>
      </c>
      <c r="DJ29">
        <v>999.80799999999999</v>
      </c>
      <c r="DK29">
        <v>23.729900000000001</v>
      </c>
      <c r="DL29">
        <v>19.881900000000002</v>
      </c>
      <c r="DM29">
        <v>943.53</v>
      </c>
      <c r="DN29">
        <v>24.086500000000001</v>
      </c>
      <c r="DO29">
        <v>500.28100000000001</v>
      </c>
      <c r="DP29">
        <v>99.828599999999994</v>
      </c>
      <c r="DQ29">
        <v>0.10014099999999999</v>
      </c>
      <c r="DR29">
        <v>27.970700000000001</v>
      </c>
      <c r="DS29">
        <v>28.013500000000001</v>
      </c>
      <c r="DT29">
        <v>999.9</v>
      </c>
      <c r="DU29">
        <v>0</v>
      </c>
      <c r="DV29">
        <v>0</v>
      </c>
      <c r="DW29">
        <v>9997.5</v>
      </c>
      <c r="DX29">
        <v>0</v>
      </c>
      <c r="DY29">
        <v>1620.07</v>
      </c>
      <c r="DZ29">
        <v>-58.459000000000003</v>
      </c>
      <c r="EA29">
        <v>964.23</v>
      </c>
      <c r="EB29">
        <v>1020.09</v>
      </c>
      <c r="EC29">
        <v>3.8479399999999999</v>
      </c>
      <c r="ED29">
        <v>999.80799999999999</v>
      </c>
      <c r="EE29">
        <v>19.881900000000002</v>
      </c>
      <c r="EF29">
        <v>2.3689200000000001</v>
      </c>
      <c r="EG29">
        <v>1.9847900000000001</v>
      </c>
      <c r="EH29">
        <v>20.152899999999999</v>
      </c>
      <c r="EI29">
        <v>17.323499999999999</v>
      </c>
      <c r="EJ29">
        <v>1799.93</v>
      </c>
      <c r="EK29">
        <v>0.97800399999999998</v>
      </c>
      <c r="EL29">
        <v>2.1996499999999999E-2</v>
      </c>
      <c r="EM29">
        <v>0</v>
      </c>
      <c r="EN29">
        <v>949.23900000000003</v>
      </c>
      <c r="EO29">
        <v>5.0002500000000003</v>
      </c>
      <c r="EP29">
        <v>25349.3</v>
      </c>
      <c r="EQ29">
        <v>14821.5</v>
      </c>
      <c r="ER29">
        <v>48.686999999999998</v>
      </c>
      <c r="ES29">
        <v>51</v>
      </c>
      <c r="ET29">
        <v>49.811999999999998</v>
      </c>
      <c r="EU29">
        <v>49.125</v>
      </c>
      <c r="EV29">
        <v>49.686999999999998</v>
      </c>
      <c r="EW29">
        <v>1755.45</v>
      </c>
      <c r="EX29">
        <v>39.479999999999997</v>
      </c>
      <c r="EY29">
        <v>0</v>
      </c>
      <c r="EZ29">
        <v>187.79999995231631</v>
      </c>
      <c r="FA29">
        <v>0</v>
      </c>
      <c r="FB29">
        <v>949.69342307692318</v>
      </c>
      <c r="FC29">
        <v>-6.2556239311704553</v>
      </c>
      <c r="FD29">
        <v>-922.74529688376458</v>
      </c>
      <c r="FE29">
        <v>25408.042307692311</v>
      </c>
      <c r="FF29">
        <v>15</v>
      </c>
      <c r="FG29">
        <v>1693586019.5999999</v>
      </c>
      <c r="FH29" t="s">
        <v>491</v>
      </c>
      <c r="FI29">
        <v>1693586015.5999999</v>
      </c>
      <c r="FJ29">
        <v>1693586019.5999999</v>
      </c>
      <c r="FK29">
        <v>15</v>
      </c>
      <c r="FL29">
        <v>-1.7000000000000001E-2</v>
      </c>
      <c r="FM29">
        <v>1E-3</v>
      </c>
      <c r="FN29">
        <v>-2.181</v>
      </c>
      <c r="FO29">
        <v>-0.35699999999999998</v>
      </c>
      <c r="FP29">
        <v>1000</v>
      </c>
      <c r="FQ29">
        <v>20</v>
      </c>
      <c r="FR29">
        <v>0.14000000000000001</v>
      </c>
      <c r="FS29">
        <v>7.0000000000000007E-2</v>
      </c>
      <c r="FT29">
        <v>46.316672041194799</v>
      </c>
      <c r="FU29">
        <v>-1.952932342735231</v>
      </c>
      <c r="FV29">
        <v>0.32152704806921112</v>
      </c>
      <c r="FW29">
        <v>0</v>
      </c>
      <c r="FX29">
        <v>0.23709092741699281</v>
      </c>
      <c r="FY29">
        <v>-1.5807411499062479E-2</v>
      </c>
      <c r="FZ29">
        <v>2.4494615471573728E-3</v>
      </c>
      <c r="GA29">
        <v>1</v>
      </c>
      <c r="GB29">
        <v>1</v>
      </c>
      <c r="GC29">
        <v>2</v>
      </c>
      <c r="GD29" t="s">
        <v>486</v>
      </c>
      <c r="GE29">
        <v>2.9198499999999998</v>
      </c>
      <c r="GF29">
        <v>2.83</v>
      </c>
      <c r="GG29">
        <v>0.16536200000000001</v>
      </c>
      <c r="GH29">
        <v>0.16872400000000001</v>
      </c>
      <c r="GI29">
        <v>0.11991599999999999</v>
      </c>
      <c r="GJ29">
        <v>0.100852</v>
      </c>
      <c r="GK29">
        <v>21695</v>
      </c>
      <c r="GL29">
        <v>26507.3</v>
      </c>
      <c r="GM29">
        <v>23401.200000000001</v>
      </c>
      <c r="GN29">
        <v>29194.2</v>
      </c>
      <c r="GO29">
        <v>28094.799999999999</v>
      </c>
      <c r="GP29">
        <v>37094.699999999997</v>
      </c>
      <c r="GQ29">
        <v>33085.599999999999</v>
      </c>
      <c r="GR29">
        <v>43009.4</v>
      </c>
      <c r="GS29">
        <v>1.9643999999999999</v>
      </c>
      <c r="GT29">
        <v>1.7995000000000001</v>
      </c>
      <c r="GU29">
        <v>4.6566099999999999E-2</v>
      </c>
      <c r="GV29">
        <v>0</v>
      </c>
      <c r="GW29">
        <v>27.252800000000001</v>
      </c>
      <c r="GX29">
        <v>999.9</v>
      </c>
      <c r="GY29">
        <v>29.2</v>
      </c>
      <c r="GZ29">
        <v>41.9</v>
      </c>
      <c r="HA29">
        <v>23.985499999999998</v>
      </c>
      <c r="HB29">
        <v>61.654000000000003</v>
      </c>
      <c r="HC29">
        <v>37.439900000000002</v>
      </c>
      <c r="HD29">
        <v>1</v>
      </c>
      <c r="HE29">
        <v>0.37262200000000001</v>
      </c>
      <c r="HF29">
        <v>4.4935499999999999</v>
      </c>
      <c r="HG29">
        <v>20.212599999999998</v>
      </c>
      <c r="HH29">
        <v>5.2107000000000001</v>
      </c>
      <c r="HI29">
        <v>11.872199999999999</v>
      </c>
      <c r="HJ29">
        <v>4.9850000000000003</v>
      </c>
      <c r="HK29">
        <v>3.2839999999999998</v>
      </c>
      <c r="HL29">
        <v>9999</v>
      </c>
      <c r="HM29">
        <v>9999</v>
      </c>
      <c r="HN29">
        <v>9999</v>
      </c>
      <c r="HO29">
        <v>999.9</v>
      </c>
      <c r="HP29">
        <v>1.8549599999999999</v>
      </c>
      <c r="HQ29">
        <v>1.86094</v>
      </c>
      <c r="HR29">
        <v>1.85826</v>
      </c>
      <c r="HS29">
        <v>1.85944</v>
      </c>
      <c r="HT29">
        <v>1.8588</v>
      </c>
      <c r="HU29">
        <v>1.8593</v>
      </c>
      <c r="HV29">
        <v>1.8575999999999999</v>
      </c>
      <c r="HW29">
        <v>1.8609599999999999</v>
      </c>
      <c r="HX29">
        <v>5</v>
      </c>
      <c r="HY29">
        <v>0</v>
      </c>
      <c r="HZ29">
        <v>0</v>
      </c>
      <c r="IA29">
        <v>0</v>
      </c>
      <c r="IB29" t="s">
        <v>428</v>
      </c>
      <c r="IC29" t="s">
        <v>429</v>
      </c>
      <c r="ID29" t="s">
        <v>430</v>
      </c>
      <c r="IE29" t="s">
        <v>430</v>
      </c>
      <c r="IF29" t="s">
        <v>430</v>
      </c>
      <c r="IG29" t="s">
        <v>430</v>
      </c>
      <c r="IH29">
        <v>0</v>
      </c>
      <c r="II29">
        <v>100</v>
      </c>
      <c r="IJ29">
        <v>100</v>
      </c>
      <c r="IK29">
        <v>-2.181</v>
      </c>
      <c r="IL29">
        <v>-0.35659999999999997</v>
      </c>
      <c r="IM29">
        <v>-2.1814000000002811</v>
      </c>
      <c r="IN29">
        <v>0</v>
      </c>
      <c r="IO29">
        <v>0</v>
      </c>
      <c r="IP29">
        <v>0</v>
      </c>
      <c r="IQ29">
        <v>-0.35664500000000737</v>
      </c>
      <c r="IR29">
        <v>0</v>
      </c>
      <c r="IS29">
        <v>0</v>
      </c>
      <c r="IT29">
        <v>0</v>
      </c>
      <c r="IU29">
        <v>-1</v>
      </c>
      <c r="IV29">
        <v>-1</v>
      </c>
      <c r="IW29">
        <v>-1</v>
      </c>
      <c r="IX29">
        <v>-1</v>
      </c>
      <c r="IY29">
        <v>1.3</v>
      </c>
      <c r="IZ29">
        <v>1.2</v>
      </c>
      <c r="JA29">
        <v>2.0678700000000001</v>
      </c>
      <c r="JB29">
        <v>2.4572799999999999</v>
      </c>
      <c r="JC29">
        <v>1.49414</v>
      </c>
      <c r="JD29">
        <v>2.2851599999999999</v>
      </c>
      <c r="JE29">
        <v>1.54419</v>
      </c>
      <c r="JF29">
        <v>2.5158700000000001</v>
      </c>
      <c r="JG29">
        <v>48.270299999999999</v>
      </c>
      <c r="JH29">
        <v>23.719799999999999</v>
      </c>
      <c r="JI29">
        <v>18</v>
      </c>
      <c r="JJ29">
        <v>507.67</v>
      </c>
      <c r="JK29">
        <v>430.375</v>
      </c>
      <c r="JL29">
        <v>21.0549</v>
      </c>
      <c r="JM29">
        <v>32.091099999999997</v>
      </c>
      <c r="JN29">
        <v>30</v>
      </c>
      <c r="JO29">
        <v>31.964500000000001</v>
      </c>
      <c r="JP29">
        <v>31.940100000000001</v>
      </c>
      <c r="JQ29">
        <v>41.439900000000002</v>
      </c>
      <c r="JR29">
        <v>7.0394100000000002</v>
      </c>
      <c r="JS29">
        <v>11.641500000000001</v>
      </c>
      <c r="JT29">
        <v>21.061199999999999</v>
      </c>
      <c r="JU29">
        <v>1000</v>
      </c>
      <c r="JV29">
        <v>19.797799999999999</v>
      </c>
      <c r="JW29">
        <v>98.131200000000007</v>
      </c>
      <c r="JX29">
        <v>96.953000000000003</v>
      </c>
    </row>
    <row r="30" spans="1:284" x14ac:dyDescent="0.3">
      <c r="A30">
        <v>14</v>
      </c>
      <c r="B30">
        <v>1693586282.0999999</v>
      </c>
      <c r="C30">
        <v>1887.599999904633</v>
      </c>
      <c r="D30" t="s">
        <v>492</v>
      </c>
      <c r="E30" t="s">
        <v>493</v>
      </c>
      <c r="F30" t="s">
        <v>416</v>
      </c>
      <c r="G30" t="s">
        <v>417</v>
      </c>
      <c r="H30" t="s">
        <v>418</v>
      </c>
      <c r="I30" t="s">
        <v>419</v>
      </c>
      <c r="J30" t="s">
        <v>420</v>
      </c>
      <c r="K30" t="s">
        <v>31</v>
      </c>
      <c r="L30" t="s">
        <v>421</v>
      </c>
      <c r="M30">
        <v>1693586282.0999999</v>
      </c>
      <c r="N30">
        <f t="shared" si="0"/>
        <v>2.6054217455532464E-3</v>
      </c>
      <c r="O30">
        <f t="shared" si="1"/>
        <v>2.6054217455532465</v>
      </c>
      <c r="P30">
        <f t="shared" si="2"/>
        <v>46.155346780295112</v>
      </c>
      <c r="Q30">
        <f t="shared" si="3"/>
        <v>1140.94</v>
      </c>
      <c r="R30">
        <f t="shared" si="4"/>
        <v>695.24295867990406</v>
      </c>
      <c r="S30">
        <f t="shared" si="5"/>
        <v>69.473780487952865</v>
      </c>
      <c r="T30">
        <f t="shared" si="6"/>
        <v>114.01110089691601</v>
      </c>
      <c r="U30">
        <f t="shared" si="7"/>
        <v>0.17933751502850231</v>
      </c>
      <c r="V30">
        <f t="shared" si="8"/>
        <v>2.932656291591353</v>
      </c>
      <c r="W30">
        <f t="shared" si="9"/>
        <v>0.17346009914431176</v>
      </c>
      <c r="X30">
        <f t="shared" si="10"/>
        <v>0.10892457832159642</v>
      </c>
      <c r="Y30">
        <f t="shared" si="11"/>
        <v>344.34219967097448</v>
      </c>
      <c r="Z30">
        <f t="shared" si="12"/>
        <v>29.184057407353553</v>
      </c>
      <c r="AA30">
        <f t="shared" si="13"/>
        <v>27.996099999999998</v>
      </c>
      <c r="AB30">
        <f t="shared" si="14"/>
        <v>3.7939769832251664</v>
      </c>
      <c r="AC30">
        <f t="shared" si="15"/>
        <v>62.241978051947086</v>
      </c>
      <c r="AD30">
        <f t="shared" si="16"/>
        <v>2.3390992074912003</v>
      </c>
      <c r="AE30">
        <f t="shared" si="17"/>
        <v>3.7580733786111211</v>
      </c>
      <c r="AF30">
        <f t="shared" si="18"/>
        <v>1.4548777757339661</v>
      </c>
      <c r="AG30">
        <f t="shared" si="19"/>
        <v>-114.89909897889817</v>
      </c>
      <c r="AH30">
        <f t="shared" si="20"/>
        <v>-25.771174656739987</v>
      </c>
      <c r="AI30">
        <f t="shared" si="21"/>
        <v>-1.9138771900535585</v>
      </c>
      <c r="AJ30">
        <f t="shared" si="22"/>
        <v>201.75804884528279</v>
      </c>
      <c r="AK30">
        <v>3</v>
      </c>
      <c r="AL30">
        <v>1</v>
      </c>
      <c r="AM30">
        <f t="shared" si="23"/>
        <v>1</v>
      </c>
      <c r="AN30">
        <f t="shared" si="24"/>
        <v>0</v>
      </c>
      <c r="AO30">
        <f t="shared" si="25"/>
        <v>52816.554985294206</v>
      </c>
      <c r="AP30" t="s">
        <v>422</v>
      </c>
      <c r="AQ30">
        <v>10366.9</v>
      </c>
      <c r="AR30">
        <v>993.59653846153856</v>
      </c>
      <c r="AS30">
        <v>3431.87</v>
      </c>
      <c r="AT30">
        <f t="shared" si="26"/>
        <v>0.71047955241266758</v>
      </c>
      <c r="AU30">
        <v>-3.9894345373445681</v>
      </c>
      <c r="AV30" t="s">
        <v>494</v>
      </c>
      <c r="AW30">
        <v>10259.700000000001</v>
      </c>
      <c r="AX30">
        <v>953.73304000000007</v>
      </c>
      <c r="AY30">
        <v>1503.848772868864</v>
      </c>
      <c r="AZ30">
        <f t="shared" si="27"/>
        <v>0.36580522110572233</v>
      </c>
      <c r="BA30">
        <v>0.5</v>
      </c>
      <c r="BB30">
        <f t="shared" si="28"/>
        <v>1513.0667998354872</v>
      </c>
      <c r="BC30">
        <f t="shared" si="29"/>
        <v>46.155346780295112</v>
      </c>
      <c r="BD30">
        <f t="shared" si="30"/>
        <v>276.74386763077405</v>
      </c>
      <c r="BE30">
        <f t="shared" si="31"/>
        <v>3.3141154986079814E-2</v>
      </c>
      <c r="BF30">
        <f t="shared" si="32"/>
        <v>1.282057918266001</v>
      </c>
      <c r="BG30">
        <f t="shared" si="33"/>
        <v>724.62776733230908</v>
      </c>
      <c r="BH30" t="s">
        <v>495</v>
      </c>
      <c r="BI30">
        <v>608.59</v>
      </c>
      <c r="BJ30">
        <f t="shared" si="34"/>
        <v>608.59</v>
      </c>
      <c r="BK30">
        <f t="shared" si="35"/>
        <v>0.59531170222720975</v>
      </c>
      <c r="BL30">
        <f t="shared" si="36"/>
        <v>0.61447678541704054</v>
      </c>
      <c r="BM30">
        <f t="shared" si="37"/>
        <v>0.68290117421266616</v>
      </c>
      <c r="BN30">
        <f t="shared" si="38"/>
        <v>1.0781250835831051</v>
      </c>
      <c r="BO30">
        <f t="shared" si="39"/>
        <v>0.79073215434770183</v>
      </c>
      <c r="BP30">
        <f t="shared" si="40"/>
        <v>0.39210597845803546</v>
      </c>
      <c r="BQ30">
        <f t="shared" si="41"/>
        <v>0.60789402154196459</v>
      </c>
      <c r="BR30">
        <v>16958</v>
      </c>
      <c r="BS30">
        <v>290.00000000000011</v>
      </c>
      <c r="BT30">
        <v>1360.16</v>
      </c>
      <c r="BU30">
        <v>115</v>
      </c>
      <c r="BV30">
        <v>10259.700000000001</v>
      </c>
      <c r="BW30">
        <v>1353.2</v>
      </c>
      <c r="BX30">
        <v>6.96</v>
      </c>
      <c r="BY30">
        <v>300.00000000000011</v>
      </c>
      <c r="BZ30">
        <v>38.5</v>
      </c>
      <c r="CA30">
        <v>1503.848772868864</v>
      </c>
      <c r="CB30">
        <v>1.6015220673304269</v>
      </c>
      <c r="CC30">
        <v>-154.5657262242905</v>
      </c>
      <c r="CD30">
        <v>1.342743645928562</v>
      </c>
      <c r="CE30">
        <v>0.99789136645651688</v>
      </c>
      <c r="CF30">
        <v>-1.1158961067853169E-2</v>
      </c>
      <c r="CG30">
        <v>289.99999999999989</v>
      </c>
      <c r="CH30">
        <v>1348.59</v>
      </c>
      <c r="CI30">
        <v>845</v>
      </c>
      <c r="CJ30">
        <v>10212.700000000001</v>
      </c>
      <c r="CK30">
        <v>1352.5</v>
      </c>
      <c r="CL30">
        <v>-3.91</v>
      </c>
      <c r="CZ30">
        <f t="shared" si="42"/>
        <v>1799.86</v>
      </c>
      <c r="DA30">
        <f t="shared" si="43"/>
        <v>1513.0667998354872</v>
      </c>
      <c r="DB30">
        <f t="shared" si="44"/>
        <v>0.84065805109035552</v>
      </c>
      <c r="DC30">
        <f t="shared" si="45"/>
        <v>0.19131610218071099</v>
      </c>
      <c r="DD30">
        <v>6</v>
      </c>
      <c r="DE30">
        <v>0.5</v>
      </c>
      <c r="DF30" t="s">
        <v>425</v>
      </c>
      <c r="DG30">
        <v>2</v>
      </c>
      <c r="DH30">
        <v>1693586282.0999999</v>
      </c>
      <c r="DI30">
        <v>1140.94</v>
      </c>
      <c r="DJ30">
        <v>1199.8699999999999</v>
      </c>
      <c r="DK30">
        <v>23.408000000000001</v>
      </c>
      <c r="DL30">
        <v>20.355899999999998</v>
      </c>
      <c r="DM30">
        <v>1143.23</v>
      </c>
      <c r="DN30">
        <v>23.762799999999999</v>
      </c>
      <c r="DO30">
        <v>500.2</v>
      </c>
      <c r="DP30">
        <v>99.827799999999996</v>
      </c>
      <c r="DQ30">
        <v>9.9541400000000002E-2</v>
      </c>
      <c r="DR30">
        <v>27.833100000000002</v>
      </c>
      <c r="DS30">
        <v>27.996099999999998</v>
      </c>
      <c r="DT30">
        <v>999.9</v>
      </c>
      <c r="DU30">
        <v>0</v>
      </c>
      <c r="DV30">
        <v>0</v>
      </c>
      <c r="DW30">
        <v>10035</v>
      </c>
      <c r="DX30">
        <v>0</v>
      </c>
      <c r="DY30">
        <v>1620.34</v>
      </c>
      <c r="DZ30">
        <v>-58.935099999999998</v>
      </c>
      <c r="EA30">
        <v>1168.28</v>
      </c>
      <c r="EB30">
        <v>1224.8</v>
      </c>
      <c r="EC30">
        <v>3.0520399999999999</v>
      </c>
      <c r="ED30">
        <v>1199.8699999999999</v>
      </c>
      <c r="EE30">
        <v>20.355899999999998</v>
      </c>
      <c r="EF30">
        <v>2.3367599999999999</v>
      </c>
      <c r="EG30">
        <v>2.0320900000000002</v>
      </c>
      <c r="EH30">
        <v>19.932099999999998</v>
      </c>
      <c r="EI30">
        <v>17.6966</v>
      </c>
      <c r="EJ30">
        <v>1799.86</v>
      </c>
      <c r="EK30">
        <v>0.97800500000000001</v>
      </c>
      <c r="EL30">
        <v>2.1995500000000001E-2</v>
      </c>
      <c r="EM30">
        <v>0</v>
      </c>
      <c r="EN30">
        <v>952.87699999999995</v>
      </c>
      <c r="EO30">
        <v>5.0002500000000003</v>
      </c>
      <c r="EP30">
        <v>25440.3</v>
      </c>
      <c r="EQ30">
        <v>14820.9</v>
      </c>
      <c r="ER30">
        <v>47.686999999999998</v>
      </c>
      <c r="ES30">
        <v>50.125</v>
      </c>
      <c r="ET30">
        <v>48.811999999999998</v>
      </c>
      <c r="EU30">
        <v>48.375</v>
      </c>
      <c r="EV30">
        <v>48.811999999999998</v>
      </c>
      <c r="EW30">
        <v>1755.38</v>
      </c>
      <c r="EX30">
        <v>39.479999999999997</v>
      </c>
      <c r="EY30">
        <v>0</v>
      </c>
      <c r="EZ30">
        <v>187.79999995231631</v>
      </c>
      <c r="FA30">
        <v>0</v>
      </c>
      <c r="FB30">
        <v>953.73304000000007</v>
      </c>
      <c r="FC30">
        <v>-2.667384601139609</v>
      </c>
      <c r="FD30">
        <v>-513.76923193736843</v>
      </c>
      <c r="FE30">
        <v>25440.756000000001</v>
      </c>
      <c r="FF30">
        <v>15</v>
      </c>
      <c r="FG30">
        <v>1693586212.5999999</v>
      </c>
      <c r="FH30" t="s">
        <v>496</v>
      </c>
      <c r="FI30">
        <v>1693586212.5999999</v>
      </c>
      <c r="FJ30">
        <v>1693586208.5999999</v>
      </c>
      <c r="FK30">
        <v>16</v>
      </c>
      <c r="FL30">
        <v>-0.113</v>
      </c>
      <c r="FM30">
        <v>2E-3</v>
      </c>
      <c r="FN30">
        <v>-2.294</v>
      </c>
      <c r="FO30">
        <v>-0.35499999999999998</v>
      </c>
      <c r="FP30">
        <v>1200</v>
      </c>
      <c r="FQ30">
        <v>21</v>
      </c>
      <c r="FR30">
        <v>0.18</v>
      </c>
      <c r="FS30">
        <v>0.11</v>
      </c>
      <c r="FT30">
        <v>46.697004380515601</v>
      </c>
      <c r="FU30">
        <v>-1.1191158966220851</v>
      </c>
      <c r="FV30">
        <v>0.20081120952116541</v>
      </c>
      <c r="FW30">
        <v>0</v>
      </c>
      <c r="FX30">
        <v>0.18518008340887299</v>
      </c>
      <c r="FY30">
        <v>-1.174533856859619E-3</v>
      </c>
      <c r="FZ30">
        <v>2.6608820950837662E-3</v>
      </c>
      <c r="GA30">
        <v>1</v>
      </c>
      <c r="GB30">
        <v>1</v>
      </c>
      <c r="GC30">
        <v>2</v>
      </c>
      <c r="GD30" t="s">
        <v>486</v>
      </c>
      <c r="GE30">
        <v>2.9194499999999999</v>
      </c>
      <c r="GF30">
        <v>2.8297300000000001</v>
      </c>
      <c r="GG30">
        <v>0.186587</v>
      </c>
      <c r="GH30">
        <v>0.18912999999999999</v>
      </c>
      <c r="GI30">
        <v>0.118725</v>
      </c>
      <c r="GJ30">
        <v>0.102519</v>
      </c>
      <c r="GK30">
        <v>21141.200000000001</v>
      </c>
      <c r="GL30">
        <v>25847.8</v>
      </c>
      <c r="GM30">
        <v>23400</v>
      </c>
      <c r="GN30">
        <v>29185.8</v>
      </c>
      <c r="GO30">
        <v>28135.1</v>
      </c>
      <c r="GP30">
        <v>37018.199999999997</v>
      </c>
      <c r="GQ30">
        <v>33084.9</v>
      </c>
      <c r="GR30">
        <v>42998.400000000001</v>
      </c>
      <c r="GS30">
        <v>1.962</v>
      </c>
      <c r="GT30">
        <v>1.7947</v>
      </c>
      <c r="GU30">
        <v>4.3660400000000002E-2</v>
      </c>
      <c r="GV30">
        <v>0</v>
      </c>
      <c r="GW30">
        <v>27.282800000000002</v>
      </c>
      <c r="GX30">
        <v>999.9</v>
      </c>
      <c r="GY30">
        <v>29.2</v>
      </c>
      <c r="GZ30">
        <v>42.4</v>
      </c>
      <c r="HA30">
        <v>24.6236</v>
      </c>
      <c r="HB30">
        <v>61.793999999999997</v>
      </c>
      <c r="HC30">
        <v>37.556100000000001</v>
      </c>
      <c r="HD30">
        <v>1</v>
      </c>
      <c r="HE30">
        <v>0.38794699999999999</v>
      </c>
      <c r="HF30">
        <v>4.8765799999999997</v>
      </c>
      <c r="HG30">
        <v>20.202100000000002</v>
      </c>
      <c r="HH30">
        <v>5.2125000000000004</v>
      </c>
      <c r="HI30">
        <v>11.872199999999999</v>
      </c>
      <c r="HJ30">
        <v>4.9850000000000003</v>
      </c>
      <c r="HK30">
        <v>3.2839999999999998</v>
      </c>
      <c r="HL30">
        <v>9999</v>
      </c>
      <c r="HM30">
        <v>9999</v>
      </c>
      <c r="HN30">
        <v>9999</v>
      </c>
      <c r="HO30">
        <v>999.9</v>
      </c>
      <c r="HP30">
        <v>1.855</v>
      </c>
      <c r="HQ30">
        <v>1.8609800000000001</v>
      </c>
      <c r="HR30">
        <v>1.8583499999999999</v>
      </c>
      <c r="HS30">
        <v>1.85944</v>
      </c>
      <c r="HT30">
        <v>1.85883</v>
      </c>
      <c r="HU30">
        <v>1.85931</v>
      </c>
      <c r="HV30">
        <v>1.85762</v>
      </c>
      <c r="HW30">
        <v>1.8609800000000001</v>
      </c>
      <c r="HX30">
        <v>5</v>
      </c>
      <c r="HY30">
        <v>0</v>
      </c>
      <c r="HZ30">
        <v>0</v>
      </c>
      <c r="IA30">
        <v>0</v>
      </c>
      <c r="IB30" t="s">
        <v>428</v>
      </c>
      <c r="IC30" t="s">
        <v>429</v>
      </c>
      <c r="ID30" t="s">
        <v>430</v>
      </c>
      <c r="IE30" t="s">
        <v>430</v>
      </c>
      <c r="IF30" t="s">
        <v>430</v>
      </c>
      <c r="IG30" t="s">
        <v>430</v>
      </c>
      <c r="IH30">
        <v>0</v>
      </c>
      <c r="II30">
        <v>100</v>
      </c>
      <c r="IJ30">
        <v>100</v>
      </c>
      <c r="IK30">
        <v>-2.29</v>
      </c>
      <c r="IL30">
        <v>-0.3548</v>
      </c>
      <c r="IM30">
        <v>-2.2942857142854791</v>
      </c>
      <c r="IN30">
        <v>0</v>
      </c>
      <c r="IO30">
        <v>0</v>
      </c>
      <c r="IP30">
        <v>0</v>
      </c>
      <c r="IQ30">
        <v>-0.35479047619047321</v>
      </c>
      <c r="IR30">
        <v>0</v>
      </c>
      <c r="IS30">
        <v>0</v>
      </c>
      <c r="IT30">
        <v>0</v>
      </c>
      <c r="IU30">
        <v>-1</v>
      </c>
      <c r="IV30">
        <v>-1</v>
      </c>
      <c r="IW30">
        <v>-1</v>
      </c>
      <c r="IX30">
        <v>-1</v>
      </c>
      <c r="IY30">
        <v>1.2</v>
      </c>
      <c r="IZ30">
        <v>1.2</v>
      </c>
      <c r="JA30">
        <v>2.3889200000000002</v>
      </c>
      <c r="JB30">
        <v>2.4536099999999998</v>
      </c>
      <c r="JC30">
        <v>1.49414</v>
      </c>
      <c r="JD30">
        <v>2.2851599999999999</v>
      </c>
      <c r="JE30">
        <v>1.54419</v>
      </c>
      <c r="JF30">
        <v>2.49756</v>
      </c>
      <c r="JG30">
        <v>48.608800000000002</v>
      </c>
      <c r="JH30">
        <v>23.710999999999999</v>
      </c>
      <c r="JI30">
        <v>18</v>
      </c>
      <c r="JJ30">
        <v>507.46800000000002</v>
      </c>
      <c r="JK30">
        <v>428.43299999999999</v>
      </c>
      <c r="JL30">
        <v>20.911200000000001</v>
      </c>
      <c r="JM30">
        <v>32.270899999999997</v>
      </c>
      <c r="JN30">
        <v>30.000800000000002</v>
      </c>
      <c r="JO30">
        <v>32.130600000000001</v>
      </c>
      <c r="JP30">
        <v>32.1023</v>
      </c>
      <c r="JQ30">
        <v>47.869399999999999</v>
      </c>
      <c r="JR30">
        <v>6.9319600000000001</v>
      </c>
      <c r="JS30">
        <v>13.8729</v>
      </c>
      <c r="JT30">
        <v>20.888100000000001</v>
      </c>
      <c r="JU30">
        <v>1200</v>
      </c>
      <c r="JV30">
        <v>20.504000000000001</v>
      </c>
      <c r="JW30">
        <v>98.127799999999993</v>
      </c>
      <c r="JX30">
        <v>96.926900000000003</v>
      </c>
    </row>
    <row r="31" spans="1:284" x14ac:dyDescent="0.3">
      <c r="A31">
        <v>15</v>
      </c>
      <c r="B31">
        <v>1693586442.0999999</v>
      </c>
      <c r="C31">
        <v>2047.599999904633</v>
      </c>
      <c r="D31" t="s">
        <v>497</v>
      </c>
      <c r="E31" t="s">
        <v>498</v>
      </c>
      <c r="F31" t="s">
        <v>416</v>
      </c>
      <c r="G31" t="s">
        <v>417</v>
      </c>
      <c r="H31" t="s">
        <v>418</v>
      </c>
      <c r="I31" t="s">
        <v>419</v>
      </c>
      <c r="J31" t="s">
        <v>420</v>
      </c>
      <c r="K31" t="s">
        <v>31</v>
      </c>
      <c r="L31" t="s">
        <v>421</v>
      </c>
      <c r="M31">
        <v>1693586442.0999999</v>
      </c>
      <c r="N31">
        <f t="shared" si="0"/>
        <v>2.150835117620663E-3</v>
      </c>
      <c r="O31">
        <f t="shared" si="1"/>
        <v>2.1508351176206628</v>
      </c>
      <c r="P31">
        <f t="shared" si="2"/>
        <v>48.703393119362566</v>
      </c>
      <c r="Q31">
        <f t="shared" si="3"/>
        <v>1437.9059999999999</v>
      </c>
      <c r="R31">
        <f t="shared" si="4"/>
        <v>857.42168739492843</v>
      </c>
      <c r="S31">
        <f t="shared" si="5"/>
        <v>85.682163797543879</v>
      </c>
      <c r="T31">
        <f t="shared" si="6"/>
        <v>143.68997102440198</v>
      </c>
      <c r="U31">
        <f t="shared" si="7"/>
        <v>0.14434966092334292</v>
      </c>
      <c r="V31">
        <f t="shared" si="8"/>
        <v>2.9261274404183144</v>
      </c>
      <c r="W31">
        <f t="shared" si="9"/>
        <v>0.14050714503484898</v>
      </c>
      <c r="X31">
        <f t="shared" si="10"/>
        <v>8.815368082552294E-2</v>
      </c>
      <c r="Y31">
        <f t="shared" si="11"/>
        <v>344.33709967088561</v>
      </c>
      <c r="Z31">
        <f t="shared" si="12"/>
        <v>29.231391083592516</v>
      </c>
      <c r="AA31">
        <f t="shared" si="13"/>
        <v>28.0227</v>
      </c>
      <c r="AB31">
        <f t="shared" si="14"/>
        <v>3.7998644123702068</v>
      </c>
      <c r="AC31">
        <f t="shared" si="15"/>
        <v>61.919822717755856</v>
      </c>
      <c r="AD31">
        <f t="shared" si="16"/>
        <v>2.3169873671636996</v>
      </c>
      <c r="AE31">
        <f t="shared" si="17"/>
        <v>3.7419153761551232</v>
      </c>
      <c r="AF31">
        <f t="shared" si="18"/>
        <v>1.4828770452065072</v>
      </c>
      <c r="AG31">
        <f t="shared" si="19"/>
        <v>-94.851828687071233</v>
      </c>
      <c r="AH31">
        <f t="shared" si="20"/>
        <v>-41.552240968367116</v>
      </c>
      <c r="AI31">
        <f t="shared" si="21"/>
        <v>-3.0920043628804783</v>
      </c>
      <c r="AJ31">
        <f t="shared" si="22"/>
        <v>204.84102565256677</v>
      </c>
      <c r="AK31">
        <v>3</v>
      </c>
      <c r="AL31">
        <v>1</v>
      </c>
      <c r="AM31">
        <f t="shared" si="23"/>
        <v>1</v>
      </c>
      <c r="AN31">
        <f t="shared" si="24"/>
        <v>0</v>
      </c>
      <c r="AO31">
        <f t="shared" si="25"/>
        <v>52641.386972775224</v>
      </c>
      <c r="AP31" t="s">
        <v>422</v>
      </c>
      <c r="AQ31">
        <v>10366.9</v>
      </c>
      <c r="AR31">
        <v>993.59653846153856</v>
      </c>
      <c r="AS31">
        <v>3431.87</v>
      </c>
      <c r="AT31">
        <f t="shared" si="26"/>
        <v>0.71047955241266758</v>
      </c>
      <c r="AU31">
        <v>-3.9894345373445681</v>
      </c>
      <c r="AV31" t="s">
        <v>499</v>
      </c>
      <c r="AW31">
        <v>10266.4</v>
      </c>
      <c r="AX31">
        <v>952.8825599999999</v>
      </c>
      <c r="AY31">
        <v>1501.761745385613</v>
      </c>
      <c r="AZ31">
        <f t="shared" si="27"/>
        <v>0.36549018982014048</v>
      </c>
      <c r="BA31">
        <v>0.5</v>
      </c>
      <c r="BB31">
        <f t="shared" si="28"/>
        <v>1513.0418998354426</v>
      </c>
      <c r="BC31">
        <f t="shared" si="29"/>
        <v>48.703393119362566</v>
      </c>
      <c r="BD31">
        <f t="shared" si="30"/>
        <v>276.50098558834094</v>
      </c>
      <c r="BE31">
        <f t="shared" si="31"/>
        <v>3.4825755758936996E-2</v>
      </c>
      <c r="BF31">
        <f t="shared" si="32"/>
        <v>1.2852293385052138</v>
      </c>
      <c r="BG31">
        <f t="shared" si="33"/>
        <v>724.14285616297798</v>
      </c>
      <c r="BH31" t="s">
        <v>500</v>
      </c>
      <c r="BI31">
        <v>604.37</v>
      </c>
      <c r="BJ31">
        <f t="shared" si="34"/>
        <v>604.37</v>
      </c>
      <c r="BK31">
        <f t="shared" si="35"/>
        <v>0.5975593319932293</v>
      </c>
      <c r="BL31">
        <f t="shared" si="36"/>
        <v>0.6116383265256774</v>
      </c>
      <c r="BM31">
        <f t="shared" si="37"/>
        <v>0.68262007236583089</v>
      </c>
      <c r="BN31">
        <f t="shared" si="38"/>
        <v>1.0801195711685585</v>
      </c>
      <c r="BO31">
        <f t="shared" si="39"/>
        <v>0.79158809914477724</v>
      </c>
      <c r="BP31">
        <f t="shared" si="40"/>
        <v>0.38793432781719051</v>
      </c>
      <c r="BQ31">
        <f t="shared" si="41"/>
        <v>0.61206567218280949</v>
      </c>
      <c r="BR31">
        <v>16960</v>
      </c>
      <c r="BS31">
        <v>290.00000000000011</v>
      </c>
      <c r="BT31">
        <v>1358.82</v>
      </c>
      <c r="BU31">
        <v>95</v>
      </c>
      <c r="BV31">
        <v>10266.4</v>
      </c>
      <c r="BW31">
        <v>1350.77</v>
      </c>
      <c r="BX31">
        <v>8.0500000000000007</v>
      </c>
      <c r="BY31">
        <v>300.00000000000011</v>
      </c>
      <c r="BZ31">
        <v>38.5</v>
      </c>
      <c r="CA31">
        <v>1501.761745385613</v>
      </c>
      <c r="CB31">
        <v>1.558690689911751</v>
      </c>
      <c r="CC31">
        <v>-155.01190597110121</v>
      </c>
      <c r="CD31">
        <v>1.307310736678549</v>
      </c>
      <c r="CE31">
        <v>0.99801243414629948</v>
      </c>
      <c r="CF31">
        <v>-1.1162812458286989E-2</v>
      </c>
      <c r="CG31">
        <v>289.99999999999989</v>
      </c>
      <c r="CH31">
        <v>1346.69</v>
      </c>
      <c r="CI31">
        <v>715</v>
      </c>
      <c r="CJ31">
        <v>10223.700000000001</v>
      </c>
      <c r="CK31">
        <v>1350.14</v>
      </c>
      <c r="CL31">
        <v>-3.45</v>
      </c>
      <c r="CZ31">
        <f t="shared" si="42"/>
        <v>1799.83</v>
      </c>
      <c r="DA31">
        <f t="shared" si="43"/>
        <v>1513.0418998354426</v>
      </c>
      <c r="DB31">
        <f t="shared" si="44"/>
        <v>0.8406582287412937</v>
      </c>
      <c r="DC31">
        <f t="shared" si="45"/>
        <v>0.1913164574825876</v>
      </c>
      <c r="DD31">
        <v>6</v>
      </c>
      <c r="DE31">
        <v>0.5</v>
      </c>
      <c r="DF31" t="s">
        <v>425</v>
      </c>
      <c r="DG31">
        <v>2</v>
      </c>
      <c r="DH31">
        <v>1693586442.0999999</v>
      </c>
      <c r="DI31">
        <v>1437.9059999999999</v>
      </c>
      <c r="DJ31">
        <v>1500.05</v>
      </c>
      <c r="DK31">
        <v>23.1861</v>
      </c>
      <c r="DL31">
        <v>20.665400000000002</v>
      </c>
      <c r="DM31">
        <v>1440.53</v>
      </c>
      <c r="DN31">
        <v>23.549099999999999</v>
      </c>
      <c r="DO31">
        <v>500.09100000000001</v>
      </c>
      <c r="DP31">
        <v>99.83</v>
      </c>
      <c r="DQ31">
        <v>0.10001699999999999</v>
      </c>
      <c r="DR31">
        <v>27.7593</v>
      </c>
      <c r="DS31">
        <v>28.0227</v>
      </c>
      <c r="DT31">
        <v>999.9</v>
      </c>
      <c r="DU31">
        <v>0</v>
      </c>
      <c r="DV31">
        <v>0</v>
      </c>
      <c r="DW31">
        <v>9997.5</v>
      </c>
      <c r="DX31">
        <v>0</v>
      </c>
      <c r="DY31">
        <v>1623.45</v>
      </c>
      <c r="DZ31">
        <v>-61.813600000000001</v>
      </c>
      <c r="EA31">
        <v>1472.39</v>
      </c>
      <c r="EB31">
        <v>1531.71</v>
      </c>
      <c r="EC31">
        <v>2.5289100000000002</v>
      </c>
      <c r="ED31">
        <v>1500.05</v>
      </c>
      <c r="EE31">
        <v>20.665400000000002</v>
      </c>
      <c r="EF31">
        <v>2.31548</v>
      </c>
      <c r="EG31">
        <v>2.0630199999999999</v>
      </c>
      <c r="EH31">
        <v>19.784500000000001</v>
      </c>
      <c r="EI31">
        <v>17.936499999999999</v>
      </c>
      <c r="EJ31">
        <v>1799.83</v>
      </c>
      <c r="EK31">
        <v>0.97799700000000001</v>
      </c>
      <c r="EL31">
        <v>2.2003000000000002E-2</v>
      </c>
      <c r="EM31">
        <v>0</v>
      </c>
      <c r="EN31">
        <v>952.36199999999997</v>
      </c>
      <c r="EO31">
        <v>5.0002500000000003</v>
      </c>
      <c r="EP31">
        <v>25441.5</v>
      </c>
      <c r="EQ31">
        <v>14820.6</v>
      </c>
      <c r="ER31">
        <v>47.25</v>
      </c>
      <c r="ES31">
        <v>49.75</v>
      </c>
      <c r="ET31">
        <v>48.311999999999998</v>
      </c>
      <c r="EU31">
        <v>48.061999999999998</v>
      </c>
      <c r="EV31">
        <v>48.375</v>
      </c>
      <c r="EW31">
        <v>1755.34</v>
      </c>
      <c r="EX31">
        <v>39.49</v>
      </c>
      <c r="EY31">
        <v>0</v>
      </c>
      <c r="EZ31">
        <v>157.79999995231631</v>
      </c>
      <c r="FA31">
        <v>0</v>
      </c>
      <c r="FB31">
        <v>952.8825599999999</v>
      </c>
      <c r="FC31">
        <v>-6.7480000182637676</v>
      </c>
      <c r="FD31">
        <v>-61.146155505793182</v>
      </c>
      <c r="FE31">
        <v>25399.756000000001</v>
      </c>
      <c r="FF31">
        <v>15</v>
      </c>
      <c r="FG31">
        <v>1693586475.0999999</v>
      </c>
      <c r="FH31" t="s">
        <v>501</v>
      </c>
      <c r="FI31">
        <v>1693586475.0999999</v>
      </c>
      <c r="FJ31">
        <v>1693586462.5999999</v>
      </c>
      <c r="FK31">
        <v>17</v>
      </c>
      <c r="FL31">
        <v>-0.32900000000000001</v>
      </c>
      <c r="FM31">
        <v>-8.0000000000000002E-3</v>
      </c>
      <c r="FN31">
        <v>-2.6240000000000001</v>
      </c>
      <c r="FO31">
        <v>-0.36299999999999999</v>
      </c>
      <c r="FP31">
        <v>1500</v>
      </c>
      <c r="FQ31">
        <v>21</v>
      </c>
      <c r="FR31">
        <v>0.22</v>
      </c>
      <c r="FS31">
        <v>0.1</v>
      </c>
      <c r="FT31">
        <v>48.199820765253683</v>
      </c>
      <c r="FU31">
        <v>-0.59708858767185613</v>
      </c>
      <c r="FV31">
        <v>0.19626508479238489</v>
      </c>
      <c r="FW31">
        <v>1</v>
      </c>
      <c r="FX31">
        <v>0.1588453170852808</v>
      </c>
      <c r="FY31">
        <v>-1.2891504284575731E-2</v>
      </c>
      <c r="FZ31">
        <v>4.9952981279340952E-3</v>
      </c>
      <c r="GA31">
        <v>1</v>
      </c>
      <c r="GB31">
        <v>2</v>
      </c>
      <c r="GC31">
        <v>2</v>
      </c>
      <c r="GD31" t="s">
        <v>427</v>
      </c>
      <c r="GE31">
        <v>2.9190200000000002</v>
      </c>
      <c r="GF31">
        <v>2.8298800000000002</v>
      </c>
      <c r="GG31">
        <v>0.21462500000000001</v>
      </c>
      <c r="GH31">
        <v>0.216416</v>
      </c>
      <c r="GI31">
        <v>0.117935</v>
      </c>
      <c r="GJ31">
        <v>0.10359599999999999</v>
      </c>
      <c r="GK31">
        <v>20410.599999999999</v>
      </c>
      <c r="GL31">
        <v>24969.4</v>
      </c>
      <c r="GM31">
        <v>23399.4</v>
      </c>
      <c r="GN31">
        <v>29177.9</v>
      </c>
      <c r="GO31">
        <v>28163.8</v>
      </c>
      <c r="GP31">
        <v>36967.800000000003</v>
      </c>
      <c r="GQ31">
        <v>33085.199999999997</v>
      </c>
      <c r="GR31">
        <v>42988</v>
      </c>
      <c r="GS31">
        <v>1.9599</v>
      </c>
      <c r="GT31">
        <v>1.7909999999999999</v>
      </c>
      <c r="GU31">
        <v>4.3302800000000002E-2</v>
      </c>
      <c r="GV31">
        <v>0</v>
      </c>
      <c r="GW31">
        <v>27.315300000000001</v>
      </c>
      <c r="GX31">
        <v>999.9</v>
      </c>
      <c r="GY31">
        <v>29.5</v>
      </c>
      <c r="GZ31">
        <v>42.8</v>
      </c>
      <c r="HA31">
        <v>25.4053</v>
      </c>
      <c r="HB31">
        <v>61.963999999999999</v>
      </c>
      <c r="HC31">
        <v>37.700299999999999</v>
      </c>
      <c r="HD31">
        <v>1</v>
      </c>
      <c r="HE31">
        <v>0.39880100000000002</v>
      </c>
      <c r="HF31">
        <v>5.0867100000000001</v>
      </c>
      <c r="HG31">
        <v>20.196300000000001</v>
      </c>
      <c r="HH31">
        <v>5.2107000000000001</v>
      </c>
      <c r="HI31">
        <v>11.872199999999999</v>
      </c>
      <c r="HJ31">
        <v>4.9847999999999999</v>
      </c>
      <c r="HK31">
        <v>3.2839999999999998</v>
      </c>
      <c r="HL31">
        <v>9999</v>
      </c>
      <c r="HM31">
        <v>9999</v>
      </c>
      <c r="HN31">
        <v>9999</v>
      </c>
      <c r="HO31">
        <v>999.9</v>
      </c>
      <c r="HP31">
        <v>1.85501</v>
      </c>
      <c r="HQ31">
        <v>1.8609599999999999</v>
      </c>
      <c r="HR31">
        <v>1.8583499999999999</v>
      </c>
      <c r="HS31">
        <v>1.85947</v>
      </c>
      <c r="HT31">
        <v>1.8588</v>
      </c>
      <c r="HU31">
        <v>1.8593599999999999</v>
      </c>
      <c r="HV31">
        <v>1.8576600000000001</v>
      </c>
      <c r="HW31">
        <v>1.86094</v>
      </c>
      <c r="HX31">
        <v>5</v>
      </c>
      <c r="HY31">
        <v>0</v>
      </c>
      <c r="HZ31">
        <v>0</v>
      </c>
      <c r="IA31">
        <v>0</v>
      </c>
      <c r="IB31" t="s">
        <v>428</v>
      </c>
      <c r="IC31" t="s">
        <v>429</v>
      </c>
      <c r="ID31" t="s">
        <v>430</v>
      </c>
      <c r="IE31" t="s">
        <v>430</v>
      </c>
      <c r="IF31" t="s">
        <v>430</v>
      </c>
      <c r="IG31" t="s">
        <v>430</v>
      </c>
      <c r="IH31">
        <v>0</v>
      </c>
      <c r="II31">
        <v>100</v>
      </c>
      <c r="IJ31">
        <v>100</v>
      </c>
      <c r="IK31">
        <v>-2.6240000000000001</v>
      </c>
      <c r="IL31">
        <v>-0.36299999999999999</v>
      </c>
      <c r="IM31">
        <v>-2.2942857142854791</v>
      </c>
      <c r="IN31">
        <v>0</v>
      </c>
      <c r="IO31">
        <v>0</v>
      </c>
      <c r="IP31">
        <v>0</v>
      </c>
      <c r="IQ31">
        <v>-0.35479047619047321</v>
      </c>
      <c r="IR31">
        <v>0</v>
      </c>
      <c r="IS31">
        <v>0</v>
      </c>
      <c r="IT31">
        <v>0</v>
      </c>
      <c r="IU31">
        <v>-1</v>
      </c>
      <c r="IV31">
        <v>-1</v>
      </c>
      <c r="IW31">
        <v>-1</v>
      </c>
      <c r="IX31">
        <v>-1</v>
      </c>
      <c r="IY31">
        <v>3.8</v>
      </c>
      <c r="IZ31">
        <v>3.9</v>
      </c>
      <c r="JA31">
        <v>2.8418000000000001</v>
      </c>
      <c r="JB31">
        <v>2.4438499999999999</v>
      </c>
      <c r="JC31">
        <v>1.49414</v>
      </c>
      <c r="JD31">
        <v>2.2839399999999999</v>
      </c>
      <c r="JE31">
        <v>1.54419</v>
      </c>
      <c r="JF31">
        <v>2.50854</v>
      </c>
      <c r="JG31">
        <v>48.9191</v>
      </c>
      <c r="JH31">
        <v>23.737300000000001</v>
      </c>
      <c r="JI31">
        <v>18</v>
      </c>
      <c r="JJ31">
        <v>507.11</v>
      </c>
      <c r="JK31">
        <v>426.947</v>
      </c>
      <c r="JL31">
        <v>20.858699999999999</v>
      </c>
      <c r="JM31">
        <v>32.396700000000003</v>
      </c>
      <c r="JN31">
        <v>30.001899999999999</v>
      </c>
      <c r="JO31">
        <v>32.254600000000003</v>
      </c>
      <c r="JP31">
        <v>32.228900000000003</v>
      </c>
      <c r="JQ31">
        <v>56.921599999999998</v>
      </c>
      <c r="JR31">
        <v>10.193099999999999</v>
      </c>
      <c r="JS31">
        <v>15.6739</v>
      </c>
      <c r="JT31">
        <v>20.816099999999999</v>
      </c>
      <c r="JU31">
        <v>1500</v>
      </c>
      <c r="JV31">
        <v>20.938500000000001</v>
      </c>
      <c r="JW31">
        <v>98.127300000000005</v>
      </c>
      <c r="JX31">
        <v>96.9024</v>
      </c>
    </row>
    <row r="32" spans="1:284" x14ac:dyDescent="0.3">
      <c r="A32">
        <v>16</v>
      </c>
      <c r="B32">
        <v>1693586656.0999999</v>
      </c>
      <c r="C32">
        <v>2261.599999904633</v>
      </c>
      <c r="D32" t="s">
        <v>502</v>
      </c>
      <c r="E32" t="s">
        <v>503</v>
      </c>
      <c r="F32" t="s">
        <v>416</v>
      </c>
      <c r="G32" t="s">
        <v>417</v>
      </c>
      <c r="H32" t="s">
        <v>418</v>
      </c>
      <c r="I32" t="s">
        <v>419</v>
      </c>
      <c r="J32" t="s">
        <v>420</v>
      </c>
      <c r="K32" t="s">
        <v>31</v>
      </c>
      <c r="L32" t="s">
        <v>421</v>
      </c>
      <c r="M32">
        <v>1693586656.0999999</v>
      </c>
      <c r="N32">
        <f t="shared" si="0"/>
        <v>1.6356691530323446E-3</v>
      </c>
      <c r="O32">
        <f t="shared" si="1"/>
        <v>1.6356691530323446</v>
      </c>
      <c r="P32">
        <f t="shared" si="2"/>
        <v>48.859865362651334</v>
      </c>
      <c r="Q32">
        <f t="shared" si="3"/>
        <v>1737.75</v>
      </c>
      <c r="R32">
        <f t="shared" si="4"/>
        <v>991.4678231700085</v>
      </c>
      <c r="S32">
        <f t="shared" si="5"/>
        <v>99.066986111335439</v>
      </c>
      <c r="T32">
        <f t="shared" si="6"/>
        <v>173.63514084052503</v>
      </c>
      <c r="U32">
        <f t="shared" si="7"/>
        <v>0.11152079045213831</v>
      </c>
      <c r="V32">
        <f t="shared" si="8"/>
        <v>2.9281392757836815</v>
      </c>
      <c r="W32">
        <f t="shared" si="9"/>
        <v>0.10921380090327304</v>
      </c>
      <c r="X32">
        <f t="shared" si="10"/>
        <v>6.8461924526067142E-2</v>
      </c>
      <c r="Y32">
        <f t="shared" si="11"/>
        <v>344.36499967099638</v>
      </c>
      <c r="Z32">
        <f t="shared" si="12"/>
        <v>29.286068030610117</v>
      </c>
      <c r="AA32">
        <f t="shared" si="13"/>
        <v>28.011299999999999</v>
      </c>
      <c r="AB32">
        <f t="shared" si="14"/>
        <v>3.7973402531809999</v>
      </c>
      <c r="AC32">
        <f t="shared" si="15"/>
        <v>63.007317594244427</v>
      </c>
      <c r="AD32">
        <f t="shared" si="16"/>
        <v>2.3468796417896702</v>
      </c>
      <c r="AE32">
        <f t="shared" si="17"/>
        <v>3.7247731396901309</v>
      </c>
      <c r="AF32">
        <f t="shared" si="18"/>
        <v>1.4504606113913296</v>
      </c>
      <c r="AG32">
        <f t="shared" si="19"/>
        <v>-72.1330096487264</v>
      </c>
      <c r="AH32">
        <f t="shared" si="20"/>
        <v>-52.18912583667759</v>
      </c>
      <c r="AI32">
        <f t="shared" si="21"/>
        <v>-3.8791123323055081</v>
      </c>
      <c r="AJ32">
        <f t="shared" si="22"/>
        <v>216.1637518532869</v>
      </c>
      <c r="AK32">
        <v>3</v>
      </c>
      <c r="AL32">
        <v>1</v>
      </c>
      <c r="AM32">
        <f t="shared" si="23"/>
        <v>1</v>
      </c>
      <c r="AN32">
        <f t="shared" si="24"/>
        <v>0</v>
      </c>
      <c r="AO32">
        <f t="shared" si="25"/>
        <v>52712.898337066246</v>
      </c>
      <c r="AP32" t="s">
        <v>422</v>
      </c>
      <c r="AQ32">
        <v>10366.9</v>
      </c>
      <c r="AR32">
        <v>993.59653846153856</v>
      </c>
      <c r="AS32">
        <v>3431.87</v>
      </c>
      <c r="AT32">
        <f t="shared" si="26"/>
        <v>0.71047955241266758</v>
      </c>
      <c r="AU32">
        <v>-3.9894345373445681</v>
      </c>
      <c r="AV32" t="s">
        <v>504</v>
      </c>
      <c r="AW32">
        <v>10270.6</v>
      </c>
      <c r="AX32">
        <v>944.36436000000003</v>
      </c>
      <c r="AY32">
        <v>1471.5668289628179</v>
      </c>
      <c r="AZ32">
        <f t="shared" si="27"/>
        <v>0.3582592775174186</v>
      </c>
      <c r="BA32">
        <v>0.5</v>
      </c>
      <c r="BB32">
        <f t="shared" si="28"/>
        <v>1513.1675998354983</v>
      </c>
      <c r="BC32">
        <f t="shared" si="29"/>
        <v>48.859865362651334</v>
      </c>
      <c r="BD32">
        <f t="shared" si="30"/>
        <v>271.05316553991599</v>
      </c>
      <c r="BE32">
        <f t="shared" si="31"/>
        <v>3.4926269836693127E-2</v>
      </c>
      <c r="BF32">
        <f t="shared" si="32"/>
        <v>1.3321197056465541</v>
      </c>
      <c r="BG32">
        <f t="shared" si="33"/>
        <v>717.04829620018029</v>
      </c>
      <c r="BH32" t="s">
        <v>505</v>
      </c>
      <c r="BI32">
        <v>601.51</v>
      </c>
      <c r="BJ32">
        <f t="shared" si="34"/>
        <v>601.51</v>
      </c>
      <c r="BK32">
        <f t="shared" si="35"/>
        <v>0.59124520330214758</v>
      </c>
      <c r="BL32">
        <f t="shared" si="36"/>
        <v>0.60594026897218689</v>
      </c>
      <c r="BM32">
        <f t="shared" si="37"/>
        <v>0.69259852846888104</v>
      </c>
      <c r="BN32">
        <f t="shared" si="38"/>
        <v>1.1030025912487269</v>
      </c>
      <c r="BO32">
        <f t="shared" si="39"/>
        <v>0.80397182758996288</v>
      </c>
      <c r="BP32">
        <f t="shared" si="40"/>
        <v>0.38595180697994586</v>
      </c>
      <c r="BQ32">
        <f t="shared" si="41"/>
        <v>0.61404819302005409</v>
      </c>
      <c r="BR32">
        <v>16962</v>
      </c>
      <c r="BS32">
        <v>290.00000000000011</v>
      </c>
      <c r="BT32">
        <v>1331.49</v>
      </c>
      <c r="BU32">
        <v>95</v>
      </c>
      <c r="BV32">
        <v>10270.6</v>
      </c>
      <c r="BW32">
        <v>1325.27</v>
      </c>
      <c r="BX32">
        <v>6.22</v>
      </c>
      <c r="BY32">
        <v>300.00000000000011</v>
      </c>
      <c r="BZ32">
        <v>38.5</v>
      </c>
      <c r="CA32">
        <v>1471.5668289628179</v>
      </c>
      <c r="CB32">
        <v>1.637954994277049</v>
      </c>
      <c r="CC32">
        <v>-150.2572738292198</v>
      </c>
      <c r="CD32">
        <v>1.374434208189204</v>
      </c>
      <c r="CE32">
        <v>0.99766267740009007</v>
      </c>
      <c r="CF32">
        <v>-1.1167347274749721E-2</v>
      </c>
      <c r="CG32">
        <v>289.99999999999989</v>
      </c>
      <c r="CH32">
        <v>1319.3</v>
      </c>
      <c r="CI32">
        <v>865</v>
      </c>
      <c r="CJ32">
        <v>10220.799999999999</v>
      </c>
      <c r="CK32">
        <v>1324.56</v>
      </c>
      <c r="CL32">
        <v>-5.26</v>
      </c>
      <c r="CZ32">
        <f t="shared" si="42"/>
        <v>1799.98</v>
      </c>
      <c r="DA32">
        <f t="shared" si="43"/>
        <v>1513.1675998354983</v>
      </c>
      <c r="DB32">
        <f t="shared" si="44"/>
        <v>0.84065800721980144</v>
      </c>
      <c r="DC32">
        <f t="shared" si="45"/>
        <v>0.19131601443960289</v>
      </c>
      <c r="DD32">
        <v>6</v>
      </c>
      <c r="DE32">
        <v>0.5</v>
      </c>
      <c r="DF32" t="s">
        <v>425</v>
      </c>
      <c r="DG32">
        <v>2</v>
      </c>
      <c r="DH32">
        <v>1693586656.0999999</v>
      </c>
      <c r="DI32">
        <v>1737.75</v>
      </c>
      <c r="DJ32">
        <v>1799.77</v>
      </c>
      <c r="DK32">
        <v>23.4877</v>
      </c>
      <c r="DL32">
        <v>21.5717</v>
      </c>
      <c r="DM32">
        <v>1740.2</v>
      </c>
      <c r="DN32">
        <v>23.8462</v>
      </c>
      <c r="DO32">
        <v>500.18299999999999</v>
      </c>
      <c r="DP32">
        <v>99.819800000000001</v>
      </c>
      <c r="DQ32">
        <v>9.9717100000000003E-2</v>
      </c>
      <c r="DR32">
        <v>27.680700000000002</v>
      </c>
      <c r="DS32">
        <v>28.011299999999999</v>
      </c>
      <c r="DT32">
        <v>999.9</v>
      </c>
      <c r="DU32">
        <v>0</v>
      </c>
      <c r="DV32">
        <v>0</v>
      </c>
      <c r="DW32">
        <v>10010</v>
      </c>
      <c r="DX32">
        <v>0</v>
      </c>
      <c r="DY32">
        <v>1628.41</v>
      </c>
      <c r="DZ32">
        <v>-62.024500000000003</v>
      </c>
      <c r="EA32">
        <v>1779.55</v>
      </c>
      <c r="EB32">
        <v>1839.45</v>
      </c>
      <c r="EC32">
        <v>1.91601</v>
      </c>
      <c r="ED32">
        <v>1799.77</v>
      </c>
      <c r="EE32">
        <v>21.5717</v>
      </c>
      <c r="EF32">
        <v>2.3445399999999998</v>
      </c>
      <c r="EG32">
        <v>2.1532900000000001</v>
      </c>
      <c r="EH32">
        <v>19.985700000000001</v>
      </c>
      <c r="EI32">
        <v>18.6189</v>
      </c>
      <c r="EJ32">
        <v>1799.98</v>
      </c>
      <c r="EK32">
        <v>0.97800500000000001</v>
      </c>
      <c r="EL32">
        <v>2.19946E-2</v>
      </c>
      <c r="EM32">
        <v>0</v>
      </c>
      <c r="EN32">
        <v>944.11800000000005</v>
      </c>
      <c r="EO32">
        <v>5.0002500000000003</v>
      </c>
      <c r="EP32">
        <v>25129.3</v>
      </c>
      <c r="EQ32">
        <v>14821.9</v>
      </c>
      <c r="ER32">
        <v>46.686999999999998</v>
      </c>
      <c r="ES32">
        <v>49.061999999999998</v>
      </c>
      <c r="ET32">
        <v>47.686999999999998</v>
      </c>
      <c r="EU32">
        <v>47.5</v>
      </c>
      <c r="EV32">
        <v>47.811999999999998</v>
      </c>
      <c r="EW32">
        <v>1755.5</v>
      </c>
      <c r="EX32">
        <v>39.479999999999997</v>
      </c>
      <c r="EY32">
        <v>0</v>
      </c>
      <c r="EZ32">
        <v>211.79999995231631</v>
      </c>
      <c r="FA32">
        <v>0</v>
      </c>
      <c r="FB32">
        <v>944.36436000000003</v>
      </c>
      <c r="FC32">
        <v>-4.34746154311871</v>
      </c>
      <c r="FD32">
        <v>-705.13076724308473</v>
      </c>
      <c r="FE32">
        <v>25317.335999999999</v>
      </c>
      <c r="FF32">
        <v>15</v>
      </c>
      <c r="FG32">
        <v>1693586594.5999999</v>
      </c>
      <c r="FH32" t="s">
        <v>506</v>
      </c>
      <c r="FI32">
        <v>1693586594.5999999</v>
      </c>
      <c r="FJ32">
        <v>1693586587.0999999</v>
      </c>
      <c r="FK32">
        <v>18</v>
      </c>
      <c r="FL32">
        <v>0.17499999999999999</v>
      </c>
      <c r="FM32">
        <v>4.0000000000000001E-3</v>
      </c>
      <c r="FN32">
        <v>-2.4489999999999998</v>
      </c>
      <c r="FO32">
        <v>-0.35799999999999998</v>
      </c>
      <c r="FP32">
        <v>1800</v>
      </c>
      <c r="FQ32">
        <v>21</v>
      </c>
      <c r="FR32">
        <v>0.25</v>
      </c>
      <c r="FS32">
        <v>0.11</v>
      </c>
      <c r="FT32">
        <v>49.390853743035187</v>
      </c>
      <c r="FU32">
        <v>-0.551935730638203</v>
      </c>
      <c r="FV32">
        <v>0.22443071320032759</v>
      </c>
      <c r="FW32">
        <v>0</v>
      </c>
      <c r="FX32">
        <v>0.113104934291169</v>
      </c>
      <c r="FY32">
        <v>-3.8479257656527919E-3</v>
      </c>
      <c r="FZ32">
        <v>8.5076852974649841E-4</v>
      </c>
      <c r="GA32">
        <v>1</v>
      </c>
      <c r="GB32">
        <v>1</v>
      </c>
      <c r="GC32">
        <v>2</v>
      </c>
      <c r="GD32" t="s">
        <v>486</v>
      </c>
      <c r="GE32">
        <v>2.91919</v>
      </c>
      <c r="GF32">
        <v>2.8296899999999998</v>
      </c>
      <c r="GG32">
        <v>0.23949000000000001</v>
      </c>
      <c r="GH32">
        <v>0.240485</v>
      </c>
      <c r="GI32">
        <v>0.118948</v>
      </c>
      <c r="GJ32">
        <v>0.10675900000000001</v>
      </c>
      <c r="GK32">
        <v>19764.8</v>
      </c>
      <c r="GL32">
        <v>24196.1</v>
      </c>
      <c r="GM32">
        <v>23401.7</v>
      </c>
      <c r="GN32">
        <v>29172.6</v>
      </c>
      <c r="GO32">
        <v>28137.3</v>
      </c>
      <c r="GP32">
        <v>36833.300000000003</v>
      </c>
      <c r="GQ32">
        <v>33089.300000000003</v>
      </c>
      <c r="GR32">
        <v>42981.5</v>
      </c>
      <c r="GS32">
        <v>1.9590000000000001</v>
      </c>
      <c r="GT32">
        <v>1.7877000000000001</v>
      </c>
      <c r="GU32">
        <v>4.7564500000000003E-2</v>
      </c>
      <c r="GV32">
        <v>0</v>
      </c>
      <c r="GW32">
        <v>27.234300000000001</v>
      </c>
      <c r="GX32">
        <v>999.9</v>
      </c>
      <c r="GY32">
        <v>29.2</v>
      </c>
      <c r="GZ32">
        <v>43.3</v>
      </c>
      <c r="HA32">
        <v>25.813800000000001</v>
      </c>
      <c r="HB32">
        <v>61.894100000000002</v>
      </c>
      <c r="HC32">
        <v>38.4255</v>
      </c>
      <c r="HD32">
        <v>1</v>
      </c>
      <c r="HE32">
        <v>0.405335</v>
      </c>
      <c r="HF32">
        <v>5.0621</v>
      </c>
      <c r="HG32">
        <v>20.195799999999998</v>
      </c>
      <c r="HH32">
        <v>5.2119</v>
      </c>
      <c r="HI32">
        <v>11.872199999999999</v>
      </c>
      <c r="HJ32">
        <v>4.9851999999999999</v>
      </c>
      <c r="HK32">
        <v>3.2839999999999998</v>
      </c>
      <c r="HL32">
        <v>9999</v>
      </c>
      <c r="HM32">
        <v>9999</v>
      </c>
      <c r="HN32">
        <v>9999</v>
      </c>
      <c r="HO32">
        <v>999.9</v>
      </c>
      <c r="HP32">
        <v>1.85501</v>
      </c>
      <c r="HQ32">
        <v>1.8609599999999999</v>
      </c>
      <c r="HR32">
        <v>1.85833</v>
      </c>
      <c r="HS32">
        <v>1.85944</v>
      </c>
      <c r="HT32">
        <v>1.85869</v>
      </c>
      <c r="HU32">
        <v>1.8593</v>
      </c>
      <c r="HV32">
        <v>1.8575999999999999</v>
      </c>
      <c r="HW32">
        <v>1.8609599999999999</v>
      </c>
      <c r="HX32">
        <v>5</v>
      </c>
      <c r="HY32">
        <v>0</v>
      </c>
      <c r="HZ32">
        <v>0</v>
      </c>
      <c r="IA32">
        <v>0</v>
      </c>
      <c r="IB32" t="s">
        <v>428</v>
      </c>
      <c r="IC32" t="s">
        <v>429</v>
      </c>
      <c r="ID32" t="s">
        <v>430</v>
      </c>
      <c r="IE32" t="s">
        <v>430</v>
      </c>
      <c r="IF32" t="s">
        <v>430</v>
      </c>
      <c r="IG32" t="s">
        <v>430</v>
      </c>
      <c r="IH32">
        <v>0</v>
      </c>
      <c r="II32">
        <v>100</v>
      </c>
      <c r="IJ32">
        <v>100</v>
      </c>
      <c r="IK32">
        <v>-2.4500000000000002</v>
      </c>
      <c r="IL32">
        <v>-0.35849999999999999</v>
      </c>
      <c r="IM32">
        <v>-2.4490476190478598</v>
      </c>
      <c r="IN32">
        <v>0</v>
      </c>
      <c r="IO32">
        <v>0</v>
      </c>
      <c r="IP32">
        <v>0</v>
      </c>
      <c r="IQ32">
        <v>-0.35849500000000489</v>
      </c>
      <c r="IR32">
        <v>0</v>
      </c>
      <c r="IS32">
        <v>0</v>
      </c>
      <c r="IT32">
        <v>0</v>
      </c>
      <c r="IU32">
        <v>-1</v>
      </c>
      <c r="IV32">
        <v>-1</v>
      </c>
      <c r="IW32">
        <v>-1</v>
      </c>
      <c r="IX32">
        <v>-1</v>
      </c>
      <c r="IY32">
        <v>1</v>
      </c>
      <c r="IZ32">
        <v>1.1000000000000001</v>
      </c>
      <c r="JA32">
        <v>3.26416</v>
      </c>
      <c r="JB32">
        <v>2.4462899999999999</v>
      </c>
      <c r="JC32">
        <v>1.49414</v>
      </c>
      <c r="JD32">
        <v>2.2839399999999999</v>
      </c>
      <c r="JE32">
        <v>1.54419</v>
      </c>
      <c r="JF32">
        <v>2.4145500000000002</v>
      </c>
      <c r="JG32">
        <v>49.200600000000001</v>
      </c>
      <c r="JH32">
        <v>23.763500000000001</v>
      </c>
      <c r="JI32">
        <v>18</v>
      </c>
      <c r="JJ32">
        <v>507.37900000000002</v>
      </c>
      <c r="JK32">
        <v>425.53899999999999</v>
      </c>
      <c r="JL32">
        <v>20.804500000000001</v>
      </c>
      <c r="JM32">
        <v>32.479999999999997</v>
      </c>
      <c r="JN32">
        <v>30.000299999999999</v>
      </c>
      <c r="JO32">
        <v>32.359299999999998</v>
      </c>
      <c r="JP32">
        <v>32.3307</v>
      </c>
      <c r="JQ32">
        <v>65.380300000000005</v>
      </c>
      <c r="JR32">
        <v>7.0164</v>
      </c>
      <c r="JS32">
        <v>16.378599999999999</v>
      </c>
      <c r="JT32">
        <v>20.797499999999999</v>
      </c>
      <c r="JU32">
        <v>1800</v>
      </c>
      <c r="JV32">
        <v>21.593900000000001</v>
      </c>
      <c r="JW32">
        <v>98.138499999999993</v>
      </c>
      <c r="JX32">
        <v>96.886600000000001</v>
      </c>
    </row>
    <row r="33" spans="1:284" x14ac:dyDescent="0.3">
      <c r="A33">
        <v>17</v>
      </c>
      <c r="B33">
        <v>1693588304.0999999</v>
      </c>
      <c r="C33">
        <v>3909.599999904633</v>
      </c>
      <c r="D33" t="s">
        <v>507</v>
      </c>
      <c r="E33" t="s">
        <v>508</v>
      </c>
      <c r="F33" t="s">
        <v>416</v>
      </c>
      <c r="G33" t="s">
        <v>509</v>
      </c>
      <c r="H33" t="s">
        <v>418</v>
      </c>
      <c r="I33" t="s">
        <v>419</v>
      </c>
      <c r="J33" t="s">
        <v>510</v>
      </c>
      <c r="K33" t="s">
        <v>511</v>
      </c>
      <c r="L33" t="s">
        <v>421</v>
      </c>
      <c r="M33">
        <v>1693588304.0999999</v>
      </c>
      <c r="N33">
        <f t="shared" si="0"/>
        <v>5.734878387269395E-3</v>
      </c>
      <c r="O33">
        <f t="shared" si="1"/>
        <v>5.7348783872693954</v>
      </c>
      <c r="P33">
        <f t="shared" si="2"/>
        <v>27.52029715693925</v>
      </c>
      <c r="Q33">
        <f t="shared" si="3"/>
        <v>364.52</v>
      </c>
      <c r="R33">
        <f t="shared" si="4"/>
        <v>255.64398710558368</v>
      </c>
      <c r="S33">
        <f t="shared" si="5"/>
        <v>25.53626866879322</v>
      </c>
      <c r="T33">
        <f t="shared" si="6"/>
        <v>36.411889677280001</v>
      </c>
      <c r="U33">
        <f t="shared" si="7"/>
        <v>0.46269970734652022</v>
      </c>
      <c r="V33">
        <f t="shared" si="8"/>
        <v>2.9319810360702161</v>
      </c>
      <c r="W33">
        <f t="shared" si="9"/>
        <v>0.42562820651693278</v>
      </c>
      <c r="X33">
        <f t="shared" si="10"/>
        <v>0.2691004097335854</v>
      </c>
      <c r="Y33">
        <f t="shared" si="11"/>
        <v>344.34089967088926</v>
      </c>
      <c r="Z33">
        <f t="shared" si="12"/>
        <v>28.931661918944027</v>
      </c>
      <c r="AA33">
        <f t="shared" si="13"/>
        <v>28.040299999999998</v>
      </c>
      <c r="AB33">
        <f t="shared" si="14"/>
        <v>3.8037642343842757</v>
      </c>
      <c r="AC33">
        <f t="shared" si="15"/>
        <v>64.39581551109886</v>
      </c>
      <c r="AD33">
        <f t="shared" si="16"/>
        <v>2.5003257108912003</v>
      </c>
      <c r="AE33">
        <f t="shared" si="17"/>
        <v>3.8827456272531551</v>
      </c>
      <c r="AF33">
        <f t="shared" si="18"/>
        <v>1.3034385234930754</v>
      </c>
      <c r="AG33">
        <f t="shared" si="19"/>
        <v>-252.90813687858031</v>
      </c>
      <c r="AH33">
        <f t="shared" si="20"/>
        <v>55.814150346827837</v>
      </c>
      <c r="AI33">
        <f t="shared" si="21"/>
        <v>4.1584578663457776</v>
      </c>
      <c r="AJ33">
        <f t="shared" si="22"/>
        <v>151.40537100548255</v>
      </c>
      <c r="AK33">
        <v>0</v>
      </c>
      <c r="AL33">
        <v>0</v>
      </c>
      <c r="AM33">
        <f t="shared" si="23"/>
        <v>1</v>
      </c>
      <c r="AN33">
        <f t="shared" si="24"/>
        <v>0</v>
      </c>
      <c r="AO33">
        <f t="shared" si="25"/>
        <v>52698.088542002573</v>
      </c>
      <c r="AP33" t="s">
        <v>422</v>
      </c>
      <c r="AQ33">
        <v>10366.9</v>
      </c>
      <c r="AR33">
        <v>993.59653846153856</v>
      </c>
      <c r="AS33">
        <v>3431.87</v>
      </c>
      <c r="AT33">
        <f t="shared" si="26"/>
        <v>0.71047955241266758</v>
      </c>
      <c r="AU33">
        <v>-3.9894345373445681</v>
      </c>
      <c r="AV33" t="s">
        <v>512</v>
      </c>
      <c r="AW33">
        <v>10230.1</v>
      </c>
      <c r="AX33">
        <v>980.83035999999993</v>
      </c>
      <c r="AY33">
        <v>1381.2414573639439</v>
      </c>
      <c r="AZ33">
        <f t="shared" si="27"/>
        <v>0.28989218013200679</v>
      </c>
      <c r="BA33">
        <v>0.5</v>
      </c>
      <c r="BB33">
        <f t="shared" si="28"/>
        <v>1513.0586998354445</v>
      </c>
      <c r="BC33">
        <f t="shared" si="29"/>
        <v>27.52029715693925</v>
      </c>
      <c r="BD33">
        <f t="shared" si="30"/>
        <v>219.31194258149833</v>
      </c>
      <c r="BE33">
        <f t="shared" si="31"/>
        <v>2.0825187877846853E-2</v>
      </c>
      <c r="BF33">
        <f t="shared" si="32"/>
        <v>1.4846271314138053</v>
      </c>
      <c r="BG33">
        <f t="shared" si="33"/>
        <v>694.90540826535732</v>
      </c>
      <c r="BH33" t="s">
        <v>513</v>
      </c>
      <c r="BI33">
        <v>644.02</v>
      </c>
      <c r="BJ33">
        <f t="shared" si="34"/>
        <v>644.02</v>
      </c>
      <c r="BK33">
        <f t="shared" si="35"/>
        <v>0.53373829277533269</v>
      </c>
      <c r="BL33">
        <f t="shared" si="36"/>
        <v>0.54313543557953325</v>
      </c>
      <c r="BM33">
        <f t="shared" si="37"/>
        <v>0.73555913791490068</v>
      </c>
      <c r="BN33">
        <f t="shared" si="38"/>
        <v>1.0329326603781763</v>
      </c>
      <c r="BO33">
        <f t="shared" si="39"/>
        <v>0.84101663532940407</v>
      </c>
      <c r="BP33">
        <f t="shared" si="40"/>
        <v>0.35662648454512669</v>
      </c>
      <c r="BQ33">
        <f t="shared" si="41"/>
        <v>0.64337351545487331</v>
      </c>
      <c r="BR33">
        <v>16964</v>
      </c>
      <c r="BS33">
        <v>290.00000000000011</v>
      </c>
      <c r="BT33">
        <v>1275.4000000000001</v>
      </c>
      <c r="BU33">
        <v>135</v>
      </c>
      <c r="BV33">
        <v>10230.1</v>
      </c>
      <c r="BW33">
        <v>1270.44</v>
      </c>
      <c r="BX33">
        <v>4.96</v>
      </c>
      <c r="BY33">
        <v>300.00000000000011</v>
      </c>
      <c r="BZ33">
        <v>38.5</v>
      </c>
      <c r="CA33">
        <v>1381.2414573639439</v>
      </c>
      <c r="CB33">
        <v>1.6074465081848259</v>
      </c>
      <c r="CC33">
        <v>-113.3548372109391</v>
      </c>
      <c r="CD33">
        <v>1.344056509048553</v>
      </c>
      <c r="CE33">
        <v>0.996078910834446</v>
      </c>
      <c r="CF33">
        <v>-1.1130273192436041E-2</v>
      </c>
      <c r="CG33">
        <v>289.99999999999989</v>
      </c>
      <c r="CH33">
        <v>1268.7</v>
      </c>
      <c r="CI33">
        <v>775</v>
      </c>
      <c r="CJ33">
        <v>10188.1</v>
      </c>
      <c r="CK33">
        <v>1269.98</v>
      </c>
      <c r="CL33">
        <v>-1.28</v>
      </c>
      <c r="CZ33">
        <f t="shared" si="42"/>
        <v>1799.85</v>
      </c>
      <c r="DA33">
        <f t="shared" si="43"/>
        <v>1513.0586998354445</v>
      </c>
      <c r="DB33">
        <f t="shared" si="44"/>
        <v>0.84065822142703261</v>
      </c>
      <c r="DC33">
        <f t="shared" si="45"/>
        <v>0.19131644285406521</v>
      </c>
      <c r="DD33">
        <v>6</v>
      </c>
      <c r="DE33">
        <v>0.5</v>
      </c>
      <c r="DF33" t="s">
        <v>425</v>
      </c>
      <c r="DG33">
        <v>2</v>
      </c>
      <c r="DH33">
        <v>1693588304.0999999</v>
      </c>
      <c r="DI33">
        <v>364.52</v>
      </c>
      <c r="DJ33">
        <v>400.01799999999997</v>
      </c>
      <c r="DK33">
        <v>25.030799999999999</v>
      </c>
      <c r="DL33">
        <v>18.3278</v>
      </c>
      <c r="DM33">
        <v>367.03</v>
      </c>
      <c r="DN33">
        <v>25.421900000000001</v>
      </c>
      <c r="DO33">
        <v>500.49200000000002</v>
      </c>
      <c r="DP33">
        <v>99.789400000000001</v>
      </c>
      <c r="DQ33">
        <v>0.100564</v>
      </c>
      <c r="DR33">
        <v>28.3934</v>
      </c>
      <c r="DS33">
        <v>28.040299999999998</v>
      </c>
      <c r="DT33">
        <v>999.9</v>
      </c>
      <c r="DU33">
        <v>0</v>
      </c>
      <c r="DV33">
        <v>0</v>
      </c>
      <c r="DW33">
        <v>10035</v>
      </c>
      <c r="DX33">
        <v>0</v>
      </c>
      <c r="DY33">
        <v>1558.86</v>
      </c>
      <c r="DZ33">
        <v>-35.498100000000001</v>
      </c>
      <c r="EA33">
        <v>373.87799999999999</v>
      </c>
      <c r="EB33">
        <v>407.48599999999999</v>
      </c>
      <c r="EC33">
        <v>6.7030399999999997</v>
      </c>
      <c r="ED33">
        <v>400.01799999999997</v>
      </c>
      <c r="EE33">
        <v>18.3278</v>
      </c>
      <c r="EF33">
        <v>2.4978099999999999</v>
      </c>
      <c r="EG33">
        <v>1.8289200000000001</v>
      </c>
      <c r="EH33">
        <v>21.0122</v>
      </c>
      <c r="EI33">
        <v>16.036100000000001</v>
      </c>
      <c r="EJ33">
        <v>1799.85</v>
      </c>
      <c r="EK33">
        <v>0.97799700000000001</v>
      </c>
      <c r="EL33">
        <v>2.2003000000000002E-2</v>
      </c>
      <c r="EM33">
        <v>0</v>
      </c>
      <c r="EN33">
        <v>980.74199999999996</v>
      </c>
      <c r="EO33">
        <v>5.0002500000000003</v>
      </c>
      <c r="EP33">
        <v>26194.9</v>
      </c>
      <c r="EQ33">
        <v>14820.8</v>
      </c>
      <c r="ER33">
        <v>49.561999999999998</v>
      </c>
      <c r="ES33">
        <v>51.686999999999998</v>
      </c>
      <c r="ET33">
        <v>50.625</v>
      </c>
      <c r="EU33">
        <v>50.436999999999998</v>
      </c>
      <c r="EV33">
        <v>50.561999999999998</v>
      </c>
      <c r="EW33">
        <v>1755.36</v>
      </c>
      <c r="EX33">
        <v>39.49</v>
      </c>
      <c r="EY33">
        <v>0</v>
      </c>
      <c r="EZ33">
        <v>1646.3999998569491</v>
      </c>
      <c r="FA33">
        <v>0</v>
      </c>
      <c r="FB33">
        <v>980.83035999999993</v>
      </c>
      <c r="FC33">
        <v>-2.820076928706543</v>
      </c>
      <c r="FD33">
        <v>344.62307955607741</v>
      </c>
      <c r="FE33">
        <v>26195.227999999999</v>
      </c>
      <c r="FF33">
        <v>15</v>
      </c>
      <c r="FG33">
        <v>1693588263.5</v>
      </c>
      <c r="FH33" t="s">
        <v>514</v>
      </c>
      <c r="FI33">
        <v>1693588254</v>
      </c>
      <c r="FJ33">
        <v>1693588263.5</v>
      </c>
      <c r="FK33">
        <v>20</v>
      </c>
      <c r="FL33">
        <v>-9.9000000000000005E-2</v>
      </c>
      <c r="FM33">
        <v>-5.7000000000000002E-2</v>
      </c>
      <c r="FN33">
        <v>-2.5099999999999998</v>
      </c>
      <c r="FO33">
        <v>-0.39100000000000001</v>
      </c>
      <c r="FP33">
        <v>400</v>
      </c>
      <c r="FQ33">
        <v>18</v>
      </c>
      <c r="FR33">
        <v>0.22</v>
      </c>
      <c r="FS33">
        <v>0.04</v>
      </c>
      <c r="FT33">
        <v>27.645792244121431</v>
      </c>
      <c r="FU33">
        <v>-0.92379757508309546</v>
      </c>
      <c r="FV33">
        <v>0.19305162934367959</v>
      </c>
      <c r="FW33">
        <v>1</v>
      </c>
      <c r="FX33">
        <v>0.44364926625920409</v>
      </c>
      <c r="FY33">
        <v>0.1093169221514006</v>
      </c>
      <c r="FZ33">
        <v>1.7457055395802029E-2</v>
      </c>
      <c r="GA33">
        <v>1</v>
      </c>
      <c r="GB33">
        <v>2</v>
      </c>
      <c r="GC33">
        <v>2</v>
      </c>
      <c r="GD33" t="s">
        <v>427</v>
      </c>
      <c r="GE33">
        <v>2.9201199999999998</v>
      </c>
      <c r="GF33">
        <v>2.8307600000000002</v>
      </c>
      <c r="GG33">
        <v>8.48217E-2</v>
      </c>
      <c r="GH33">
        <v>8.8961399999999996E-2</v>
      </c>
      <c r="GI33">
        <v>0.12443</v>
      </c>
      <c r="GJ33">
        <v>9.5029600000000006E-2</v>
      </c>
      <c r="GK33">
        <v>23824.799999999999</v>
      </c>
      <c r="GL33">
        <v>29037.8</v>
      </c>
      <c r="GM33">
        <v>23437.1</v>
      </c>
      <c r="GN33">
        <v>29181.200000000001</v>
      </c>
      <c r="GO33">
        <v>27989.9</v>
      </c>
      <c r="GP33">
        <v>37315.800000000003</v>
      </c>
      <c r="GQ33">
        <v>33140.6</v>
      </c>
      <c r="GR33">
        <v>42994.6</v>
      </c>
      <c r="GS33">
        <v>1.9773000000000001</v>
      </c>
      <c r="GT33">
        <v>1.7597</v>
      </c>
      <c r="GU33">
        <v>1.5854799999999999E-2</v>
      </c>
      <c r="GV33">
        <v>0</v>
      </c>
      <c r="GW33">
        <v>27.781400000000001</v>
      </c>
      <c r="GX33">
        <v>999.9</v>
      </c>
      <c r="GY33">
        <v>24.8</v>
      </c>
      <c r="GZ33">
        <v>45.9</v>
      </c>
      <c r="HA33">
        <v>25.086400000000001</v>
      </c>
      <c r="HB33">
        <v>61.510599999999997</v>
      </c>
      <c r="HC33">
        <v>38.116999999999997</v>
      </c>
      <c r="HD33">
        <v>1</v>
      </c>
      <c r="HE33">
        <v>0.39776400000000001</v>
      </c>
      <c r="HF33">
        <v>4.53531</v>
      </c>
      <c r="HG33">
        <v>20.207999999999998</v>
      </c>
      <c r="HH33">
        <v>5.2107000000000001</v>
      </c>
      <c r="HI33">
        <v>11.872199999999999</v>
      </c>
      <c r="HJ33">
        <v>4.9846000000000004</v>
      </c>
      <c r="HK33">
        <v>3.2839999999999998</v>
      </c>
      <c r="HL33">
        <v>9999</v>
      </c>
      <c r="HM33">
        <v>9999</v>
      </c>
      <c r="HN33">
        <v>9999</v>
      </c>
      <c r="HO33">
        <v>999.9</v>
      </c>
      <c r="HP33">
        <v>1.85501</v>
      </c>
      <c r="HQ33">
        <v>1.8609599999999999</v>
      </c>
      <c r="HR33">
        <v>1.85825</v>
      </c>
      <c r="HS33">
        <v>1.85944</v>
      </c>
      <c r="HT33">
        <v>1.8587499999999999</v>
      </c>
      <c r="HU33">
        <v>1.85928</v>
      </c>
      <c r="HV33">
        <v>1.8575999999999999</v>
      </c>
      <c r="HW33">
        <v>1.8609</v>
      </c>
      <c r="HX33">
        <v>5</v>
      </c>
      <c r="HY33">
        <v>0</v>
      </c>
      <c r="HZ33">
        <v>0</v>
      </c>
      <c r="IA33">
        <v>0</v>
      </c>
      <c r="IB33" t="s">
        <v>428</v>
      </c>
      <c r="IC33" t="s">
        <v>429</v>
      </c>
      <c r="ID33" t="s">
        <v>430</v>
      </c>
      <c r="IE33" t="s">
        <v>430</v>
      </c>
      <c r="IF33" t="s">
        <v>430</v>
      </c>
      <c r="IG33" t="s">
        <v>430</v>
      </c>
      <c r="IH33">
        <v>0</v>
      </c>
      <c r="II33">
        <v>100</v>
      </c>
      <c r="IJ33">
        <v>100</v>
      </c>
      <c r="IK33">
        <v>-2.5099999999999998</v>
      </c>
      <c r="IL33">
        <v>-0.3911</v>
      </c>
      <c r="IM33">
        <v>-2.5102857142856578</v>
      </c>
      <c r="IN33">
        <v>0</v>
      </c>
      <c r="IO33">
        <v>0</v>
      </c>
      <c r="IP33">
        <v>0</v>
      </c>
      <c r="IQ33">
        <v>-0.39108000000000231</v>
      </c>
      <c r="IR33">
        <v>0</v>
      </c>
      <c r="IS33">
        <v>0</v>
      </c>
      <c r="IT33">
        <v>0</v>
      </c>
      <c r="IU33">
        <v>-1</v>
      </c>
      <c r="IV33">
        <v>-1</v>
      </c>
      <c r="IW33">
        <v>-1</v>
      </c>
      <c r="IX33">
        <v>-1</v>
      </c>
      <c r="IY33">
        <v>0.8</v>
      </c>
      <c r="IZ33">
        <v>0.7</v>
      </c>
      <c r="JA33">
        <v>1.00098</v>
      </c>
      <c r="JB33">
        <v>2.4890099999999999</v>
      </c>
      <c r="JC33">
        <v>1.49414</v>
      </c>
      <c r="JD33">
        <v>2.2814899999999998</v>
      </c>
      <c r="JE33">
        <v>1.54419</v>
      </c>
      <c r="JF33">
        <v>2.4047900000000002</v>
      </c>
      <c r="JG33">
        <v>50.705500000000001</v>
      </c>
      <c r="JH33">
        <v>23.912400000000002</v>
      </c>
      <c r="JI33">
        <v>18</v>
      </c>
      <c r="JJ33">
        <v>518.827</v>
      </c>
      <c r="JK33">
        <v>407.09399999999999</v>
      </c>
      <c r="JL33">
        <v>21.572800000000001</v>
      </c>
      <c r="JM33">
        <v>32.305700000000002</v>
      </c>
      <c r="JN33">
        <v>30.0001</v>
      </c>
      <c r="JO33">
        <v>32.282800000000002</v>
      </c>
      <c r="JP33">
        <v>32.265700000000002</v>
      </c>
      <c r="JQ33">
        <v>20.1067</v>
      </c>
      <c r="JR33">
        <v>18.588899999999999</v>
      </c>
      <c r="JS33">
        <v>0</v>
      </c>
      <c r="JT33">
        <v>21.587299999999999</v>
      </c>
      <c r="JU33">
        <v>400</v>
      </c>
      <c r="JV33">
        <v>18.102699999999999</v>
      </c>
      <c r="JW33">
        <v>98.288899999999998</v>
      </c>
      <c r="JX33">
        <v>96.915700000000001</v>
      </c>
    </row>
    <row r="34" spans="1:284" x14ac:dyDescent="0.3">
      <c r="A34">
        <v>18</v>
      </c>
      <c r="B34">
        <v>1693588424.0999999</v>
      </c>
      <c r="C34">
        <v>4029.599999904633</v>
      </c>
      <c r="D34" t="s">
        <v>515</v>
      </c>
      <c r="E34" t="s">
        <v>516</v>
      </c>
      <c r="F34" t="s">
        <v>416</v>
      </c>
      <c r="G34" t="s">
        <v>509</v>
      </c>
      <c r="H34" t="s">
        <v>418</v>
      </c>
      <c r="I34" t="s">
        <v>419</v>
      </c>
      <c r="J34" t="s">
        <v>510</v>
      </c>
      <c r="K34" t="s">
        <v>511</v>
      </c>
      <c r="L34" t="s">
        <v>421</v>
      </c>
      <c r="M34">
        <v>1693588424.0999999</v>
      </c>
      <c r="N34">
        <f t="shared" si="0"/>
        <v>6.1728962206436221E-3</v>
      </c>
      <c r="O34">
        <f t="shared" si="1"/>
        <v>6.1728962206436222</v>
      </c>
      <c r="P34">
        <f t="shared" si="2"/>
        <v>20.366632385475853</v>
      </c>
      <c r="Q34">
        <f t="shared" si="3"/>
        <v>273.69099999999997</v>
      </c>
      <c r="R34">
        <f t="shared" si="4"/>
        <v>197.95083733846062</v>
      </c>
      <c r="S34">
        <f t="shared" si="5"/>
        <v>19.773744831531815</v>
      </c>
      <c r="T34">
        <f t="shared" si="6"/>
        <v>27.339596383890996</v>
      </c>
      <c r="U34">
        <f t="shared" si="7"/>
        <v>0.49820619401564448</v>
      </c>
      <c r="V34">
        <f t="shared" si="8"/>
        <v>2.9179922427198695</v>
      </c>
      <c r="W34">
        <f t="shared" si="9"/>
        <v>0.45532200821014868</v>
      </c>
      <c r="X34">
        <f t="shared" si="10"/>
        <v>0.28812098728379382</v>
      </c>
      <c r="Y34">
        <f t="shared" si="11"/>
        <v>344.36749967091487</v>
      </c>
      <c r="Z34">
        <f t="shared" si="12"/>
        <v>28.791404798221244</v>
      </c>
      <c r="AA34">
        <f t="shared" si="13"/>
        <v>28.0014</v>
      </c>
      <c r="AB34">
        <f t="shared" si="14"/>
        <v>3.7951494071280805</v>
      </c>
      <c r="AC34">
        <f t="shared" si="15"/>
        <v>64.067611257347735</v>
      </c>
      <c r="AD34">
        <f t="shared" si="16"/>
        <v>2.4834499767213001</v>
      </c>
      <c r="AE34">
        <f t="shared" si="17"/>
        <v>3.8762955696065227</v>
      </c>
      <c r="AF34">
        <f t="shared" si="18"/>
        <v>1.3116994304067804</v>
      </c>
      <c r="AG34">
        <f t="shared" si="19"/>
        <v>-272.22472333038371</v>
      </c>
      <c r="AH34">
        <f t="shared" si="20"/>
        <v>57.168197516709021</v>
      </c>
      <c r="AI34">
        <f t="shared" si="21"/>
        <v>4.2783226063748989</v>
      </c>
      <c r="AJ34">
        <f t="shared" si="22"/>
        <v>133.58929646361509</v>
      </c>
      <c r="AK34">
        <v>0</v>
      </c>
      <c r="AL34">
        <v>0</v>
      </c>
      <c r="AM34">
        <f t="shared" si="23"/>
        <v>1</v>
      </c>
      <c r="AN34">
        <f t="shared" si="24"/>
        <v>0</v>
      </c>
      <c r="AO34">
        <f t="shared" si="25"/>
        <v>52301.196664915042</v>
      </c>
      <c r="AP34" t="s">
        <v>422</v>
      </c>
      <c r="AQ34">
        <v>10366.9</v>
      </c>
      <c r="AR34">
        <v>993.59653846153856</v>
      </c>
      <c r="AS34">
        <v>3431.87</v>
      </c>
      <c r="AT34">
        <f t="shared" si="26"/>
        <v>0.71047955241266758</v>
      </c>
      <c r="AU34">
        <v>-3.9894345373445681</v>
      </c>
      <c r="AV34" t="s">
        <v>517</v>
      </c>
      <c r="AW34">
        <v>10227</v>
      </c>
      <c r="AX34">
        <v>971.47359999999981</v>
      </c>
      <c r="AY34">
        <v>1319.985063554474</v>
      </c>
      <c r="AZ34">
        <f t="shared" si="27"/>
        <v>0.26402682361874441</v>
      </c>
      <c r="BA34">
        <v>0.5</v>
      </c>
      <c r="BB34">
        <f t="shared" si="28"/>
        <v>1513.1762998354573</v>
      </c>
      <c r="BC34">
        <f t="shared" si="29"/>
        <v>20.366632385475853</v>
      </c>
      <c r="BD34">
        <f t="shared" si="30"/>
        <v>199.75956601036029</v>
      </c>
      <c r="BE34">
        <f t="shared" si="31"/>
        <v>1.6095987576245346E-2</v>
      </c>
      <c r="BF34">
        <f t="shared" si="32"/>
        <v>1.5999309346414974</v>
      </c>
      <c r="BG34">
        <f t="shared" si="33"/>
        <v>679.05132635369364</v>
      </c>
      <c r="BH34" t="s">
        <v>518</v>
      </c>
      <c r="BI34">
        <v>654.42999999999995</v>
      </c>
      <c r="BJ34">
        <f t="shared" si="34"/>
        <v>654.42999999999995</v>
      </c>
      <c r="BK34">
        <f t="shared" si="35"/>
        <v>0.50421408690963387</v>
      </c>
      <c r="BL34">
        <f t="shared" si="36"/>
        <v>0.52364031563851121</v>
      </c>
      <c r="BM34">
        <f t="shared" si="37"/>
        <v>0.76037103823863916</v>
      </c>
      <c r="BN34">
        <f t="shared" si="38"/>
        <v>1.0677809933889051</v>
      </c>
      <c r="BO34">
        <f t="shared" si="39"/>
        <v>0.86613949163561155</v>
      </c>
      <c r="BP34">
        <f t="shared" si="40"/>
        <v>0.35274857882222527</v>
      </c>
      <c r="BQ34">
        <f t="shared" si="41"/>
        <v>0.64725142117777468</v>
      </c>
      <c r="BR34">
        <v>16966</v>
      </c>
      <c r="BS34">
        <v>290.00000000000011</v>
      </c>
      <c r="BT34">
        <v>1230.8499999999999</v>
      </c>
      <c r="BU34">
        <v>145</v>
      </c>
      <c r="BV34">
        <v>10227</v>
      </c>
      <c r="BW34">
        <v>1226.03</v>
      </c>
      <c r="BX34">
        <v>4.82</v>
      </c>
      <c r="BY34">
        <v>300.00000000000011</v>
      </c>
      <c r="BZ34">
        <v>38.5</v>
      </c>
      <c r="CA34">
        <v>1319.985063554474</v>
      </c>
      <c r="CB34">
        <v>1.2208150479465989</v>
      </c>
      <c r="CC34">
        <v>-96.085388233021888</v>
      </c>
      <c r="CD34">
        <v>1.0206215808163479</v>
      </c>
      <c r="CE34">
        <v>0.9968507801497053</v>
      </c>
      <c r="CF34">
        <v>-1.1128443381535029E-2</v>
      </c>
      <c r="CG34">
        <v>289.99999999999989</v>
      </c>
      <c r="CH34">
        <v>1226.44</v>
      </c>
      <c r="CI34">
        <v>855</v>
      </c>
      <c r="CJ34">
        <v>10182.299999999999</v>
      </c>
      <c r="CK34">
        <v>1225.6199999999999</v>
      </c>
      <c r="CL34">
        <v>0.82</v>
      </c>
      <c r="CZ34">
        <f t="shared" si="42"/>
        <v>1799.99</v>
      </c>
      <c r="DA34">
        <f t="shared" si="43"/>
        <v>1513.1762998354573</v>
      </c>
      <c r="DB34">
        <f t="shared" si="44"/>
        <v>0.84065817023175538</v>
      </c>
      <c r="DC34">
        <f t="shared" si="45"/>
        <v>0.19131634046351084</v>
      </c>
      <c r="DD34">
        <v>6</v>
      </c>
      <c r="DE34">
        <v>0.5</v>
      </c>
      <c r="DF34" t="s">
        <v>425</v>
      </c>
      <c r="DG34">
        <v>2</v>
      </c>
      <c r="DH34">
        <v>1693588424.0999999</v>
      </c>
      <c r="DI34">
        <v>273.69099999999997</v>
      </c>
      <c r="DJ34">
        <v>300.14800000000002</v>
      </c>
      <c r="DK34">
        <v>24.8613</v>
      </c>
      <c r="DL34">
        <v>17.640799999999999</v>
      </c>
      <c r="DM34">
        <v>275.86099999999999</v>
      </c>
      <c r="DN34">
        <v>25.257899999999999</v>
      </c>
      <c r="DO34">
        <v>500.19499999999999</v>
      </c>
      <c r="DP34">
        <v>99.791700000000006</v>
      </c>
      <c r="DQ34">
        <v>0.10050099999999999</v>
      </c>
      <c r="DR34">
        <v>28.364799999999999</v>
      </c>
      <c r="DS34">
        <v>28.0014</v>
      </c>
      <c r="DT34">
        <v>999.9</v>
      </c>
      <c r="DU34">
        <v>0</v>
      </c>
      <c r="DV34">
        <v>0</v>
      </c>
      <c r="DW34">
        <v>9955</v>
      </c>
      <c r="DX34">
        <v>0</v>
      </c>
      <c r="DY34">
        <v>1584.16</v>
      </c>
      <c r="DZ34">
        <v>-26.456900000000001</v>
      </c>
      <c r="EA34">
        <v>280.66899999999998</v>
      </c>
      <c r="EB34">
        <v>305.53800000000001</v>
      </c>
      <c r="EC34">
        <v>7.2205199999999996</v>
      </c>
      <c r="ED34">
        <v>300.14800000000002</v>
      </c>
      <c r="EE34">
        <v>17.640799999999999</v>
      </c>
      <c r="EF34">
        <v>2.48095</v>
      </c>
      <c r="EG34">
        <v>1.7604</v>
      </c>
      <c r="EH34">
        <v>20.902100000000001</v>
      </c>
      <c r="EI34">
        <v>15.4396</v>
      </c>
      <c r="EJ34">
        <v>1799.99</v>
      </c>
      <c r="EK34">
        <v>0.97800100000000001</v>
      </c>
      <c r="EL34">
        <v>2.1999299999999999E-2</v>
      </c>
      <c r="EM34">
        <v>0</v>
      </c>
      <c r="EN34">
        <v>971.11900000000003</v>
      </c>
      <c r="EO34">
        <v>5.0002500000000003</v>
      </c>
      <c r="EP34">
        <v>26185.200000000001</v>
      </c>
      <c r="EQ34">
        <v>14822</v>
      </c>
      <c r="ER34">
        <v>49.75</v>
      </c>
      <c r="ES34">
        <v>51.875</v>
      </c>
      <c r="ET34">
        <v>50.811999999999998</v>
      </c>
      <c r="EU34">
        <v>50.686999999999998</v>
      </c>
      <c r="EV34">
        <v>50.75</v>
      </c>
      <c r="EW34">
        <v>1755.5</v>
      </c>
      <c r="EX34">
        <v>39.49</v>
      </c>
      <c r="EY34">
        <v>0</v>
      </c>
      <c r="EZ34">
        <v>118.19999980926509</v>
      </c>
      <c r="FA34">
        <v>0</v>
      </c>
      <c r="FB34">
        <v>971.47359999999981</v>
      </c>
      <c r="FC34">
        <v>-3.4470000187157579</v>
      </c>
      <c r="FD34">
        <v>652.8307723926265</v>
      </c>
      <c r="FE34">
        <v>26124.008000000002</v>
      </c>
      <c r="FF34">
        <v>15</v>
      </c>
      <c r="FG34">
        <v>1693588385.0999999</v>
      </c>
      <c r="FH34" t="s">
        <v>519</v>
      </c>
      <c r="FI34">
        <v>1693588367.0999999</v>
      </c>
      <c r="FJ34">
        <v>1693588385.0999999</v>
      </c>
      <c r="FK34">
        <v>21</v>
      </c>
      <c r="FL34">
        <v>0.34</v>
      </c>
      <c r="FM34">
        <v>-5.0000000000000001E-3</v>
      </c>
      <c r="FN34">
        <v>-2.17</v>
      </c>
      <c r="FO34">
        <v>-0.39700000000000002</v>
      </c>
      <c r="FP34">
        <v>300</v>
      </c>
      <c r="FQ34">
        <v>18</v>
      </c>
      <c r="FR34">
        <v>0.22</v>
      </c>
      <c r="FS34">
        <v>0.05</v>
      </c>
      <c r="FT34">
        <v>20.29324884315588</v>
      </c>
      <c r="FU34">
        <v>-0.56471085966265477</v>
      </c>
      <c r="FV34">
        <v>0.13937998393918219</v>
      </c>
      <c r="FW34">
        <v>1</v>
      </c>
      <c r="FX34">
        <v>0.46563310654155188</v>
      </c>
      <c r="FY34">
        <v>0.12677020814476289</v>
      </c>
      <c r="FZ34">
        <v>1.9218851047304929E-2</v>
      </c>
      <c r="GA34">
        <v>1</v>
      </c>
      <c r="GB34">
        <v>2</v>
      </c>
      <c r="GC34">
        <v>2</v>
      </c>
      <c r="GD34" t="s">
        <v>427</v>
      </c>
      <c r="GE34">
        <v>2.9192800000000001</v>
      </c>
      <c r="GF34">
        <v>2.82999</v>
      </c>
      <c r="GG34">
        <v>6.7455699999999993E-2</v>
      </c>
      <c r="GH34">
        <v>7.09095E-2</v>
      </c>
      <c r="GI34">
        <v>0.12385400000000001</v>
      </c>
      <c r="GJ34">
        <v>9.2440999999999995E-2</v>
      </c>
      <c r="GK34">
        <v>24276.9</v>
      </c>
      <c r="GL34">
        <v>29610.6</v>
      </c>
      <c r="GM34">
        <v>23437.599999999999</v>
      </c>
      <c r="GN34">
        <v>29179.200000000001</v>
      </c>
      <c r="GO34">
        <v>28008.5</v>
      </c>
      <c r="GP34">
        <v>37419</v>
      </c>
      <c r="GQ34">
        <v>33142.199999999997</v>
      </c>
      <c r="GR34">
        <v>42991.8</v>
      </c>
      <c r="GS34">
        <v>1.9763999999999999</v>
      </c>
      <c r="GT34">
        <v>1.7565</v>
      </c>
      <c r="GU34">
        <v>1.1295100000000001E-2</v>
      </c>
      <c r="GV34">
        <v>0</v>
      </c>
      <c r="GW34">
        <v>27.817</v>
      </c>
      <c r="GX34">
        <v>999.9</v>
      </c>
      <c r="GY34">
        <v>24.7</v>
      </c>
      <c r="GZ34">
        <v>46.1</v>
      </c>
      <c r="HA34">
        <v>25.243600000000001</v>
      </c>
      <c r="HB34">
        <v>61.660699999999999</v>
      </c>
      <c r="HC34">
        <v>38.008800000000001</v>
      </c>
      <c r="HD34">
        <v>1</v>
      </c>
      <c r="HE34">
        <v>0.40365899999999999</v>
      </c>
      <c r="HF34">
        <v>4.60304</v>
      </c>
      <c r="HG34">
        <v>20.206900000000001</v>
      </c>
      <c r="HH34">
        <v>5.2112999999999996</v>
      </c>
      <c r="HI34">
        <v>11.872199999999999</v>
      </c>
      <c r="HJ34">
        <v>4.9836</v>
      </c>
      <c r="HK34">
        <v>3.2839999999999998</v>
      </c>
      <c r="HL34">
        <v>9999</v>
      </c>
      <c r="HM34">
        <v>9999</v>
      </c>
      <c r="HN34">
        <v>9999</v>
      </c>
      <c r="HO34">
        <v>999.9</v>
      </c>
      <c r="HP34">
        <v>1.8548899999999999</v>
      </c>
      <c r="HQ34">
        <v>1.8609</v>
      </c>
      <c r="HR34">
        <v>1.85822</v>
      </c>
      <c r="HS34">
        <v>1.85931</v>
      </c>
      <c r="HT34">
        <v>1.85867</v>
      </c>
      <c r="HU34">
        <v>1.85928</v>
      </c>
      <c r="HV34">
        <v>1.85751</v>
      </c>
      <c r="HW34">
        <v>1.8608199999999999</v>
      </c>
      <c r="HX34">
        <v>5</v>
      </c>
      <c r="HY34">
        <v>0</v>
      </c>
      <c r="HZ34">
        <v>0</v>
      </c>
      <c r="IA34">
        <v>0</v>
      </c>
      <c r="IB34" t="s">
        <v>428</v>
      </c>
      <c r="IC34" t="s">
        <v>429</v>
      </c>
      <c r="ID34" t="s">
        <v>430</v>
      </c>
      <c r="IE34" t="s">
        <v>430</v>
      </c>
      <c r="IF34" t="s">
        <v>430</v>
      </c>
      <c r="IG34" t="s">
        <v>430</v>
      </c>
      <c r="IH34">
        <v>0</v>
      </c>
      <c r="II34">
        <v>100</v>
      </c>
      <c r="IJ34">
        <v>100</v>
      </c>
      <c r="IK34">
        <v>-2.17</v>
      </c>
      <c r="IL34">
        <v>-0.39660000000000001</v>
      </c>
      <c r="IM34">
        <v>-2.1700476190475801</v>
      </c>
      <c r="IN34">
        <v>0</v>
      </c>
      <c r="IO34">
        <v>0</v>
      </c>
      <c r="IP34">
        <v>0</v>
      </c>
      <c r="IQ34">
        <v>-0.39657619047619258</v>
      </c>
      <c r="IR34">
        <v>0</v>
      </c>
      <c r="IS34">
        <v>0</v>
      </c>
      <c r="IT34">
        <v>0</v>
      </c>
      <c r="IU34">
        <v>-1</v>
      </c>
      <c r="IV34">
        <v>-1</v>
      </c>
      <c r="IW34">
        <v>-1</v>
      </c>
      <c r="IX34">
        <v>-1</v>
      </c>
      <c r="IY34">
        <v>0.9</v>
      </c>
      <c r="IZ34">
        <v>0.7</v>
      </c>
      <c r="JA34">
        <v>0.79834000000000005</v>
      </c>
      <c r="JB34">
        <v>2.4865699999999999</v>
      </c>
      <c r="JC34">
        <v>1.49414</v>
      </c>
      <c r="JD34">
        <v>2.2814899999999998</v>
      </c>
      <c r="JE34">
        <v>1.54419</v>
      </c>
      <c r="JF34">
        <v>2.4682599999999999</v>
      </c>
      <c r="JG34">
        <v>50.902099999999997</v>
      </c>
      <c r="JH34">
        <v>23.921099999999999</v>
      </c>
      <c r="JI34">
        <v>18</v>
      </c>
      <c r="JJ34">
        <v>518.60599999999999</v>
      </c>
      <c r="JK34">
        <v>405.33499999999998</v>
      </c>
      <c r="JL34">
        <v>21.449100000000001</v>
      </c>
      <c r="JM34">
        <v>32.3795</v>
      </c>
      <c r="JN34">
        <v>30.000399999999999</v>
      </c>
      <c r="JO34">
        <v>32.328099999999999</v>
      </c>
      <c r="JP34">
        <v>32.302399999999999</v>
      </c>
      <c r="JQ34">
        <v>16.0565</v>
      </c>
      <c r="JR34">
        <v>23.138999999999999</v>
      </c>
      <c r="JS34">
        <v>0</v>
      </c>
      <c r="JT34">
        <v>21.450399999999998</v>
      </c>
      <c r="JU34">
        <v>300</v>
      </c>
      <c r="JV34">
        <v>17.402799999999999</v>
      </c>
      <c r="JW34">
        <v>98.292500000000004</v>
      </c>
      <c r="JX34">
        <v>96.909199999999998</v>
      </c>
    </row>
    <row r="35" spans="1:284" x14ac:dyDescent="0.3">
      <c r="A35">
        <v>19</v>
      </c>
      <c r="B35">
        <v>1693588559.0999999</v>
      </c>
      <c r="C35">
        <v>4164.5999999046326</v>
      </c>
      <c r="D35" t="s">
        <v>520</v>
      </c>
      <c r="E35" t="s">
        <v>521</v>
      </c>
      <c r="F35" t="s">
        <v>416</v>
      </c>
      <c r="G35" t="s">
        <v>509</v>
      </c>
      <c r="H35" t="s">
        <v>418</v>
      </c>
      <c r="I35" t="s">
        <v>419</v>
      </c>
      <c r="J35" t="s">
        <v>510</v>
      </c>
      <c r="K35" t="s">
        <v>511</v>
      </c>
      <c r="L35" t="s">
        <v>421</v>
      </c>
      <c r="M35">
        <v>1693588559.0999999</v>
      </c>
      <c r="N35">
        <f t="shared" si="0"/>
        <v>6.6811687170321311E-3</v>
      </c>
      <c r="O35">
        <f t="shared" si="1"/>
        <v>6.681168717032131</v>
      </c>
      <c r="P35">
        <f t="shared" si="2"/>
        <v>12.544507254053775</v>
      </c>
      <c r="Q35">
        <f t="shared" si="3"/>
        <v>183.43700000000001</v>
      </c>
      <c r="R35">
        <f t="shared" si="4"/>
        <v>140.48301098746674</v>
      </c>
      <c r="S35">
        <f t="shared" si="5"/>
        <v>14.033801510023432</v>
      </c>
      <c r="T35">
        <f t="shared" si="6"/>
        <v>18.324767026981199</v>
      </c>
      <c r="U35">
        <f t="shared" si="7"/>
        <v>0.55275180484371911</v>
      </c>
      <c r="V35">
        <f t="shared" si="8"/>
        <v>2.9347455425374411</v>
      </c>
      <c r="W35">
        <f t="shared" si="9"/>
        <v>0.50075845269477615</v>
      </c>
      <c r="X35">
        <f t="shared" si="10"/>
        <v>0.31723687809746487</v>
      </c>
      <c r="Y35">
        <f t="shared" si="11"/>
        <v>344.37319967092037</v>
      </c>
      <c r="Z35">
        <f t="shared" si="12"/>
        <v>28.643232520835138</v>
      </c>
      <c r="AA35">
        <f t="shared" si="13"/>
        <v>27.960999999999999</v>
      </c>
      <c r="AB35">
        <f t="shared" si="14"/>
        <v>3.7862204129940324</v>
      </c>
      <c r="AC35">
        <f t="shared" si="15"/>
        <v>64.425901507196983</v>
      </c>
      <c r="AD35">
        <f t="shared" si="16"/>
        <v>2.49529188842412</v>
      </c>
      <c r="AE35">
        <f t="shared" si="17"/>
        <v>3.8731190872748167</v>
      </c>
      <c r="AF35">
        <f t="shared" si="18"/>
        <v>1.2909285245699125</v>
      </c>
      <c r="AG35">
        <f t="shared" si="19"/>
        <v>-294.63954042111698</v>
      </c>
      <c r="AH35">
        <f t="shared" si="20"/>
        <v>61.657555258312044</v>
      </c>
      <c r="AI35">
        <f t="shared" si="21"/>
        <v>4.5867086061126194</v>
      </c>
      <c r="AJ35">
        <f t="shared" si="22"/>
        <v>115.97792311422805</v>
      </c>
      <c r="AK35">
        <v>0</v>
      </c>
      <c r="AL35">
        <v>0</v>
      </c>
      <c r="AM35">
        <f t="shared" si="23"/>
        <v>1</v>
      </c>
      <c r="AN35">
        <f t="shared" si="24"/>
        <v>0</v>
      </c>
      <c r="AO35">
        <f t="shared" si="25"/>
        <v>52785.319671583893</v>
      </c>
      <c r="AP35" t="s">
        <v>422</v>
      </c>
      <c r="AQ35">
        <v>10366.9</v>
      </c>
      <c r="AR35">
        <v>993.59653846153856</v>
      </c>
      <c r="AS35">
        <v>3431.87</v>
      </c>
      <c r="AT35">
        <f t="shared" si="26"/>
        <v>0.71047955241266758</v>
      </c>
      <c r="AU35">
        <v>-3.9894345373445681</v>
      </c>
      <c r="AV35" t="s">
        <v>522</v>
      </c>
      <c r="AW35">
        <v>10230.1</v>
      </c>
      <c r="AX35">
        <v>972.52446153846154</v>
      </c>
      <c r="AY35">
        <v>1267.806624870341</v>
      </c>
      <c r="AZ35">
        <f t="shared" si="27"/>
        <v>0.23290788795339989</v>
      </c>
      <c r="BA35">
        <v>0.5</v>
      </c>
      <c r="BB35">
        <f t="shared" si="28"/>
        <v>1513.20149983546</v>
      </c>
      <c r="BC35">
        <f t="shared" si="29"/>
        <v>12.544507254053775</v>
      </c>
      <c r="BD35">
        <f t="shared" si="30"/>
        <v>176.21828268729701</v>
      </c>
      <c r="BE35">
        <f t="shared" si="31"/>
        <v>1.0926464052009055E-2</v>
      </c>
      <c r="BF35">
        <f t="shared" si="32"/>
        <v>1.7069349005420906</v>
      </c>
      <c r="BG35">
        <f t="shared" si="33"/>
        <v>664.97221807243363</v>
      </c>
      <c r="BH35" t="s">
        <v>523</v>
      </c>
      <c r="BI35">
        <v>681.81</v>
      </c>
      <c r="BJ35">
        <f t="shared" si="34"/>
        <v>681.81</v>
      </c>
      <c r="BK35">
        <f t="shared" si="35"/>
        <v>0.46221293797882712</v>
      </c>
      <c r="BL35">
        <f t="shared" si="36"/>
        <v>0.50389737892639619</v>
      </c>
      <c r="BM35">
        <f t="shared" si="37"/>
        <v>0.78691496735695188</v>
      </c>
      <c r="BN35">
        <f t="shared" si="38"/>
        <v>1.076846469067013</v>
      </c>
      <c r="BO35">
        <f t="shared" si="39"/>
        <v>0.8875392400671146</v>
      </c>
      <c r="BP35">
        <f t="shared" si="40"/>
        <v>0.35326851458555203</v>
      </c>
      <c r="BQ35">
        <f t="shared" si="41"/>
        <v>0.64673148541444792</v>
      </c>
      <c r="BR35">
        <v>16968</v>
      </c>
      <c r="BS35">
        <v>290.00000000000011</v>
      </c>
      <c r="BT35">
        <v>1197.0899999999999</v>
      </c>
      <c r="BU35">
        <v>125</v>
      </c>
      <c r="BV35">
        <v>10230.1</v>
      </c>
      <c r="BW35">
        <v>1192.54</v>
      </c>
      <c r="BX35">
        <v>4.55</v>
      </c>
      <c r="BY35">
        <v>300.00000000000011</v>
      </c>
      <c r="BZ35">
        <v>38.5</v>
      </c>
      <c r="CA35">
        <v>1267.806624870341</v>
      </c>
      <c r="CB35">
        <v>1.289914816029283</v>
      </c>
      <c r="CC35">
        <v>-76.99714470777397</v>
      </c>
      <c r="CD35">
        <v>1.07836761890777</v>
      </c>
      <c r="CE35">
        <v>0.99453784798715361</v>
      </c>
      <c r="CF35">
        <v>-1.112798909899889E-2</v>
      </c>
      <c r="CG35">
        <v>289.99999999999989</v>
      </c>
      <c r="CH35">
        <v>1193.55</v>
      </c>
      <c r="CI35">
        <v>855</v>
      </c>
      <c r="CJ35">
        <v>10182</v>
      </c>
      <c r="CK35">
        <v>1192.19</v>
      </c>
      <c r="CL35">
        <v>1.36</v>
      </c>
      <c r="CZ35">
        <f t="shared" si="42"/>
        <v>1800.02</v>
      </c>
      <c r="DA35">
        <f t="shared" si="43"/>
        <v>1513.20149983546</v>
      </c>
      <c r="DB35">
        <f t="shared" si="44"/>
        <v>0.84065815926237486</v>
      </c>
      <c r="DC35">
        <f t="shared" si="45"/>
        <v>0.19131631852474992</v>
      </c>
      <c r="DD35">
        <v>6</v>
      </c>
      <c r="DE35">
        <v>0.5</v>
      </c>
      <c r="DF35" t="s">
        <v>425</v>
      </c>
      <c r="DG35">
        <v>2</v>
      </c>
      <c r="DH35">
        <v>1693588559.0999999</v>
      </c>
      <c r="DI35">
        <v>183.43700000000001</v>
      </c>
      <c r="DJ35">
        <v>199.95699999999999</v>
      </c>
      <c r="DK35">
        <v>24.9787</v>
      </c>
      <c r="DL35">
        <v>17.163499999999999</v>
      </c>
      <c r="DM35">
        <v>185.36</v>
      </c>
      <c r="DN35">
        <v>25.380400000000002</v>
      </c>
      <c r="DO35">
        <v>500.12400000000002</v>
      </c>
      <c r="DP35">
        <v>99.797499999999999</v>
      </c>
      <c r="DQ35">
        <v>9.9287600000000004E-2</v>
      </c>
      <c r="DR35">
        <v>28.3507</v>
      </c>
      <c r="DS35">
        <v>27.960999999999999</v>
      </c>
      <c r="DT35">
        <v>999.9</v>
      </c>
      <c r="DU35">
        <v>0</v>
      </c>
      <c r="DV35">
        <v>0</v>
      </c>
      <c r="DW35">
        <v>10050</v>
      </c>
      <c r="DX35">
        <v>0</v>
      </c>
      <c r="DY35">
        <v>1377.29</v>
      </c>
      <c r="DZ35">
        <v>-16.520399999999999</v>
      </c>
      <c r="EA35">
        <v>188.136</v>
      </c>
      <c r="EB35">
        <v>203.44900000000001</v>
      </c>
      <c r="EC35">
        <v>7.8152499999999998</v>
      </c>
      <c r="ED35">
        <v>199.95699999999999</v>
      </c>
      <c r="EE35">
        <v>17.163499999999999</v>
      </c>
      <c r="EF35">
        <v>2.49282</v>
      </c>
      <c r="EG35">
        <v>1.7128699999999999</v>
      </c>
      <c r="EH35">
        <v>20.979700000000001</v>
      </c>
      <c r="EI35">
        <v>15.0136</v>
      </c>
      <c r="EJ35">
        <v>1800.02</v>
      </c>
      <c r="EK35">
        <v>0.97800100000000001</v>
      </c>
      <c r="EL35">
        <v>2.1999299999999999E-2</v>
      </c>
      <c r="EM35">
        <v>0</v>
      </c>
      <c r="EN35">
        <v>972.33600000000001</v>
      </c>
      <c r="EO35">
        <v>5.0002500000000003</v>
      </c>
      <c r="EP35">
        <v>26217.7</v>
      </c>
      <c r="EQ35">
        <v>14822.2</v>
      </c>
      <c r="ER35">
        <v>49.811999999999998</v>
      </c>
      <c r="ES35">
        <v>51.75</v>
      </c>
      <c r="ET35">
        <v>50.811999999999998</v>
      </c>
      <c r="EU35">
        <v>50.625</v>
      </c>
      <c r="EV35">
        <v>50.75</v>
      </c>
      <c r="EW35">
        <v>1755.53</v>
      </c>
      <c r="EX35">
        <v>39.49</v>
      </c>
      <c r="EY35">
        <v>0</v>
      </c>
      <c r="EZ35">
        <v>133.19999980926511</v>
      </c>
      <c r="FA35">
        <v>0</v>
      </c>
      <c r="FB35">
        <v>972.52446153846154</v>
      </c>
      <c r="FC35">
        <v>-1.64567520559159</v>
      </c>
      <c r="FD35">
        <v>-149.62052359178469</v>
      </c>
      <c r="FE35">
        <v>26108.16153846154</v>
      </c>
      <c r="FF35">
        <v>15</v>
      </c>
      <c r="FG35">
        <v>1693588510.0999999</v>
      </c>
      <c r="FH35" t="s">
        <v>524</v>
      </c>
      <c r="FI35">
        <v>1693588489.5999999</v>
      </c>
      <c r="FJ35">
        <v>1693588510.0999999</v>
      </c>
      <c r="FK35">
        <v>22</v>
      </c>
      <c r="FL35">
        <v>0.247</v>
      </c>
      <c r="FM35">
        <v>-5.0000000000000001E-3</v>
      </c>
      <c r="FN35">
        <v>-1.923</v>
      </c>
      <c r="FO35">
        <v>-0.40200000000000002</v>
      </c>
      <c r="FP35">
        <v>200</v>
      </c>
      <c r="FQ35">
        <v>17</v>
      </c>
      <c r="FR35">
        <v>0.43</v>
      </c>
      <c r="FS35">
        <v>0.04</v>
      </c>
      <c r="FT35">
        <v>12.57868996056591</v>
      </c>
      <c r="FU35">
        <v>6.194198866671588E-2</v>
      </c>
      <c r="FV35">
        <v>6.7157433324385993E-2</v>
      </c>
      <c r="FW35">
        <v>1</v>
      </c>
      <c r="FX35">
        <v>0.52056853658417046</v>
      </c>
      <c r="FY35">
        <v>0.1338969423358437</v>
      </c>
      <c r="FZ35">
        <v>1.9810330442534781E-2</v>
      </c>
      <c r="GA35">
        <v>1</v>
      </c>
      <c r="GB35">
        <v>2</v>
      </c>
      <c r="GC35">
        <v>2</v>
      </c>
      <c r="GD35" t="s">
        <v>427</v>
      </c>
      <c r="GE35">
        <v>2.9190800000000001</v>
      </c>
      <c r="GF35">
        <v>2.8296100000000002</v>
      </c>
      <c r="GG35">
        <v>4.7988999999999997E-2</v>
      </c>
      <c r="GH35">
        <v>5.0294800000000001E-2</v>
      </c>
      <c r="GI35">
        <v>0.124277</v>
      </c>
      <c r="GJ35">
        <v>9.0623800000000004E-2</v>
      </c>
      <c r="GK35">
        <v>24784.6</v>
      </c>
      <c r="GL35">
        <v>30266</v>
      </c>
      <c r="GM35">
        <v>23438.9</v>
      </c>
      <c r="GN35">
        <v>29178.3</v>
      </c>
      <c r="GO35">
        <v>27993.7</v>
      </c>
      <c r="GP35">
        <v>37491.699999999997</v>
      </c>
      <c r="GQ35">
        <v>33142.6</v>
      </c>
      <c r="GR35">
        <v>42991</v>
      </c>
      <c r="GS35">
        <v>1.9763999999999999</v>
      </c>
      <c r="GT35">
        <v>1.7532000000000001</v>
      </c>
      <c r="GU35">
        <v>8.8214899999999995E-3</v>
      </c>
      <c r="GV35">
        <v>0</v>
      </c>
      <c r="GW35">
        <v>27.817</v>
      </c>
      <c r="GX35">
        <v>999.9</v>
      </c>
      <c r="GY35">
        <v>24.5</v>
      </c>
      <c r="GZ35">
        <v>46.3</v>
      </c>
      <c r="HA35">
        <v>25.296900000000001</v>
      </c>
      <c r="HB35">
        <v>61.270699999999998</v>
      </c>
      <c r="HC35">
        <v>39.014400000000002</v>
      </c>
      <c r="HD35">
        <v>1</v>
      </c>
      <c r="HE35">
        <v>0.40491899999999997</v>
      </c>
      <c r="HF35">
        <v>4.2636700000000003</v>
      </c>
      <c r="HG35">
        <v>20.215499999999999</v>
      </c>
      <c r="HH35">
        <v>5.2112999999999996</v>
      </c>
      <c r="HI35">
        <v>11.8728</v>
      </c>
      <c r="HJ35">
        <v>4.9850000000000003</v>
      </c>
      <c r="HK35">
        <v>3.2839999999999998</v>
      </c>
      <c r="HL35">
        <v>9999</v>
      </c>
      <c r="HM35">
        <v>9999</v>
      </c>
      <c r="HN35">
        <v>9999</v>
      </c>
      <c r="HO35">
        <v>999.9</v>
      </c>
      <c r="HP35">
        <v>1.855</v>
      </c>
      <c r="HQ35">
        <v>1.8609800000000001</v>
      </c>
      <c r="HR35">
        <v>1.8582799999999999</v>
      </c>
      <c r="HS35">
        <v>1.85934</v>
      </c>
      <c r="HT35">
        <v>1.8587499999999999</v>
      </c>
      <c r="HU35">
        <v>1.85928</v>
      </c>
      <c r="HV35">
        <v>1.8575999999999999</v>
      </c>
      <c r="HW35">
        <v>1.86086</v>
      </c>
      <c r="HX35">
        <v>5</v>
      </c>
      <c r="HY35">
        <v>0</v>
      </c>
      <c r="HZ35">
        <v>0</v>
      </c>
      <c r="IA35">
        <v>0</v>
      </c>
      <c r="IB35" t="s">
        <v>428</v>
      </c>
      <c r="IC35" t="s">
        <v>429</v>
      </c>
      <c r="ID35" t="s">
        <v>430</v>
      </c>
      <c r="IE35" t="s">
        <v>430</v>
      </c>
      <c r="IF35" t="s">
        <v>430</v>
      </c>
      <c r="IG35" t="s">
        <v>430</v>
      </c>
      <c r="IH35">
        <v>0</v>
      </c>
      <c r="II35">
        <v>100</v>
      </c>
      <c r="IJ35">
        <v>100</v>
      </c>
      <c r="IK35">
        <v>-1.923</v>
      </c>
      <c r="IL35">
        <v>-0.4017</v>
      </c>
      <c r="IM35">
        <v>-1.9227500000000359</v>
      </c>
      <c r="IN35">
        <v>0</v>
      </c>
      <c r="IO35">
        <v>0</v>
      </c>
      <c r="IP35">
        <v>0</v>
      </c>
      <c r="IQ35">
        <v>-0.40168571428571548</v>
      </c>
      <c r="IR35">
        <v>0</v>
      </c>
      <c r="IS35">
        <v>0</v>
      </c>
      <c r="IT35">
        <v>0</v>
      </c>
      <c r="IU35">
        <v>-1</v>
      </c>
      <c r="IV35">
        <v>-1</v>
      </c>
      <c r="IW35">
        <v>-1</v>
      </c>
      <c r="IX35">
        <v>-1</v>
      </c>
      <c r="IY35">
        <v>1.2</v>
      </c>
      <c r="IZ35">
        <v>0.8</v>
      </c>
      <c r="JA35">
        <v>0.58715799999999996</v>
      </c>
      <c r="JB35">
        <v>2.49512</v>
      </c>
      <c r="JC35">
        <v>1.49414</v>
      </c>
      <c r="JD35">
        <v>2.2814899999999998</v>
      </c>
      <c r="JE35">
        <v>1.54419</v>
      </c>
      <c r="JF35">
        <v>2.3999000000000001</v>
      </c>
      <c r="JG35">
        <v>51.099699999999999</v>
      </c>
      <c r="JH35">
        <v>23.921099999999999</v>
      </c>
      <c r="JI35">
        <v>18</v>
      </c>
      <c r="JJ35">
        <v>518.822</v>
      </c>
      <c r="JK35">
        <v>403.42</v>
      </c>
      <c r="JL35">
        <v>21.635300000000001</v>
      </c>
      <c r="JM35">
        <v>32.416800000000002</v>
      </c>
      <c r="JN35">
        <v>30</v>
      </c>
      <c r="JO35">
        <v>32.353700000000003</v>
      </c>
      <c r="JP35">
        <v>32.325099999999999</v>
      </c>
      <c r="JQ35">
        <v>11.8201</v>
      </c>
      <c r="JR35">
        <v>25.174600000000002</v>
      </c>
      <c r="JS35">
        <v>0</v>
      </c>
      <c r="JT35">
        <v>21.64</v>
      </c>
      <c r="JU35">
        <v>200</v>
      </c>
      <c r="JV35">
        <v>16.994</v>
      </c>
      <c r="JW35">
        <v>98.295599999999993</v>
      </c>
      <c r="JX35">
        <v>96.906899999999993</v>
      </c>
    </row>
    <row r="36" spans="1:284" x14ac:dyDescent="0.3">
      <c r="A36">
        <v>20</v>
      </c>
      <c r="B36">
        <v>1693588730.0999999</v>
      </c>
      <c r="C36">
        <v>4335.5999999046326</v>
      </c>
      <c r="D36" t="s">
        <v>525</v>
      </c>
      <c r="E36" t="s">
        <v>526</v>
      </c>
      <c r="F36" t="s">
        <v>416</v>
      </c>
      <c r="G36" t="s">
        <v>509</v>
      </c>
      <c r="H36" t="s">
        <v>418</v>
      </c>
      <c r="I36" t="s">
        <v>419</v>
      </c>
      <c r="J36" t="s">
        <v>510</v>
      </c>
      <c r="K36" t="s">
        <v>511</v>
      </c>
      <c r="L36" t="s">
        <v>421</v>
      </c>
      <c r="M36">
        <v>1693588730.0999999</v>
      </c>
      <c r="N36">
        <f t="shared" si="0"/>
        <v>6.6294707933268384E-3</v>
      </c>
      <c r="O36">
        <f t="shared" si="1"/>
        <v>6.6294707933268384</v>
      </c>
      <c r="P36">
        <f t="shared" si="2"/>
        <v>8.897525505420349</v>
      </c>
      <c r="Q36">
        <f t="shared" si="3"/>
        <v>138.29900000000001</v>
      </c>
      <c r="R36">
        <f t="shared" si="4"/>
        <v>108.47174178624499</v>
      </c>
      <c r="S36">
        <f t="shared" si="5"/>
        <v>10.835989321066519</v>
      </c>
      <c r="T36">
        <f t="shared" si="6"/>
        <v>13.815639561383101</v>
      </c>
      <c r="U36">
        <f t="shared" si="7"/>
        <v>0.56894205390673647</v>
      </c>
      <c r="V36">
        <f t="shared" si="8"/>
        <v>2.9316809426870525</v>
      </c>
      <c r="W36">
        <f t="shared" si="9"/>
        <v>0.51396857853128697</v>
      </c>
      <c r="X36">
        <f t="shared" si="10"/>
        <v>0.32572572203769457</v>
      </c>
      <c r="Y36">
        <f t="shared" si="11"/>
        <v>344.38649967093318</v>
      </c>
      <c r="Z36">
        <f t="shared" si="12"/>
        <v>28.717605808356545</v>
      </c>
      <c r="AA36">
        <f t="shared" si="13"/>
        <v>28.015499999999999</v>
      </c>
      <c r="AB36">
        <f t="shared" si="14"/>
        <v>3.7982700363198454</v>
      </c>
      <c r="AC36">
        <f t="shared" si="15"/>
        <v>65.624563096258527</v>
      </c>
      <c r="AD36">
        <f t="shared" si="16"/>
        <v>2.5506871925950798</v>
      </c>
      <c r="AE36">
        <f t="shared" si="17"/>
        <v>3.8867873129360353</v>
      </c>
      <c r="AF36">
        <f t="shared" si="18"/>
        <v>1.2475828437247656</v>
      </c>
      <c r="AG36">
        <f t="shared" si="19"/>
        <v>-292.35966198571356</v>
      </c>
      <c r="AH36">
        <f t="shared" si="20"/>
        <v>62.557291504332944</v>
      </c>
      <c r="AI36">
        <f t="shared" si="21"/>
        <v>4.661175911698261</v>
      </c>
      <c r="AJ36">
        <f t="shared" si="22"/>
        <v>119.24530510125081</v>
      </c>
      <c r="AK36">
        <v>0</v>
      </c>
      <c r="AL36">
        <v>0</v>
      </c>
      <c r="AM36">
        <f t="shared" si="23"/>
        <v>1</v>
      </c>
      <c r="AN36">
        <f t="shared" si="24"/>
        <v>0</v>
      </c>
      <c r="AO36">
        <f t="shared" si="25"/>
        <v>52686.496200116955</v>
      </c>
      <c r="AP36" t="s">
        <v>422</v>
      </c>
      <c r="AQ36">
        <v>10366.9</v>
      </c>
      <c r="AR36">
        <v>993.59653846153856</v>
      </c>
      <c r="AS36">
        <v>3431.87</v>
      </c>
      <c r="AT36">
        <f t="shared" si="26"/>
        <v>0.71047955241266758</v>
      </c>
      <c r="AU36">
        <v>-3.9894345373445681</v>
      </c>
      <c r="AV36" t="s">
        <v>527</v>
      </c>
      <c r="AW36">
        <v>10227.1</v>
      </c>
      <c r="AX36">
        <v>973.80211999999995</v>
      </c>
      <c r="AY36">
        <v>1246.808358660154</v>
      </c>
      <c r="AZ36">
        <f t="shared" si="27"/>
        <v>0.21896407476248569</v>
      </c>
      <c r="BA36">
        <v>0.5</v>
      </c>
      <c r="BB36">
        <f t="shared" si="28"/>
        <v>1513.2602998354664</v>
      </c>
      <c r="BC36">
        <f t="shared" si="29"/>
        <v>8.897525505420349</v>
      </c>
      <c r="BD36">
        <f t="shared" si="30"/>
        <v>165.6748207141373</v>
      </c>
      <c r="BE36">
        <f t="shared" si="31"/>
        <v>8.5160233465227959E-3</v>
      </c>
      <c r="BF36">
        <f t="shared" si="32"/>
        <v>1.7525240556519512</v>
      </c>
      <c r="BG36">
        <f t="shared" si="33"/>
        <v>659.14960125704624</v>
      </c>
      <c r="BH36" t="s">
        <v>528</v>
      </c>
      <c r="BI36">
        <v>696.07</v>
      </c>
      <c r="BJ36">
        <f t="shared" si="34"/>
        <v>696.07</v>
      </c>
      <c r="BK36">
        <f t="shared" si="35"/>
        <v>0.44171853263158156</v>
      </c>
      <c r="BL36">
        <f t="shared" si="36"/>
        <v>0.49570950409978431</v>
      </c>
      <c r="BM36">
        <f t="shared" si="37"/>
        <v>0.79869202476052559</v>
      </c>
      <c r="BN36">
        <f t="shared" si="38"/>
        <v>1.0781733587555753</v>
      </c>
      <c r="BO36">
        <f t="shared" si="39"/>
        <v>0.89615118066418664</v>
      </c>
      <c r="BP36">
        <f t="shared" si="40"/>
        <v>0.35433124187359227</v>
      </c>
      <c r="BQ36">
        <f t="shared" si="41"/>
        <v>0.64566875812640778</v>
      </c>
      <c r="BR36">
        <v>16970</v>
      </c>
      <c r="BS36">
        <v>290.00000000000011</v>
      </c>
      <c r="BT36">
        <v>1178.95</v>
      </c>
      <c r="BU36">
        <v>145</v>
      </c>
      <c r="BV36">
        <v>10227.1</v>
      </c>
      <c r="BW36">
        <v>1175.98</v>
      </c>
      <c r="BX36">
        <v>2.97</v>
      </c>
      <c r="BY36">
        <v>300.00000000000011</v>
      </c>
      <c r="BZ36">
        <v>38.5</v>
      </c>
      <c r="CA36">
        <v>1246.808358660154</v>
      </c>
      <c r="CB36">
        <v>1.2600433477296771</v>
      </c>
      <c r="CC36">
        <v>-72.438247895981533</v>
      </c>
      <c r="CD36">
        <v>1.053440600125193</v>
      </c>
      <c r="CE36">
        <v>0.99411321589182378</v>
      </c>
      <c r="CF36">
        <v>-1.1128388654060069E-2</v>
      </c>
      <c r="CG36">
        <v>289.99999999999989</v>
      </c>
      <c r="CH36">
        <v>1176.31</v>
      </c>
      <c r="CI36">
        <v>815</v>
      </c>
      <c r="CJ36">
        <v>10184.4</v>
      </c>
      <c r="CK36">
        <v>1175.68</v>
      </c>
      <c r="CL36">
        <v>0.63</v>
      </c>
      <c r="CZ36">
        <f t="shared" si="42"/>
        <v>1800.09</v>
      </c>
      <c r="DA36">
        <f t="shared" si="43"/>
        <v>1513.2602998354664</v>
      </c>
      <c r="DB36">
        <f t="shared" si="44"/>
        <v>0.84065813366857567</v>
      </c>
      <c r="DC36">
        <f t="shared" si="45"/>
        <v>0.19131626733715157</v>
      </c>
      <c r="DD36">
        <v>6</v>
      </c>
      <c r="DE36">
        <v>0.5</v>
      </c>
      <c r="DF36" t="s">
        <v>425</v>
      </c>
      <c r="DG36">
        <v>2</v>
      </c>
      <c r="DH36">
        <v>1693588730.0999999</v>
      </c>
      <c r="DI36">
        <v>138.29900000000001</v>
      </c>
      <c r="DJ36">
        <v>150.07300000000001</v>
      </c>
      <c r="DK36">
        <v>25.533200000000001</v>
      </c>
      <c r="DL36">
        <v>17.783100000000001</v>
      </c>
      <c r="DM36">
        <v>140.21799999999999</v>
      </c>
      <c r="DN36">
        <v>25.9298</v>
      </c>
      <c r="DO36">
        <v>500.13799999999998</v>
      </c>
      <c r="DP36">
        <v>99.797200000000004</v>
      </c>
      <c r="DQ36">
        <v>9.9686899999999995E-2</v>
      </c>
      <c r="DR36">
        <v>28.411300000000001</v>
      </c>
      <c r="DS36">
        <v>28.015499999999999</v>
      </c>
      <c r="DT36">
        <v>999.9</v>
      </c>
      <c r="DU36">
        <v>0</v>
      </c>
      <c r="DV36">
        <v>0</v>
      </c>
      <c r="DW36">
        <v>10032.5</v>
      </c>
      <c r="DX36">
        <v>0</v>
      </c>
      <c r="DY36">
        <v>1579.13</v>
      </c>
      <c r="DZ36">
        <v>-11.773300000000001</v>
      </c>
      <c r="EA36">
        <v>141.923</v>
      </c>
      <c r="EB36">
        <v>152.79</v>
      </c>
      <c r="EC36">
        <v>7.7500799999999996</v>
      </c>
      <c r="ED36">
        <v>150.07300000000001</v>
      </c>
      <c r="EE36">
        <v>17.783100000000001</v>
      </c>
      <c r="EF36">
        <v>2.5481400000000001</v>
      </c>
      <c r="EG36">
        <v>1.7746999999999999</v>
      </c>
      <c r="EH36">
        <v>21.337299999999999</v>
      </c>
      <c r="EI36">
        <v>15.5657</v>
      </c>
      <c r="EJ36">
        <v>1800.09</v>
      </c>
      <c r="EK36">
        <v>0.97800100000000001</v>
      </c>
      <c r="EL36">
        <v>2.1999399999999999E-2</v>
      </c>
      <c r="EM36">
        <v>0</v>
      </c>
      <c r="EN36">
        <v>974.20500000000004</v>
      </c>
      <c r="EO36">
        <v>5.0002500000000003</v>
      </c>
      <c r="EP36">
        <v>25967.9</v>
      </c>
      <c r="EQ36">
        <v>14822.8</v>
      </c>
      <c r="ER36">
        <v>49.686999999999998</v>
      </c>
      <c r="ES36">
        <v>51.625</v>
      </c>
      <c r="ET36">
        <v>50.75</v>
      </c>
      <c r="EU36">
        <v>50.5</v>
      </c>
      <c r="EV36">
        <v>50.686999999999998</v>
      </c>
      <c r="EW36">
        <v>1755.6</v>
      </c>
      <c r="EX36">
        <v>39.49</v>
      </c>
      <c r="EY36">
        <v>0</v>
      </c>
      <c r="EZ36">
        <v>169.20000004768369</v>
      </c>
      <c r="FA36">
        <v>0</v>
      </c>
      <c r="FB36">
        <v>973.80211999999995</v>
      </c>
      <c r="FC36">
        <v>-1.150923076469023</v>
      </c>
      <c r="FD36">
        <v>-254.91538408168159</v>
      </c>
      <c r="FE36">
        <v>26088.536</v>
      </c>
      <c r="FF36">
        <v>15</v>
      </c>
      <c r="FG36">
        <v>1693588684.5999999</v>
      </c>
      <c r="FH36" t="s">
        <v>529</v>
      </c>
      <c r="FI36">
        <v>1693588670.0999999</v>
      </c>
      <c r="FJ36">
        <v>1693588684.5999999</v>
      </c>
      <c r="FK36">
        <v>23</v>
      </c>
      <c r="FL36">
        <v>4.0000000000000001E-3</v>
      </c>
      <c r="FM36">
        <v>5.0000000000000001E-3</v>
      </c>
      <c r="FN36">
        <v>-1.919</v>
      </c>
      <c r="FO36">
        <v>-0.39700000000000002</v>
      </c>
      <c r="FP36">
        <v>150</v>
      </c>
      <c r="FQ36">
        <v>18</v>
      </c>
      <c r="FR36">
        <v>0.38</v>
      </c>
      <c r="FS36">
        <v>0.03</v>
      </c>
      <c r="FT36">
        <v>8.851132944765272</v>
      </c>
      <c r="FU36">
        <v>-9.5681965774966335E-2</v>
      </c>
      <c r="FV36">
        <v>5.9604238125747548E-2</v>
      </c>
      <c r="FW36">
        <v>1</v>
      </c>
      <c r="FX36">
        <v>0.54573183994527463</v>
      </c>
      <c r="FY36">
        <v>0.12519178073338491</v>
      </c>
      <c r="FZ36">
        <v>1.9066276909053489E-2</v>
      </c>
      <c r="GA36">
        <v>1</v>
      </c>
      <c r="GB36">
        <v>2</v>
      </c>
      <c r="GC36">
        <v>2</v>
      </c>
      <c r="GD36" t="s">
        <v>427</v>
      </c>
      <c r="GE36">
        <v>2.9192</v>
      </c>
      <c r="GF36">
        <v>2.82985</v>
      </c>
      <c r="GG36">
        <v>3.73046E-2</v>
      </c>
      <c r="GH36">
        <v>3.8900799999999999E-2</v>
      </c>
      <c r="GI36">
        <v>0.12617900000000001</v>
      </c>
      <c r="GJ36">
        <v>9.2991500000000005E-2</v>
      </c>
      <c r="GK36">
        <v>25069.4</v>
      </c>
      <c r="GL36">
        <v>30636</v>
      </c>
      <c r="GM36">
        <v>23445.1</v>
      </c>
      <c r="GN36">
        <v>29184.7</v>
      </c>
      <c r="GO36">
        <v>27939.200000000001</v>
      </c>
      <c r="GP36">
        <v>37399.4</v>
      </c>
      <c r="GQ36">
        <v>33152.199999999997</v>
      </c>
      <c r="GR36">
        <v>42999.7</v>
      </c>
      <c r="GS36">
        <v>1.9774</v>
      </c>
      <c r="GT36">
        <v>1.7544</v>
      </c>
      <c r="GU36">
        <v>1.72257E-2</v>
      </c>
      <c r="GV36">
        <v>0</v>
      </c>
      <c r="GW36">
        <v>27.734200000000001</v>
      </c>
      <c r="GX36">
        <v>999.9</v>
      </c>
      <c r="GY36">
        <v>24.3</v>
      </c>
      <c r="GZ36">
        <v>46.6</v>
      </c>
      <c r="HA36">
        <v>25.4772</v>
      </c>
      <c r="HB36">
        <v>61.420699999999997</v>
      </c>
      <c r="HC36">
        <v>38.0929</v>
      </c>
      <c r="HD36">
        <v>1</v>
      </c>
      <c r="HE36">
        <v>0.39582299999999998</v>
      </c>
      <c r="HF36">
        <v>4.1012199999999996</v>
      </c>
      <c r="HG36">
        <v>20.2196</v>
      </c>
      <c r="HH36">
        <v>5.2100999999999997</v>
      </c>
      <c r="HI36">
        <v>11.872199999999999</v>
      </c>
      <c r="HJ36">
        <v>4.9850000000000003</v>
      </c>
      <c r="HK36">
        <v>3.2839999999999998</v>
      </c>
      <c r="HL36">
        <v>9999</v>
      </c>
      <c r="HM36">
        <v>9999</v>
      </c>
      <c r="HN36">
        <v>9999</v>
      </c>
      <c r="HO36">
        <v>999.9</v>
      </c>
      <c r="HP36">
        <v>1.8549</v>
      </c>
      <c r="HQ36">
        <v>1.86093</v>
      </c>
      <c r="HR36">
        <v>1.85822</v>
      </c>
      <c r="HS36">
        <v>1.8593</v>
      </c>
      <c r="HT36">
        <v>1.85867</v>
      </c>
      <c r="HU36">
        <v>1.85921</v>
      </c>
      <c r="HV36">
        <v>1.85748</v>
      </c>
      <c r="HW36">
        <v>1.8608199999999999</v>
      </c>
      <c r="HX36">
        <v>5</v>
      </c>
      <c r="HY36">
        <v>0</v>
      </c>
      <c r="HZ36">
        <v>0</v>
      </c>
      <c r="IA36">
        <v>0</v>
      </c>
      <c r="IB36" t="s">
        <v>428</v>
      </c>
      <c r="IC36" t="s">
        <v>429</v>
      </c>
      <c r="ID36" t="s">
        <v>430</v>
      </c>
      <c r="IE36" t="s">
        <v>430</v>
      </c>
      <c r="IF36" t="s">
        <v>430</v>
      </c>
      <c r="IG36" t="s">
        <v>430</v>
      </c>
      <c r="IH36">
        <v>0</v>
      </c>
      <c r="II36">
        <v>100</v>
      </c>
      <c r="IJ36">
        <v>100</v>
      </c>
      <c r="IK36">
        <v>-1.919</v>
      </c>
      <c r="IL36">
        <v>-0.39660000000000001</v>
      </c>
      <c r="IM36">
        <v>-1.918857142857149</v>
      </c>
      <c r="IN36">
        <v>0</v>
      </c>
      <c r="IO36">
        <v>0</v>
      </c>
      <c r="IP36">
        <v>0</v>
      </c>
      <c r="IQ36">
        <v>-0.39669000000000659</v>
      </c>
      <c r="IR36">
        <v>0</v>
      </c>
      <c r="IS36">
        <v>0</v>
      </c>
      <c r="IT36">
        <v>0</v>
      </c>
      <c r="IU36">
        <v>-1</v>
      </c>
      <c r="IV36">
        <v>-1</v>
      </c>
      <c r="IW36">
        <v>-1</v>
      </c>
      <c r="IX36">
        <v>-1</v>
      </c>
      <c r="IY36">
        <v>1</v>
      </c>
      <c r="IZ36">
        <v>0.8</v>
      </c>
      <c r="JA36">
        <v>0.478516</v>
      </c>
      <c r="JB36">
        <v>2.50732</v>
      </c>
      <c r="JC36">
        <v>1.49414</v>
      </c>
      <c r="JD36">
        <v>2.2814899999999998</v>
      </c>
      <c r="JE36">
        <v>1.54419</v>
      </c>
      <c r="JF36">
        <v>2.52441</v>
      </c>
      <c r="JG36">
        <v>51.165799999999997</v>
      </c>
      <c r="JH36">
        <v>23.9299</v>
      </c>
      <c r="JI36">
        <v>18</v>
      </c>
      <c r="JJ36">
        <v>518.98500000000001</v>
      </c>
      <c r="JK36">
        <v>403.78</v>
      </c>
      <c r="JL36">
        <v>21.947299999999998</v>
      </c>
      <c r="JM36">
        <v>32.330800000000004</v>
      </c>
      <c r="JN36">
        <v>30</v>
      </c>
      <c r="JO36">
        <v>32.293599999999998</v>
      </c>
      <c r="JP36">
        <v>32.2684</v>
      </c>
      <c r="JQ36">
        <v>9.6379999999999999</v>
      </c>
      <c r="JR36">
        <v>22.816400000000002</v>
      </c>
      <c r="JS36">
        <v>0</v>
      </c>
      <c r="JT36">
        <v>21.950199999999999</v>
      </c>
      <c r="JU36">
        <v>150</v>
      </c>
      <c r="JV36">
        <v>17.619599999999998</v>
      </c>
      <c r="JW36">
        <v>98.322900000000004</v>
      </c>
      <c r="JX36">
        <v>96.927199999999999</v>
      </c>
    </row>
    <row r="37" spans="1:284" x14ac:dyDescent="0.3">
      <c r="A37">
        <v>21</v>
      </c>
      <c r="B37">
        <v>1693588854.0999999</v>
      </c>
      <c r="C37">
        <v>4459.5999999046326</v>
      </c>
      <c r="D37" t="s">
        <v>530</v>
      </c>
      <c r="E37" t="s">
        <v>531</v>
      </c>
      <c r="F37" t="s">
        <v>416</v>
      </c>
      <c r="G37" t="s">
        <v>509</v>
      </c>
      <c r="H37" t="s">
        <v>418</v>
      </c>
      <c r="I37" t="s">
        <v>419</v>
      </c>
      <c r="J37" t="s">
        <v>510</v>
      </c>
      <c r="K37" t="s">
        <v>511</v>
      </c>
      <c r="L37" t="s">
        <v>421</v>
      </c>
      <c r="M37">
        <v>1693588854.0999999</v>
      </c>
      <c r="N37">
        <f t="shared" si="0"/>
        <v>6.7035111034404E-3</v>
      </c>
      <c r="O37">
        <f t="shared" si="1"/>
        <v>6.7035111034404</v>
      </c>
      <c r="P37">
        <f t="shared" si="2"/>
        <v>4.5079263113378332</v>
      </c>
      <c r="Q37">
        <f t="shared" si="3"/>
        <v>93.868399999999994</v>
      </c>
      <c r="R37">
        <f t="shared" si="4"/>
        <v>78.274520388422928</v>
      </c>
      <c r="S37">
        <f t="shared" si="5"/>
        <v>7.8194103494411475</v>
      </c>
      <c r="T37">
        <f t="shared" si="6"/>
        <v>9.3771962421891981</v>
      </c>
      <c r="U37">
        <f t="shared" si="7"/>
        <v>0.56988971859447934</v>
      </c>
      <c r="V37">
        <f t="shared" si="8"/>
        <v>2.9167590285754232</v>
      </c>
      <c r="W37">
        <f t="shared" si="9"/>
        <v>0.51448962861639236</v>
      </c>
      <c r="X37">
        <f t="shared" si="10"/>
        <v>0.32608352937802354</v>
      </c>
      <c r="Y37">
        <f t="shared" si="11"/>
        <v>344.38269967092953</v>
      </c>
      <c r="Z37">
        <f t="shared" si="12"/>
        <v>28.761413541952621</v>
      </c>
      <c r="AA37">
        <f t="shared" si="13"/>
        <v>28.031600000000001</v>
      </c>
      <c r="AB37">
        <f t="shared" si="14"/>
        <v>3.8018360452565645</v>
      </c>
      <c r="AC37">
        <f t="shared" si="15"/>
        <v>65.155630310135024</v>
      </c>
      <c r="AD37">
        <f t="shared" si="16"/>
        <v>2.5415561960670998</v>
      </c>
      <c r="AE37">
        <f t="shared" si="17"/>
        <v>3.9007468486906158</v>
      </c>
      <c r="AF37">
        <f t="shared" si="18"/>
        <v>1.2602798491894647</v>
      </c>
      <c r="AG37">
        <f t="shared" si="19"/>
        <v>-295.62483966172164</v>
      </c>
      <c r="AH37">
        <f t="shared" si="20"/>
        <v>69.4094052472133</v>
      </c>
      <c r="AI37">
        <f t="shared" si="21"/>
        <v>5.2002033548601023</v>
      </c>
      <c r="AJ37">
        <f t="shared" si="22"/>
        <v>123.36746861128128</v>
      </c>
      <c r="AK37">
        <v>0</v>
      </c>
      <c r="AL37">
        <v>0</v>
      </c>
      <c r="AM37">
        <f t="shared" si="23"/>
        <v>1</v>
      </c>
      <c r="AN37">
        <f t="shared" si="24"/>
        <v>0</v>
      </c>
      <c r="AO37">
        <f t="shared" si="25"/>
        <v>52247.164791205956</v>
      </c>
      <c r="AP37" t="s">
        <v>422</v>
      </c>
      <c r="AQ37">
        <v>10366.9</v>
      </c>
      <c r="AR37">
        <v>993.59653846153856</v>
      </c>
      <c r="AS37">
        <v>3431.87</v>
      </c>
      <c r="AT37">
        <f t="shared" si="26"/>
        <v>0.71047955241266758</v>
      </c>
      <c r="AU37">
        <v>-3.9894345373445681</v>
      </c>
      <c r="AV37" t="s">
        <v>532</v>
      </c>
      <c r="AW37">
        <v>10226.9</v>
      </c>
      <c r="AX37">
        <v>978.35079999999982</v>
      </c>
      <c r="AY37">
        <v>1218.6056135909041</v>
      </c>
      <c r="AZ37">
        <f t="shared" si="27"/>
        <v>0.1971555119321482</v>
      </c>
      <c r="BA37">
        <v>0.5</v>
      </c>
      <c r="BB37">
        <f t="shared" si="28"/>
        <v>1513.2434998354645</v>
      </c>
      <c r="BC37">
        <f t="shared" si="29"/>
        <v>4.5079263113378332</v>
      </c>
      <c r="BD37">
        <f t="shared" si="30"/>
        <v>149.17214844402829</v>
      </c>
      <c r="BE37">
        <f t="shared" si="31"/>
        <v>5.615329489012391E-3</v>
      </c>
      <c r="BF37">
        <f t="shared" si="32"/>
        <v>1.8162269742769352</v>
      </c>
      <c r="BG37">
        <f t="shared" si="33"/>
        <v>651.18223032611422</v>
      </c>
      <c r="BH37" t="s">
        <v>533</v>
      </c>
      <c r="BI37">
        <v>698.31</v>
      </c>
      <c r="BJ37">
        <f t="shared" si="34"/>
        <v>698.31</v>
      </c>
      <c r="BK37">
        <f t="shared" si="35"/>
        <v>0.42695980372003417</v>
      </c>
      <c r="BL37">
        <f t="shared" si="36"/>
        <v>0.46176597940687392</v>
      </c>
      <c r="BM37">
        <f t="shared" si="37"/>
        <v>0.80966373023057703</v>
      </c>
      <c r="BN37">
        <f t="shared" si="38"/>
        <v>1.0677561047383242</v>
      </c>
      <c r="BO37">
        <f t="shared" si="39"/>
        <v>0.90771786730295911</v>
      </c>
      <c r="BP37">
        <f t="shared" si="40"/>
        <v>0.32959118659647862</v>
      </c>
      <c r="BQ37">
        <f t="shared" si="41"/>
        <v>0.67040881340352132</v>
      </c>
      <c r="BR37">
        <v>16972</v>
      </c>
      <c r="BS37">
        <v>290.00000000000011</v>
      </c>
      <c r="BT37">
        <v>1165.32</v>
      </c>
      <c r="BU37">
        <v>145</v>
      </c>
      <c r="BV37">
        <v>10226.9</v>
      </c>
      <c r="BW37">
        <v>1160.93</v>
      </c>
      <c r="BX37">
        <v>4.3899999999999997</v>
      </c>
      <c r="BY37">
        <v>300.00000000000011</v>
      </c>
      <c r="BZ37">
        <v>38.5</v>
      </c>
      <c r="CA37">
        <v>1218.6056135909041</v>
      </c>
      <c r="CB37">
        <v>1.203765629147167</v>
      </c>
      <c r="CC37">
        <v>-58.982686050221737</v>
      </c>
      <c r="CD37">
        <v>1.0063748022172589</v>
      </c>
      <c r="CE37">
        <v>0.99191457747178835</v>
      </c>
      <c r="CF37">
        <v>-1.1128199555061179E-2</v>
      </c>
      <c r="CG37">
        <v>289.99999999999989</v>
      </c>
      <c r="CH37">
        <v>1162.27</v>
      </c>
      <c r="CI37">
        <v>875</v>
      </c>
      <c r="CJ37">
        <v>10181.4</v>
      </c>
      <c r="CK37">
        <v>1160.67</v>
      </c>
      <c r="CL37">
        <v>1.6</v>
      </c>
      <c r="CZ37">
        <f t="shared" si="42"/>
        <v>1800.07</v>
      </c>
      <c r="DA37">
        <f t="shared" si="43"/>
        <v>1513.2434998354645</v>
      </c>
      <c r="DB37">
        <f t="shared" si="44"/>
        <v>0.84065814098088665</v>
      </c>
      <c r="DC37">
        <f t="shared" si="45"/>
        <v>0.19131628196177344</v>
      </c>
      <c r="DD37">
        <v>6</v>
      </c>
      <c r="DE37">
        <v>0.5</v>
      </c>
      <c r="DF37" t="s">
        <v>425</v>
      </c>
      <c r="DG37">
        <v>2</v>
      </c>
      <c r="DH37">
        <v>1693588854.0999999</v>
      </c>
      <c r="DI37">
        <v>93.868399999999994</v>
      </c>
      <c r="DJ37">
        <v>100.03100000000001</v>
      </c>
      <c r="DK37">
        <v>25.441700000000001</v>
      </c>
      <c r="DL37">
        <v>17.604700000000001</v>
      </c>
      <c r="DM37">
        <v>95.665700000000001</v>
      </c>
      <c r="DN37">
        <v>25.8462</v>
      </c>
      <c r="DO37">
        <v>500.16300000000001</v>
      </c>
      <c r="DP37">
        <v>99.796599999999998</v>
      </c>
      <c r="DQ37">
        <v>0.100663</v>
      </c>
      <c r="DR37">
        <v>28.472999999999999</v>
      </c>
      <c r="DS37">
        <v>28.031600000000001</v>
      </c>
      <c r="DT37">
        <v>999.9</v>
      </c>
      <c r="DU37">
        <v>0</v>
      </c>
      <c r="DV37">
        <v>0</v>
      </c>
      <c r="DW37">
        <v>9947.5</v>
      </c>
      <c r="DX37">
        <v>0</v>
      </c>
      <c r="DY37">
        <v>1575.84</v>
      </c>
      <c r="DZ37">
        <v>-6.1630099999999999</v>
      </c>
      <c r="EA37">
        <v>96.318899999999999</v>
      </c>
      <c r="EB37">
        <v>101.824</v>
      </c>
      <c r="EC37">
        <v>7.8369600000000004</v>
      </c>
      <c r="ED37">
        <v>100.03100000000001</v>
      </c>
      <c r="EE37">
        <v>17.604700000000001</v>
      </c>
      <c r="EF37">
        <v>2.5390000000000001</v>
      </c>
      <c r="EG37">
        <v>1.7568900000000001</v>
      </c>
      <c r="EH37">
        <v>21.278700000000001</v>
      </c>
      <c r="EI37">
        <v>15.4084</v>
      </c>
      <c r="EJ37">
        <v>1800.07</v>
      </c>
      <c r="EK37">
        <v>0.97800100000000001</v>
      </c>
      <c r="EL37">
        <v>2.1999299999999999E-2</v>
      </c>
      <c r="EM37">
        <v>0</v>
      </c>
      <c r="EN37">
        <v>978.08900000000006</v>
      </c>
      <c r="EO37">
        <v>5.0002500000000003</v>
      </c>
      <c r="EP37">
        <v>26185</v>
      </c>
      <c r="EQ37">
        <v>14822.6</v>
      </c>
      <c r="ER37">
        <v>49.686999999999998</v>
      </c>
      <c r="ES37">
        <v>51.625</v>
      </c>
      <c r="ET37">
        <v>50.75</v>
      </c>
      <c r="EU37">
        <v>50.561999999999998</v>
      </c>
      <c r="EV37">
        <v>50.686999999999998</v>
      </c>
      <c r="EW37">
        <v>1755.58</v>
      </c>
      <c r="EX37">
        <v>39.49</v>
      </c>
      <c r="EY37">
        <v>0</v>
      </c>
      <c r="EZ37">
        <v>121.7999999523163</v>
      </c>
      <c r="FA37">
        <v>0</v>
      </c>
      <c r="FB37">
        <v>978.35079999999982</v>
      </c>
      <c r="FC37">
        <v>-2.6659230794352839</v>
      </c>
      <c r="FD37">
        <v>1.2615382764016141</v>
      </c>
      <c r="FE37">
        <v>26186.560000000001</v>
      </c>
      <c r="FF37">
        <v>15</v>
      </c>
      <c r="FG37">
        <v>1693588814.0999999</v>
      </c>
      <c r="FH37" t="s">
        <v>534</v>
      </c>
      <c r="FI37">
        <v>1693588795.0999999</v>
      </c>
      <c r="FJ37">
        <v>1693588814.0999999</v>
      </c>
      <c r="FK37">
        <v>24</v>
      </c>
      <c r="FL37">
        <v>0.122</v>
      </c>
      <c r="FM37">
        <v>-8.0000000000000002E-3</v>
      </c>
      <c r="FN37">
        <v>-1.7969999999999999</v>
      </c>
      <c r="FO37">
        <v>-0.40400000000000003</v>
      </c>
      <c r="FP37">
        <v>100</v>
      </c>
      <c r="FQ37">
        <v>17</v>
      </c>
      <c r="FR37">
        <v>0.64</v>
      </c>
      <c r="FS37">
        <v>0.03</v>
      </c>
      <c r="FT37">
        <v>4.5797216615207716</v>
      </c>
      <c r="FU37">
        <v>-0.38510316238871861</v>
      </c>
      <c r="FV37">
        <v>8.1255768413759241E-2</v>
      </c>
      <c r="FW37">
        <v>1</v>
      </c>
      <c r="FX37">
        <v>0.5464681038815844</v>
      </c>
      <c r="FY37">
        <v>0.12291955621141359</v>
      </c>
      <c r="FZ37">
        <v>1.9500383946869222E-2</v>
      </c>
      <c r="GA37">
        <v>1</v>
      </c>
      <c r="GB37">
        <v>2</v>
      </c>
      <c r="GC37">
        <v>2</v>
      </c>
      <c r="GD37" t="s">
        <v>427</v>
      </c>
      <c r="GE37">
        <v>2.9193199999999999</v>
      </c>
      <c r="GF37">
        <v>2.8300900000000002</v>
      </c>
      <c r="GG37">
        <v>2.6072999999999999E-2</v>
      </c>
      <c r="GH37">
        <v>2.6638499999999999E-2</v>
      </c>
      <c r="GI37">
        <v>0.12590699999999999</v>
      </c>
      <c r="GJ37">
        <v>9.2326099999999994E-2</v>
      </c>
      <c r="GK37">
        <v>25367.8</v>
      </c>
      <c r="GL37">
        <v>31030.799999999999</v>
      </c>
      <c r="GM37">
        <v>23450.7</v>
      </c>
      <c r="GN37">
        <v>29188.5</v>
      </c>
      <c r="GO37">
        <v>27952.9</v>
      </c>
      <c r="GP37">
        <v>37429.599999999999</v>
      </c>
      <c r="GQ37">
        <v>33159.599999999999</v>
      </c>
      <c r="GR37">
        <v>43004.2</v>
      </c>
      <c r="GS37">
        <v>1.9781</v>
      </c>
      <c r="GT37">
        <v>1.7528999999999999</v>
      </c>
      <c r="GU37">
        <v>1.3440799999999999E-2</v>
      </c>
      <c r="GV37">
        <v>0</v>
      </c>
      <c r="GW37">
        <v>27.812200000000001</v>
      </c>
      <c r="GX37">
        <v>999.9</v>
      </c>
      <c r="GY37">
        <v>24.2</v>
      </c>
      <c r="GZ37">
        <v>46.8</v>
      </c>
      <c r="HA37">
        <v>25.632400000000001</v>
      </c>
      <c r="HB37">
        <v>61.620699999999999</v>
      </c>
      <c r="HC37">
        <v>39.086500000000001</v>
      </c>
      <c r="HD37">
        <v>1</v>
      </c>
      <c r="HE37">
        <v>0.391179</v>
      </c>
      <c r="HF37">
        <v>4.4307299999999996</v>
      </c>
      <c r="HG37">
        <v>20.211099999999998</v>
      </c>
      <c r="HH37">
        <v>5.2112999999999996</v>
      </c>
      <c r="HI37">
        <v>11.872199999999999</v>
      </c>
      <c r="HJ37">
        <v>4.9851999999999999</v>
      </c>
      <c r="HK37">
        <v>3.2839999999999998</v>
      </c>
      <c r="HL37">
        <v>9999</v>
      </c>
      <c r="HM37">
        <v>9999</v>
      </c>
      <c r="HN37">
        <v>9999</v>
      </c>
      <c r="HO37">
        <v>999.9</v>
      </c>
      <c r="HP37">
        <v>1.8549800000000001</v>
      </c>
      <c r="HQ37">
        <v>1.8609599999999999</v>
      </c>
      <c r="HR37">
        <v>1.85822</v>
      </c>
      <c r="HS37">
        <v>1.85931</v>
      </c>
      <c r="HT37">
        <v>1.85867</v>
      </c>
      <c r="HU37">
        <v>1.85924</v>
      </c>
      <c r="HV37">
        <v>1.85754</v>
      </c>
      <c r="HW37">
        <v>1.86086</v>
      </c>
      <c r="HX37">
        <v>5</v>
      </c>
      <c r="HY37">
        <v>0</v>
      </c>
      <c r="HZ37">
        <v>0</v>
      </c>
      <c r="IA37">
        <v>0</v>
      </c>
      <c r="IB37" t="s">
        <v>428</v>
      </c>
      <c r="IC37" t="s">
        <v>429</v>
      </c>
      <c r="ID37" t="s">
        <v>430</v>
      </c>
      <c r="IE37" t="s">
        <v>430</v>
      </c>
      <c r="IF37" t="s">
        <v>430</v>
      </c>
      <c r="IG37" t="s">
        <v>430</v>
      </c>
      <c r="IH37">
        <v>0</v>
      </c>
      <c r="II37">
        <v>100</v>
      </c>
      <c r="IJ37">
        <v>100</v>
      </c>
      <c r="IK37">
        <v>-1.7969999999999999</v>
      </c>
      <c r="IL37">
        <v>-0.40450000000000003</v>
      </c>
      <c r="IM37">
        <v>-1.7973095238095449</v>
      </c>
      <c r="IN37">
        <v>0</v>
      </c>
      <c r="IO37">
        <v>0</v>
      </c>
      <c r="IP37">
        <v>0</v>
      </c>
      <c r="IQ37">
        <v>-0.40450000000000003</v>
      </c>
      <c r="IR37">
        <v>0</v>
      </c>
      <c r="IS37">
        <v>0</v>
      </c>
      <c r="IT37">
        <v>0</v>
      </c>
      <c r="IU37">
        <v>-1</v>
      </c>
      <c r="IV37">
        <v>-1</v>
      </c>
      <c r="IW37">
        <v>-1</v>
      </c>
      <c r="IX37">
        <v>-1</v>
      </c>
      <c r="IY37">
        <v>1</v>
      </c>
      <c r="IZ37">
        <v>0.7</v>
      </c>
      <c r="JA37">
        <v>0.36743199999999998</v>
      </c>
      <c r="JB37">
        <v>2.52441</v>
      </c>
      <c r="JC37">
        <v>1.49414</v>
      </c>
      <c r="JD37">
        <v>2.2814899999999998</v>
      </c>
      <c r="JE37">
        <v>1.54419</v>
      </c>
      <c r="JF37">
        <v>2.4072300000000002</v>
      </c>
      <c r="JG37">
        <v>51.331600000000002</v>
      </c>
      <c r="JH37">
        <v>23.912400000000002</v>
      </c>
      <c r="JI37">
        <v>18</v>
      </c>
      <c r="JJ37">
        <v>519.02599999999995</v>
      </c>
      <c r="JK37">
        <v>402.52699999999999</v>
      </c>
      <c r="JL37">
        <v>21.8902</v>
      </c>
      <c r="JM37">
        <v>32.2652</v>
      </c>
      <c r="JN37">
        <v>30.000299999999999</v>
      </c>
      <c r="JO37">
        <v>32.243200000000002</v>
      </c>
      <c r="JP37">
        <v>32.223300000000002</v>
      </c>
      <c r="JQ37">
        <v>7.4101699999999999</v>
      </c>
      <c r="JR37">
        <v>24.313700000000001</v>
      </c>
      <c r="JS37">
        <v>0</v>
      </c>
      <c r="JT37">
        <v>21.871500000000001</v>
      </c>
      <c r="JU37">
        <v>100</v>
      </c>
      <c r="JV37">
        <v>17.417899999999999</v>
      </c>
      <c r="JW37">
        <v>98.345600000000005</v>
      </c>
      <c r="JX37">
        <v>96.938299999999998</v>
      </c>
    </row>
    <row r="38" spans="1:284" x14ac:dyDescent="0.3">
      <c r="A38">
        <v>22</v>
      </c>
      <c r="B38">
        <v>1693588972.5999999</v>
      </c>
      <c r="C38">
        <v>4578.0999999046326</v>
      </c>
      <c r="D38" t="s">
        <v>535</v>
      </c>
      <c r="E38" t="s">
        <v>536</v>
      </c>
      <c r="F38" t="s">
        <v>416</v>
      </c>
      <c r="G38" t="s">
        <v>509</v>
      </c>
      <c r="H38" t="s">
        <v>418</v>
      </c>
      <c r="I38" t="s">
        <v>419</v>
      </c>
      <c r="J38" t="s">
        <v>510</v>
      </c>
      <c r="K38" t="s">
        <v>511</v>
      </c>
      <c r="L38" t="s">
        <v>421</v>
      </c>
      <c r="M38">
        <v>1693588972.5999999</v>
      </c>
      <c r="N38">
        <f t="shared" si="0"/>
        <v>7.2328525108336207E-3</v>
      </c>
      <c r="O38">
        <f t="shared" si="1"/>
        <v>7.232852510833621</v>
      </c>
      <c r="P38">
        <f t="shared" si="2"/>
        <v>2.3601152523733822</v>
      </c>
      <c r="Q38">
        <f t="shared" si="3"/>
        <v>71.570499999999996</v>
      </c>
      <c r="R38">
        <f t="shared" si="4"/>
        <v>63.435220251079592</v>
      </c>
      <c r="S38">
        <f t="shared" si="5"/>
        <v>6.3368675880378342</v>
      </c>
      <c r="T38">
        <f t="shared" si="6"/>
        <v>7.1495421615083483</v>
      </c>
      <c r="U38">
        <f t="shared" si="7"/>
        <v>0.61569153615822236</v>
      </c>
      <c r="V38">
        <f t="shared" si="8"/>
        <v>2.9347121129044913</v>
      </c>
      <c r="W38">
        <f t="shared" si="9"/>
        <v>0.5519128338017083</v>
      </c>
      <c r="X38">
        <f t="shared" si="10"/>
        <v>0.35012360627166317</v>
      </c>
      <c r="Y38">
        <f t="shared" si="11"/>
        <v>344.36369967091122</v>
      </c>
      <c r="Z38">
        <f t="shared" si="12"/>
        <v>28.609162711090306</v>
      </c>
      <c r="AA38">
        <f t="shared" si="13"/>
        <v>28.0124</v>
      </c>
      <c r="AB38">
        <f t="shared" si="14"/>
        <v>3.797583748617642</v>
      </c>
      <c r="AC38">
        <f t="shared" si="15"/>
        <v>64.906906670155664</v>
      </c>
      <c r="AD38">
        <f t="shared" si="16"/>
        <v>2.5299133011465895</v>
      </c>
      <c r="AE38">
        <f t="shared" si="17"/>
        <v>3.8977566963761183</v>
      </c>
      <c r="AF38">
        <f t="shared" si="18"/>
        <v>1.2676704474710525</v>
      </c>
      <c r="AG38">
        <f t="shared" si="19"/>
        <v>-318.96879572776265</v>
      </c>
      <c r="AH38">
        <f t="shared" si="20"/>
        <v>70.785927625388055</v>
      </c>
      <c r="AI38">
        <f t="shared" si="21"/>
        <v>5.2700400945728605</v>
      </c>
      <c r="AJ38">
        <f t="shared" si="22"/>
        <v>101.45087166310945</v>
      </c>
      <c r="AK38">
        <v>0</v>
      </c>
      <c r="AL38">
        <v>0</v>
      </c>
      <c r="AM38">
        <f t="shared" si="23"/>
        <v>1</v>
      </c>
      <c r="AN38">
        <f t="shared" si="24"/>
        <v>0</v>
      </c>
      <c r="AO38">
        <f t="shared" si="25"/>
        <v>52765.211774599447</v>
      </c>
      <c r="AP38" t="s">
        <v>422</v>
      </c>
      <c r="AQ38">
        <v>10366.9</v>
      </c>
      <c r="AR38">
        <v>993.59653846153856</v>
      </c>
      <c r="AS38">
        <v>3431.87</v>
      </c>
      <c r="AT38">
        <f t="shared" si="26"/>
        <v>0.71047955241266758</v>
      </c>
      <c r="AU38">
        <v>-3.9894345373445681</v>
      </c>
      <c r="AV38" t="s">
        <v>537</v>
      </c>
      <c r="AW38">
        <v>10222.799999999999</v>
      </c>
      <c r="AX38">
        <v>979.79926923076937</v>
      </c>
      <c r="AY38">
        <v>1203.2821021240959</v>
      </c>
      <c r="AZ38">
        <f t="shared" si="27"/>
        <v>0.18572771297671853</v>
      </c>
      <c r="BA38">
        <v>0.5</v>
      </c>
      <c r="BB38">
        <f t="shared" si="28"/>
        <v>1513.1594998354556</v>
      </c>
      <c r="BC38">
        <f t="shared" si="29"/>
        <v>2.3601152523733822</v>
      </c>
      <c r="BD38">
        <f t="shared" si="30"/>
        <v>140.51782663671722</v>
      </c>
      <c r="BE38">
        <f t="shared" si="31"/>
        <v>4.1962197576715576E-3</v>
      </c>
      <c r="BF38">
        <f t="shared" si="32"/>
        <v>1.8520909551815696</v>
      </c>
      <c r="BG38">
        <f t="shared" si="33"/>
        <v>646.78086548069427</v>
      </c>
      <c r="BH38" t="s">
        <v>538</v>
      </c>
      <c r="BI38">
        <v>691.35</v>
      </c>
      <c r="BJ38">
        <f t="shared" si="34"/>
        <v>691.35</v>
      </c>
      <c r="BK38">
        <f t="shared" si="35"/>
        <v>0.42544645284792881</v>
      </c>
      <c r="BL38">
        <f t="shared" si="36"/>
        <v>0.43654779992514076</v>
      </c>
      <c r="BM38">
        <f t="shared" si="37"/>
        <v>0.81319891767836172</v>
      </c>
      <c r="BN38">
        <f t="shared" si="38"/>
        <v>1.0657998051452549</v>
      </c>
      <c r="BO38">
        <f t="shared" si="39"/>
        <v>0.9140024419040127</v>
      </c>
      <c r="BP38">
        <f t="shared" si="40"/>
        <v>0.30802974747592127</v>
      </c>
      <c r="BQ38">
        <f t="shared" si="41"/>
        <v>0.69197025252407873</v>
      </c>
      <c r="BR38">
        <v>16974</v>
      </c>
      <c r="BS38">
        <v>290.00000000000011</v>
      </c>
      <c r="BT38">
        <v>1153.3800000000001</v>
      </c>
      <c r="BU38">
        <v>165</v>
      </c>
      <c r="BV38">
        <v>10222.799999999999</v>
      </c>
      <c r="BW38">
        <v>1150.06</v>
      </c>
      <c r="BX38">
        <v>3.32</v>
      </c>
      <c r="BY38">
        <v>300.00000000000011</v>
      </c>
      <c r="BZ38">
        <v>38.5</v>
      </c>
      <c r="CA38">
        <v>1203.2821021240959</v>
      </c>
      <c r="CB38">
        <v>1.262263888803278</v>
      </c>
      <c r="CC38">
        <v>-54.412360519253873</v>
      </c>
      <c r="CD38">
        <v>1.055191392076765</v>
      </c>
      <c r="CE38">
        <v>0.98957979658348871</v>
      </c>
      <c r="CF38">
        <v>-1.1127230923248049E-2</v>
      </c>
      <c r="CG38">
        <v>289.99999999999989</v>
      </c>
      <c r="CH38">
        <v>1150.93</v>
      </c>
      <c r="CI38">
        <v>865</v>
      </c>
      <c r="CJ38">
        <v>10180.9</v>
      </c>
      <c r="CK38">
        <v>1149.8399999999999</v>
      </c>
      <c r="CL38">
        <v>1.0900000000000001</v>
      </c>
      <c r="CZ38">
        <f t="shared" si="42"/>
        <v>1799.97</v>
      </c>
      <c r="DA38">
        <f t="shared" si="43"/>
        <v>1513.1594998354556</v>
      </c>
      <c r="DB38">
        <f t="shared" si="44"/>
        <v>0.84065817754487882</v>
      </c>
      <c r="DC38">
        <f t="shared" si="45"/>
        <v>0.19131635508975772</v>
      </c>
      <c r="DD38">
        <v>6</v>
      </c>
      <c r="DE38">
        <v>0.5</v>
      </c>
      <c r="DF38" t="s">
        <v>425</v>
      </c>
      <c r="DG38">
        <v>2</v>
      </c>
      <c r="DH38">
        <v>1693588972.5999999</v>
      </c>
      <c r="DI38">
        <v>71.570499999999996</v>
      </c>
      <c r="DJ38">
        <v>75.022599999999997</v>
      </c>
      <c r="DK38">
        <v>25.325700000000001</v>
      </c>
      <c r="DL38">
        <v>16.8691</v>
      </c>
      <c r="DM38">
        <v>73.328599999999994</v>
      </c>
      <c r="DN38">
        <v>25.736499999999999</v>
      </c>
      <c r="DO38">
        <v>500.178</v>
      </c>
      <c r="DP38">
        <v>99.795599999999993</v>
      </c>
      <c r="DQ38">
        <v>9.9498699999999995E-2</v>
      </c>
      <c r="DR38">
        <v>28.459800000000001</v>
      </c>
      <c r="DS38">
        <v>28.0124</v>
      </c>
      <c r="DT38">
        <v>999.9</v>
      </c>
      <c r="DU38">
        <v>0</v>
      </c>
      <c r="DV38">
        <v>0</v>
      </c>
      <c r="DW38">
        <v>10050</v>
      </c>
      <c r="DX38">
        <v>0</v>
      </c>
      <c r="DY38">
        <v>1576.77</v>
      </c>
      <c r="DZ38">
        <v>-3.4521099999999998</v>
      </c>
      <c r="EA38">
        <v>73.430099999999996</v>
      </c>
      <c r="EB38">
        <v>76.309799999999996</v>
      </c>
      <c r="EC38">
        <v>8.4566300000000005</v>
      </c>
      <c r="ED38">
        <v>75.022599999999997</v>
      </c>
      <c r="EE38">
        <v>16.8691</v>
      </c>
      <c r="EF38">
        <v>2.52739</v>
      </c>
      <c r="EG38">
        <v>1.68346</v>
      </c>
      <c r="EH38">
        <v>21.204000000000001</v>
      </c>
      <c r="EI38">
        <v>14.7448</v>
      </c>
      <c r="EJ38">
        <v>1799.97</v>
      </c>
      <c r="EK38">
        <v>0.97800100000000001</v>
      </c>
      <c r="EL38">
        <v>2.1999299999999999E-2</v>
      </c>
      <c r="EM38">
        <v>0</v>
      </c>
      <c r="EN38">
        <v>979.87900000000002</v>
      </c>
      <c r="EO38">
        <v>5.0002500000000003</v>
      </c>
      <c r="EP38">
        <v>26173.1</v>
      </c>
      <c r="EQ38">
        <v>14821.8</v>
      </c>
      <c r="ER38">
        <v>49.811999999999998</v>
      </c>
      <c r="ES38">
        <v>51.75</v>
      </c>
      <c r="ET38">
        <v>50.811999999999998</v>
      </c>
      <c r="EU38">
        <v>50.75</v>
      </c>
      <c r="EV38">
        <v>50.811999999999998</v>
      </c>
      <c r="EW38">
        <v>1755.48</v>
      </c>
      <c r="EX38">
        <v>39.49</v>
      </c>
      <c r="EY38">
        <v>0</v>
      </c>
      <c r="EZ38">
        <v>116.3999998569489</v>
      </c>
      <c r="FA38">
        <v>0</v>
      </c>
      <c r="FB38">
        <v>979.79926923076937</v>
      </c>
      <c r="FC38">
        <v>-1.6827692444724229</v>
      </c>
      <c r="FD38">
        <v>-97.353846110866371</v>
      </c>
      <c r="FE38">
        <v>26191.853846153841</v>
      </c>
      <c r="FF38">
        <v>15</v>
      </c>
      <c r="FG38">
        <v>1693588929.0999999</v>
      </c>
      <c r="FH38" t="s">
        <v>539</v>
      </c>
      <c r="FI38">
        <v>1693588918.0999999</v>
      </c>
      <c r="FJ38">
        <v>1693588929.0999999</v>
      </c>
      <c r="FK38">
        <v>25</v>
      </c>
      <c r="FL38">
        <v>3.9E-2</v>
      </c>
      <c r="FM38">
        <v>-6.0000000000000001E-3</v>
      </c>
      <c r="FN38">
        <v>-1.758</v>
      </c>
      <c r="FO38">
        <v>-0.41099999999999998</v>
      </c>
      <c r="FP38">
        <v>75</v>
      </c>
      <c r="FQ38">
        <v>17</v>
      </c>
      <c r="FR38">
        <v>1.18</v>
      </c>
      <c r="FS38">
        <v>0.03</v>
      </c>
      <c r="FT38">
        <v>2.325095034400201</v>
      </c>
      <c r="FU38">
        <v>-0.1015997367515422</v>
      </c>
      <c r="FV38">
        <v>5.1560183947046603E-2</v>
      </c>
      <c r="FW38">
        <v>1</v>
      </c>
      <c r="FX38">
        <v>0.59006739728944657</v>
      </c>
      <c r="FY38">
        <v>0.1213147775907155</v>
      </c>
      <c r="FZ38">
        <v>1.8386018344351909E-2</v>
      </c>
      <c r="GA38">
        <v>1</v>
      </c>
      <c r="GB38">
        <v>2</v>
      </c>
      <c r="GC38">
        <v>2</v>
      </c>
      <c r="GD38" t="s">
        <v>427</v>
      </c>
      <c r="GE38">
        <v>2.9193199999999999</v>
      </c>
      <c r="GF38">
        <v>2.8298199999999998</v>
      </c>
      <c r="GG38">
        <v>2.0192000000000002E-2</v>
      </c>
      <c r="GH38">
        <v>2.02057E-2</v>
      </c>
      <c r="GI38">
        <v>0.12552199999999999</v>
      </c>
      <c r="GJ38">
        <v>8.9507500000000004E-2</v>
      </c>
      <c r="GK38">
        <v>25519.9</v>
      </c>
      <c r="GL38">
        <v>31232.6</v>
      </c>
      <c r="GM38">
        <v>23450</v>
      </c>
      <c r="GN38">
        <v>29185.8</v>
      </c>
      <c r="GO38">
        <v>27964.7</v>
      </c>
      <c r="GP38">
        <v>37543.199999999997</v>
      </c>
      <c r="GQ38">
        <v>33159.300000000003</v>
      </c>
      <c r="GR38">
        <v>43000.800000000003</v>
      </c>
      <c r="GS38">
        <v>1.9782999999999999</v>
      </c>
      <c r="GT38">
        <v>1.7496</v>
      </c>
      <c r="GU38">
        <v>4.8428799999999999E-3</v>
      </c>
      <c r="GV38">
        <v>0</v>
      </c>
      <c r="GW38">
        <v>27.933299999999999</v>
      </c>
      <c r="GX38">
        <v>999.9</v>
      </c>
      <c r="GY38">
        <v>24.1</v>
      </c>
      <c r="GZ38">
        <v>47</v>
      </c>
      <c r="HA38">
        <v>25.786899999999999</v>
      </c>
      <c r="HB38">
        <v>61.430700000000002</v>
      </c>
      <c r="HC38">
        <v>39.0745</v>
      </c>
      <c r="HD38">
        <v>1</v>
      </c>
      <c r="HE38">
        <v>0.39524399999999998</v>
      </c>
      <c r="HF38">
        <v>4.3790699999999996</v>
      </c>
      <c r="HG38">
        <v>20.212</v>
      </c>
      <c r="HH38">
        <v>5.2107000000000001</v>
      </c>
      <c r="HI38">
        <v>11.872199999999999</v>
      </c>
      <c r="HJ38">
        <v>4.9854000000000003</v>
      </c>
      <c r="HK38">
        <v>3.2839999999999998</v>
      </c>
      <c r="HL38">
        <v>9999</v>
      </c>
      <c r="HM38">
        <v>9999</v>
      </c>
      <c r="HN38">
        <v>9999</v>
      </c>
      <c r="HO38">
        <v>999.9</v>
      </c>
      <c r="HP38">
        <v>1.85501</v>
      </c>
      <c r="HQ38">
        <v>1.8609599999999999</v>
      </c>
      <c r="HR38">
        <v>1.8582399999999999</v>
      </c>
      <c r="HS38">
        <v>1.85934</v>
      </c>
      <c r="HT38">
        <v>1.85869</v>
      </c>
      <c r="HU38">
        <v>1.8592599999999999</v>
      </c>
      <c r="HV38">
        <v>1.8575999999999999</v>
      </c>
      <c r="HW38">
        <v>1.8609100000000001</v>
      </c>
      <c r="HX38">
        <v>5</v>
      </c>
      <c r="HY38">
        <v>0</v>
      </c>
      <c r="HZ38">
        <v>0</v>
      </c>
      <c r="IA38">
        <v>0</v>
      </c>
      <c r="IB38" t="s">
        <v>428</v>
      </c>
      <c r="IC38" t="s">
        <v>429</v>
      </c>
      <c r="ID38" t="s">
        <v>430</v>
      </c>
      <c r="IE38" t="s">
        <v>430</v>
      </c>
      <c r="IF38" t="s">
        <v>430</v>
      </c>
      <c r="IG38" t="s">
        <v>430</v>
      </c>
      <c r="IH38">
        <v>0</v>
      </c>
      <c r="II38">
        <v>100</v>
      </c>
      <c r="IJ38">
        <v>100</v>
      </c>
      <c r="IK38">
        <v>-1.758</v>
      </c>
      <c r="IL38">
        <v>-0.4108</v>
      </c>
      <c r="IM38">
        <v>-1.7581714285714301</v>
      </c>
      <c r="IN38">
        <v>0</v>
      </c>
      <c r="IO38">
        <v>0</v>
      </c>
      <c r="IP38">
        <v>0</v>
      </c>
      <c r="IQ38">
        <v>-0.41080000000000177</v>
      </c>
      <c r="IR38">
        <v>0</v>
      </c>
      <c r="IS38">
        <v>0</v>
      </c>
      <c r="IT38">
        <v>0</v>
      </c>
      <c r="IU38">
        <v>-1</v>
      </c>
      <c r="IV38">
        <v>-1</v>
      </c>
      <c r="IW38">
        <v>-1</v>
      </c>
      <c r="IX38">
        <v>-1</v>
      </c>
      <c r="IY38">
        <v>0.9</v>
      </c>
      <c r="IZ38">
        <v>0.7</v>
      </c>
      <c r="JA38">
        <v>0.31127899999999997</v>
      </c>
      <c r="JB38">
        <v>2.5305200000000001</v>
      </c>
      <c r="JC38">
        <v>1.49414</v>
      </c>
      <c r="JD38">
        <v>2.2814899999999998</v>
      </c>
      <c r="JE38">
        <v>1.54419</v>
      </c>
      <c r="JF38">
        <v>2.4377399999999998</v>
      </c>
      <c r="JG38">
        <v>51.598399999999998</v>
      </c>
      <c r="JH38">
        <v>23.921099999999999</v>
      </c>
      <c r="JI38">
        <v>18</v>
      </c>
      <c r="JJ38">
        <v>519.37300000000005</v>
      </c>
      <c r="JK38">
        <v>400.642</v>
      </c>
      <c r="JL38">
        <v>21.774799999999999</v>
      </c>
      <c r="JM38">
        <v>32.307099999999998</v>
      </c>
      <c r="JN38">
        <v>30</v>
      </c>
      <c r="JO38">
        <v>32.268700000000003</v>
      </c>
      <c r="JP38">
        <v>32.248699999999999</v>
      </c>
      <c r="JQ38">
        <v>6.2920800000000003</v>
      </c>
      <c r="JR38">
        <v>28.171800000000001</v>
      </c>
      <c r="JS38">
        <v>0</v>
      </c>
      <c r="JT38">
        <v>21.763000000000002</v>
      </c>
      <c r="JU38">
        <v>75</v>
      </c>
      <c r="JV38">
        <v>16.66</v>
      </c>
      <c r="JW38">
        <v>98.343900000000005</v>
      </c>
      <c r="JX38">
        <v>96.930199999999999</v>
      </c>
    </row>
    <row r="39" spans="1:284" x14ac:dyDescent="0.3">
      <c r="A39">
        <v>23</v>
      </c>
      <c r="B39">
        <v>1693589088.5999999</v>
      </c>
      <c r="C39">
        <v>4694.0999999046326</v>
      </c>
      <c r="D39" t="s">
        <v>540</v>
      </c>
      <c r="E39" t="s">
        <v>541</v>
      </c>
      <c r="F39" t="s">
        <v>416</v>
      </c>
      <c r="G39" t="s">
        <v>509</v>
      </c>
      <c r="H39" t="s">
        <v>418</v>
      </c>
      <c r="I39" t="s">
        <v>419</v>
      </c>
      <c r="J39" t="s">
        <v>510</v>
      </c>
      <c r="K39" t="s">
        <v>511</v>
      </c>
      <c r="L39" t="s">
        <v>421</v>
      </c>
      <c r="M39">
        <v>1693589088.5999999</v>
      </c>
      <c r="N39">
        <f t="shared" si="0"/>
        <v>7.2573057663406944E-3</v>
      </c>
      <c r="O39">
        <f t="shared" si="1"/>
        <v>7.2573057663406946</v>
      </c>
      <c r="P39">
        <f t="shared" si="2"/>
        <v>1.9083216312874813E-2</v>
      </c>
      <c r="Q39">
        <f t="shared" si="3"/>
        <v>49.568199999999997</v>
      </c>
      <c r="R39">
        <f t="shared" si="4"/>
        <v>48.495425622382577</v>
      </c>
      <c r="S39">
        <f t="shared" si="5"/>
        <v>4.844378201921506</v>
      </c>
      <c r="T39">
        <f t="shared" si="6"/>
        <v>4.951541398116059</v>
      </c>
      <c r="U39">
        <f t="shared" si="7"/>
        <v>0.61453677521985872</v>
      </c>
      <c r="V39">
        <f t="shared" si="8"/>
        <v>2.9312084323324172</v>
      </c>
      <c r="W39">
        <f t="shared" si="9"/>
        <v>0.55091633565545073</v>
      </c>
      <c r="X39">
        <f t="shared" si="10"/>
        <v>0.34948828195762277</v>
      </c>
      <c r="Y39">
        <f t="shared" si="11"/>
        <v>344.36119967099273</v>
      </c>
      <c r="Z39">
        <f t="shared" si="12"/>
        <v>28.628261901799366</v>
      </c>
      <c r="AA39">
        <f t="shared" si="13"/>
        <v>28.005700000000001</v>
      </c>
      <c r="AB39">
        <f t="shared" si="14"/>
        <v>3.7961008512202903</v>
      </c>
      <c r="AC39">
        <f t="shared" si="15"/>
        <v>64.603775073411484</v>
      </c>
      <c r="AD39">
        <f t="shared" si="16"/>
        <v>2.5218016276826698</v>
      </c>
      <c r="AE39">
        <f t="shared" si="17"/>
        <v>3.9034895790796438</v>
      </c>
      <c r="AF39">
        <f t="shared" si="18"/>
        <v>1.2742992235376205</v>
      </c>
      <c r="AG39">
        <f t="shared" si="19"/>
        <v>-320.04718429562462</v>
      </c>
      <c r="AH39">
        <f t="shared" si="20"/>
        <v>75.75829193647192</v>
      </c>
      <c r="AI39">
        <f t="shared" si="21"/>
        <v>5.6474998464284374</v>
      </c>
      <c r="AJ39">
        <f t="shared" si="22"/>
        <v>105.71980715826848</v>
      </c>
      <c r="AK39">
        <v>0</v>
      </c>
      <c r="AL39">
        <v>0</v>
      </c>
      <c r="AM39">
        <f t="shared" si="23"/>
        <v>1</v>
      </c>
      <c r="AN39">
        <f t="shared" si="24"/>
        <v>0</v>
      </c>
      <c r="AO39">
        <f t="shared" si="25"/>
        <v>52659.964341848907</v>
      </c>
      <c r="AP39" t="s">
        <v>422</v>
      </c>
      <c r="AQ39">
        <v>10366.9</v>
      </c>
      <c r="AR39">
        <v>993.59653846153856</v>
      </c>
      <c r="AS39">
        <v>3431.87</v>
      </c>
      <c r="AT39">
        <f t="shared" si="26"/>
        <v>0.71047955241266758</v>
      </c>
      <c r="AU39">
        <v>-3.9894345373445681</v>
      </c>
      <c r="AV39" t="s">
        <v>542</v>
      </c>
      <c r="AW39">
        <v>10228.200000000001</v>
      </c>
      <c r="AX39">
        <v>982.45650000000012</v>
      </c>
      <c r="AY39">
        <v>1189.1645401090859</v>
      </c>
      <c r="AZ39">
        <f t="shared" si="27"/>
        <v>0.1738262730993676</v>
      </c>
      <c r="BA39">
        <v>0.5</v>
      </c>
      <c r="BB39">
        <f t="shared" si="28"/>
        <v>1513.1507998354962</v>
      </c>
      <c r="BC39">
        <f t="shared" si="29"/>
        <v>1.9083216312874813E-2</v>
      </c>
      <c r="BD39">
        <f t="shared" si="30"/>
        <v>131.51268208636574</v>
      </c>
      <c r="BE39">
        <f t="shared" si="31"/>
        <v>2.6491198062303062E-3</v>
      </c>
      <c r="BF39">
        <f t="shared" si="32"/>
        <v>1.8859505007483517</v>
      </c>
      <c r="BG39">
        <f t="shared" si="33"/>
        <v>642.67974927260309</v>
      </c>
      <c r="BH39" t="s">
        <v>543</v>
      </c>
      <c r="BI39">
        <v>672.73</v>
      </c>
      <c r="BJ39">
        <f t="shared" si="34"/>
        <v>672.73</v>
      </c>
      <c r="BK39">
        <f t="shared" si="35"/>
        <v>0.43428350130732263</v>
      </c>
      <c r="BL39">
        <f t="shared" si="36"/>
        <v>0.40025990528329708</v>
      </c>
      <c r="BM39">
        <f t="shared" si="37"/>
        <v>0.81282771439322188</v>
      </c>
      <c r="BN39">
        <f t="shared" si="38"/>
        <v>1.0569624804042075</v>
      </c>
      <c r="BO39">
        <f t="shared" si="39"/>
        <v>0.91979242495460234</v>
      </c>
      <c r="BP39">
        <f t="shared" si="40"/>
        <v>0.2740750822873404</v>
      </c>
      <c r="BQ39">
        <f t="shared" si="41"/>
        <v>0.72592491771265966</v>
      </c>
      <c r="BR39">
        <v>16976</v>
      </c>
      <c r="BS39">
        <v>290.00000000000011</v>
      </c>
      <c r="BT39">
        <v>1142.42</v>
      </c>
      <c r="BU39">
        <v>125</v>
      </c>
      <c r="BV39">
        <v>10228.200000000001</v>
      </c>
      <c r="BW39">
        <v>1140.56</v>
      </c>
      <c r="BX39">
        <v>1.86</v>
      </c>
      <c r="BY39">
        <v>300.00000000000011</v>
      </c>
      <c r="BZ39">
        <v>38.5</v>
      </c>
      <c r="CA39">
        <v>1189.1645401090859</v>
      </c>
      <c r="CB39">
        <v>1.1069502225036369</v>
      </c>
      <c r="CC39">
        <v>-49.715966872914031</v>
      </c>
      <c r="CD39">
        <v>0.92521482452740911</v>
      </c>
      <c r="CE39">
        <v>0.9903958216484241</v>
      </c>
      <c r="CF39">
        <v>-1.1125778642936599E-2</v>
      </c>
      <c r="CG39">
        <v>289.99999999999989</v>
      </c>
      <c r="CH39">
        <v>1140.46</v>
      </c>
      <c r="CI39">
        <v>785</v>
      </c>
      <c r="CJ39">
        <v>10183.4</v>
      </c>
      <c r="CK39">
        <v>1140.3399999999999</v>
      </c>
      <c r="CL39">
        <v>0.12</v>
      </c>
      <c r="CZ39">
        <f t="shared" si="42"/>
        <v>1799.96</v>
      </c>
      <c r="DA39">
        <f t="shared" si="43"/>
        <v>1513.1507998354962</v>
      </c>
      <c r="DB39">
        <f t="shared" si="44"/>
        <v>0.84065801453115407</v>
      </c>
      <c r="DC39">
        <f t="shared" si="45"/>
        <v>0.19131602906230846</v>
      </c>
      <c r="DD39">
        <v>6</v>
      </c>
      <c r="DE39">
        <v>0.5</v>
      </c>
      <c r="DF39" t="s">
        <v>425</v>
      </c>
      <c r="DG39">
        <v>2</v>
      </c>
      <c r="DH39">
        <v>1693589088.5999999</v>
      </c>
      <c r="DI39">
        <v>49.568199999999997</v>
      </c>
      <c r="DJ39">
        <v>50.023200000000003</v>
      </c>
      <c r="DK39">
        <v>25.244900000000001</v>
      </c>
      <c r="DL39">
        <v>16.748100000000001</v>
      </c>
      <c r="DM39">
        <v>51.244300000000003</v>
      </c>
      <c r="DN39">
        <v>25.659199999999998</v>
      </c>
      <c r="DO39">
        <v>499.536</v>
      </c>
      <c r="DP39">
        <v>99.795199999999994</v>
      </c>
      <c r="DQ39">
        <v>9.8308300000000001E-2</v>
      </c>
      <c r="DR39">
        <v>28.485099999999999</v>
      </c>
      <c r="DS39">
        <v>28.005700000000001</v>
      </c>
      <c r="DT39">
        <v>999.9</v>
      </c>
      <c r="DU39">
        <v>0</v>
      </c>
      <c r="DV39">
        <v>0</v>
      </c>
      <c r="DW39">
        <v>10030</v>
      </c>
      <c r="DX39">
        <v>0</v>
      </c>
      <c r="DY39">
        <v>1581.83</v>
      </c>
      <c r="DZ39">
        <v>-0.45496399999999998</v>
      </c>
      <c r="EA39">
        <v>50.851999999999997</v>
      </c>
      <c r="EB39">
        <v>50.8752</v>
      </c>
      <c r="EC39">
        <v>8.4967199999999998</v>
      </c>
      <c r="ED39">
        <v>50.023200000000003</v>
      </c>
      <c r="EE39">
        <v>16.748100000000001</v>
      </c>
      <c r="EF39">
        <v>2.51932</v>
      </c>
      <c r="EG39">
        <v>1.6713800000000001</v>
      </c>
      <c r="EH39">
        <v>21.151800000000001</v>
      </c>
      <c r="EI39">
        <v>14.6332</v>
      </c>
      <c r="EJ39">
        <v>1799.96</v>
      </c>
      <c r="EK39">
        <v>0.97800399999999998</v>
      </c>
      <c r="EL39">
        <v>2.1995600000000001E-2</v>
      </c>
      <c r="EM39">
        <v>0</v>
      </c>
      <c r="EN39">
        <v>982.69200000000001</v>
      </c>
      <c r="EO39">
        <v>5.0002500000000003</v>
      </c>
      <c r="EP39">
        <v>26228.6</v>
      </c>
      <c r="EQ39">
        <v>14821.8</v>
      </c>
      <c r="ER39">
        <v>50</v>
      </c>
      <c r="ES39">
        <v>52</v>
      </c>
      <c r="ET39">
        <v>51</v>
      </c>
      <c r="EU39">
        <v>50.936999999999998</v>
      </c>
      <c r="EV39">
        <v>51</v>
      </c>
      <c r="EW39">
        <v>1755.48</v>
      </c>
      <c r="EX39">
        <v>39.479999999999997</v>
      </c>
      <c r="EY39">
        <v>0</v>
      </c>
      <c r="EZ39">
        <v>114.19999980926509</v>
      </c>
      <c r="FA39">
        <v>0</v>
      </c>
      <c r="FB39">
        <v>982.45650000000012</v>
      </c>
      <c r="FC39">
        <v>-0.50738463010716517</v>
      </c>
      <c r="FD39">
        <v>44.222225340829603</v>
      </c>
      <c r="FE39">
        <v>26240.91153846154</v>
      </c>
      <c r="FF39">
        <v>15</v>
      </c>
      <c r="FG39">
        <v>1693589047.0999999</v>
      </c>
      <c r="FH39" t="s">
        <v>544</v>
      </c>
      <c r="FI39">
        <v>1693589030.0999999</v>
      </c>
      <c r="FJ39">
        <v>1693589047.0999999</v>
      </c>
      <c r="FK39">
        <v>26</v>
      </c>
      <c r="FL39">
        <v>8.2000000000000003E-2</v>
      </c>
      <c r="FM39">
        <v>-4.0000000000000001E-3</v>
      </c>
      <c r="FN39">
        <v>-1.6759999999999999</v>
      </c>
      <c r="FO39">
        <v>-0.41399999999999998</v>
      </c>
      <c r="FP39">
        <v>50</v>
      </c>
      <c r="FQ39">
        <v>16</v>
      </c>
      <c r="FR39">
        <v>1.07</v>
      </c>
      <c r="FS39">
        <v>0.03</v>
      </c>
      <c r="FT39">
        <v>9.6142776949181639E-3</v>
      </c>
      <c r="FU39">
        <v>-0.19965029258736569</v>
      </c>
      <c r="FV39">
        <v>6.0357123912344469E-2</v>
      </c>
      <c r="FW39">
        <v>1</v>
      </c>
      <c r="FX39">
        <v>0.59575148857242832</v>
      </c>
      <c r="FY39">
        <v>0.114318789920928</v>
      </c>
      <c r="FZ39">
        <v>1.813622073462998E-2</v>
      </c>
      <c r="GA39">
        <v>1</v>
      </c>
      <c r="GB39">
        <v>2</v>
      </c>
      <c r="GC39">
        <v>2</v>
      </c>
      <c r="GD39" t="s">
        <v>427</v>
      </c>
      <c r="GE39">
        <v>2.9176199999999999</v>
      </c>
      <c r="GF39">
        <v>2.8284500000000001</v>
      </c>
      <c r="GG39">
        <v>1.42322E-2</v>
      </c>
      <c r="GH39">
        <v>1.3598000000000001E-2</v>
      </c>
      <c r="GI39">
        <v>0.12523500000000001</v>
      </c>
      <c r="GJ39">
        <v>8.9024500000000006E-2</v>
      </c>
      <c r="GK39">
        <v>25672.2</v>
      </c>
      <c r="GL39">
        <v>31438.3</v>
      </c>
      <c r="GM39">
        <v>23447.8</v>
      </c>
      <c r="GN39">
        <v>29181.9</v>
      </c>
      <c r="GO39">
        <v>27971.9</v>
      </c>
      <c r="GP39">
        <v>37558.300000000003</v>
      </c>
      <c r="GQ39">
        <v>33157</v>
      </c>
      <c r="GR39">
        <v>42996</v>
      </c>
      <c r="GS39">
        <v>1.9759</v>
      </c>
      <c r="GT39">
        <v>1.7468999999999999</v>
      </c>
      <c r="GU39">
        <v>-1.1175899999999999E-3</v>
      </c>
      <c r="GV39">
        <v>0</v>
      </c>
      <c r="GW39">
        <v>28.023900000000001</v>
      </c>
      <c r="GX39">
        <v>999.9</v>
      </c>
      <c r="GY39">
        <v>24.1</v>
      </c>
      <c r="GZ39">
        <v>47.2</v>
      </c>
      <c r="HA39">
        <v>26.052499999999998</v>
      </c>
      <c r="HB39">
        <v>61.590800000000002</v>
      </c>
      <c r="HC39">
        <v>38.637799999999999</v>
      </c>
      <c r="HD39">
        <v>1</v>
      </c>
      <c r="HE39">
        <v>0.40500000000000003</v>
      </c>
      <c r="HF39">
        <v>4.5462100000000003</v>
      </c>
      <c r="HG39">
        <v>20.204999999999998</v>
      </c>
      <c r="HH39">
        <v>5.1987199999999998</v>
      </c>
      <c r="HI39">
        <v>11.872199999999999</v>
      </c>
      <c r="HJ39">
        <v>4.9795999999999996</v>
      </c>
      <c r="HK39">
        <v>3.2812000000000001</v>
      </c>
      <c r="HL39">
        <v>9999</v>
      </c>
      <c r="HM39">
        <v>9999</v>
      </c>
      <c r="HN39">
        <v>9999</v>
      </c>
      <c r="HO39">
        <v>999.9</v>
      </c>
      <c r="HP39">
        <v>1.8549599999999999</v>
      </c>
      <c r="HQ39">
        <v>1.86094</v>
      </c>
      <c r="HR39">
        <v>1.85822</v>
      </c>
      <c r="HS39">
        <v>1.85928</v>
      </c>
      <c r="HT39">
        <v>1.85867</v>
      </c>
      <c r="HU39">
        <v>1.85928</v>
      </c>
      <c r="HV39">
        <v>1.8575600000000001</v>
      </c>
      <c r="HW39">
        <v>1.8608199999999999</v>
      </c>
      <c r="HX39">
        <v>5</v>
      </c>
      <c r="HY39">
        <v>0</v>
      </c>
      <c r="HZ39">
        <v>0</v>
      </c>
      <c r="IA39">
        <v>0</v>
      </c>
      <c r="IB39" t="s">
        <v>428</v>
      </c>
      <c r="IC39" t="s">
        <v>429</v>
      </c>
      <c r="ID39" t="s">
        <v>430</v>
      </c>
      <c r="IE39" t="s">
        <v>430</v>
      </c>
      <c r="IF39" t="s">
        <v>430</v>
      </c>
      <c r="IG39" t="s">
        <v>430</v>
      </c>
      <c r="IH39">
        <v>0</v>
      </c>
      <c r="II39">
        <v>100</v>
      </c>
      <c r="IJ39">
        <v>100</v>
      </c>
      <c r="IK39">
        <v>-1.6759999999999999</v>
      </c>
      <c r="IL39">
        <v>-0.4143</v>
      </c>
      <c r="IM39">
        <v>-1.6760600000000141</v>
      </c>
      <c r="IN39">
        <v>0</v>
      </c>
      <c r="IO39">
        <v>0</v>
      </c>
      <c r="IP39">
        <v>0</v>
      </c>
      <c r="IQ39">
        <v>-0.41432999999999959</v>
      </c>
      <c r="IR39">
        <v>0</v>
      </c>
      <c r="IS39">
        <v>0</v>
      </c>
      <c r="IT39">
        <v>0</v>
      </c>
      <c r="IU39">
        <v>-1</v>
      </c>
      <c r="IV39">
        <v>-1</v>
      </c>
      <c r="IW39">
        <v>-1</v>
      </c>
      <c r="IX39">
        <v>-1</v>
      </c>
      <c r="IY39">
        <v>1</v>
      </c>
      <c r="IZ39">
        <v>0.7</v>
      </c>
      <c r="JA39">
        <v>0.25512699999999999</v>
      </c>
      <c r="JB39">
        <v>2.5390600000000001</v>
      </c>
      <c r="JC39">
        <v>1.49414</v>
      </c>
      <c r="JD39">
        <v>2.2814899999999998</v>
      </c>
      <c r="JE39">
        <v>1.54419</v>
      </c>
      <c r="JF39">
        <v>2.5524900000000001</v>
      </c>
      <c r="JG39">
        <v>51.9009</v>
      </c>
      <c r="JH39">
        <v>23.912400000000002</v>
      </c>
      <c r="JI39">
        <v>18</v>
      </c>
      <c r="JJ39">
        <v>518.34400000000005</v>
      </c>
      <c r="JK39">
        <v>399.416</v>
      </c>
      <c r="JL39">
        <v>21.725300000000001</v>
      </c>
      <c r="JM39">
        <v>32.393799999999999</v>
      </c>
      <c r="JN39">
        <v>30.000499999999999</v>
      </c>
      <c r="JO39">
        <v>32.336599999999997</v>
      </c>
      <c r="JP39">
        <v>32.315100000000001</v>
      </c>
      <c r="JQ39">
        <v>5.1786500000000002</v>
      </c>
      <c r="JR39">
        <v>29.628399999999999</v>
      </c>
      <c r="JS39">
        <v>0</v>
      </c>
      <c r="JT39">
        <v>21.735199999999999</v>
      </c>
      <c r="JU39">
        <v>50</v>
      </c>
      <c r="JV39">
        <v>16.432300000000001</v>
      </c>
      <c r="JW39">
        <v>98.336100000000002</v>
      </c>
      <c r="JX39">
        <v>96.918499999999995</v>
      </c>
    </row>
    <row r="40" spans="1:284" x14ac:dyDescent="0.3">
      <c r="A40">
        <v>24</v>
      </c>
      <c r="B40">
        <v>1693589204.0999999</v>
      </c>
      <c r="C40">
        <v>4809.5999999046326</v>
      </c>
      <c r="D40" t="s">
        <v>545</v>
      </c>
      <c r="E40" t="s">
        <v>546</v>
      </c>
      <c r="F40" t="s">
        <v>416</v>
      </c>
      <c r="G40" t="s">
        <v>509</v>
      </c>
      <c r="H40" t="s">
        <v>418</v>
      </c>
      <c r="I40" t="s">
        <v>419</v>
      </c>
      <c r="J40" t="s">
        <v>510</v>
      </c>
      <c r="K40" t="s">
        <v>511</v>
      </c>
      <c r="L40" t="s">
        <v>421</v>
      </c>
      <c r="M40">
        <v>1693589204.0999999</v>
      </c>
      <c r="N40">
        <f t="shared" si="0"/>
        <v>7.5960463608013449E-3</v>
      </c>
      <c r="O40">
        <f t="shared" si="1"/>
        <v>7.5960463608013447</v>
      </c>
      <c r="P40">
        <f t="shared" si="2"/>
        <v>-2.8378657394109221</v>
      </c>
      <c r="Q40">
        <f t="shared" si="3"/>
        <v>23.179300000000001</v>
      </c>
      <c r="R40">
        <f t="shared" si="4"/>
        <v>30.266211818884887</v>
      </c>
      <c r="S40">
        <f t="shared" si="5"/>
        <v>3.0233995433973666</v>
      </c>
      <c r="T40">
        <f t="shared" si="6"/>
        <v>2.3154627164983799</v>
      </c>
      <c r="U40">
        <f t="shared" si="7"/>
        <v>0.65774072946225071</v>
      </c>
      <c r="V40">
        <f t="shared" si="8"/>
        <v>2.9372980293778164</v>
      </c>
      <c r="W40">
        <f t="shared" si="9"/>
        <v>0.58555475552684577</v>
      </c>
      <c r="X40">
        <f t="shared" si="10"/>
        <v>0.37179500944446808</v>
      </c>
      <c r="Y40">
        <f t="shared" si="11"/>
        <v>344.3972996710275</v>
      </c>
      <c r="Z40">
        <f t="shared" si="12"/>
        <v>28.534609510122387</v>
      </c>
      <c r="AA40">
        <f t="shared" si="13"/>
        <v>27.974499999999999</v>
      </c>
      <c r="AB40">
        <f t="shared" si="14"/>
        <v>3.7892020703369318</v>
      </c>
      <c r="AC40">
        <f t="shared" si="15"/>
        <v>64.947360896851166</v>
      </c>
      <c r="AD40">
        <f t="shared" si="16"/>
        <v>2.5343594670759599</v>
      </c>
      <c r="AE40">
        <f t="shared" si="17"/>
        <v>3.9021746720409594</v>
      </c>
      <c r="AF40">
        <f t="shared" si="18"/>
        <v>1.2548426032609719</v>
      </c>
      <c r="AG40">
        <f t="shared" si="19"/>
        <v>-334.98564451133933</v>
      </c>
      <c r="AH40">
        <f t="shared" si="20"/>
        <v>79.937912614435461</v>
      </c>
      <c r="AI40">
        <f t="shared" si="21"/>
        <v>5.9456256215180137</v>
      </c>
      <c r="AJ40">
        <f t="shared" si="22"/>
        <v>95.295193395641618</v>
      </c>
      <c r="AK40">
        <v>0</v>
      </c>
      <c r="AL40">
        <v>0</v>
      </c>
      <c r="AM40">
        <f t="shared" si="23"/>
        <v>1</v>
      </c>
      <c r="AN40">
        <f t="shared" si="24"/>
        <v>0</v>
      </c>
      <c r="AO40">
        <f t="shared" si="25"/>
        <v>52836.212153111454</v>
      </c>
      <c r="AP40" t="s">
        <v>422</v>
      </c>
      <c r="AQ40">
        <v>10366.9</v>
      </c>
      <c r="AR40">
        <v>993.59653846153856</v>
      </c>
      <c r="AS40">
        <v>3431.87</v>
      </c>
      <c r="AT40">
        <f t="shared" si="26"/>
        <v>0.71047955241266758</v>
      </c>
      <c r="AU40">
        <v>-3.9894345373445681</v>
      </c>
      <c r="AV40" t="s">
        <v>547</v>
      </c>
      <c r="AW40">
        <v>10222.9</v>
      </c>
      <c r="AX40">
        <v>992.04830769230762</v>
      </c>
      <c r="AY40">
        <v>1176.7663698709639</v>
      </c>
      <c r="AZ40">
        <f t="shared" si="27"/>
        <v>0.15697088811172533</v>
      </c>
      <c r="BA40">
        <v>0.5</v>
      </c>
      <c r="BB40">
        <f t="shared" si="28"/>
        <v>1513.3103998355139</v>
      </c>
      <c r="BC40">
        <f t="shared" si="29"/>
        <v>-2.8378657394109221</v>
      </c>
      <c r="BD40">
        <f t="shared" si="30"/>
        <v>118.77283872544538</v>
      </c>
      <c r="BE40">
        <f t="shared" si="31"/>
        <v>7.609600767025809E-4</v>
      </c>
      <c r="BF40">
        <f t="shared" si="32"/>
        <v>1.9163562860623857</v>
      </c>
      <c r="BG40">
        <f t="shared" si="33"/>
        <v>639.04102829904798</v>
      </c>
      <c r="BH40" t="s">
        <v>548</v>
      </c>
      <c r="BI40">
        <v>653.23</v>
      </c>
      <c r="BJ40">
        <f t="shared" si="34"/>
        <v>653.23</v>
      </c>
      <c r="BK40">
        <f t="shared" si="35"/>
        <v>0.44489406162106016</v>
      </c>
      <c r="BL40">
        <f t="shared" si="36"/>
        <v>0.35282756425152234</v>
      </c>
      <c r="BM40">
        <f t="shared" si="37"/>
        <v>0.81158539074116698</v>
      </c>
      <c r="BN40">
        <f t="shared" si="38"/>
        <v>1.0084524332272289</v>
      </c>
      <c r="BO40">
        <f t="shared" si="39"/>
        <v>0.9248772402690828</v>
      </c>
      <c r="BP40">
        <f t="shared" si="40"/>
        <v>0.2323249261239671</v>
      </c>
      <c r="BQ40">
        <f t="shared" si="41"/>
        <v>0.76767507387603295</v>
      </c>
      <c r="BR40">
        <v>16978</v>
      </c>
      <c r="BS40">
        <v>290.00000000000011</v>
      </c>
      <c r="BT40">
        <v>1136.42</v>
      </c>
      <c r="BU40">
        <v>195</v>
      </c>
      <c r="BV40">
        <v>10222.9</v>
      </c>
      <c r="BW40">
        <v>1134.44</v>
      </c>
      <c r="BX40">
        <v>1.98</v>
      </c>
      <c r="BY40">
        <v>300.00000000000011</v>
      </c>
      <c r="BZ40">
        <v>38.5</v>
      </c>
      <c r="CA40">
        <v>1176.7663698709639</v>
      </c>
      <c r="CB40">
        <v>1.2140622147571061</v>
      </c>
      <c r="CC40">
        <v>-43.274571338560172</v>
      </c>
      <c r="CD40">
        <v>1.015423831216498</v>
      </c>
      <c r="CE40">
        <v>0.9848175119424416</v>
      </c>
      <c r="CF40">
        <v>-1.113167163515017E-2</v>
      </c>
      <c r="CG40">
        <v>289.99999999999989</v>
      </c>
      <c r="CH40">
        <v>1134.42</v>
      </c>
      <c r="CI40">
        <v>705</v>
      </c>
      <c r="CJ40">
        <v>10195.299999999999</v>
      </c>
      <c r="CK40">
        <v>1134.32</v>
      </c>
      <c r="CL40">
        <v>0.1</v>
      </c>
      <c r="CZ40">
        <f t="shared" si="42"/>
        <v>1800.15</v>
      </c>
      <c r="DA40">
        <f t="shared" si="43"/>
        <v>1513.3103998355139</v>
      </c>
      <c r="DB40">
        <f t="shared" si="44"/>
        <v>0.84065794507986213</v>
      </c>
      <c r="DC40">
        <f t="shared" si="45"/>
        <v>0.19131589015972417</v>
      </c>
      <c r="DD40">
        <v>6</v>
      </c>
      <c r="DE40">
        <v>0.5</v>
      </c>
      <c r="DF40" t="s">
        <v>425</v>
      </c>
      <c r="DG40">
        <v>2</v>
      </c>
      <c r="DH40">
        <v>1693589204.0999999</v>
      </c>
      <c r="DI40">
        <v>23.179300000000001</v>
      </c>
      <c r="DJ40">
        <v>19.985900000000001</v>
      </c>
      <c r="DK40">
        <v>25.3706</v>
      </c>
      <c r="DL40">
        <v>16.488700000000001</v>
      </c>
      <c r="DM40">
        <v>24.821999999999999</v>
      </c>
      <c r="DN40">
        <v>25.793600000000001</v>
      </c>
      <c r="DO40">
        <v>500.11799999999999</v>
      </c>
      <c r="DP40">
        <v>99.793700000000001</v>
      </c>
      <c r="DQ40">
        <v>9.9856600000000004E-2</v>
      </c>
      <c r="DR40">
        <v>28.479299999999999</v>
      </c>
      <c r="DS40">
        <v>27.974499999999999</v>
      </c>
      <c r="DT40">
        <v>999.9</v>
      </c>
      <c r="DU40">
        <v>0</v>
      </c>
      <c r="DV40">
        <v>0</v>
      </c>
      <c r="DW40">
        <v>10065</v>
      </c>
      <c r="DX40">
        <v>0</v>
      </c>
      <c r="DY40">
        <v>1583.92</v>
      </c>
      <c r="DZ40">
        <v>3.1934499999999999</v>
      </c>
      <c r="EA40">
        <v>23.782699999999998</v>
      </c>
      <c r="EB40">
        <v>20.321000000000002</v>
      </c>
      <c r="EC40">
        <v>8.8819499999999998</v>
      </c>
      <c r="ED40">
        <v>19.985900000000001</v>
      </c>
      <c r="EE40">
        <v>16.488700000000001</v>
      </c>
      <c r="EF40">
        <v>2.5318299999999998</v>
      </c>
      <c r="EG40">
        <v>1.64547</v>
      </c>
      <c r="EH40">
        <v>21.232600000000001</v>
      </c>
      <c r="EI40">
        <v>14.391299999999999</v>
      </c>
      <c r="EJ40">
        <v>1800.15</v>
      </c>
      <c r="EK40">
        <v>0.97800500000000001</v>
      </c>
      <c r="EL40">
        <v>2.19946E-2</v>
      </c>
      <c r="EM40">
        <v>0</v>
      </c>
      <c r="EN40">
        <v>992.70899999999995</v>
      </c>
      <c r="EO40">
        <v>5.0002500000000003</v>
      </c>
      <c r="EP40">
        <v>26254.1</v>
      </c>
      <c r="EQ40">
        <v>14823.4</v>
      </c>
      <c r="ER40">
        <v>49.125</v>
      </c>
      <c r="ES40">
        <v>51</v>
      </c>
      <c r="ET40">
        <v>50.125</v>
      </c>
      <c r="EU40">
        <v>49.875</v>
      </c>
      <c r="EV40">
        <v>50.186999999999998</v>
      </c>
      <c r="EW40">
        <v>1755.67</v>
      </c>
      <c r="EX40">
        <v>39.479999999999997</v>
      </c>
      <c r="EY40">
        <v>0</v>
      </c>
      <c r="EZ40">
        <v>113.5999999046326</v>
      </c>
      <c r="FA40">
        <v>0</v>
      </c>
      <c r="FB40">
        <v>992.04830769230762</v>
      </c>
      <c r="FC40">
        <v>2.7913162468032091</v>
      </c>
      <c r="FD40">
        <v>-173.2376063124002</v>
      </c>
      <c r="FE40">
        <v>26291.630769230771</v>
      </c>
      <c r="FF40">
        <v>15</v>
      </c>
      <c r="FG40">
        <v>1693589159.5999999</v>
      </c>
      <c r="FH40" t="s">
        <v>549</v>
      </c>
      <c r="FI40">
        <v>1693589151.0999999</v>
      </c>
      <c r="FJ40">
        <v>1693589159.5999999</v>
      </c>
      <c r="FK40">
        <v>27</v>
      </c>
      <c r="FL40">
        <v>3.3000000000000002E-2</v>
      </c>
      <c r="FM40">
        <v>-8.9999999999999993E-3</v>
      </c>
      <c r="FN40">
        <v>-1.643</v>
      </c>
      <c r="FO40">
        <v>-0.42299999999999999</v>
      </c>
      <c r="FP40">
        <v>20</v>
      </c>
      <c r="FQ40">
        <v>16</v>
      </c>
      <c r="FR40">
        <v>1.1100000000000001</v>
      </c>
      <c r="FS40">
        <v>0.04</v>
      </c>
      <c r="FT40">
        <v>-2.804381910278567</v>
      </c>
      <c r="FU40">
        <v>4.8421107772874249E-2</v>
      </c>
      <c r="FV40">
        <v>4.6599580613328778E-2</v>
      </c>
      <c r="FW40">
        <v>1</v>
      </c>
      <c r="FX40">
        <v>0.61924500362294599</v>
      </c>
      <c r="FY40">
        <v>0.13227308539726521</v>
      </c>
      <c r="FZ40">
        <v>1.976641580808498E-2</v>
      </c>
      <c r="GA40">
        <v>1</v>
      </c>
      <c r="GB40">
        <v>2</v>
      </c>
      <c r="GC40">
        <v>2</v>
      </c>
      <c r="GD40" t="s">
        <v>427</v>
      </c>
      <c r="GE40">
        <v>2.9189799999999999</v>
      </c>
      <c r="GF40">
        <v>2.8303199999999999</v>
      </c>
      <c r="GG40">
        <v>6.9487500000000001E-3</v>
      </c>
      <c r="GH40">
        <v>5.4766099999999998E-3</v>
      </c>
      <c r="GI40">
        <v>0.12567400000000001</v>
      </c>
      <c r="GJ40">
        <v>8.8003899999999996E-2</v>
      </c>
      <c r="GK40">
        <v>25858.2</v>
      </c>
      <c r="GL40">
        <v>31691.9</v>
      </c>
      <c r="GM40">
        <v>23445</v>
      </c>
      <c r="GN40">
        <v>29177.9</v>
      </c>
      <c r="GO40">
        <v>27953.8</v>
      </c>
      <c r="GP40">
        <v>37595.199999999997</v>
      </c>
      <c r="GQ40">
        <v>33152.6</v>
      </c>
      <c r="GR40">
        <v>42990.8</v>
      </c>
      <c r="GS40">
        <v>1.9762999999999999</v>
      </c>
      <c r="GT40">
        <v>1.7421</v>
      </c>
      <c r="GU40">
        <v>-2.2947800000000002E-3</v>
      </c>
      <c r="GV40">
        <v>0</v>
      </c>
      <c r="GW40">
        <v>28.012</v>
      </c>
      <c r="GX40">
        <v>999.9</v>
      </c>
      <c r="GY40">
        <v>23.9</v>
      </c>
      <c r="GZ40">
        <v>47.4</v>
      </c>
      <c r="HA40">
        <v>26.098600000000001</v>
      </c>
      <c r="HB40">
        <v>61.360799999999998</v>
      </c>
      <c r="HC40">
        <v>38.413499999999999</v>
      </c>
      <c r="HD40">
        <v>1</v>
      </c>
      <c r="HE40">
        <v>0.41158499999999998</v>
      </c>
      <c r="HF40">
        <v>4.2481400000000002</v>
      </c>
      <c r="HG40">
        <v>20.214099999999998</v>
      </c>
      <c r="HH40">
        <v>5.2107000000000001</v>
      </c>
      <c r="HI40">
        <v>11.872199999999999</v>
      </c>
      <c r="HJ40">
        <v>4.9847999999999999</v>
      </c>
      <c r="HK40">
        <v>3.2839999999999998</v>
      </c>
      <c r="HL40">
        <v>9999</v>
      </c>
      <c r="HM40">
        <v>9999</v>
      </c>
      <c r="HN40">
        <v>9999</v>
      </c>
      <c r="HO40">
        <v>999.9</v>
      </c>
      <c r="HP40">
        <v>1.8549</v>
      </c>
      <c r="HQ40">
        <v>1.8609</v>
      </c>
      <c r="HR40">
        <v>1.85822</v>
      </c>
      <c r="HS40">
        <v>1.85928</v>
      </c>
      <c r="HT40">
        <v>1.85867</v>
      </c>
      <c r="HU40">
        <v>1.85914</v>
      </c>
      <c r="HV40">
        <v>1.85748</v>
      </c>
      <c r="HW40">
        <v>1.8608100000000001</v>
      </c>
      <c r="HX40">
        <v>5</v>
      </c>
      <c r="HY40">
        <v>0</v>
      </c>
      <c r="HZ40">
        <v>0</v>
      </c>
      <c r="IA40">
        <v>0</v>
      </c>
      <c r="IB40" t="s">
        <v>428</v>
      </c>
      <c r="IC40" t="s">
        <v>429</v>
      </c>
      <c r="ID40" t="s">
        <v>430</v>
      </c>
      <c r="IE40" t="s">
        <v>430</v>
      </c>
      <c r="IF40" t="s">
        <v>430</v>
      </c>
      <c r="IG40" t="s">
        <v>430</v>
      </c>
      <c r="IH40">
        <v>0</v>
      </c>
      <c r="II40">
        <v>100</v>
      </c>
      <c r="IJ40">
        <v>100</v>
      </c>
      <c r="IK40">
        <v>-1.643</v>
      </c>
      <c r="IL40">
        <v>-0.42299999999999999</v>
      </c>
      <c r="IM40">
        <v>-1.642634999999995</v>
      </c>
      <c r="IN40">
        <v>0</v>
      </c>
      <c r="IO40">
        <v>0</v>
      </c>
      <c r="IP40">
        <v>0</v>
      </c>
      <c r="IQ40">
        <v>-0.4229761904761915</v>
      </c>
      <c r="IR40">
        <v>0</v>
      </c>
      <c r="IS40">
        <v>0</v>
      </c>
      <c r="IT40">
        <v>0</v>
      </c>
      <c r="IU40">
        <v>-1</v>
      </c>
      <c r="IV40">
        <v>-1</v>
      </c>
      <c r="IW40">
        <v>-1</v>
      </c>
      <c r="IX40">
        <v>-1</v>
      </c>
      <c r="IY40">
        <v>0.9</v>
      </c>
      <c r="IZ40">
        <v>0.7</v>
      </c>
      <c r="JA40">
        <v>0.18798799999999999</v>
      </c>
      <c r="JB40">
        <v>2.5634800000000002</v>
      </c>
      <c r="JC40">
        <v>1.49414</v>
      </c>
      <c r="JD40">
        <v>2.2827099999999998</v>
      </c>
      <c r="JE40">
        <v>1.54419</v>
      </c>
      <c r="JF40">
        <v>2.5500500000000001</v>
      </c>
      <c r="JG40">
        <v>52.137900000000002</v>
      </c>
      <c r="JH40">
        <v>23.921099999999999</v>
      </c>
      <c r="JI40">
        <v>18</v>
      </c>
      <c r="JJ40">
        <v>519.25400000000002</v>
      </c>
      <c r="JK40">
        <v>396.93299999999999</v>
      </c>
      <c r="JL40">
        <v>21.8462</v>
      </c>
      <c r="JM40">
        <v>32.485700000000001</v>
      </c>
      <c r="JN40">
        <v>29.9999</v>
      </c>
      <c r="JO40">
        <v>32.4133</v>
      </c>
      <c r="JP40">
        <v>32.387500000000003</v>
      </c>
      <c r="JQ40">
        <v>3.8349899999999999</v>
      </c>
      <c r="JR40">
        <v>30.973600000000001</v>
      </c>
      <c r="JS40">
        <v>0</v>
      </c>
      <c r="JT40">
        <v>21.854299999999999</v>
      </c>
      <c r="JU40">
        <v>20</v>
      </c>
      <c r="JV40">
        <v>16.233699999999999</v>
      </c>
      <c r="JW40">
        <v>98.323599999999999</v>
      </c>
      <c r="JX40">
        <v>96.906099999999995</v>
      </c>
    </row>
    <row r="41" spans="1:284" x14ac:dyDescent="0.3">
      <c r="A41">
        <v>25</v>
      </c>
      <c r="B41">
        <v>1693589303.5999999</v>
      </c>
      <c r="C41">
        <v>4909.0999999046326</v>
      </c>
      <c r="D41" t="s">
        <v>550</v>
      </c>
      <c r="E41" t="s">
        <v>551</v>
      </c>
      <c r="F41" t="s">
        <v>416</v>
      </c>
      <c r="G41" t="s">
        <v>509</v>
      </c>
      <c r="H41" t="s">
        <v>418</v>
      </c>
      <c r="I41" t="s">
        <v>419</v>
      </c>
      <c r="J41" t="s">
        <v>510</v>
      </c>
      <c r="K41" t="s">
        <v>511</v>
      </c>
      <c r="L41" t="s">
        <v>421</v>
      </c>
      <c r="M41">
        <v>1693589303.5999999</v>
      </c>
      <c r="N41">
        <f t="shared" si="0"/>
        <v>7.3816676478733519E-3</v>
      </c>
      <c r="O41">
        <f t="shared" si="1"/>
        <v>7.3816676478733516</v>
      </c>
      <c r="P41">
        <f t="shared" si="2"/>
        <v>27.454191706329166</v>
      </c>
      <c r="Q41">
        <f t="shared" si="3"/>
        <v>363.84199999999998</v>
      </c>
      <c r="R41">
        <f t="shared" si="4"/>
        <v>280.05327162560059</v>
      </c>
      <c r="S41">
        <f t="shared" si="5"/>
        <v>27.975548930156148</v>
      </c>
      <c r="T41">
        <f t="shared" si="6"/>
        <v>36.345512461834801</v>
      </c>
      <c r="U41">
        <f t="shared" si="7"/>
        <v>0.62731133186485655</v>
      </c>
      <c r="V41">
        <f t="shared" si="8"/>
        <v>2.9250532666269495</v>
      </c>
      <c r="W41">
        <f t="shared" si="9"/>
        <v>0.56104694169877911</v>
      </c>
      <c r="X41">
        <f t="shared" si="10"/>
        <v>0.35602285334398542</v>
      </c>
      <c r="Y41">
        <f t="shared" si="11"/>
        <v>344.37759967084065</v>
      </c>
      <c r="Z41">
        <f t="shared" si="12"/>
        <v>28.651779299275134</v>
      </c>
      <c r="AA41">
        <f t="shared" si="13"/>
        <v>27.9697</v>
      </c>
      <c r="AB41">
        <f t="shared" si="14"/>
        <v>3.7881416908858361</v>
      </c>
      <c r="AC41">
        <f t="shared" si="15"/>
        <v>64.230180734682079</v>
      </c>
      <c r="AD41">
        <f t="shared" si="16"/>
        <v>2.5153126061250601</v>
      </c>
      <c r="AE41">
        <f t="shared" si="17"/>
        <v>3.916091434516046</v>
      </c>
      <c r="AF41">
        <f t="shared" si="18"/>
        <v>1.2728290847607759</v>
      </c>
      <c r="AG41">
        <f t="shared" si="19"/>
        <v>-325.53154327121484</v>
      </c>
      <c r="AH41">
        <f t="shared" si="20"/>
        <v>90.028344799463127</v>
      </c>
      <c r="AI41">
        <f t="shared" si="21"/>
        <v>6.7260566994522959</v>
      </c>
      <c r="AJ41">
        <f t="shared" si="22"/>
        <v>115.60045789854121</v>
      </c>
      <c r="AK41">
        <v>0</v>
      </c>
      <c r="AL41">
        <v>0</v>
      </c>
      <c r="AM41">
        <f t="shared" si="23"/>
        <v>1</v>
      </c>
      <c r="AN41">
        <f t="shared" si="24"/>
        <v>0</v>
      </c>
      <c r="AO41">
        <f t="shared" si="25"/>
        <v>52473.362941750471</v>
      </c>
      <c r="AP41" t="s">
        <v>422</v>
      </c>
      <c r="AQ41">
        <v>10366.9</v>
      </c>
      <c r="AR41">
        <v>993.59653846153856</v>
      </c>
      <c r="AS41">
        <v>3431.87</v>
      </c>
      <c r="AT41">
        <f t="shared" si="26"/>
        <v>0.71047955241266758</v>
      </c>
      <c r="AU41">
        <v>-3.9894345373445681</v>
      </c>
      <c r="AV41" t="s">
        <v>552</v>
      </c>
      <c r="AW41">
        <v>10244.700000000001</v>
      </c>
      <c r="AX41">
        <v>961.09450000000004</v>
      </c>
      <c r="AY41">
        <v>1304.4162221643401</v>
      </c>
      <c r="AZ41">
        <f t="shared" si="27"/>
        <v>0.26319951893475135</v>
      </c>
      <c r="BA41">
        <v>0.5</v>
      </c>
      <c r="BB41">
        <f t="shared" si="28"/>
        <v>1513.2185998354203</v>
      </c>
      <c r="BC41">
        <f t="shared" si="29"/>
        <v>27.454191706329166</v>
      </c>
      <c r="BD41">
        <f t="shared" si="30"/>
        <v>199.13920375990031</v>
      </c>
      <c r="BE41">
        <f t="shared" si="31"/>
        <v>2.0779301977317477E-2</v>
      </c>
      <c r="BF41">
        <f t="shared" si="32"/>
        <v>1.6309623735786594</v>
      </c>
      <c r="BG41">
        <f t="shared" si="33"/>
        <v>674.90734452644529</v>
      </c>
      <c r="BH41" t="s">
        <v>553</v>
      </c>
      <c r="BI41">
        <v>601.80999999999995</v>
      </c>
      <c r="BJ41">
        <f t="shared" si="34"/>
        <v>601.80999999999995</v>
      </c>
      <c r="BK41">
        <f t="shared" si="35"/>
        <v>0.53863652584644151</v>
      </c>
      <c r="BL41">
        <f t="shared" si="36"/>
        <v>0.48864030994026242</v>
      </c>
      <c r="BM41">
        <f t="shared" si="37"/>
        <v>0.75173451369782263</v>
      </c>
      <c r="BN41">
        <f t="shared" si="38"/>
        <v>1.1045687907353261</v>
      </c>
      <c r="BO41">
        <f t="shared" si="39"/>
        <v>0.87252468248303627</v>
      </c>
      <c r="BP41">
        <f t="shared" si="40"/>
        <v>0.30597264361116344</v>
      </c>
      <c r="BQ41">
        <f t="shared" si="41"/>
        <v>0.69402735638883661</v>
      </c>
      <c r="BR41">
        <v>16980</v>
      </c>
      <c r="BS41">
        <v>290.00000000000011</v>
      </c>
      <c r="BT41">
        <v>1214.6300000000001</v>
      </c>
      <c r="BU41">
        <v>95</v>
      </c>
      <c r="BV41">
        <v>10244.700000000001</v>
      </c>
      <c r="BW41">
        <v>1210.22</v>
      </c>
      <c r="BX41">
        <v>4.41</v>
      </c>
      <c r="BY41">
        <v>300.00000000000011</v>
      </c>
      <c r="BZ41">
        <v>38.5</v>
      </c>
      <c r="CA41">
        <v>1304.4162221643401</v>
      </c>
      <c r="CB41">
        <v>1.6829978169568189</v>
      </c>
      <c r="CC41">
        <v>-96.498898091128495</v>
      </c>
      <c r="CD41">
        <v>1.408444476592531</v>
      </c>
      <c r="CE41">
        <v>0.99407060996965779</v>
      </c>
      <c r="CF41">
        <v>-1.1137939710789781E-2</v>
      </c>
      <c r="CG41">
        <v>289.99999999999989</v>
      </c>
      <c r="CH41">
        <v>1206.03</v>
      </c>
      <c r="CI41">
        <v>645</v>
      </c>
      <c r="CJ41">
        <v>10205.5</v>
      </c>
      <c r="CK41">
        <v>1209.8599999999999</v>
      </c>
      <c r="CL41">
        <v>-3.83</v>
      </c>
      <c r="CZ41">
        <f t="shared" si="42"/>
        <v>1800.04</v>
      </c>
      <c r="DA41">
        <f t="shared" si="43"/>
        <v>1513.2185998354203</v>
      </c>
      <c r="DB41">
        <f t="shared" si="44"/>
        <v>0.84065831861259765</v>
      </c>
      <c r="DC41">
        <f t="shared" si="45"/>
        <v>0.19131663722519537</v>
      </c>
      <c r="DD41">
        <v>6</v>
      </c>
      <c r="DE41">
        <v>0.5</v>
      </c>
      <c r="DF41" t="s">
        <v>425</v>
      </c>
      <c r="DG41">
        <v>2</v>
      </c>
      <c r="DH41">
        <v>1693589303.5999999</v>
      </c>
      <c r="DI41">
        <v>363.84199999999998</v>
      </c>
      <c r="DJ41">
        <v>400.00299999999999</v>
      </c>
      <c r="DK41">
        <v>25.1799</v>
      </c>
      <c r="DL41">
        <v>16.546600000000002</v>
      </c>
      <c r="DM41">
        <v>366.33300000000003</v>
      </c>
      <c r="DN41">
        <v>25.593900000000001</v>
      </c>
      <c r="DO41">
        <v>500.096</v>
      </c>
      <c r="DP41">
        <v>99.793800000000005</v>
      </c>
      <c r="DQ41">
        <v>9.9869399999999997E-2</v>
      </c>
      <c r="DR41">
        <v>28.540600000000001</v>
      </c>
      <c r="DS41">
        <v>27.9697</v>
      </c>
      <c r="DT41">
        <v>999.9</v>
      </c>
      <c r="DU41">
        <v>0</v>
      </c>
      <c r="DV41">
        <v>0</v>
      </c>
      <c r="DW41">
        <v>9995</v>
      </c>
      <c r="DX41">
        <v>0</v>
      </c>
      <c r="DY41">
        <v>1580.1</v>
      </c>
      <c r="DZ41">
        <v>-35.313499999999998</v>
      </c>
      <c r="EA41">
        <v>374.10700000000003</v>
      </c>
      <c r="EB41">
        <v>406.73399999999998</v>
      </c>
      <c r="EC41">
        <v>8.6243499999999997</v>
      </c>
      <c r="ED41">
        <v>400.00299999999999</v>
      </c>
      <c r="EE41">
        <v>16.546600000000002</v>
      </c>
      <c r="EF41">
        <v>2.5119099999999999</v>
      </c>
      <c r="EG41">
        <v>1.6512500000000001</v>
      </c>
      <c r="EH41">
        <v>21.103899999999999</v>
      </c>
      <c r="EI41">
        <v>14.445600000000001</v>
      </c>
      <c r="EJ41">
        <v>1800.04</v>
      </c>
      <c r="EK41">
        <v>0.97799400000000003</v>
      </c>
      <c r="EL41">
        <v>2.2005799999999999E-2</v>
      </c>
      <c r="EM41">
        <v>0</v>
      </c>
      <c r="EN41">
        <v>961.72900000000004</v>
      </c>
      <c r="EO41">
        <v>5.0002500000000003</v>
      </c>
      <c r="EP41">
        <v>25751.5</v>
      </c>
      <c r="EQ41">
        <v>14822.4</v>
      </c>
      <c r="ER41">
        <v>48.436999999999998</v>
      </c>
      <c r="ES41">
        <v>50.436999999999998</v>
      </c>
      <c r="ET41">
        <v>49.436999999999998</v>
      </c>
      <c r="EU41">
        <v>49.311999999999998</v>
      </c>
      <c r="EV41">
        <v>49.561999999999998</v>
      </c>
      <c r="EW41">
        <v>1755.54</v>
      </c>
      <c r="EX41">
        <v>39.5</v>
      </c>
      <c r="EY41">
        <v>0</v>
      </c>
      <c r="EZ41">
        <v>97.400000095367432</v>
      </c>
      <c r="FA41">
        <v>0</v>
      </c>
      <c r="FB41">
        <v>961.09450000000004</v>
      </c>
      <c r="FC41">
        <v>9.853641011870284</v>
      </c>
      <c r="FD41">
        <v>543.99658092170205</v>
      </c>
      <c r="FE41">
        <v>25738.596153846149</v>
      </c>
      <c r="FF41">
        <v>15</v>
      </c>
      <c r="FG41">
        <v>1693589344.0999999</v>
      </c>
      <c r="FH41" t="s">
        <v>554</v>
      </c>
      <c r="FI41">
        <v>1693589326.5999999</v>
      </c>
      <c r="FJ41">
        <v>1693589344.0999999</v>
      </c>
      <c r="FK41">
        <v>28</v>
      </c>
      <c r="FL41">
        <v>-0.84899999999999998</v>
      </c>
      <c r="FM41">
        <v>8.9999999999999993E-3</v>
      </c>
      <c r="FN41">
        <v>-2.4910000000000001</v>
      </c>
      <c r="FO41">
        <v>-0.41399999999999998</v>
      </c>
      <c r="FP41">
        <v>400</v>
      </c>
      <c r="FQ41">
        <v>17</v>
      </c>
      <c r="FR41">
        <v>0.24</v>
      </c>
      <c r="FS41">
        <v>0.04</v>
      </c>
      <c r="FT41">
        <v>26.8108843934059</v>
      </c>
      <c r="FU41">
        <v>-0.73154456701142612</v>
      </c>
      <c r="FV41">
        <v>0.1393356257874723</v>
      </c>
      <c r="FW41">
        <v>1</v>
      </c>
      <c r="FX41">
        <v>0.65460353059630427</v>
      </c>
      <c r="FY41">
        <v>-6.4633693928162317E-2</v>
      </c>
      <c r="FZ41">
        <v>1.0749805249802281E-2</v>
      </c>
      <c r="GA41">
        <v>1</v>
      </c>
      <c r="GB41">
        <v>2</v>
      </c>
      <c r="GC41">
        <v>2</v>
      </c>
      <c r="GD41" t="s">
        <v>427</v>
      </c>
      <c r="GE41">
        <v>2.9189099999999999</v>
      </c>
      <c r="GF41">
        <v>2.8297099999999999</v>
      </c>
      <c r="GG41">
        <v>8.4667500000000007E-2</v>
      </c>
      <c r="GH41">
        <v>8.8914199999999999E-2</v>
      </c>
      <c r="GI41">
        <v>0.124982</v>
      </c>
      <c r="GJ41">
        <v>8.8223300000000004E-2</v>
      </c>
      <c r="GK41">
        <v>23836</v>
      </c>
      <c r="GL41">
        <v>29035.1</v>
      </c>
      <c r="GM41">
        <v>23444.799999999999</v>
      </c>
      <c r="GN41">
        <v>29178</v>
      </c>
      <c r="GO41">
        <v>27983.3</v>
      </c>
      <c r="GP41">
        <v>37596.5</v>
      </c>
      <c r="GQ41">
        <v>33152.699999999997</v>
      </c>
      <c r="GR41">
        <v>42991.7</v>
      </c>
      <c r="GS41">
        <v>1.9761</v>
      </c>
      <c r="GT41">
        <v>1.742</v>
      </c>
      <c r="GU41">
        <v>-2.5928000000000001E-3</v>
      </c>
      <c r="GV41">
        <v>0</v>
      </c>
      <c r="GW41">
        <v>28.012</v>
      </c>
      <c r="GX41">
        <v>999.9</v>
      </c>
      <c r="GY41">
        <v>23.8</v>
      </c>
      <c r="GZ41">
        <v>47.5</v>
      </c>
      <c r="HA41">
        <v>26.1203</v>
      </c>
      <c r="HB41">
        <v>61.660800000000002</v>
      </c>
      <c r="HC41">
        <v>38.553699999999999</v>
      </c>
      <c r="HD41">
        <v>1</v>
      </c>
      <c r="HE41">
        <v>0.41646300000000003</v>
      </c>
      <c r="HF41">
        <v>4.4564300000000001</v>
      </c>
      <c r="HG41">
        <v>20.207599999999999</v>
      </c>
      <c r="HH41">
        <v>5.2112999999999996</v>
      </c>
      <c r="HI41">
        <v>11.872199999999999</v>
      </c>
      <c r="HJ41">
        <v>4.9847999999999999</v>
      </c>
      <c r="HK41">
        <v>3.2839999999999998</v>
      </c>
      <c r="HL41">
        <v>9999</v>
      </c>
      <c r="HM41">
        <v>9999</v>
      </c>
      <c r="HN41">
        <v>9999</v>
      </c>
      <c r="HO41">
        <v>999.9</v>
      </c>
      <c r="HP41">
        <v>1.85501</v>
      </c>
      <c r="HQ41">
        <v>1.8609599999999999</v>
      </c>
      <c r="HR41">
        <v>1.8582799999999999</v>
      </c>
      <c r="HS41">
        <v>1.8593900000000001</v>
      </c>
      <c r="HT41">
        <v>1.8587</v>
      </c>
      <c r="HU41">
        <v>1.85928</v>
      </c>
      <c r="HV41">
        <v>1.8575999999999999</v>
      </c>
      <c r="HW41">
        <v>1.86087</v>
      </c>
      <c r="HX41">
        <v>5</v>
      </c>
      <c r="HY41">
        <v>0</v>
      </c>
      <c r="HZ41">
        <v>0</v>
      </c>
      <c r="IA41">
        <v>0</v>
      </c>
      <c r="IB41" t="s">
        <v>428</v>
      </c>
      <c r="IC41" t="s">
        <v>429</v>
      </c>
      <c r="ID41" t="s">
        <v>430</v>
      </c>
      <c r="IE41" t="s">
        <v>430</v>
      </c>
      <c r="IF41" t="s">
        <v>430</v>
      </c>
      <c r="IG41" t="s">
        <v>430</v>
      </c>
      <c r="IH41">
        <v>0</v>
      </c>
      <c r="II41">
        <v>100</v>
      </c>
      <c r="IJ41">
        <v>100</v>
      </c>
      <c r="IK41">
        <v>-2.4910000000000001</v>
      </c>
      <c r="IL41">
        <v>-0.41399999999999998</v>
      </c>
      <c r="IM41">
        <v>-1.642634999999995</v>
      </c>
      <c r="IN41">
        <v>0</v>
      </c>
      <c r="IO41">
        <v>0</v>
      </c>
      <c r="IP41">
        <v>0</v>
      </c>
      <c r="IQ41">
        <v>-0.4229761904761915</v>
      </c>
      <c r="IR41">
        <v>0</v>
      </c>
      <c r="IS41">
        <v>0</v>
      </c>
      <c r="IT41">
        <v>0</v>
      </c>
      <c r="IU41">
        <v>-1</v>
      </c>
      <c r="IV41">
        <v>-1</v>
      </c>
      <c r="IW41">
        <v>-1</v>
      </c>
      <c r="IX41">
        <v>-1</v>
      </c>
      <c r="IY41">
        <v>2.5</v>
      </c>
      <c r="IZ41">
        <v>2.4</v>
      </c>
      <c r="JA41">
        <v>0.99975599999999998</v>
      </c>
      <c r="JB41">
        <v>2.5097700000000001</v>
      </c>
      <c r="JC41">
        <v>1.49414</v>
      </c>
      <c r="JD41">
        <v>2.2851599999999999</v>
      </c>
      <c r="JE41">
        <v>1.54419</v>
      </c>
      <c r="JF41">
        <v>2.49146</v>
      </c>
      <c r="JG41">
        <v>52.2059</v>
      </c>
      <c r="JH41">
        <v>23.903600000000001</v>
      </c>
      <c r="JI41">
        <v>18</v>
      </c>
      <c r="JJ41">
        <v>519.38199999999995</v>
      </c>
      <c r="JK41">
        <v>397.10300000000001</v>
      </c>
      <c r="JL41">
        <v>22.132200000000001</v>
      </c>
      <c r="JM41">
        <v>32.514600000000002</v>
      </c>
      <c r="JN41">
        <v>29.9999</v>
      </c>
      <c r="JO41">
        <v>32.444600000000001</v>
      </c>
      <c r="JP41">
        <v>32.421500000000002</v>
      </c>
      <c r="JQ41">
        <v>20.087599999999998</v>
      </c>
      <c r="JR41">
        <v>29.162400000000002</v>
      </c>
      <c r="JS41">
        <v>0</v>
      </c>
      <c r="JT41">
        <v>22.166899999999998</v>
      </c>
      <c r="JU41">
        <v>400</v>
      </c>
      <c r="JV41">
        <v>16.714300000000001</v>
      </c>
      <c r="JW41">
        <v>98.323400000000007</v>
      </c>
      <c r="JX41">
        <v>96.907499999999999</v>
      </c>
    </row>
    <row r="42" spans="1:284" x14ac:dyDescent="0.3">
      <c r="A42">
        <v>26</v>
      </c>
      <c r="B42">
        <v>1693589486.5999999</v>
      </c>
      <c r="C42">
        <v>5092.0999999046326</v>
      </c>
      <c r="D42" t="s">
        <v>555</v>
      </c>
      <c r="E42" t="s">
        <v>556</v>
      </c>
      <c r="F42" t="s">
        <v>416</v>
      </c>
      <c r="G42" t="s">
        <v>509</v>
      </c>
      <c r="H42" t="s">
        <v>418</v>
      </c>
      <c r="I42" t="s">
        <v>419</v>
      </c>
      <c r="J42" t="s">
        <v>510</v>
      </c>
      <c r="K42" t="s">
        <v>511</v>
      </c>
      <c r="L42" t="s">
        <v>421</v>
      </c>
      <c r="M42">
        <v>1693589486.5999999</v>
      </c>
      <c r="N42">
        <f t="shared" si="0"/>
        <v>6.7424881468861686E-3</v>
      </c>
      <c r="O42">
        <f t="shared" si="1"/>
        <v>6.7424881468861688</v>
      </c>
      <c r="P42">
        <f t="shared" si="2"/>
        <v>28.138946585580712</v>
      </c>
      <c r="Q42">
        <f t="shared" si="3"/>
        <v>363.315</v>
      </c>
      <c r="R42">
        <f t="shared" si="4"/>
        <v>270.65173355709317</v>
      </c>
      <c r="S42">
        <f t="shared" si="5"/>
        <v>27.037482164893891</v>
      </c>
      <c r="T42">
        <f t="shared" si="6"/>
        <v>36.294328152405001</v>
      </c>
      <c r="U42">
        <f t="shared" si="7"/>
        <v>0.57104310503523781</v>
      </c>
      <c r="V42">
        <f t="shared" si="8"/>
        <v>2.9216102522310732</v>
      </c>
      <c r="W42">
        <f t="shared" si="9"/>
        <v>0.51551298213736108</v>
      </c>
      <c r="X42">
        <f t="shared" si="10"/>
        <v>0.32673360589440675</v>
      </c>
      <c r="Y42">
        <f t="shared" si="11"/>
        <v>344.41179967087356</v>
      </c>
      <c r="Z42">
        <f t="shared" si="12"/>
        <v>28.784981449883023</v>
      </c>
      <c r="AA42">
        <f t="shared" si="13"/>
        <v>28.008199999999999</v>
      </c>
      <c r="AB42">
        <f t="shared" si="14"/>
        <v>3.7966541120508519</v>
      </c>
      <c r="AC42">
        <f t="shared" si="15"/>
        <v>64.768697927136159</v>
      </c>
      <c r="AD42">
        <f t="shared" si="16"/>
        <v>2.5314573374235003</v>
      </c>
      <c r="AE42">
        <f t="shared" si="17"/>
        <v>3.9084579718915351</v>
      </c>
      <c r="AF42">
        <f t="shared" si="18"/>
        <v>1.2651967746273516</v>
      </c>
      <c r="AG42">
        <f t="shared" si="19"/>
        <v>-297.34372727768005</v>
      </c>
      <c r="AH42">
        <f t="shared" si="20"/>
        <v>78.565914136839311</v>
      </c>
      <c r="AI42">
        <f t="shared" si="21"/>
        <v>5.8767528875527484</v>
      </c>
      <c r="AJ42">
        <f t="shared" si="22"/>
        <v>131.51073941758557</v>
      </c>
      <c r="AK42">
        <v>0</v>
      </c>
      <c r="AL42">
        <v>0</v>
      </c>
      <c r="AM42">
        <f t="shared" si="23"/>
        <v>1</v>
      </c>
      <c r="AN42">
        <f t="shared" si="24"/>
        <v>0</v>
      </c>
      <c r="AO42">
        <f t="shared" si="25"/>
        <v>52380.444171363051</v>
      </c>
      <c r="AP42" t="s">
        <v>422</v>
      </c>
      <c r="AQ42">
        <v>10366.9</v>
      </c>
      <c r="AR42">
        <v>993.59653846153856</v>
      </c>
      <c r="AS42">
        <v>3431.87</v>
      </c>
      <c r="AT42">
        <f t="shared" si="26"/>
        <v>0.71047955241266758</v>
      </c>
      <c r="AU42">
        <v>-3.9894345373445681</v>
      </c>
      <c r="AV42" t="s">
        <v>557</v>
      </c>
      <c r="AW42">
        <v>10241.299999999999</v>
      </c>
      <c r="AX42">
        <v>954.26823076923085</v>
      </c>
      <c r="AY42">
        <v>1323.985889505499</v>
      </c>
      <c r="AZ42">
        <f t="shared" si="27"/>
        <v>0.27924592072076804</v>
      </c>
      <c r="BA42">
        <v>0.5</v>
      </c>
      <c r="BB42">
        <f t="shared" si="28"/>
        <v>1513.3697998354369</v>
      </c>
      <c r="BC42">
        <f t="shared" si="29"/>
        <v>28.138946585580712</v>
      </c>
      <c r="BD42">
        <f t="shared" si="30"/>
        <v>211.3011715730255</v>
      </c>
      <c r="BE42">
        <f t="shared" si="31"/>
        <v>2.1229696222574881E-2</v>
      </c>
      <c r="BF42">
        <f t="shared" si="32"/>
        <v>1.5920744527585435</v>
      </c>
      <c r="BG42">
        <f t="shared" si="33"/>
        <v>680.10857743750114</v>
      </c>
      <c r="BH42" t="s">
        <v>558</v>
      </c>
      <c r="BI42">
        <v>630.9</v>
      </c>
      <c r="BJ42">
        <f t="shared" si="34"/>
        <v>630.9</v>
      </c>
      <c r="BK42">
        <f t="shared" si="35"/>
        <v>0.52348434752908324</v>
      </c>
      <c r="BL42">
        <f t="shared" si="36"/>
        <v>0.53343700158151142</v>
      </c>
      <c r="BM42">
        <f t="shared" si="37"/>
        <v>0.75255504717812083</v>
      </c>
      <c r="BN42">
        <f t="shared" si="38"/>
        <v>1.1190362448669686</v>
      </c>
      <c r="BO42">
        <f t="shared" si="39"/>
        <v>0.86449864781143249</v>
      </c>
      <c r="BP42">
        <f t="shared" si="40"/>
        <v>0.35267380118741659</v>
      </c>
      <c r="BQ42">
        <f t="shared" si="41"/>
        <v>0.64732619881258335</v>
      </c>
      <c r="BR42">
        <v>16982</v>
      </c>
      <c r="BS42">
        <v>290.00000000000011</v>
      </c>
      <c r="BT42">
        <v>1225.74</v>
      </c>
      <c r="BU42">
        <v>155</v>
      </c>
      <c r="BV42">
        <v>10241.299999999999</v>
      </c>
      <c r="BW42">
        <v>1221.05</v>
      </c>
      <c r="BX42">
        <v>4.6900000000000004</v>
      </c>
      <c r="BY42">
        <v>300.00000000000011</v>
      </c>
      <c r="BZ42">
        <v>38.5</v>
      </c>
      <c r="CA42">
        <v>1323.985889505499</v>
      </c>
      <c r="CB42">
        <v>1.603624573181587</v>
      </c>
      <c r="CC42">
        <v>-105.42259477451231</v>
      </c>
      <c r="CD42">
        <v>1.343012392728584</v>
      </c>
      <c r="CE42">
        <v>0.99547642652168078</v>
      </c>
      <c r="CF42">
        <v>-1.1145662291434931E-2</v>
      </c>
      <c r="CG42">
        <v>289.99999999999989</v>
      </c>
      <c r="CH42">
        <v>1218.02</v>
      </c>
      <c r="CI42">
        <v>725</v>
      </c>
      <c r="CJ42">
        <v>10207.799999999999</v>
      </c>
      <c r="CK42">
        <v>1220.71</v>
      </c>
      <c r="CL42">
        <v>-2.69</v>
      </c>
      <c r="CZ42">
        <f t="shared" si="42"/>
        <v>1800.22</v>
      </c>
      <c r="DA42">
        <f t="shared" si="43"/>
        <v>1513.3697998354369</v>
      </c>
      <c r="DB42">
        <f t="shared" si="44"/>
        <v>0.84065825278879069</v>
      </c>
      <c r="DC42">
        <f t="shared" si="45"/>
        <v>0.1913165055775814</v>
      </c>
      <c r="DD42">
        <v>6</v>
      </c>
      <c r="DE42">
        <v>0.5</v>
      </c>
      <c r="DF42" t="s">
        <v>425</v>
      </c>
      <c r="DG42">
        <v>2</v>
      </c>
      <c r="DH42">
        <v>1693589486.5999999</v>
      </c>
      <c r="DI42">
        <v>363.315</v>
      </c>
      <c r="DJ42">
        <v>400.01499999999999</v>
      </c>
      <c r="DK42">
        <v>25.340499999999999</v>
      </c>
      <c r="DL42">
        <v>17.4559</v>
      </c>
      <c r="DM42">
        <v>365.82600000000002</v>
      </c>
      <c r="DN42">
        <v>25.756900000000002</v>
      </c>
      <c r="DO42">
        <v>500.08600000000001</v>
      </c>
      <c r="DP42">
        <v>99.797600000000003</v>
      </c>
      <c r="DQ42">
        <v>0.100087</v>
      </c>
      <c r="DR42">
        <v>28.507000000000001</v>
      </c>
      <c r="DS42">
        <v>28.008199999999999</v>
      </c>
      <c r="DT42">
        <v>999.9</v>
      </c>
      <c r="DU42">
        <v>0</v>
      </c>
      <c r="DV42">
        <v>0</v>
      </c>
      <c r="DW42">
        <v>9975</v>
      </c>
      <c r="DX42">
        <v>0</v>
      </c>
      <c r="DY42">
        <v>1586.83</v>
      </c>
      <c r="DZ42">
        <v>-36.6997</v>
      </c>
      <c r="EA42">
        <v>372.76100000000002</v>
      </c>
      <c r="EB42">
        <v>407.12099999999998</v>
      </c>
      <c r="EC42">
        <v>7.8846600000000002</v>
      </c>
      <c r="ED42">
        <v>400.01499999999999</v>
      </c>
      <c r="EE42">
        <v>17.4559</v>
      </c>
      <c r="EF42">
        <v>2.5289199999999998</v>
      </c>
      <c r="EG42">
        <v>1.7420500000000001</v>
      </c>
      <c r="EH42">
        <v>21.213899999999999</v>
      </c>
      <c r="EI42">
        <v>15.276300000000001</v>
      </c>
      <c r="EJ42">
        <v>1800.22</v>
      </c>
      <c r="EK42">
        <v>0.97799899999999995</v>
      </c>
      <c r="EL42">
        <v>2.2001099999999999E-2</v>
      </c>
      <c r="EM42">
        <v>0</v>
      </c>
      <c r="EN42">
        <v>954.85599999999999</v>
      </c>
      <c r="EO42">
        <v>5.0002500000000003</v>
      </c>
      <c r="EP42">
        <v>25503.9</v>
      </c>
      <c r="EQ42">
        <v>14823.9</v>
      </c>
      <c r="ER42">
        <v>47.436999999999998</v>
      </c>
      <c r="ES42">
        <v>49.5</v>
      </c>
      <c r="ET42">
        <v>48.436999999999998</v>
      </c>
      <c r="EU42">
        <v>48.375</v>
      </c>
      <c r="EV42">
        <v>48.686999999999998</v>
      </c>
      <c r="EW42">
        <v>1755.72</v>
      </c>
      <c r="EX42">
        <v>39.5</v>
      </c>
      <c r="EY42">
        <v>0</v>
      </c>
      <c r="EZ42">
        <v>180.79999995231631</v>
      </c>
      <c r="FA42">
        <v>0</v>
      </c>
      <c r="FB42">
        <v>954.26823076923085</v>
      </c>
      <c r="FC42">
        <v>1.082598305914781</v>
      </c>
      <c r="FD42">
        <v>567.95213811644237</v>
      </c>
      <c r="FE42">
        <v>25487.392307692309</v>
      </c>
      <c r="FF42">
        <v>15</v>
      </c>
      <c r="FG42">
        <v>1693589446.0999999</v>
      </c>
      <c r="FH42" t="s">
        <v>559</v>
      </c>
      <c r="FI42">
        <v>1693589434.0999999</v>
      </c>
      <c r="FJ42">
        <v>1693589446.0999999</v>
      </c>
      <c r="FK42">
        <v>29</v>
      </c>
      <c r="FL42">
        <v>-0.02</v>
      </c>
      <c r="FM42">
        <v>-3.0000000000000001E-3</v>
      </c>
      <c r="FN42">
        <v>-2.512</v>
      </c>
      <c r="FO42">
        <v>-0.41599999999999998</v>
      </c>
      <c r="FP42">
        <v>400</v>
      </c>
      <c r="FQ42">
        <v>17</v>
      </c>
      <c r="FR42">
        <v>0.17</v>
      </c>
      <c r="FS42">
        <v>0.03</v>
      </c>
      <c r="FT42">
        <v>28.14930347265944</v>
      </c>
      <c r="FU42">
        <v>-0.80111801729416021</v>
      </c>
      <c r="FV42">
        <v>0.14922714878493179</v>
      </c>
      <c r="FW42">
        <v>1</v>
      </c>
      <c r="FX42">
        <v>0.57882601015090007</v>
      </c>
      <c r="FY42">
        <v>3.0140265323002121E-2</v>
      </c>
      <c r="FZ42">
        <v>1.185932872806378E-2</v>
      </c>
      <c r="GA42">
        <v>1</v>
      </c>
      <c r="GB42">
        <v>2</v>
      </c>
      <c r="GC42">
        <v>2</v>
      </c>
      <c r="GD42" t="s">
        <v>427</v>
      </c>
      <c r="GE42">
        <v>2.9188900000000002</v>
      </c>
      <c r="GF42">
        <v>2.8297599999999998</v>
      </c>
      <c r="GG42">
        <v>8.45746E-2</v>
      </c>
      <c r="GH42">
        <v>8.8920799999999994E-2</v>
      </c>
      <c r="GI42">
        <v>0.12553700000000001</v>
      </c>
      <c r="GJ42">
        <v>9.1713600000000006E-2</v>
      </c>
      <c r="GK42">
        <v>23842.3</v>
      </c>
      <c r="GL42">
        <v>29034.5</v>
      </c>
      <c r="GM42">
        <v>23448.5</v>
      </c>
      <c r="GN42">
        <v>29177.599999999999</v>
      </c>
      <c r="GO42">
        <v>27971.200000000001</v>
      </c>
      <c r="GP42">
        <v>37450.699999999997</v>
      </c>
      <c r="GQ42">
        <v>33159.599999999999</v>
      </c>
      <c r="GR42">
        <v>42991</v>
      </c>
      <c r="GS42">
        <v>1.9736</v>
      </c>
      <c r="GT42">
        <v>1.7418</v>
      </c>
      <c r="GU42">
        <v>3.2782599999999999E-3</v>
      </c>
      <c r="GV42">
        <v>0</v>
      </c>
      <c r="GW42">
        <v>27.954699999999999</v>
      </c>
      <c r="GX42">
        <v>999.9</v>
      </c>
      <c r="GY42">
        <v>23.6</v>
      </c>
      <c r="GZ42">
        <v>47.8</v>
      </c>
      <c r="HA42">
        <v>26.2974</v>
      </c>
      <c r="HB42">
        <v>61.6008</v>
      </c>
      <c r="HC42">
        <v>38.333300000000001</v>
      </c>
      <c r="HD42">
        <v>1</v>
      </c>
      <c r="HE42">
        <v>0.41167700000000002</v>
      </c>
      <c r="HF42">
        <v>4.0491700000000002</v>
      </c>
      <c r="HG42">
        <v>20.2179</v>
      </c>
      <c r="HH42">
        <v>5.2088999999999999</v>
      </c>
      <c r="HI42">
        <v>11.872199999999999</v>
      </c>
      <c r="HJ42">
        <v>4.9833999999999996</v>
      </c>
      <c r="HK42">
        <v>3.2839999999999998</v>
      </c>
      <c r="HL42">
        <v>9999</v>
      </c>
      <c r="HM42">
        <v>9999</v>
      </c>
      <c r="HN42">
        <v>9999</v>
      </c>
      <c r="HO42">
        <v>999.9</v>
      </c>
      <c r="HP42">
        <v>1.8549599999999999</v>
      </c>
      <c r="HQ42">
        <v>1.86094</v>
      </c>
      <c r="HR42">
        <v>1.85825</v>
      </c>
      <c r="HS42">
        <v>1.85928</v>
      </c>
      <c r="HT42">
        <v>1.85869</v>
      </c>
      <c r="HU42">
        <v>1.8592200000000001</v>
      </c>
      <c r="HV42">
        <v>1.8575299999999999</v>
      </c>
      <c r="HW42">
        <v>1.8608100000000001</v>
      </c>
      <c r="HX42">
        <v>5</v>
      </c>
      <c r="HY42">
        <v>0</v>
      </c>
      <c r="HZ42">
        <v>0</v>
      </c>
      <c r="IA42">
        <v>0</v>
      </c>
      <c r="IB42" t="s">
        <v>428</v>
      </c>
      <c r="IC42" t="s">
        <v>429</v>
      </c>
      <c r="ID42" t="s">
        <v>430</v>
      </c>
      <c r="IE42" t="s">
        <v>430</v>
      </c>
      <c r="IF42" t="s">
        <v>430</v>
      </c>
      <c r="IG42" t="s">
        <v>430</v>
      </c>
      <c r="IH42">
        <v>0</v>
      </c>
      <c r="II42">
        <v>100</v>
      </c>
      <c r="IJ42">
        <v>100</v>
      </c>
      <c r="IK42">
        <v>-2.5110000000000001</v>
      </c>
      <c r="IL42">
        <v>-0.41639999999999999</v>
      </c>
      <c r="IM42">
        <v>-2.511550000000057</v>
      </c>
      <c r="IN42">
        <v>0</v>
      </c>
      <c r="IO42">
        <v>0</v>
      </c>
      <c r="IP42">
        <v>0</v>
      </c>
      <c r="IQ42">
        <v>-0.41636499999999538</v>
      </c>
      <c r="IR42">
        <v>0</v>
      </c>
      <c r="IS42">
        <v>0</v>
      </c>
      <c r="IT42">
        <v>0</v>
      </c>
      <c r="IU42">
        <v>-1</v>
      </c>
      <c r="IV42">
        <v>-1</v>
      </c>
      <c r="IW42">
        <v>-1</v>
      </c>
      <c r="IX42">
        <v>-1</v>
      </c>
      <c r="IY42">
        <v>0.9</v>
      </c>
      <c r="IZ42">
        <v>0.7</v>
      </c>
      <c r="JA42">
        <v>0.99975599999999998</v>
      </c>
      <c r="JB42">
        <v>2.5097700000000001</v>
      </c>
      <c r="JC42">
        <v>1.49414</v>
      </c>
      <c r="JD42">
        <v>2.2851599999999999</v>
      </c>
      <c r="JE42">
        <v>1.54419</v>
      </c>
      <c r="JF42">
        <v>2.5293000000000001</v>
      </c>
      <c r="JG42">
        <v>52.444899999999997</v>
      </c>
      <c r="JH42">
        <v>23.921099999999999</v>
      </c>
      <c r="JI42">
        <v>18</v>
      </c>
      <c r="JJ42">
        <v>517.90599999999995</v>
      </c>
      <c r="JK42">
        <v>397.13499999999999</v>
      </c>
      <c r="JL42">
        <v>22.392700000000001</v>
      </c>
      <c r="JM42">
        <v>32.511699999999998</v>
      </c>
      <c r="JN42">
        <v>30</v>
      </c>
      <c r="JO42">
        <v>32.467399999999998</v>
      </c>
      <c r="JP42">
        <v>32.444299999999998</v>
      </c>
      <c r="JQ42">
        <v>20.091200000000001</v>
      </c>
      <c r="JR42">
        <v>26.159700000000001</v>
      </c>
      <c r="JS42">
        <v>0</v>
      </c>
      <c r="JT42">
        <v>22.392499999999998</v>
      </c>
      <c r="JU42">
        <v>400</v>
      </c>
      <c r="JV42">
        <v>17.480799999999999</v>
      </c>
      <c r="JW42">
        <v>98.341800000000006</v>
      </c>
      <c r="JX42">
        <v>96.906000000000006</v>
      </c>
    </row>
    <row r="43" spans="1:284" x14ac:dyDescent="0.3">
      <c r="A43">
        <v>27</v>
      </c>
      <c r="B43">
        <v>1693589658.0999999</v>
      </c>
      <c r="C43">
        <v>5263.5999999046326</v>
      </c>
      <c r="D43" t="s">
        <v>560</v>
      </c>
      <c r="E43" t="s">
        <v>561</v>
      </c>
      <c r="F43" t="s">
        <v>416</v>
      </c>
      <c r="G43" t="s">
        <v>509</v>
      </c>
      <c r="H43" t="s">
        <v>418</v>
      </c>
      <c r="I43" t="s">
        <v>419</v>
      </c>
      <c r="J43" t="s">
        <v>510</v>
      </c>
      <c r="K43" t="s">
        <v>511</v>
      </c>
      <c r="L43" t="s">
        <v>421</v>
      </c>
      <c r="M43">
        <v>1693589658.0999999</v>
      </c>
      <c r="N43">
        <f t="shared" si="0"/>
        <v>5.6141484153642692E-3</v>
      </c>
      <c r="O43">
        <f t="shared" si="1"/>
        <v>5.6141484153642693</v>
      </c>
      <c r="P43">
        <f t="shared" si="2"/>
        <v>36.246283884028294</v>
      </c>
      <c r="Q43">
        <f t="shared" si="3"/>
        <v>552.92100000000005</v>
      </c>
      <c r="R43">
        <f t="shared" si="4"/>
        <v>406.87235980271822</v>
      </c>
      <c r="S43">
        <f t="shared" si="5"/>
        <v>40.641164520979807</v>
      </c>
      <c r="T43">
        <f t="shared" si="6"/>
        <v>55.229490985822807</v>
      </c>
      <c r="U43">
        <f t="shared" si="7"/>
        <v>0.45819505807436489</v>
      </c>
      <c r="V43">
        <f t="shared" si="8"/>
        <v>2.9266851048275679</v>
      </c>
      <c r="W43">
        <f t="shared" si="9"/>
        <v>0.42175124923475138</v>
      </c>
      <c r="X43">
        <f t="shared" si="10"/>
        <v>0.26662689235883619</v>
      </c>
      <c r="Y43">
        <f t="shared" si="11"/>
        <v>344.35169967098363</v>
      </c>
      <c r="Z43">
        <f t="shared" si="12"/>
        <v>28.961029159440884</v>
      </c>
      <c r="AA43">
        <f t="shared" si="13"/>
        <v>28.008900000000001</v>
      </c>
      <c r="AB43">
        <f t="shared" si="14"/>
        <v>3.7968090376894601</v>
      </c>
      <c r="AC43">
        <f t="shared" si="15"/>
        <v>64.633984034221626</v>
      </c>
      <c r="AD43">
        <f t="shared" si="16"/>
        <v>2.5091356046626401</v>
      </c>
      <c r="AE43">
        <f t="shared" si="17"/>
        <v>3.8820686085730585</v>
      </c>
      <c r="AF43">
        <f t="shared" si="18"/>
        <v>1.28767343302682</v>
      </c>
      <c r="AG43">
        <f t="shared" si="19"/>
        <v>-247.58394511756427</v>
      </c>
      <c r="AH43">
        <f t="shared" si="20"/>
        <v>60.194385172213316</v>
      </c>
      <c r="AI43">
        <f t="shared" si="21"/>
        <v>4.4921552405205016</v>
      </c>
      <c r="AJ43">
        <f t="shared" si="22"/>
        <v>161.45429496615318</v>
      </c>
      <c r="AK43">
        <v>0</v>
      </c>
      <c r="AL43">
        <v>0</v>
      </c>
      <c r="AM43">
        <f t="shared" si="23"/>
        <v>1</v>
      </c>
      <c r="AN43">
        <f t="shared" si="24"/>
        <v>0</v>
      </c>
      <c r="AO43">
        <f t="shared" si="25"/>
        <v>52546.257849133195</v>
      </c>
      <c r="AP43" t="s">
        <v>422</v>
      </c>
      <c r="AQ43">
        <v>10366.9</v>
      </c>
      <c r="AR43">
        <v>993.59653846153856</v>
      </c>
      <c r="AS43">
        <v>3431.87</v>
      </c>
      <c r="AT43">
        <f t="shared" si="26"/>
        <v>0.71047955241266758</v>
      </c>
      <c r="AU43">
        <v>-3.9894345373445681</v>
      </c>
      <c r="AV43" t="s">
        <v>562</v>
      </c>
      <c r="AW43">
        <v>10250.200000000001</v>
      </c>
      <c r="AX43">
        <v>994.4624399999999</v>
      </c>
      <c r="AY43">
        <v>1434.3464393661759</v>
      </c>
      <c r="AZ43">
        <f t="shared" si="27"/>
        <v>0.30667904719068884</v>
      </c>
      <c r="BA43">
        <v>0.5</v>
      </c>
      <c r="BB43">
        <f t="shared" si="28"/>
        <v>1513.1087998354917</v>
      </c>
      <c r="BC43">
        <f t="shared" si="29"/>
        <v>36.246283884028294</v>
      </c>
      <c r="BD43">
        <f t="shared" si="30"/>
        <v>232.01938251469767</v>
      </c>
      <c r="BE43">
        <f t="shared" si="31"/>
        <v>2.6591424506781914E-2</v>
      </c>
      <c r="BF43">
        <f t="shared" si="32"/>
        <v>1.3926367478672104</v>
      </c>
      <c r="BG43">
        <f t="shared" si="33"/>
        <v>708.09492164267033</v>
      </c>
      <c r="BH43" t="s">
        <v>563</v>
      </c>
      <c r="BI43">
        <v>625.01</v>
      </c>
      <c r="BJ43">
        <f t="shared" si="34"/>
        <v>625.01</v>
      </c>
      <c r="BK43">
        <f t="shared" si="35"/>
        <v>0.56425450445836089</v>
      </c>
      <c r="BL43">
        <f t="shared" si="36"/>
        <v>0.54351191663959542</v>
      </c>
      <c r="BM43">
        <f t="shared" si="37"/>
        <v>0.71165771026478852</v>
      </c>
      <c r="BN43">
        <f t="shared" si="38"/>
        <v>0.99803539028214394</v>
      </c>
      <c r="BO43">
        <f t="shared" si="39"/>
        <v>0.81923688714286358</v>
      </c>
      <c r="BP43">
        <f t="shared" si="40"/>
        <v>0.34159196904300732</v>
      </c>
      <c r="BQ43">
        <f t="shared" si="41"/>
        <v>0.65840803095699263</v>
      </c>
      <c r="BR43">
        <v>16984</v>
      </c>
      <c r="BS43">
        <v>290.00000000000011</v>
      </c>
      <c r="BT43">
        <v>1318.97</v>
      </c>
      <c r="BU43">
        <v>125</v>
      </c>
      <c r="BV43">
        <v>10250.200000000001</v>
      </c>
      <c r="BW43">
        <v>1312.62</v>
      </c>
      <c r="BX43">
        <v>6.35</v>
      </c>
      <c r="BY43">
        <v>300.00000000000011</v>
      </c>
      <c r="BZ43">
        <v>38.5</v>
      </c>
      <c r="CA43">
        <v>1434.3464393661759</v>
      </c>
      <c r="CB43">
        <v>1.718801281976182</v>
      </c>
      <c r="CC43">
        <v>-124.7708261933706</v>
      </c>
      <c r="CD43">
        <v>1.4400827561380869</v>
      </c>
      <c r="CE43">
        <v>0.99628387826473863</v>
      </c>
      <c r="CF43">
        <v>-1.1150288097886551E-2</v>
      </c>
      <c r="CG43">
        <v>289.99999999999989</v>
      </c>
      <c r="CH43">
        <v>1309.94</v>
      </c>
      <c r="CI43">
        <v>685</v>
      </c>
      <c r="CJ43">
        <v>10214.9</v>
      </c>
      <c r="CK43">
        <v>1312.2</v>
      </c>
      <c r="CL43">
        <v>-2.2599999999999998</v>
      </c>
      <c r="CZ43">
        <f t="shared" si="42"/>
        <v>1799.91</v>
      </c>
      <c r="DA43">
        <f t="shared" si="43"/>
        <v>1513.1087998354917</v>
      </c>
      <c r="DB43">
        <f t="shared" si="44"/>
        <v>0.84065803281024698</v>
      </c>
      <c r="DC43">
        <f t="shared" si="45"/>
        <v>0.19131606562049414</v>
      </c>
      <c r="DD43">
        <v>6</v>
      </c>
      <c r="DE43">
        <v>0.5</v>
      </c>
      <c r="DF43" t="s">
        <v>425</v>
      </c>
      <c r="DG43">
        <v>2</v>
      </c>
      <c r="DH43">
        <v>1693589658.0999999</v>
      </c>
      <c r="DI43">
        <v>552.92100000000005</v>
      </c>
      <c r="DJ43">
        <v>600.12900000000002</v>
      </c>
      <c r="DK43">
        <v>25.119800000000001</v>
      </c>
      <c r="DL43">
        <v>18.553799999999999</v>
      </c>
      <c r="DM43">
        <v>555.43799999999999</v>
      </c>
      <c r="DN43">
        <v>25.522200000000002</v>
      </c>
      <c r="DO43">
        <v>500.13299999999998</v>
      </c>
      <c r="DP43">
        <v>99.786900000000003</v>
      </c>
      <c r="DQ43">
        <v>9.9866800000000006E-2</v>
      </c>
      <c r="DR43">
        <v>28.3904</v>
      </c>
      <c r="DS43">
        <v>28.008900000000001</v>
      </c>
      <c r="DT43">
        <v>999.9</v>
      </c>
      <c r="DU43">
        <v>0</v>
      </c>
      <c r="DV43">
        <v>0</v>
      </c>
      <c r="DW43">
        <v>10005</v>
      </c>
      <c r="DX43">
        <v>0</v>
      </c>
      <c r="DY43">
        <v>1584.05</v>
      </c>
      <c r="DZ43">
        <v>-47.208300000000001</v>
      </c>
      <c r="EA43">
        <v>567.16800000000001</v>
      </c>
      <c r="EB43">
        <v>611.47400000000005</v>
      </c>
      <c r="EC43">
        <v>6.5659000000000001</v>
      </c>
      <c r="ED43">
        <v>600.12900000000002</v>
      </c>
      <c r="EE43">
        <v>18.553799999999999</v>
      </c>
      <c r="EF43">
        <v>2.5066199999999998</v>
      </c>
      <c r="EG43">
        <v>1.8514299999999999</v>
      </c>
      <c r="EH43">
        <v>21.069600000000001</v>
      </c>
      <c r="EI43">
        <v>16.227900000000002</v>
      </c>
      <c r="EJ43">
        <v>1799.91</v>
      </c>
      <c r="EK43">
        <v>0.97800399999999998</v>
      </c>
      <c r="EL43">
        <v>2.19963E-2</v>
      </c>
      <c r="EM43">
        <v>0</v>
      </c>
      <c r="EN43">
        <v>993.25300000000004</v>
      </c>
      <c r="EO43">
        <v>5.0002500000000003</v>
      </c>
      <c r="EP43">
        <v>26129.599999999999</v>
      </c>
      <c r="EQ43">
        <v>14821.3</v>
      </c>
      <c r="ER43">
        <v>47</v>
      </c>
      <c r="ES43">
        <v>49.25</v>
      </c>
      <c r="ET43">
        <v>47.936999999999998</v>
      </c>
      <c r="EU43">
        <v>48.061999999999998</v>
      </c>
      <c r="EV43">
        <v>48.25</v>
      </c>
      <c r="EW43">
        <v>1755.43</v>
      </c>
      <c r="EX43">
        <v>39.479999999999997</v>
      </c>
      <c r="EY43">
        <v>0</v>
      </c>
      <c r="EZ43">
        <v>169.79999995231631</v>
      </c>
      <c r="FA43">
        <v>0</v>
      </c>
      <c r="FB43">
        <v>994.4624399999999</v>
      </c>
      <c r="FC43">
        <v>-8.57500002170109</v>
      </c>
      <c r="FD43">
        <v>-238.56153910890171</v>
      </c>
      <c r="FE43">
        <v>26161.46</v>
      </c>
      <c r="FF43">
        <v>15</v>
      </c>
      <c r="FG43">
        <v>1693589617.0999999</v>
      </c>
      <c r="FH43" t="s">
        <v>564</v>
      </c>
      <c r="FI43">
        <v>1693589617.0999999</v>
      </c>
      <c r="FJ43">
        <v>1693589615.0999999</v>
      </c>
      <c r="FK43">
        <v>30</v>
      </c>
      <c r="FL43">
        <v>-5.0000000000000001E-3</v>
      </c>
      <c r="FM43">
        <v>1.4E-2</v>
      </c>
      <c r="FN43">
        <v>-2.5169999999999999</v>
      </c>
      <c r="FO43">
        <v>-0.40200000000000002</v>
      </c>
      <c r="FP43">
        <v>600</v>
      </c>
      <c r="FQ43">
        <v>19</v>
      </c>
      <c r="FR43">
        <v>0.18</v>
      </c>
      <c r="FS43">
        <v>0.04</v>
      </c>
      <c r="FT43">
        <v>36.375655024904212</v>
      </c>
      <c r="FU43">
        <v>-0.70392359404318794</v>
      </c>
      <c r="FV43">
        <v>0.18129376555645041</v>
      </c>
      <c r="FW43">
        <v>1</v>
      </c>
      <c r="FX43">
        <v>0.44334868637678559</v>
      </c>
      <c r="FY43">
        <v>8.8224259800703669E-2</v>
      </c>
      <c r="FZ43">
        <v>1.3461705301682629E-2</v>
      </c>
      <c r="GA43">
        <v>1</v>
      </c>
      <c r="GB43">
        <v>2</v>
      </c>
      <c r="GC43">
        <v>2</v>
      </c>
      <c r="GD43" t="s">
        <v>427</v>
      </c>
      <c r="GE43">
        <v>2.9188700000000001</v>
      </c>
      <c r="GF43">
        <v>2.82979</v>
      </c>
      <c r="GG43">
        <v>0.115394</v>
      </c>
      <c r="GH43">
        <v>0.11969</v>
      </c>
      <c r="GI43">
        <v>0.124685</v>
      </c>
      <c r="GJ43">
        <v>9.5800999999999997E-2</v>
      </c>
      <c r="GK43">
        <v>23034.5</v>
      </c>
      <c r="GL43">
        <v>28045.8</v>
      </c>
      <c r="GM43">
        <v>23443.599999999999</v>
      </c>
      <c r="GN43">
        <v>29169.8</v>
      </c>
      <c r="GO43">
        <v>27996</v>
      </c>
      <c r="GP43">
        <v>37275.1</v>
      </c>
      <c r="GQ43">
        <v>33152.400000000001</v>
      </c>
      <c r="GR43">
        <v>42980.4</v>
      </c>
      <c r="GS43">
        <v>1.972</v>
      </c>
      <c r="GT43">
        <v>1.74</v>
      </c>
      <c r="GU43">
        <v>-5.9604600000000003E-4</v>
      </c>
      <c r="GV43">
        <v>0</v>
      </c>
      <c r="GW43">
        <v>28.018699999999999</v>
      </c>
      <c r="GX43">
        <v>999.9</v>
      </c>
      <c r="GY43">
        <v>23.4</v>
      </c>
      <c r="GZ43">
        <v>48.1</v>
      </c>
      <c r="HA43">
        <v>26.4756</v>
      </c>
      <c r="HB43">
        <v>61.470799999999997</v>
      </c>
      <c r="HC43">
        <v>38.2973</v>
      </c>
      <c r="HD43">
        <v>1</v>
      </c>
      <c r="HE43">
        <v>0.42843500000000001</v>
      </c>
      <c r="HF43">
        <v>4.6488699999999996</v>
      </c>
      <c r="HG43">
        <v>20.203900000000001</v>
      </c>
      <c r="HH43">
        <v>5.2100999999999997</v>
      </c>
      <c r="HI43">
        <v>11.872199999999999</v>
      </c>
      <c r="HJ43">
        <v>4.9843999999999999</v>
      </c>
      <c r="HK43">
        <v>3.2839999999999998</v>
      </c>
      <c r="HL43">
        <v>9999</v>
      </c>
      <c r="HM43">
        <v>9999</v>
      </c>
      <c r="HN43">
        <v>9999</v>
      </c>
      <c r="HO43">
        <v>999.9</v>
      </c>
      <c r="HP43">
        <v>1.8549500000000001</v>
      </c>
      <c r="HQ43">
        <v>1.8609599999999999</v>
      </c>
      <c r="HR43">
        <v>1.85822</v>
      </c>
      <c r="HS43">
        <v>1.85928</v>
      </c>
      <c r="HT43">
        <v>1.85867</v>
      </c>
      <c r="HU43">
        <v>1.8591899999999999</v>
      </c>
      <c r="HV43">
        <v>1.85745</v>
      </c>
      <c r="HW43">
        <v>1.8608</v>
      </c>
      <c r="HX43">
        <v>5</v>
      </c>
      <c r="HY43">
        <v>0</v>
      </c>
      <c r="HZ43">
        <v>0</v>
      </c>
      <c r="IA43">
        <v>0</v>
      </c>
      <c r="IB43" t="s">
        <v>428</v>
      </c>
      <c r="IC43" t="s">
        <v>429</v>
      </c>
      <c r="ID43" t="s">
        <v>430</v>
      </c>
      <c r="IE43" t="s">
        <v>430</v>
      </c>
      <c r="IF43" t="s">
        <v>430</v>
      </c>
      <c r="IG43" t="s">
        <v>430</v>
      </c>
      <c r="IH43">
        <v>0</v>
      </c>
      <c r="II43">
        <v>100</v>
      </c>
      <c r="IJ43">
        <v>100</v>
      </c>
      <c r="IK43">
        <v>-2.5169999999999999</v>
      </c>
      <c r="IL43">
        <v>-0.40239999999999998</v>
      </c>
      <c r="IM43">
        <v>-2.516799999999876</v>
      </c>
      <c r="IN43">
        <v>0</v>
      </c>
      <c r="IO43">
        <v>0</v>
      </c>
      <c r="IP43">
        <v>0</v>
      </c>
      <c r="IQ43">
        <v>-0.40247000000000449</v>
      </c>
      <c r="IR43">
        <v>0</v>
      </c>
      <c r="IS43">
        <v>0</v>
      </c>
      <c r="IT43">
        <v>0</v>
      </c>
      <c r="IU43">
        <v>-1</v>
      </c>
      <c r="IV43">
        <v>-1</v>
      </c>
      <c r="IW43">
        <v>-1</v>
      </c>
      <c r="IX43">
        <v>-1</v>
      </c>
      <c r="IY43">
        <v>0.7</v>
      </c>
      <c r="IZ43">
        <v>0.7</v>
      </c>
      <c r="JA43">
        <v>1.38184</v>
      </c>
      <c r="JB43">
        <v>2.49878</v>
      </c>
      <c r="JC43">
        <v>1.49414</v>
      </c>
      <c r="JD43">
        <v>2.2851599999999999</v>
      </c>
      <c r="JE43">
        <v>1.54419</v>
      </c>
      <c r="JF43">
        <v>2.5537100000000001</v>
      </c>
      <c r="JG43">
        <v>52.720100000000002</v>
      </c>
      <c r="JH43">
        <v>23.912400000000002</v>
      </c>
      <c r="JI43">
        <v>18</v>
      </c>
      <c r="JJ43">
        <v>517.84299999999996</v>
      </c>
      <c r="JK43">
        <v>396.85</v>
      </c>
      <c r="JL43">
        <v>21.709</v>
      </c>
      <c r="JM43">
        <v>32.658999999999999</v>
      </c>
      <c r="JN43">
        <v>30.000399999999999</v>
      </c>
      <c r="JO43">
        <v>32.587400000000002</v>
      </c>
      <c r="JP43">
        <v>32.567100000000003</v>
      </c>
      <c r="JQ43">
        <v>27.715900000000001</v>
      </c>
      <c r="JR43">
        <v>21.881499999999999</v>
      </c>
      <c r="JS43">
        <v>0</v>
      </c>
      <c r="JT43">
        <v>21.715599999999998</v>
      </c>
      <c r="JU43">
        <v>600</v>
      </c>
      <c r="JV43">
        <v>18.4681</v>
      </c>
      <c r="JW43">
        <v>98.320800000000006</v>
      </c>
      <c r="JX43">
        <v>96.881200000000007</v>
      </c>
    </row>
    <row r="44" spans="1:284" x14ac:dyDescent="0.3">
      <c r="A44">
        <v>28</v>
      </c>
      <c r="B44">
        <v>1693589848</v>
      </c>
      <c r="C44">
        <v>5453.5</v>
      </c>
      <c r="D44" t="s">
        <v>565</v>
      </c>
      <c r="E44" t="s">
        <v>566</v>
      </c>
      <c r="F44" t="s">
        <v>416</v>
      </c>
      <c r="G44" t="s">
        <v>509</v>
      </c>
      <c r="H44" t="s">
        <v>418</v>
      </c>
      <c r="I44" t="s">
        <v>419</v>
      </c>
      <c r="J44" t="s">
        <v>510</v>
      </c>
      <c r="K44" t="s">
        <v>511</v>
      </c>
      <c r="L44" t="s">
        <v>421</v>
      </c>
      <c r="M44">
        <v>1693589848</v>
      </c>
      <c r="N44">
        <f t="shared" si="0"/>
        <v>4.1689514657032066E-3</v>
      </c>
      <c r="O44">
        <f t="shared" si="1"/>
        <v>4.1689514657032065</v>
      </c>
      <c r="P44">
        <f t="shared" si="2"/>
        <v>39.390177921286373</v>
      </c>
      <c r="Q44">
        <f t="shared" si="3"/>
        <v>748.899</v>
      </c>
      <c r="R44">
        <f t="shared" si="4"/>
        <v>523.19590867889042</v>
      </c>
      <c r="S44">
        <f t="shared" si="5"/>
        <v>52.258881307429583</v>
      </c>
      <c r="T44">
        <f t="shared" si="6"/>
        <v>74.803000755636006</v>
      </c>
      <c r="U44">
        <f t="shared" si="7"/>
        <v>0.313192779962985</v>
      </c>
      <c r="V44">
        <f t="shared" si="8"/>
        <v>2.9174105232330168</v>
      </c>
      <c r="W44">
        <f t="shared" si="9"/>
        <v>0.29564088898795449</v>
      </c>
      <c r="X44">
        <f t="shared" si="10"/>
        <v>0.18627050538930529</v>
      </c>
      <c r="Y44">
        <f t="shared" si="11"/>
        <v>344.35289967081695</v>
      </c>
      <c r="Z44">
        <f t="shared" si="12"/>
        <v>29.199655299154252</v>
      </c>
      <c r="AA44">
        <f t="shared" si="13"/>
        <v>28.057700000000001</v>
      </c>
      <c r="AB44">
        <f t="shared" si="14"/>
        <v>3.8076231723078369</v>
      </c>
      <c r="AC44">
        <f t="shared" si="15"/>
        <v>63.450192328622336</v>
      </c>
      <c r="AD44">
        <f t="shared" si="16"/>
        <v>2.4431917246291999</v>
      </c>
      <c r="AE44">
        <f t="shared" si="17"/>
        <v>3.8505663024240793</v>
      </c>
      <c r="AF44">
        <f t="shared" si="18"/>
        <v>1.364431447678637</v>
      </c>
      <c r="AG44">
        <f t="shared" si="19"/>
        <v>-183.8507596375114</v>
      </c>
      <c r="AH44">
        <f t="shared" si="20"/>
        <v>30.292789798356306</v>
      </c>
      <c r="AI44">
        <f t="shared" si="21"/>
        <v>2.2668296586823247</v>
      </c>
      <c r="AJ44">
        <f t="shared" si="22"/>
        <v>193.06175949034414</v>
      </c>
      <c r="AK44">
        <v>0</v>
      </c>
      <c r="AL44">
        <v>0</v>
      </c>
      <c r="AM44">
        <f t="shared" si="23"/>
        <v>1</v>
      </c>
      <c r="AN44">
        <f t="shared" si="24"/>
        <v>0</v>
      </c>
      <c r="AO44">
        <f t="shared" si="25"/>
        <v>52304.212521264533</v>
      </c>
      <c r="AP44" t="s">
        <v>422</v>
      </c>
      <c r="AQ44">
        <v>10366.9</v>
      </c>
      <c r="AR44">
        <v>993.59653846153856</v>
      </c>
      <c r="AS44">
        <v>3431.87</v>
      </c>
      <c r="AT44">
        <f t="shared" si="26"/>
        <v>0.71047955241266758</v>
      </c>
      <c r="AU44">
        <v>-3.9894345373445681</v>
      </c>
      <c r="AV44" t="s">
        <v>567</v>
      </c>
      <c r="AW44">
        <v>10258.799999999999</v>
      </c>
      <c r="AX44">
        <v>999.95884615384614</v>
      </c>
      <c r="AY44">
        <v>1463.621181821245</v>
      </c>
      <c r="AZ44">
        <f t="shared" si="27"/>
        <v>0.3167912171716758</v>
      </c>
      <c r="BA44">
        <v>0.5</v>
      </c>
      <c r="BB44">
        <f t="shared" si="28"/>
        <v>1513.1093998354083</v>
      </c>
      <c r="BC44">
        <f t="shared" si="29"/>
        <v>39.390177921286373</v>
      </c>
      <c r="BD44">
        <f t="shared" si="30"/>
        <v>239.66988424388143</v>
      </c>
      <c r="BE44">
        <f t="shared" si="31"/>
        <v>2.8669184437919461E-2</v>
      </c>
      <c r="BF44">
        <f t="shared" si="32"/>
        <v>1.3447802222495717</v>
      </c>
      <c r="BG44">
        <f t="shared" si="33"/>
        <v>715.15651847095171</v>
      </c>
      <c r="BH44" t="s">
        <v>568</v>
      </c>
      <c r="BI44">
        <v>627.66</v>
      </c>
      <c r="BJ44">
        <f t="shared" si="34"/>
        <v>627.66</v>
      </c>
      <c r="BK44">
        <f t="shared" si="35"/>
        <v>0.57115952693512106</v>
      </c>
      <c r="BL44">
        <f t="shared" si="36"/>
        <v>0.55464577273462989</v>
      </c>
      <c r="BM44">
        <f t="shared" si="37"/>
        <v>0.70189066374442532</v>
      </c>
      <c r="BN44">
        <f t="shared" si="38"/>
        <v>0.98646388485754655</v>
      </c>
      <c r="BO44">
        <f t="shared" si="39"/>
        <v>0.80723054621480472</v>
      </c>
      <c r="BP44">
        <f t="shared" si="40"/>
        <v>0.34814329315014358</v>
      </c>
      <c r="BQ44">
        <f t="shared" si="41"/>
        <v>0.65185670684985642</v>
      </c>
      <c r="BR44">
        <v>16986</v>
      </c>
      <c r="BS44">
        <v>290.00000000000011</v>
      </c>
      <c r="BT44">
        <v>1341.53</v>
      </c>
      <c r="BU44">
        <v>95</v>
      </c>
      <c r="BV44">
        <v>10258.799999999999</v>
      </c>
      <c r="BW44">
        <v>1336</v>
      </c>
      <c r="BX44">
        <v>5.53</v>
      </c>
      <c r="BY44">
        <v>300.00000000000011</v>
      </c>
      <c r="BZ44">
        <v>38.5</v>
      </c>
      <c r="CA44">
        <v>1463.621181821245</v>
      </c>
      <c r="CB44">
        <v>1.4904021743318661</v>
      </c>
      <c r="CC44">
        <v>-130.92038529331569</v>
      </c>
      <c r="CD44">
        <v>1.2492156861602659</v>
      </c>
      <c r="CE44">
        <v>0.99745719762573914</v>
      </c>
      <c r="CF44">
        <v>-1.115422291434927E-2</v>
      </c>
      <c r="CG44">
        <v>289.99999999999989</v>
      </c>
      <c r="CH44">
        <v>1334.17</v>
      </c>
      <c r="CI44">
        <v>875</v>
      </c>
      <c r="CJ44">
        <v>10208.9</v>
      </c>
      <c r="CK44">
        <v>1335.38</v>
      </c>
      <c r="CL44">
        <v>-1.21</v>
      </c>
      <c r="CZ44">
        <f t="shared" si="42"/>
        <v>1799.91</v>
      </c>
      <c r="DA44">
        <f t="shared" si="43"/>
        <v>1513.1093998354083</v>
      </c>
      <c r="DB44">
        <f t="shared" si="44"/>
        <v>0.84065836616020151</v>
      </c>
      <c r="DC44">
        <f t="shared" si="45"/>
        <v>0.19131673232040319</v>
      </c>
      <c r="DD44">
        <v>6</v>
      </c>
      <c r="DE44">
        <v>0.5</v>
      </c>
      <c r="DF44" t="s">
        <v>425</v>
      </c>
      <c r="DG44">
        <v>2</v>
      </c>
      <c r="DH44">
        <v>1693589848</v>
      </c>
      <c r="DI44">
        <v>748.899</v>
      </c>
      <c r="DJ44">
        <v>799.89</v>
      </c>
      <c r="DK44">
        <v>24.4603</v>
      </c>
      <c r="DL44">
        <v>19.5822</v>
      </c>
      <c r="DM44">
        <v>751.52599999999995</v>
      </c>
      <c r="DN44">
        <v>24.8521</v>
      </c>
      <c r="DO44">
        <v>500.233</v>
      </c>
      <c r="DP44">
        <v>99.783600000000007</v>
      </c>
      <c r="DQ44">
        <v>0.10036399999999999</v>
      </c>
      <c r="DR44">
        <v>28.250299999999999</v>
      </c>
      <c r="DS44">
        <v>28.057700000000001</v>
      </c>
      <c r="DT44">
        <v>999.9</v>
      </c>
      <c r="DU44">
        <v>0</v>
      </c>
      <c r="DV44">
        <v>0</v>
      </c>
      <c r="DW44">
        <v>9952.5</v>
      </c>
      <c r="DX44">
        <v>0</v>
      </c>
      <c r="DY44">
        <v>1593.98</v>
      </c>
      <c r="DZ44">
        <v>-50.991100000000003</v>
      </c>
      <c r="EA44">
        <v>767.67600000000004</v>
      </c>
      <c r="EB44">
        <v>815.86599999999999</v>
      </c>
      <c r="EC44">
        <v>4.8781100000000004</v>
      </c>
      <c r="ED44">
        <v>799.89</v>
      </c>
      <c r="EE44">
        <v>19.5822</v>
      </c>
      <c r="EF44">
        <v>2.4407399999999999</v>
      </c>
      <c r="EG44">
        <v>1.9539800000000001</v>
      </c>
      <c r="EH44">
        <v>20.636600000000001</v>
      </c>
      <c r="EI44">
        <v>17.0763</v>
      </c>
      <c r="EJ44">
        <v>1799.91</v>
      </c>
      <c r="EK44">
        <v>0.97799599999999998</v>
      </c>
      <c r="EL44">
        <v>2.20039E-2</v>
      </c>
      <c r="EM44">
        <v>0</v>
      </c>
      <c r="EN44">
        <v>998.91099999999994</v>
      </c>
      <c r="EO44">
        <v>5.0002500000000003</v>
      </c>
      <c r="EP44">
        <v>26216.2</v>
      </c>
      <c r="EQ44">
        <v>14821.3</v>
      </c>
      <c r="ER44">
        <v>46.5</v>
      </c>
      <c r="ES44">
        <v>48.75</v>
      </c>
      <c r="ET44">
        <v>47.436999999999998</v>
      </c>
      <c r="EU44">
        <v>47.625</v>
      </c>
      <c r="EV44">
        <v>47.75</v>
      </c>
      <c r="EW44">
        <v>1755.41</v>
      </c>
      <c r="EX44">
        <v>39.5</v>
      </c>
      <c r="EY44">
        <v>0</v>
      </c>
      <c r="EZ44">
        <v>187.79999995231631</v>
      </c>
      <c r="FA44">
        <v>0</v>
      </c>
      <c r="FB44">
        <v>999.95884615384614</v>
      </c>
      <c r="FC44">
        <v>-10.538324793741969</v>
      </c>
      <c r="FD44">
        <v>101.0051287907736</v>
      </c>
      <c r="FE44">
        <v>26233.823076923069</v>
      </c>
      <c r="FF44">
        <v>15</v>
      </c>
      <c r="FG44">
        <v>1693589777.0999999</v>
      </c>
      <c r="FH44" t="s">
        <v>569</v>
      </c>
      <c r="FI44">
        <v>1693589777.0999999</v>
      </c>
      <c r="FJ44">
        <v>1693589772.0999999</v>
      </c>
      <c r="FK44">
        <v>31</v>
      </c>
      <c r="FL44">
        <v>-0.111</v>
      </c>
      <c r="FM44">
        <v>1.0999999999999999E-2</v>
      </c>
      <c r="FN44">
        <v>-2.6269999999999998</v>
      </c>
      <c r="FO44">
        <v>-0.39200000000000002</v>
      </c>
      <c r="FP44">
        <v>800</v>
      </c>
      <c r="FQ44">
        <v>19</v>
      </c>
      <c r="FR44">
        <v>0.17</v>
      </c>
      <c r="FS44">
        <v>0.04</v>
      </c>
      <c r="FT44">
        <v>39.690325098029881</v>
      </c>
      <c r="FU44">
        <v>-1.0142071265633379</v>
      </c>
      <c r="FV44">
        <v>0.19063819210399779</v>
      </c>
      <c r="FW44">
        <v>0</v>
      </c>
      <c r="FX44">
        <v>0.33147742744118952</v>
      </c>
      <c r="FY44">
        <v>-2.1391879623504789E-2</v>
      </c>
      <c r="FZ44">
        <v>4.516261616205372E-3</v>
      </c>
      <c r="GA44">
        <v>1</v>
      </c>
      <c r="GB44">
        <v>1</v>
      </c>
      <c r="GC44">
        <v>2</v>
      </c>
      <c r="GD44" t="s">
        <v>486</v>
      </c>
      <c r="GE44">
        <v>2.9189799999999999</v>
      </c>
      <c r="GF44">
        <v>2.8298399999999999</v>
      </c>
      <c r="GG44">
        <v>0.14215800000000001</v>
      </c>
      <c r="GH44">
        <v>0.145625</v>
      </c>
      <c r="GI44">
        <v>0.122335</v>
      </c>
      <c r="GJ44">
        <v>9.9549100000000001E-2</v>
      </c>
      <c r="GK44">
        <v>22337.599999999999</v>
      </c>
      <c r="GL44">
        <v>27212.5</v>
      </c>
      <c r="GM44">
        <v>23444.2</v>
      </c>
      <c r="GN44">
        <v>29163.1</v>
      </c>
      <c r="GO44">
        <v>28075.3</v>
      </c>
      <c r="GP44">
        <v>37115.300000000003</v>
      </c>
      <c r="GQ44">
        <v>33153.300000000003</v>
      </c>
      <c r="GR44">
        <v>42972.2</v>
      </c>
      <c r="GS44">
        <v>1.9694</v>
      </c>
      <c r="GT44">
        <v>1.7375</v>
      </c>
      <c r="GU44">
        <v>5.7220500000000002E-3</v>
      </c>
      <c r="GV44">
        <v>0</v>
      </c>
      <c r="GW44">
        <v>27.964300000000001</v>
      </c>
      <c r="GX44">
        <v>999.9</v>
      </c>
      <c r="GY44">
        <v>23.2</v>
      </c>
      <c r="GZ44">
        <v>48.4</v>
      </c>
      <c r="HA44">
        <v>26.650400000000001</v>
      </c>
      <c r="HB44">
        <v>61.790799999999997</v>
      </c>
      <c r="HC44">
        <v>38.637799999999999</v>
      </c>
      <c r="HD44">
        <v>1</v>
      </c>
      <c r="HE44">
        <v>0.43604700000000002</v>
      </c>
      <c r="HF44">
        <v>4.60989</v>
      </c>
      <c r="HG44">
        <v>20.204799999999999</v>
      </c>
      <c r="HH44">
        <v>5.2100999999999997</v>
      </c>
      <c r="HI44">
        <v>11.8728</v>
      </c>
      <c r="HJ44">
        <v>4.9851999999999999</v>
      </c>
      <c r="HK44">
        <v>3.2839999999999998</v>
      </c>
      <c r="HL44">
        <v>9999</v>
      </c>
      <c r="HM44">
        <v>9999</v>
      </c>
      <c r="HN44">
        <v>9999</v>
      </c>
      <c r="HO44">
        <v>999.9</v>
      </c>
      <c r="HP44">
        <v>1.8549</v>
      </c>
      <c r="HQ44">
        <v>1.86093</v>
      </c>
      <c r="HR44">
        <v>1.85822</v>
      </c>
      <c r="HS44">
        <v>1.85928</v>
      </c>
      <c r="HT44">
        <v>1.85867</v>
      </c>
      <c r="HU44">
        <v>1.8591899999999999</v>
      </c>
      <c r="HV44">
        <v>1.85747</v>
      </c>
      <c r="HW44">
        <v>1.8608100000000001</v>
      </c>
      <c r="HX44">
        <v>5</v>
      </c>
      <c r="HY44">
        <v>0</v>
      </c>
      <c r="HZ44">
        <v>0</v>
      </c>
      <c r="IA44">
        <v>0</v>
      </c>
      <c r="IB44" t="s">
        <v>428</v>
      </c>
      <c r="IC44" t="s">
        <v>429</v>
      </c>
      <c r="ID44" t="s">
        <v>430</v>
      </c>
      <c r="IE44" t="s">
        <v>430</v>
      </c>
      <c r="IF44" t="s">
        <v>430</v>
      </c>
      <c r="IG44" t="s">
        <v>430</v>
      </c>
      <c r="IH44">
        <v>0</v>
      </c>
      <c r="II44">
        <v>100</v>
      </c>
      <c r="IJ44">
        <v>100</v>
      </c>
      <c r="IK44">
        <v>-2.6269999999999998</v>
      </c>
      <c r="IL44">
        <v>-0.39179999999999998</v>
      </c>
      <c r="IM44">
        <v>-2.627285714285676</v>
      </c>
      <c r="IN44">
        <v>0</v>
      </c>
      <c r="IO44">
        <v>0</v>
      </c>
      <c r="IP44">
        <v>0</v>
      </c>
      <c r="IQ44">
        <v>-0.39184285714285849</v>
      </c>
      <c r="IR44">
        <v>0</v>
      </c>
      <c r="IS44">
        <v>0</v>
      </c>
      <c r="IT44">
        <v>0</v>
      </c>
      <c r="IU44">
        <v>-1</v>
      </c>
      <c r="IV44">
        <v>-1</v>
      </c>
      <c r="IW44">
        <v>-1</v>
      </c>
      <c r="IX44">
        <v>-1</v>
      </c>
      <c r="IY44">
        <v>1.2</v>
      </c>
      <c r="IZ44">
        <v>1.3</v>
      </c>
      <c r="JA44">
        <v>1.7395</v>
      </c>
      <c r="JB44">
        <v>2.4841299999999999</v>
      </c>
      <c r="JC44">
        <v>1.49414</v>
      </c>
      <c r="JD44">
        <v>2.2851599999999999</v>
      </c>
      <c r="JE44">
        <v>1.54419</v>
      </c>
      <c r="JF44">
        <v>2.52563</v>
      </c>
      <c r="JG44">
        <v>52.927799999999998</v>
      </c>
      <c r="JH44">
        <v>23.912400000000002</v>
      </c>
      <c r="JI44">
        <v>18</v>
      </c>
      <c r="JJ44">
        <v>517.01900000000001</v>
      </c>
      <c r="JK44">
        <v>396.02100000000002</v>
      </c>
      <c r="JL44">
        <v>21.7088</v>
      </c>
      <c r="JM44">
        <v>32.778500000000001</v>
      </c>
      <c r="JN44">
        <v>30.001300000000001</v>
      </c>
      <c r="JO44">
        <v>32.696599999999997</v>
      </c>
      <c r="JP44">
        <v>32.673200000000001</v>
      </c>
      <c r="JQ44">
        <v>34.8782</v>
      </c>
      <c r="JR44">
        <v>16.910799999999998</v>
      </c>
      <c r="JS44">
        <v>0</v>
      </c>
      <c r="JT44">
        <v>21.6723</v>
      </c>
      <c r="JU44">
        <v>800</v>
      </c>
      <c r="JV44">
        <v>19.757300000000001</v>
      </c>
      <c r="JW44">
        <v>98.323300000000003</v>
      </c>
      <c r="JX44">
        <v>96.861199999999997</v>
      </c>
    </row>
    <row r="45" spans="1:284" x14ac:dyDescent="0.3">
      <c r="A45">
        <v>29</v>
      </c>
      <c r="B45">
        <v>1693590037.5</v>
      </c>
      <c r="C45">
        <v>5643</v>
      </c>
      <c r="D45" t="s">
        <v>570</v>
      </c>
      <c r="E45" t="s">
        <v>571</v>
      </c>
      <c r="F45" t="s">
        <v>416</v>
      </c>
      <c r="G45" t="s">
        <v>509</v>
      </c>
      <c r="H45" t="s">
        <v>418</v>
      </c>
      <c r="I45" t="s">
        <v>419</v>
      </c>
      <c r="J45" t="s">
        <v>510</v>
      </c>
      <c r="K45" t="s">
        <v>511</v>
      </c>
      <c r="L45" t="s">
        <v>421</v>
      </c>
      <c r="M45">
        <v>1693590037.5</v>
      </c>
      <c r="N45">
        <f t="shared" si="0"/>
        <v>2.8667664772066763E-3</v>
      </c>
      <c r="O45">
        <f t="shared" si="1"/>
        <v>2.8667664772066761</v>
      </c>
      <c r="P45">
        <f t="shared" si="2"/>
        <v>39.113832806745727</v>
      </c>
      <c r="Q45">
        <f t="shared" si="3"/>
        <v>949.78200000000004</v>
      </c>
      <c r="R45">
        <f t="shared" si="4"/>
        <v>608.86584431858603</v>
      </c>
      <c r="S45">
        <f t="shared" si="5"/>
        <v>60.81193747934514</v>
      </c>
      <c r="T45">
        <f t="shared" si="6"/>
        <v>94.861756726799996</v>
      </c>
      <c r="U45">
        <f t="shared" si="7"/>
        <v>0.20037140462465056</v>
      </c>
      <c r="V45">
        <f t="shared" si="8"/>
        <v>2.9212521604098391</v>
      </c>
      <c r="W45">
        <f t="shared" si="9"/>
        <v>0.19303727322354894</v>
      </c>
      <c r="X45">
        <f t="shared" si="10"/>
        <v>0.12128487257822089</v>
      </c>
      <c r="Y45">
        <f t="shared" si="11"/>
        <v>344.36999967083341</v>
      </c>
      <c r="Z45">
        <f t="shared" si="12"/>
        <v>29.306057643631878</v>
      </c>
      <c r="AA45">
        <f t="shared" si="13"/>
        <v>28.012</v>
      </c>
      <c r="AB45">
        <f t="shared" si="14"/>
        <v>3.7974952032464526</v>
      </c>
      <c r="AC45">
        <f t="shared" si="15"/>
        <v>62.122176335862932</v>
      </c>
      <c r="AD45">
        <f t="shared" si="16"/>
        <v>2.3599531459</v>
      </c>
      <c r="AE45">
        <f t="shared" si="17"/>
        <v>3.7988900020838559</v>
      </c>
      <c r="AF45">
        <f t="shared" si="18"/>
        <v>1.4375420573464526</v>
      </c>
      <c r="AG45">
        <f t="shared" si="19"/>
        <v>-126.42440164481442</v>
      </c>
      <c r="AH45">
        <f t="shared" si="20"/>
        <v>0.99219044277362189</v>
      </c>
      <c r="AI45">
        <f t="shared" si="21"/>
        <v>7.4046112550967338E-2</v>
      </c>
      <c r="AJ45">
        <f t="shared" si="22"/>
        <v>219.01183458134355</v>
      </c>
      <c r="AK45">
        <v>0</v>
      </c>
      <c r="AL45">
        <v>0</v>
      </c>
      <c r="AM45">
        <f t="shared" si="23"/>
        <v>1</v>
      </c>
      <c r="AN45">
        <f t="shared" si="24"/>
        <v>0</v>
      </c>
      <c r="AO45">
        <f t="shared" si="25"/>
        <v>52454.758598583372</v>
      </c>
      <c r="AP45" t="s">
        <v>422</v>
      </c>
      <c r="AQ45">
        <v>10366.9</v>
      </c>
      <c r="AR45">
        <v>993.59653846153856</v>
      </c>
      <c r="AS45">
        <v>3431.87</v>
      </c>
      <c r="AT45">
        <f t="shared" si="26"/>
        <v>0.71047955241266758</v>
      </c>
      <c r="AU45">
        <v>-3.9894345373445681</v>
      </c>
      <c r="AV45" t="s">
        <v>572</v>
      </c>
      <c r="AW45">
        <v>10254.4</v>
      </c>
      <c r="AX45">
        <v>993.255</v>
      </c>
      <c r="AY45">
        <v>1462.333416152745</v>
      </c>
      <c r="AZ45">
        <f t="shared" si="27"/>
        <v>0.32077391583298698</v>
      </c>
      <c r="BA45">
        <v>0.5</v>
      </c>
      <c r="BB45">
        <f t="shared" si="28"/>
        <v>1513.1849998354169</v>
      </c>
      <c r="BC45">
        <f t="shared" si="29"/>
        <v>39.113832806745727</v>
      </c>
      <c r="BD45">
        <f t="shared" si="30"/>
        <v>242.6951388884722</v>
      </c>
      <c r="BE45">
        <f t="shared" si="31"/>
        <v>2.8485127296912452E-2</v>
      </c>
      <c r="BF45">
        <f t="shared" si="32"/>
        <v>1.3468450916131776</v>
      </c>
      <c r="BG45">
        <f t="shared" si="33"/>
        <v>714.848924993281</v>
      </c>
      <c r="BH45" t="s">
        <v>573</v>
      </c>
      <c r="BI45">
        <v>634.08000000000004</v>
      </c>
      <c r="BJ45">
        <f t="shared" si="34"/>
        <v>634.08000000000004</v>
      </c>
      <c r="BK45">
        <f t="shared" si="35"/>
        <v>0.56639163613712529</v>
      </c>
      <c r="BL45">
        <f t="shared" si="36"/>
        <v>0.56634649130893344</v>
      </c>
      <c r="BM45">
        <f t="shared" si="37"/>
        <v>0.70396154959709445</v>
      </c>
      <c r="BN45">
        <f t="shared" si="38"/>
        <v>1.0007286357822343</v>
      </c>
      <c r="BO45">
        <f t="shared" si="39"/>
        <v>0.80775869274504963</v>
      </c>
      <c r="BP45">
        <f t="shared" si="40"/>
        <v>0.36154762191901224</v>
      </c>
      <c r="BQ45">
        <f t="shared" si="41"/>
        <v>0.63845237808098776</v>
      </c>
      <c r="BR45">
        <v>16988</v>
      </c>
      <c r="BS45">
        <v>290.00000000000011</v>
      </c>
      <c r="BT45">
        <v>1340.31</v>
      </c>
      <c r="BU45">
        <v>135</v>
      </c>
      <c r="BV45">
        <v>10254.4</v>
      </c>
      <c r="BW45">
        <v>1334.66</v>
      </c>
      <c r="BX45">
        <v>5.65</v>
      </c>
      <c r="BY45">
        <v>300.00000000000011</v>
      </c>
      <c r="BZ45">
        <v>38.5</v>
      </c>
      <c r="CA45">
        <v>1462.333416152745</v>
      </c>
      <c r="CB45">
        <v>1.713943931658988</v>
      </c>
      <c r="CC45">
        <v>-130.92278164203969</v>
      </c>
      <c r="CD45">
        <v>1.4369154941624249</v>
      </c>
      <c r="CE45">
        <v>0.99663854178476874</v>
      </c>
      <c r="CF45">
        <v>-1.115664827586208E-2</v>
      </c>
      <c r="CG45">
        <v>289.99999999999989</v>
      </c>
      <c r="CH45">
        <v>1334.94</v>
      </c>
      <c r="CI45">
        <v>895</v>
      </c>
      <c r="CJ45">
        <v>10211</v>
      </c>
      <c r="CK45">
        <v>1334.12</v>
      </c>
      <c r="CL45">
        <v>0.82</v>
      </c>
      <c r="CZ45">
        <f t="shared" si="42"/>
        <v>1800</v>
      </c>
      <c r="DA45">
        <f t="shared" si="43"/>
        <v>1513.1849998354169</v>
      </c>
      <c r="DB45">
        <f t="shared" si="44"/>
        <v>0.8406583332418982</v>
      </c>
      <c r="DC45">
        <f t="shared" si="45"/>
        <v>0.19131666648379633</v>
      </c>
      <c r="DD45">
        <v>6</v>
      </c>
      <c r="DE45">
        <v>0.5</v>
      </c>
      <c r="DF45" t="s">
        <v>425</v>
      </c>
      <c r="DG45">
        <v>2</v>
      </c>
      <c r="DH45">
        <v>1693590037.5</v>
      </c>
      <c r="DI45">
        <v>949.78200000000004</v>
      </c>
      <c r="DJ45">
        <v>999.96900000000005</v>
      </c>
      <c r="DK45">
        <v>23.628499999999999</v>
      </c>
      <c r="DL45">
        <v>20.270800000000001</v>
      </c>
      <c r="DM45">
        <v>952.60799999999995</v>
      </c>
      <c r="DN45">
        <v>23.994199999999999</v>
      </c>
      <c r="DO45">
        <v>500.16899999999998</v>
      </c>
      <c r="DP45">
        <v>99.777199999999993</v>
      </c>
      <c r="DQ45">
        <v>0.1002</v>
      </c>
      <c r="DR45">
        <v>28.0183</v>
      </c>
      <c r="DS45">
        <v>28.012</v>
      </c>
      <c r="DT45">
        <v>999.9</v>
      </c>
      <c r="DU45">
        <v>0</v>
      </c>
      <c r="DV45">
        <v>0</v>
      </c>
      <c r="DW45">
        <v>9975</v>
      </c>
      <c r="DX45">
        <v>0</v>
      </c>
      <c r="DY45">
        <v>1596.36</v>
      </c>
      <c r="DZ45">
        <v>-50.186199999999999</v>
      </c>
      <c r="EA45">
        <v>972.76700000000005</v>
      </c>
      <c r="EB45">
        <v>1020.66</v>
      </c>
      <c r="EC45">
        <v>3.3577499999999998</v>
      </c>
      <c r="ED45">
        <v>999.96900000000005</v>
      </c>
      <c r="EE45">
        <v>20.270800000000001</v>
      </c>
      <c r="EF45">
        <v>2.3575900000000001</v>
      </c>
      <c r="EG45">
        <v>2.0225599999999999</v>
      </c>
      <c r="EH45">
        <v>20.075399999999998</v>
      </c>
      <c r="EI45">
        <v>17.6221</v>
      </c>
      <c r="EJ45">
        <v>1800</v>
      </c>
      <c r="EK45">
        <v>0.97799199999999997</v>
      </c>
      <c r="EL45">
        <v>2.2007700000000002E-2</v>
      </c>
      <c r="EM45">
        <v>0</v>
      </c>
      <c r="EN45">
        <v>992.89599999999996</v>
      </c>
      <c r="EO45">
        <v>5.0002500000000003</v>
      </c>
      <c r="EP45">
        <v>26217.599999999999</v>
      </c>
      <c r="EQ45">
        <v>14822</v>
      </c>
      <c r="ER45">
        <v>46.186999999999998</v>
      </c>
      <c r="ES45">
        <v>48.5</v>
      </c>
      <c r="ET45">
        <v>47.125</v>
      </c>
      <c r="EU45">
        <v>47.375</v>
      </c>
      <c r="EV45">
        <v>47.5</v>
      </c>
      <c r="EW45">
        <v>1755.5</v>
      </c>
      <c r="EX45">
        <v>39.5</v>
      </c>
      <c r="EY45">
        <v>0</v>
      </c>
      <c r="EZ45">
        <v>187.79999995231631</v>
      </c>
      <c r="FA45">
        <v>0</v>
      </c>
      <c r="FB45">
        <v>993.255</v>
      </c>
      <c r="FC45">
        <v>-5.0112136979288602</v>
      </c>
      <c r="FD45">
        <v>432.67350397715683</v>
      </c>
      <c r="FE45">
        <v>26141.219230769231</v>
      </c>
      <c r="FF45">
        <v>15</v>
      </c>
      <c r="FG45">
        <v>1693589942</v>
      </c>
      <c r="FH45" t="s">
        <v>574</v>
      </c>
      <c r="FI45">
        <v>1693589942</v>
      </c>
      <c r="FJ45">
        <v>1693589942</v>
      </c>
      <c r="FK45">
        <v>32</v>
      </c>
      <c r="FL45">
        <v>-0.19900000000000001</v>
      </c>
      <c r="FM45">
        <v>2.5999999999999999E-2</v>
      </c>
      <c r="FN45">
        <v>-2.8250000000000002</v>
      </c>
      <c r="FO45">
        <v>-0.36599999999999999</v>
      </c>
      <c r="FP45">
        <v>1000</v>
      </c>
      <c r="FQ45">
        <v>21</v>
      </c>
      <c r="FR45">
        <v>0.16</v>
      </c>
      <c r="FS45">
        <v>0.12</v>
      </c>
      <c r="FT45">
        <v>39.34294568450585</v>
      </c>
      <c r="FU45">
        <v>-1.3597637090112029</v>
      </c>
      <c r="FV45">
        <v>0.26055264183234472</v>
      </c>
      <c r="FW45">
        <v>0</v>
      </c>
      <c r="FX45">
        <v>0.19139279995844849</v>
      </c>
      <c r="FY45">
        <v>4.0697659851465298E-3</v>
      </c>
      <c r="FZ45">
        <v>4.7830785630088241E-3</v>
      </c>
      <c r="GA45">
        <v>1</v>
      </c>
      <c r="GB45">
        <v>1</v>
      </c>
      <c r="GC45">
        <v>2</v>
      </c>
      <c r="GD45" t="s">
        <v>486</v>
      </c>
      <c r="GE45">
        <v>2.9186899999999998</v>
      </c>
      <c r="GF45">
        <v>2.8298700000000001</v>
      </c>
      <c r="GG45">
        <v>0.16600100000000001</v>
      </c>
      <c r="GH45">
        <v>0.16836899999999999</v>
      </c>
      <c r="GI45">
        <v>0.119296</v>
      </c>
      <c r="GJ45">
        <v>0.10199999999999999</v>
      </c>
      <c r="GK45">
        <v>21714.400000000001</v>
      </c>
      <c r="GL45">
        <v>26478.6</v>
      </c>
      <c r="GM45">
        <v>23442.5</v>
      </c>
      <c r="GN45">
        <v>29153.9</v>
      </c>
      <c r="GO45">
        <v>28173.9</v>
      </c>
      <c r="GP45">
        <v>37005.300000000003</v>
      </c>
      <c r="GQ45">
        <v>33151.199999999997</v>
      </c>
      <c r="GR45">
        <v>42959.6</v>
      </c>
      <c r="GS45">
        <v>1.9669000000000001</v>
      </c>
      <c r="GT45">
        <v>1.7357</v>
      </c>
      <c r="GU45">
        <v>8.3148500000000004E-3</v>
      </c>
      <c r="GV45">
        <v>0</v>
      </c>
      <c r="GW45">
        <v>27.876300000000001</v>
      </c>
      <c r="GX45">
        <v>999.9</v>
      </c>
      <c r="GY45">
        <v>23.1</v>
      </c>
      <c r="GZ45">
        <v>48.7</v>
      </c>
      <c r="HA45">
        <v>26.940999999999999</v>
      </c>
      <c r="HB45">
        <v>61.430900000000001</v>
      </c>
      <c r="HC45">
        <v>38.738</v>
      </c>
      <c r="HD45">
        <v>1</v>
      </c>
      <c r="HE45">
        <v>0.44516299999999998</v>
      </c>
      <c r="HF45">
        <v>4.5647099999999998</v>
      </c>
      <c r="HG45">
        <v>20.2074</v>
      </c>
      <c r="HH45">
        <v>5.2088999999999999</v>
      </c>
      <c r="HI45">
        <v>11.874000000000001</v>
      </c>
      <c r="HJ45">
        <v>4.984</v>
      </c>
      <c r="HK45">
        <v>3.2839999999999998</v>
      </c>
      <c r="HL45">
        <v>9999</v>
      </c>
      <c r="HM45">
        <v>9999</v>
      </c>
      <c r="HN45">
        <v>9999</v>
      </c>
      <c r="HO45">
        <v>999.9</v>
      </c>
      <c r="HP45">
        <v>1.8548899999999999</v>
      </c>
      <c r="HQ45">
        <v>1.8609</v>
      </c>
      <c r="HR45">
        <v>1.85822</v>
      </c>
      <c r="HS45">
        <v>1.85928</v>
      </c>
      <c r="HT45">
        <v>1.8586400000000001</v>
      </c>
      <c r="HU45">
        <v>1.85914</v>
      </c>
      <c r="HV45">
        <v>1.85745</v>
      </c>
      <c r="HW45">
        <v>1.86077</v>
      </c>
      <c r="HX45">
        <v>5</v>
      </c>
      <c r="HY45">
        <v>0</v>
      </c>
      <c r="HZ45">
        <v>0</v>
      </c>
      <c r="IA45">
        <v>0</v>
      </c>
      <c r="IB45" t="s">
        <v>428</v>
      </c>
      <c r="IC45" t="s">
        <v>429</v>
      </c>
      <c r="ID45" t="s">
        <v>430</v>
      </c>
      <c r="IE45" t="s">
        <v>430</v>
      </c>
      <c r="IF45" t="s">
        <v>430</v>
      </c>
      <c r="IG45" t="s">
        <v>430</v>
      </c>
      <c r="IH45">
        <v>0</v>
      </c>
      <c r="II45">
        <v>100</v>
      </c>
      <c r="IJ45">
        <v>100</v>
      </c>
      <c r="IK45">
        <v>-2.8260000000000001</v>
      </c>
      <c r="IL45">
        <v>-0.36570000000000003</v>
      </c>
      <c r="IM45">
        <v>-2.8254761904761381</v>
      </c>
      <c r="IN45">
        <v>0</v>
      </c>
      <c r="IO45">
        <v>0</v>
      </c>
      <c r="IP45">
        <v>0</v>
      </c>
      <c r="IQ45">
        <v>-0.36567619047618999</v>
      </c>
      <c r="IR45">
        <v>0</v>
      </c>
      <c r="IS45">
        <v>0</v>
      </c>
      <c r="IT45">
        <v>0</v>
      </c>
      <c r="IU45">
        <v>-1</v>
      </c>
      <c r="IV45">
        <v>-1</v>
      </c>
      <c r="IW45">
        <v>-1</v>
      </c>
      <c r="IX45">
        <v>-1</v>
      </c>
      <c r="IY45">
        <v>1.6</v>
      </c>
      <c r="IZ45">
        <v>1.6</v>
      </c>
      <c r="JA45">
        <v>2.0788600000000002</v>
      </c>
      <c r="JB45">
        <v>2.48169</v>
      </c>
      <c r="JC45">
        <v>1.49414</v>
      </c>
      <c r="JD45">
        <v>2.2839399999999999</v>
      </c>
      <c r="JE45">
        <v>1.54419</v>
      </c>
      <c r="JF45">
        <v>2.4389599999999998</v>
      </c>
      <c r="JG45">
        <v>53.171700000000001</v>
      </c>
      <c r="JH45">
        <v>23.8949</v>
      </c>
      <c r="JI45">
        <v>18</v>
      </c>
      <c r="JJ45">
        <v>516.28599999999994</v>
      </c>
      <c r="JK45">
        <v>395.67200000000003</v>
      </c>
      <c r="JL45">
        <v>21.087599999999998</v>
      </c>
      <c r="JM45">
        <v>32.9009</v>
      </c>
      <c r="JN45">
        <v>29.9999</v>
      </c>
      <c r="JO45">
        <v>32.808999999999997</v>
      </c>
      <c r="JP45">
        <v>32.786999999999999</v>
      </c>
      <c r="JQ45">
        <v>41.6524</v>
      </c>
      <c r="JR45">
        <v>15.3012</v>
      </c>
      <c r="JS45">
        <v>0</v>
      </c>
      <c r="JT45">
        <v>21.057500000000001</v>
      </c>
      <c r="JU45">
        <v>1000</v>
      </c>
      <c r="JV45">
        <v>20.4223</v>
      </c>
      <c r="JW45">
        <v>98.316800000000001</v>
      </c>
      <c r="JX45">
        <v>96.831900000000005</v>
      </c>
    </row>
    <row r="46" spans="1:284" x14ac:dyDescent="0.3">
      <c r="A46">
        <v>30</v>
      </c>
      <c r="B46">
        <v>1693590212</v>
      </c>
      <c r="C46">
        <v>5817.5</v>
      </c>
      <c r="D46" t="s">
        <v>575</v>
      </c>
      <c r="E46" t="s">
        <v>576</v>
      </c>
      <c r="F46" t="s">
        <v>416</v>
      </c>
      <c r="G46" t="s">
        <v>509</v>
      </c>
      <c r="H46" t="s">
        <v>418</v>
      </c>
      <c r="I46" t="s">
        <v>419</v>
      </c>
      <c r="J46" t="s">
        <v>510</v>
      </c>
      <c r="K46" t="s">
        <v>511</v>
      </c>
      <c r="L46" t="s">
        <v>421</v>
      </c>
      <c r="M46">
        <v>1693590212</v>
      </c>
      <c r="N46">
        <f t="shared" si="0"/>
        <v>1.7886263587742176E-3</v>
      </c>
      <c r="O46">
        <f t="shared" si="1"/>
        <v>1.7886263587742175</v>
      </c>
      <c r="P46">
        <f t="shared" si="2"/>
        <v>39.189453959579055</v>
      </c>
      <c r="Q46">
        <f t="shared" si="3"/>
        <v>1150.55</v>
      </c>
      <c r="R46">
        <f t="shared" si="4"/>
        <v>605.61053511899968</v>
      </c>
      <c r="S46">
        <f t="shared" si="5"/>
        <v>60.479566434201779</v>
      </c>
      <c r="T46">
        <f t="shared" si="6"/>
        <v>114.90018935552</v>
      </c>
      <c r="U46">
        <f t="shared" si="7"/>
        <v>0.12205066721636444</v>
      </c>
      <c r="V46">
        <f t="shared" si="8"/>
        <v>2.9210467618967932</v>
      </c>
      <c r="W46">
        <f t="shared" si="9"/>
        <v>0.11928672635480682</v>
      </c>
      <c r="X46">
        <f t="shared" si="10"/>
        <v>7.4797319882413643E-2</v>
      </c>
      <c r="Y46">
        <f t="shared" si="11"/>
        <v>344.3972996710275</v>
      </c>
      <c r="Z46">
        <f t="shared" si="12"/>
        <v>29.40145460716878</v>
      </c>
      <c r="AA46">
        <f t="shared" si="13"/>
        <v>27.999199999999998</v>
      </c>
      <c r="AB46">
        <f t="shared" si="14"/>
        <v>3.7946627022357333</v>
      </c>
      <c r="AC46">
        <f t="shared" si="15"/>
        <v>62.355680512418942</v>
      </c>
      <c r="AD46">
        <f t="shared" si="16"/>
        <v>2.3432628074188799</v>
      </c>
      <c r="AE46">
        <f t="shared" si="17"/>
        <v>3.7578978982551376</v>
      </c>
      <c r="AF46">
        <f t="shared" si="18"/>
        <v>1.4513998948168534</v>
      </c>
      <c r="AG46">
        <f t="shared" si="19"/>
        <v>-78.878422421943</v>
      </c>
      <c r="AH46">
        <f t="shared" si="20"/>
        <v>-26.283324048269439</v>
      </c>
      <c r="AI46">
        <f t="shared" si="21"/>
        <v>-1.9596918184273791</v>
      </c>
      <c r="AJ46">
        <f t="shared" si="22"/>
        <v>237.27586138238769</v>
      </c>
      <c r="AK46">
        <v>0</v>
      </c>
      <c r="AL46">
        <v>0</v>
      </c>
      <c r="AM46">
        <f t="shared" si="23"/>
        <v>1</v>
      </c>
      <c r="AN46">
        <f t="shared" si="24"/>
        <v>0</v>
      </c>
      <c r="AO46">
        <f t="shared" si="25"/>
        <v>52481.035857810428</v>
      </c>
      <c r="AP46" t="s">
        <v>422</v>
      </c>
      <c r="AQ46">
        <v>10366.9</v>
      </c>
      <c r="AR46">
        <v>993.59653846153856</v>
      </c>
      <c r="AS46">
        <v>3431.87</v>
      </c>
      <c r="AT46">
        <f t="shared" si="26"/>
        <v>0.71047955241266758</v>
      </c>
      <c r="AU46">
        <v>-3.9894345373445681</v>
      </c>
      <c r="AV46" t="s">
        <v>577</v>
      </c>
      <c r="AW46">
        <v>10260.5</v>
      </c>
      <c r="AX46">
        <v>997.9710399999999</v>
      </c>
      <c r="AY46">
        <v>1473.886521308812</v>
      </c>
      <c r="AZ46">
        <f t="shared" si="27"/>
        <v>0.32289831980158068</v>
      </c>
      <c r="BA46">
        <v>0.5</v>
      </c>
      <c r="BB46">
        <f t="shared" si="28"/>
        <v>1513.3103998355139</v>
      </c>
      <c r="BC46">
        <f t="shared" si="29"/>
        <v>39.189453959579055</v>
      </c>
      <c r="BD46">
        <f t="shared" si="30"/>
        <v>244.32269272257284</v>
      </c>
      <c r="BE46">
        <f t="shared" si="31"/>
        <v>2.8532737567664147E-2</v>
      </c>
      <c r="BF46">
        <f t="shared" si="32"/>
        <v>1.3284492736608362</v>
      </c>
      <c r="BG46">
        <f t="shared" si="33"/>
        <v>717.59861754042345</v>
      </c>
      <c r="BH46" t="s">
        <v>578</v>
      </c>
      <c r="BI46">
        <v>631.25</v>
      </c>
      <c r="BJ46">
        <f t="shared" si="34"/>
        <v>631.25</v>
      </c>
      <c r="BK46">
        <f t="shared" si="35"/>
        <v>0.57171058227776617</v>
      </c>
      <c r="BL46">
        <f t="shared" si="36"/>
        <v>0.56479332342443911</v>
      </c>
      <c r="BM46">
        <f t="shared" si="37"/>
        <v>0.699125007566606</v>
      </c>
      <c r="BN46">
        <f t="shared" si="38"/>
        <v>0.99089195757836079</v>
      </c>
      <c r="BO46">
        <f t="shared" si="39"/>
        <v>0.80302046082057255</v>
      </c>
      <c r="BP46">
        <f t="shared" si="40"/>
        <v>0.35725063265530954</v>
      </c>
      <c r="BQ46">
        <f t="shared" si="41"/>
        <v>0.64274936734469046</v>
      </c>
      <c r="BR46">
        <v>16990</v>
      </c>
      <c r="BS46">
        <v>290.00000000000011</v>
      </c>
      <c r="BT46">
        <v>1350.64</v>
      </c>
      <c r="BU46">
        <v>105</v>
      </c>
      <c r="BV46">
        <v>10260.5</v>
      </c>
      <c r="BW46">
        <v>1344.8</v>
      </c>
      <c r="BX46">
        <v>5.84</v>
      </c>
      <c r="BY46">
        <v>300.00000000000011</v>
      </c>
      <c r="BZ46">
        <v>38.5</v>
      </c>
      <c r="CA46">
        <v>1473.886521308812</v>
      </c>
      <c r="CB46">
        <v>1.51086094657227</v>
      </c>
      <c r="CC46">
        <v>-132.44646294156371</v>
      </c>
      <c r="CD46">
        <v>1.2668392703164399</v>
      </c>
      <c r="CE46">
        <v>0.99744489208382359</v>
      </c>
      <c r="CF46">
        <v>-1.1158256507230249E-2</v>
      </c>
      <c r="CG46">
        <v>289.99999999999989</v>
      </c>
      <c r="CH46">
        <v>1344.43</v>
      </c>
      <c r="CI46">
        <v>855</v>
      </c>
      <c r="CJ46">
        <v>10213.799999999999</v>
      </c>
      <c r="CK46">
        <v>1344.21</v>
      </c>
      <c r="CL46">
        <v>0.22</v>
      </c>
      <c r="CZ46">
        <f t="shared" si="42"/>
        <v>1800.15</v>
      </c>
      <c r="DA46">
        <f t="shared" si="43"/>
        <v>1513.3103998355139</v>
      </c>
      <c r="DB46">
        <f t="shared" si="44"/>
        <v>0.84065794507986213</v>
      </c>
      <c r="DC46">
        <f t="shared" si="45"/>
        <v>0.19131589015972417</v>
      </c>
      <c r="DD46">
        <v>6</v>
      </c>
      <c r="DE46">
        <v>0.5</v>
      </c>
      <c r="DF46" t="s">
        <v>425</v>
      </c>
      <c r="DG46">
        <v>2</v>
      </c>
      <c r="DH46">
        <v>1693590212</v>
      </c>
      <c r="DI46">
        <v>1150.55</v>
      </c>
      <c r="DJ46">
        <v>1200.04</v>
      </c>
      <c r="DK46">
        <v>23.464200000000002</v>
      </c>
      <c r="DL46">
        <v>21.368500000000001</v>
      </c>
      <c r="DM46">
        <v>1153.3800000000001</v>
      </c>
      <c r="DN46">
        <v>23.831199999999999</v>
      </c>
      <c r="DO46">
        <v>500.06900000000002</v>
      </c>
      <c r="DP46">
        <v>99.765500000000003</v>
      </c>
      <c r="DQ46">
        <v>9.9946400000000005E-2</v>
      </c>
      <c r="DR46">
        <v>27.8323</v>
      </c>
      <c r="DS46">
        <v>27.999199999999998</v>
      </c>
      <c r="DT46">
        <v>999.9</v>
      </c>
      <c r="DU46">
        <v>0</v>
      </c>
      <c r="DV46">
        <v>0</v>
      </c>
      <c r="DW46">
        <v>9975</v>
      </c>
      <c r="DX46">
        <v>0</v>
      </c>
      <c r="DY46">
        <v>1596.73</v>
      </c>
      <c r="DZ46">
        <v>-49.493400000000001</v>
      </c>
      <c r="EA46">
        <v>1178.2</v>
      </c>
      <c r="EB46">
        <v>1226.25</v>
      </c>
      <c r="EC46">
        <v>2.0956800000000002</v>
      </c>
      <c r="ED46">
        <v>1200.04</v>
      </c>
      <c r="EE46">
        <v>21.368500000000001</v>
      </c>
      <c r="EF46">
        <v>2.3409200000000001</v>
      </c>
      <c r="EG46">
        <v>2.13184</v>
      </c>
      <c r="EH46">
        <v>19.960799999999999</v>
      </c>
      <c r="EI46">
        <v>18.459099999999999</v>
      </c>
      <c r="EJ46">
        <v>1800.15</v>
      </c>
      <c r="EK46">
        <v>0.97800799999999999</v>
      </c>
      <c r="EL46">
        <v>2.1991799999999999E-2</v>
      </c>
      <c r="EM46">
        <v>0</v>
      </c>
      <c r="EN46">
        <v>996.72799999999995</v>
      </c>
      <c r="EO46">
        <v>5.0002500000000003</v>
      </c>
      <c r="EP46">
        <v>26109.200000000001</v>
      </c>
      <c r="EQ46">
        <v>14823.4</v>
      </c>
      <c r="ER46">
        <v>46</v>
      </c>
      <c r="ES46">
        <v>48.311999999999998</v>
      </c>
      <c r="ET46">
        <v>46.936999999999998</v>
      </c>
      <c r="EU46">
        <v>47.125</v>
      </c>
      <c r="EV46">
        <v>47.311999999999998</v>
      </c>
      <c r="EW46">
        <v>1755.67</v>
      </c>
      <c r="EX46">
        <v>39.479999999999997</v>
      </c>
      <c r="EY46">
        <v>0</v>
      </c>
      <c r="EZ46">
        <v>172.79999995231631</v>
      </c>
      <c r="FA46">
        <v>0</v>
      </c>
      <c r="FB46">
        <v>997.9710399999999</v>
      </c>
      <c r="FC46">
        <v>-9.5276154027592348</v>
      </c>
      <c r="FD46">
        <v>-269.59230836957619</v>
      </c>
      <c r="FE46">
        <v>26137.088</v>
      </c>
      <c r="FF46">
        <v>15</v>
      </c>
      <c r="FG46">
        <v>1693590136</v>
      </c>
      <c r="FH46" t="s">
        <v>579</v>
      </c>
      <c r="FI46">
        <v>1693589942</v>
      </c>
      <c r="FJ46">
        <v>1693590112.5</v>
      </c>
      <c r="FK46">
        <v>33</v>
      </c>
      <c r="FL46">
        <v>-0.19900000000000001</v>
      </c>
      <c r="FM46">
        <v>-1E-3</v>
      </c>
      <c r="FN46">
        <v>-2.8250000000000002</v>
      </c>
      <c r="FO46">
        <v>-0.36699999999999999</v>
      </c>
      <c r="FP46">
        <v>1000</v>
      </c>
      <c r="FQ46">
        <v>22</v>
      </c>
      <c r="FR46">
        <v>0.16</v>
      </c>
      <c r="FS46">
        <v>0.39</v>
      </c>
      <c r="FT46">
        <v>39.474968420877268</v>
      </c>
      <c r="FU46">
        <v>-0.78369773803077436</v>
      </c>
      <c r="FV46">
        <v>0.18747655878942859</v>
      </c>
      <c r="FW46">
        <v>1</v>
      </c>
      <c r="FX46">
        <v>0.1435732843926977</v>
      </c>
      <c r="FY46">
        <v>-9.4862385855541409E-2</v>
      </c>
      <c r="FZ46">
        <v>1.385123532078507E-2</v>
      </c>
      <c r="GA46">
        <v>1</v>
      </c>
      <c r="GB46">
        <v>2</v>
      </c>
      <c r="GC46">
        <v>2</v>
      </c>
      <c r="GD46" t="s">
        <v>427</v>
      </c>
      <c r="GE46">
        <v>2.9183500000000002</v>
      </c>
      <c r="GF46">
        <v>2.8296100000000002</v>
      </c>
      <c r="GG46">
        <v>0.18720300000000001</v>
      </c>
      <c r="GH46">
        <v>0.18876100000000001</v>
      </c>
      <c r="GI46">
        <v>0.11867999999999999</v>
      </c>
      <c r="GJ46">
        <v>0.105853</v>
      </c>
      <c r="GK46">
        <v>21159.4</v>
      </c>
      <c r="GL46">
        <v>25820.7</v>
      </c>
      <c r="GM46">
        <v>23440.2</v>
      </c>
      <c r="GN46">
        <v>29145.5</v>
      </c>
      <c r="GO46">
        <v>28193.4</v>
      </c>
      <c r="GP46">
        <v>36837.800000000003</v>
      </c>
      <c r="GQ46">
        <v>33148.1</v>
      </c>
      <c r="GR46">
        <v>42947.9</v>
      </c>
      <c r="GS46">
        <v>1.9641</v>
      </c>
      <c r="GT46">
        <v>1.7344999999999999</v>
      </c>
      <c r="GU46">
        <v>1.7821799999999999E-2</v>
      </c>
      <c r="GV46">
        <v>0</v>
      </c>
      <c r="GW46">
        <v>27.708200000000001</v>
      </c>
      <c r="GX46">
        <v>999.9</v>
      </c>
      <c r="GY46">
        <v>23</v>
      </c>
      <c r="GZ46">
        <v>49</v>
      </c>
      <c r="HA46">
        <v>27.2331</v>
      </c>
      <c r="HB46">
        <v>61.930900000000001</v>
      </c>
      <c r="HC46">
        <v>38.381399999999999</v>
      </c>
      <c r="HD46">
        <v>1</v>
      </c>
      <c r="HE46">
        <v>0.45662599999999998</v>
      </c>
      <c r="HF46">
        <v>4.7939800000000004</v>
      </c>
      <c r="HG46">
        <v>20.1982</v>
      </c>
      <c r="HH46">
        <v>5.2119</v>
      </c>
      <c r="HI46">
        <v>11.8764</v>
      </c>
      <c r="HJ46">
        <v>4.9855999999999998</v>
      </c>
      <c r="HK46">
        <v>3.2839999999999998</v>
      </c>
      <c r="HL46">
        <v>9999</v>
      </c>
      <c r="HM46">
        <v>9999</v>
      </c>
      <c r="HN46">
        <v>9999</v>
      </c>
      <c r="HO46">
        <v>999.9</v>
      </c>
      <c r="HP46">
        <v>1.8549599999999999</v>
      </c>
      <c r="HQ46">
        <v>1.8609599999999999</v>
      </c>
      <c r="HR46">
        <v>1.85822</v>
      </c>
      <c r="HS46">
        <v>1.85928</v>
      </c>
      <c r="HT46">
        <v>1.85867</v>
      </c>
      <c r="HU46">
        <v>1.85924</v>
      </c>
      <c r="HV46">
        <v>1.8574900000000001</v>
      </c>
      <c r="HW46">
        <v>1.8608100000000001</v>
      </c>
      <c r="HX46">
        <v>5</v>
      </c>
      <c r="HY46">
        <v>0</v>
      </c>
      <c r="HZ46">
        <v>0</v>
      </c>
      <c r="IA46">
        <v>0</v>
      </c>
      <c r="IB46" t="s">
        <v>428</v>
      </c>
      <c r="IC46" t="s">
        <v>429</v>
      </c>
      <c r="ID46" t="s">
        <v>430</v>
      </c>
      <c r="IE46" t="s">
        <v>430</v>
      </c>
      <c r="IF46" t="s">
        <v>430</v>
      </c>
      <c r="IG46" t="s">
        <v>430</v>
      </c>
      <c r="IH46">
        <v>0</v>
      </c>
      <c r="II46">
        <v>100</v>
      </c>
      <c r="IJ46">
        <v>100</v>
      </c>
      <c r="IK46">
        <v>-2.83</v>
      </c>
      <c r="IL46">
        <v>-0.36699999999999999</v>
      </c>
      <c r="IM46">
        <v>-2.8254761904761381</v>
      </c>
      <c r="IN46">
        <v>0</v>
      </c>
      <c r="IO46">
        <v>0</v>
      </c>
      <c r="IP46">
        <v>0</v>
      </c>
      <c r="IQ46">
        <v>-0.36700500000000602</v>
      </c>
      <c r="IR46">
        <v>0</v>
      </c>
      <c r="IS46">
        <v>0</v>
      </c>
      <c r="IT46">
        <v>0</v>
      </c>
      <c r="IU46">
        <v>-1</v>
      </c>
      <c r="IV46">
        <v>-1</v>
      </c>
      <c r="IW46">
        <v>-1</v>
      </c>
      <c r="IX46">
        <v>-1</v>
      </c>
      <c r="IY46">
        <v>4.5</v>
      </c>
      <c r="IZ46">
        <v>1.7</v>
      </c>
      <c r="JA46">
        <v>2.4023400000000001</v>
      </c>
      <c r="JB46">
        <v>2.4694799999999999</v>
      </c>
      <c r="JC46">
        <v>1.49414</v>
      </c>
      <c r="JD46">
        <v>2.2851599999999999</v>
      </c>
      <c r="JE46">
        <v>1.54419</v>
      </c>
      <c r="JF46">
        <v>2.5695800000000002</v>
      </c>
      <c r="JG46">
        <v>53.347000000000001</v>
      </c>
      <c r="JH46">
        <v>23.912400000000002</v>
      </c>
      <c r="JI46">
        <v>18</v>
      </c>
      <c r="JJ46">
        <v>515.26300000000003</v>
      </c>
      <c r="JK46">
        <v>395.62200000000001</v>
      </c>
      <c r="JL46">
        <v>21.045200000000001</v>
      </c>
      <c r="JM46">
        <v>32.995100000000001</v>
      </c>
      <c r="JN46">
        <v>30.000499999999999</v>
      </c>
      <c r="JO46">
        <v>32.910499999999999</v>
      </c>
      <c r="JP46">
        <v>32.889800000000001</v>
      </c>
      <c r="JQ46">
        <v>48.128500000000003</v>
      </c>
      <c r="JR46">
        <v>10.5428</v>
      </c>
      <c r="JS46">
        <v>0</v>
      </c>
      <c r="JT46">
        <v>21.044499999999999</v>
      </c>
      <c r="JU46">
        <v>1200</v>
      </c>
      <c r="JV46">
        <v>21.584399999999999</v>
      </c>
      <c r="JW46">
        <v>98.307400000000001</v>
      </c>
      <c r="JX46">
        <v>96.805099999999996</v>
      </c>
    </row>
    <row r="47" spans="1:284" x14ac:dyDescent="0.3">
      <c r="A47">
        <v>31</v>
      </c>
      <c r="B47">
        <v>1693590359.5</v>
      </c>
      <c r="C47">
        <v>5965</v>
      </c>
      <c r="D47" t="s">
        <v>580</v>
      </c>
      <c r="E47" t="s">
        <v>581</v>
      </c>
      <c r="F47" t="s">
        <v>416</v>
      </c>
      <c r="G47" t="s">
        <v>509</v>
      </c>
      <c r="H47" t="s">
        <v>418</v>
      </c>
      <c r="I47" t="s">
        <v>419</v>
      </c>
      <c r="J47" t="s">
        <v>510</v>
      </c>
      <c r="K47" t="s">
        <v>511</v>
      </c>
      <c r="L47" t="s">
        <v>421</v>
      </c>
      <c r="M47">
        <v>1693590359.5</v>
      </c>
      <c r="N47">
        <f t="shared" si="0"/>
        <v>1.9741323886556766E-3</v>
      </c>
      <c r="O47">
        <f t="shared" si="1"/>
        <v>1.9741323886556768</v>
      </c>
      <c r="P47">
        <f t="shared" si="2"/>
        <v>39.799440525906888</v>
      </c>
      <c r="Q47">
        <f t="shared" si="3"/>
        <v>1448.72</v>
      </c>
      <c r="R47">
        <f t="shared" si="4"/>
        <v>928.23180672161698</v>
      </c>
      <c r="S47">
        <f t="shared" si="5"/>
        <v>92.697435894000549</v>
      </c>
      <c r="T47">
        <f t="shared" si="6"/>
        <v>144.67574624776003</v>
      </c>
      <c r="U47">
        <f t="shared" si="7"/>
        <v>0.1323431536810136</v>
      </c>
      <c r="V47">
        <f t="shared" si="8"/>
        <v>2.9227721972903056</v>
      </c>
      <c r="W47">
        <f t="shared" si="9"/>
        <v>0.12910192897973233</v>
      </c>
      <c r="X47">
        <f t="shared" si="10"/>
        <v>8.0973305147244101E-2</v>
      </c>
      <c r="Y47">
        <f t="shared" si="11"/>
        <v>344.34279967089111</v>
      </c>
      <c r="Z47">
        <f t="shared" si="12"/>
        <v>29.311892510326391</v>
      </c>
      <c r="AA47">
        <f t="shared" si="13"/>
        <v>28.0549</v>
      </c>
      <c r="AB47">
        <f t="shared" si="14"/>
        <v>3.8070019633028442</v>
      </c>
      <c r="AC47">
        <f t="shared" si="15"/>
        <v>62.063874774569484</v>
      </c>
      <c r="AD47">
        <f t="shared" si="16"/>
        <v>2.3268436189000004</v>
      </c>
      <c r="AE47">
        <f t="shared" si="17"/>
        <v>3.7491111010255818</v>
      </c>
      <c r="AF47">
        <f t="shared" si="18"/>
        <v>1.4801583444028439</v>
      </c>
      <c r="AG47">
        <f t="shared" si="19"/>
        <v>-87.059238339715336</v>
      </c>
      <c r="AH47">
        <f t="shared" si="20"/>
        <v>-41.394294357772559</v>
      </c>
      <c r="AI47">
        <f t="shared" si="21"/>
        <v>-3.0847880964319141</v>
      </c>
      <c r="AJ47">
        <f t="shared" si="22"/>
        <v>212.8044788769713</v>
      </c>
      <c r="AK47">
        <v>0</v>
      </c>
      <c r="AL47">
        <v>0</v>
      </c>
      <c r="AM47">
        <f t="shared" si="23"/>
        <v>1</v>
      </c>
      <c r="AN47">
        <f t="shared" si="24"/>
        <v>0</v>
      </c>
      <c r="AO47">
        <f t="shared" si="25"/>
        <v>52537.630319219403</v>
      </c>
      <c r="AP47" t="s">
        <v>422</v>
      </c>
      <c r="AQ47">
        <v>10366.9</v>
      </c>
      <c r="AR47">
        <v>993.59653846153856</v>
      </c>
      <c r="AS47">
        <v>3431.87</v>
      </c>
      <c r="AT47">
        <f t="shared" si="26"/>
        <v>0.71047955241266758</v>
      </c>
      <c r="AU47">
        <v>-3.9894345373445681</v>
      </c>
      <c r="AV47" t="s">
        <v>582</v>
      </c>
      <c r="AW47">
        <v>10261.799999999999</v>
      </c>
      <c r="AX47">
        <v>1004.5832</v>
      </c>
      <c r="AY47">
        <v>1490.9311532917261</v>
      </c>
      <c r="AZ47">
        <f t="shared" si="27"/>
        <v>0.3262041659119882</v>
      </c>
      <c r="BA47">
        <v>0.5</v>
      </c>
      <c r="BB47">
        <f t="shared" si="28"/>
        <v>1513.0670998354453</v>
      </c>
      <c r="BC47">
        <f t="shared" si="29"/>
        <v>39.799440525906888</v>
      </c>
      <c r="BD47">
        <f t="shared" si="30"/>
        <v>246.78439563534621</v>
      </c>
      <c r="BE47">
        <f t="shared" si="31"/>
        <v>2.8940471356500807E-2</v>
      </c>
      <c r="BF47">
        <f t="shared" si="32"/>
        <v>1.3018299620495595</v>
      </c>
      <c r="BG47">
        <f t="shared" si="33"/>
        <v>721.61516810426065</v>
      </c>
      <c r="BH47" t="s">
        <v>583</v>
      </c>
      <c r="BI47">
        <v>624.79</v>
      </c>
      <c r="BJ47">
        <f t="shared" si="34"/>
        <v>624.79</v>
      </c>
      <c r="BK47">
        <f t="shared" si="35"/>
        <v>0.58093973781380293</v>
      </c>
      <c r="BL47">
        <f t="shared" si="36"/>
        <v>0.56151119415511552</v>
      </c>
      <c r="BM47">
        <f t="shared" si="37"/>
        <v>0.69144407950905351</v>
      </c>
      <c r="BN47">
        <f t="shared" si="38"/>
        <v>0.97790891441929328</v>
      </c>
      <c r="BO47">
        <f t="shared" si="39"/>
        <v>0.79603000948204239</v>
      </c>
      <c r="BP47">
        <f t="shared" si="40"/>
        <v>0.34922600636380796</v>
      </c>
      <c r="BQ47">
        <f t="shared" si="41"/>
        <v>0.65077399363619204</v>
      </c>
      <c r="BR47">
        <v>16992</v>
      </c>
      <c r="BS47">
        <v>290.00000000000011</v>
      </c>
      <c r="BT47">
        <v>1364.63</v>
      </c>
      <c r="BU47">
        <v>105</v>
      </c>
      <c r="BV47">
        <v>10261.799999999999</v>
      </c>
      <c r="BW47">
        <v>1358.3</v>
      </c>
      <c r="BX47">
        <v>6.33</v>
      </c>
      <c r="BY47">
        <v>300.00000000000011</v>
      </c>
      <c r="BZ47">
        <v>38.5</v>
      </c>
      <c r="CA47">
        <v>1490.9311532917261</v>
      </c>
      <c r="CB47">
        <v>1.4215707151510499</v>
      </c>
      <c r="CC47">
        <v>-136.1017156292327</v>
      </c>
      <c r="CD47">
        <v>1.1921394751014751</v>
      </c>
      <c r="CE47">
        <v>0.99785635434997477</v>
      </c>
      <c r="CF47">
        <v>-1.11594146829811E-2</v>
      </c>
      <c r="CG47">
        <v>289.99999999999989</v>
      </c>
      <c r="CH47">
        <v>1356.73</v>
      </c>
      <c r="CI47">
        <v>815</v>
      </c>
      <c r="CJ47">
        <v>10217.1</v>
      </c>
      <c r="CK47">
        <v>1357.72</v>
      </c>
      <c r="CL47">
        <v>-0.99</v>
      </c>
      <c r="CZ47">
        <f t="shared" si="42"/>
        <v>1799.86</v>
      </c>
      <c r="DA47">
        <f t="shared" si="43"/>
        <v>1513.0670998354453</v>
      </c>
      <c r="DB47">
        <f t="shared" si="44"/>
        <v>0.84065821776996286</v>
      </c>
      <c r="DC47">
        <f t="shared" si="45"/>
        <v>0.19131643553992594</v>
      </c>
      <c r="DD47">
        <v>6</v>
      </c>
      <c r="DE47">
        <v>0.5</v>
      </c>
      <c r="DF47" t="s">
        <v>425</v>
      </c>
      <c r="DG47">
        <v>2</v>
      </c>
      <c r="DH47">
        <v>1693590359.5</v>
      </c>
      <c r="DI47">
        <v>1448.72</v>
      </c>
      <c r="DJ47">
        <v>1499.89</v>
      </c>
      <c r="DK47">
        <v>23.3</v>
      </c>
      <c r="DL47">
        <v>20.987200000000001</v>
      </c>
      <c r="DM47">
        <v>1451.74</v>
      </c>
      <c r="DN47">
        <v>23.6495</v>
      </c>
      <c r="DO47">
        <v>500.20800000000003</v>
      </c>
      <c r="DP47">
        <v>99.763800000000003</v>
      </c>
      <c r="DQ47">
        <v>0.100733</v>
      </c>
      <c r="DR47">
        <v>27.792200000000001</v>
      </c>
      <c r="DS47">
        <v>28.0549</v>
      </c>
      <c r="DT47">
        <v>999.9</v>
      </c>
      <c r="DU47">
        <v>0</v>
      </c>
      <c r="DV47">
        <v>0</v>
      </c>
      <c r="DW47">
        <v>9985</v>
      </c>
      <c r="DX47">
        <v>0</v>
      </c>
      <c r="DY47">
        <v>1613.46</v>
      </c>
      <c r="DZ47">
        <v>-51.170200000000001</v>
      </c>
      <c r="EA47">
        <v>1483.28</v>
      </c>
      <c r="EB47">
        <v>1532.04</v>
      </c>
      <c r="EC47">
        <v>2.3128299999999999</v>
      </c>
      <c r="ED47">
        <v>1499.89</v>
      </c>
      <c r="EE47">
        <v>20.987200000000001</v>
      </c>
      <c r="EF47">
        <v>2.3245</v>
      </c>
      <c r="EG47">
        <v>2.0937600000000001</v>
      </c>
      <c r="EH47">
        <v>19.847200000000001</v>
      </c>
      <c r="EI47">
        <v>18.171800000000001</v>
      </c>
      <c r="EJ47">
        <v>1799.86</v>
      </c>
      <c r="EK47">
        <v>0.97800100000000001</v>
      </c>
      <c r="EL47">
        <v>2.19992E-2</v>
      </c>
      <c r="EM47">
        <v>0</v>
      </c>
      <c r="EN47">
        <v>1003.29</v>
      </c>
      <c r="EO47">
        <v>5.0002500000000003</v>
      </c>
      <c r="EP47">
        <v>26655.9</v>
      </c>
      <c r="EQ47">
        <v>14820.9</v>
      </c>
      <c r="ER47">
        <v>45.875</v>
      </c>
      <c r="ES47">
        <v>48.125</v>
      </c>
      <c r="ET47">
        <v>46.811999999999998</v>
      </c>
      <c r="EU47">
        <v>47</v>
      </c>
      <c r="EV47">
        <v>47.125</v>
      </c>
      <c r="EW47">
        <v>1755.37</v>
      </c>
      <c r="EX47">
        <v>39.49</v>
      </c>
      <c r="EY47">
        <v>0</v>
      </c>
      <c r="EZ47">
        <v>145.79999995231631</v>
      </c>
      <c r="FA47">
        <v>0</v>
      </c>
      <c r="FB47">
        <v>1004.5832</v>
      </c>
      <c r="FC47">
        <v>-10.577692309403901</v>
      </c>
      <c r="FD47">
        <v>1487.5538517756011</v>
      </c>
      <c r="FE47">
        <v>26533.040000000001</v>
      </c>
      <c r="FF47">
        <v>15</v>
      </c>
      <c r="FG47">
        <v>1693590300</v>
      </c>
      <c r="FH47" t="s">
        <v>584</v>
      </c>
      <c r="FI47">
        <v>1693590300</v>
      </c>
      <c r="FJ47">
        <v>1693590295</v>
      </c>
      <c r="FK47">
        <v>34</v>
      </c>
      <c r="FL47">
        <v>-0.20200000000000001</v>
      </c>
      <c r="FM47">
        <v>1.7999999999999999E-2</v>
      </c>
      <c r="FN47">
        <v>-3.0270000000000001</v>
      </c>
      <c r="FO47">
        <v>-0.34899999999999998</v>
      </c>
      <c r="FP47">
        <v>1500</v>
      </c>
      <c r="FQ47">
        <v>22</v>
      </c>
      <c r="FR47">
        <v>0.17</v>
      </c>
      <c r="FS47">
        <v>0.79</v>
      </c>
      <c r="FT47">
        <v>41.137081986041267</v>
      </c>
      <c r="FU47">
        <v>-0.70526108332445525</v>
      </c>
      <c r="FV47">
        <v>0.1888827177476842</v>
      </c>
      <c r="FW47">
        <v>1</v>
      </c>
      <c r="FX47">
        <v>0.15551442461579301</v>
      </c>
      <c r="FY47">
        <v>-2.891566750956576E-2</v>
      </c>
      <c r="FZ47">
        <v>6.1148289031894123E-3</v>
      </c>
      <c r="GA47">
        <v>1</v>
      </c>
      <c r="GB47">
        <v>2</v>
      </c>
      <c r="GC47">
        <v>2</v>
      </c>
      <c r="GD47" t="s">
        <v>427</v>
      </c>
      <c r="GE47">
        <v>2.9186200000000002</v>
      </c>
      <c r="GF47">
        <v>2.8304900000000002</v>
      </c>
      <c r="GG47">
        <v>0.215171</v>
      </c>
      <c r="GH47">
        <v>0.21596399999999999</v>
      </c>
      <c r="GI47">
        <v>0.11801399999999999</v>
      </c>
      <c r="GJ47">
        <v>0.10449</v>
      </c>
      <c r="GK47">
        <v>20431.5</v>
      </c>
      <c r="GL47">
        <v>24948.1</v>
      </c>
      <c r="GM47">
        <v>23442.1</v>
      </c>
      <c r="GN47">
        <v>29139.9</v>
      </c>
      <c r="GO47">
        <v>28209.200000000001</v>
      </c>
      <c r="GP47">
        <v>36891.199999999997</v>
      </c>
      <c r="GQ47">
        <v>33138.1</v>
      </c>
      <c r="GR47">
        <v>42940.4</v>
      </c>
      <c r="GS47">
        <v>1.9638</v>
      </c>
      <c r="GT47">
        <v>1.7321</v>
      </c>
      <c r="GU47">
        <v>1.6748900000000001E-2</v>
      </c>
      <c r="GV47">
        <v>0</v>
      </c>
      <c r="GW47">
        <v>27.781400000000001</v>
      </c>
      <c r="GX47">
        <v>999.9</v>
      </c>
      <c r="GY47">
        <v>22.8</v>
      </c>
      <c r="GZ47">
        <v>49.2</v>
      </c>
      <c r="HA47">
        <v>27.268699999999999</v>
      </c>
      <c r="HB47">
        <v>62.051000000000002</v>
      </c>
      <c r="HC47">
        <v>39.010399999999997</v>
      </c>
      <c r="HD47">
        <v>1</v>
      </c>
      <c r="HE47">
        <v>0.46591500000000002</v>
      </c>
      <c r="HF47">
        <v>5.4726600000000003</v>
      </c>
      <c r="HG47">
        <v>20.179099999999998</v>
      </c>
      <c r="HH47">
        <v>5.2112999999999996</v>
      </c>
      <c r="HI47">
        <v>11.877599999999999</v>
      </c>
      <c r="HJ47">
        <v>4.9851999999999999</v>
      </c>
      <c r="HK47">
        <v>3.2839999999999998</v>
      </c>
      <c r="HL47">
        <v>9999</v>
      </c>
      <c r="HM47">
        <v>9999</v>
      </c>
      <c r="HN47">
        <v>9999</v>
      </c>
      <c r="HO47">
        <v>999.9</v>
      </c>
      <c r="HP47">
        <v>1.8549500000000001</v>
      </c>
      <c r="HQ47">
        <v>1.8609599999999999</v>
      </c>
      <c r="HR47">
        <v>1.85822</v>
      </c>
      <c r="HS47">
        <v>1.85928</v>
      </c>
      <c r="HT47">
        <v>1.85867</v>
      </c>
      <c r="HU47">
        <v>1.85924</v>
      </c>
      <c r="HV47">
        <v>1.85747</v>
      </c>
      <c r="HW47">
        <v>1.8608</v>
      </c>
      <c r="HX47">
        <v>5</v>
      </c>
      <c r="HY47">
        <v>0</v>
      </c>
      <c r="HZ47">
        <v>0</v>
      </c>
      <c r="IA47">
        <v>0</v>
      </c>
      <c r="IB47" t="s">
        <v>428</v>
      </c>
      <c r="IC47" t="s">
        <v>429</v>
      </c>
      <c r="ID47" t="s">
        <v>430</v>
      </c>
      <c r="IE47" t="s">
        <v>430</v>
      </c>
      <c r="IF47" t="s">
        <v>430</v>
      </c>
      <c r="IG47" t="s">
        <v>430</v>
      </c>
      <c r="IH47">
        <v>0</v>
      </c>
      <c r="II47">
        <v>100</v>
      </c>
      <c r="IJ47">
        <v>100</v>
      </c>
      <c r="IK47">
        <v>-3.02</v>
      </c>
      <c r="IL47">
        <v>-0.34949999999999998</v>
      </c>
      <c r="IM47">
        <v>-3.027142857142735</v>
      </c>
      <c r="IN47">
        <v>0</v>
      </c>
      <c r="IO47">
        <v>0</v>
      </c>
      <c r="IP47">
        <v>0</v>
      </c>
      <c r="IQ47">
        <v>-0.34948095238095428</v>
      </c>
      <c r="IR47">
        <v>0</v>
      </c>
      <c r="IS47">
        <v>0</v>
      </c>
      <c r="IT47">
        <v>0</v>
      </c>
      <c r="IU47">
        <v>-1</v>
      </c>
      <c r="IV47">
        <v>-1</v>
      </c>
      <c r="IW47">
        <v>-1</v>
      </c>
      <c r="IX47">
        <v>-1</v>
      </c>
      <c r="IY47">
        <v>1</v>
      </c>
      <c r="IZ47">
        <v>1.1000000000000001</v>
      </c>
      <c r="JA47">
        <v>2.8564500000000002</v>
      </c>
      <c r="JB47">
        <v>2.4633799999999999</v>
      </c>
      <c r="JC47">
        <v>1.49414</v>
      </c>
      <c r="JD47">
        <v>2.2839399999999999</v>
      </c>
      <c r="JE47">
        <v>1.54419</v>
      </c>
      <c r="JF47">
        <v>2.5366200000000001</v>
      </c>
      <c r="JG47">
        <v>53.452500000000001</v>
      </c>
      <c r="JH47">
        <v>23.886099999999999</v>
      </c>
      <c r="JI47">
        <v>18</v>
      </c>
      <c r="JJ47">
        <v>515.70899999999995</v>
      </c>
      <c r="JK47">
        <v>394.66199999999998</v>
      </c>
      <c r="JL47">
        <v>20.747699999999998</v>
      </c>
      <c r="JM47">
        <v>33.071399999999997</v>
      </c>
      <c r="JN47">
        <v>30.000900000000001</v>
      </c>
      <c r="JO47">
        <v>32.988999999999997</v>
      </c>
      <c r="JP47">
        <v>32.968200000000003</v>
      </c>
      <c r="JQ47">
        <v>57.2151</v>
      </c>
      <c r="JR47">
        <v>13.432499999999999</v>
      </c>
      <c r="JS47">
        <v>0</v>
      </c>
      <c r="JT47">
        <v>20.6675</v>
      </c>
      <c r="JU47">
        <v>1500</v>
      </c>
      <c r="JV47">
        <v>21.125599999999999</v>
      </c>
      <c r="JW47">
        <v>98.293400000000005</v>
      </c>
      <c r="JX47">
        <v>96.787300000000002</v>
      </c>
    </row>
    <row r="48" spans="1:284" x14ac:dyDescent="0.3">
      <c r="A48">
        <v>32</v>
      </c>
      <c r="B48">
        <v>1693590549</v>
      </c>
      <c r="C48">
        <v>6154.5</v>
      </c>
      <c r="D48" t="s">
        <v>585</v>
      </c>
      <c r="E48" t="s">
        <v>586</v>
      </c>
      <c r="F48" t="s">
        <v>416</v>
      </c>
      <c r="G48" t="s">
        <v>509</v>
      </c>
      <c r="H48" t="s">
        <v>418</v>
      </c>
      <c r="I48" t="s">
        <v>419</v>
      </c>
      <c r="J48" t="s">
        <v>510</v>
      </c>
      <c r="K48" t="s">
        <v>511</v>
      </c>
      <c r="L48" t="s">
        <v>421</v>
      </c>
      <c r="M48">
        <v>1693590549</v>
      </c>
      <c r="N48">
        <f t="shared" si="0"/>
        <v>1.2514586740856126E-3</v>
      </c>
      <c r="O48">
        <f t="shared" si="1"/>
        <v>1.2514586740856126</v>
      </c>
      <c r="P48">
        <f t="shared" si="2"/>
        <v>40.136237714464798</v>
      </c>
      <c r="Q48">
        <f t="shared" si="3"/>
        <v>1748.93</v>
      </c>
      <c r="R48">
        <f t="shared" si="4"/>
        <v>920.41138170804436</v>
      </c>
      <c r="S48">
        <f t="shared" si="5"/>
        <v>91.909233279362738</v>
      </c>
      <c r="T48">
        <f t="shared" si="6"/>
        <v>174.642359442556</v>
      </c>
      <c r="U48">
        <f t="shared" si="7"/>
        <v>8.1808043177882692E-2</v>
      </c>
      <c r="V48">
        <f t="shared" si="8"/>
        <v>2.924853938669127</v>
      </c>
      <c r="W48">
        <f t="shared" si="9"/>
        <v>8.0557803271630882E-2</v>
      </c>
      <c r="X48">
        <f t="shared" si="10"/>
        <v>5.0459364466387907E-2</v>
      </c>
      <c r="Y48">
        <f t="shared" si="11"/>
        <v>344.37129967091852</v>
      </c>
      <c r="Z48">
        <f t="shared" si="12"/>
        <v>29.338963699539253</v>
      </c>
      <c r="AA48">
        <f t="shared" si="13"/>
        <v>27.996700000000001</v>
      </c>
      <c r="AB48">
        <f t="shared" si="14"/>
        <v>3.7941096945958268</v>
      </c>
      <c r="AC48">
        <f t="shared" si="15"/>
        <v>61.658998320012905</v>
      </c>
      <c r="AD48">
        <f t="shared" si="16"/>
        <v>2.29010332444388</v>
      </c>
      <c r="AE48">
        <f t="shared" si="17"/>
        <v>3.7141429261600121</v>
      </c>
      <c r="AF48">
        <f t="shared" si="18"/>
        <v>1.5040063701519468</v>
      </c>
      <c r="AG48">
        <f t="shared" si="19"/>
        <v>-55.189327527175514</v>
      </c>
      <c r="AH48">
        <f t="shared" si="20"/>
        <v>-57.539156350104641</v>
      </c>
      <c r="AI48">
        <f t="shared" si="21"/>
        <v>-4.2802180188421177</v>
      </c>
      <c r="AJ48">
        <f t="shared" si="22"/>
        <v>227.36259777479626</v>
      </c>
      <c r="AK48">
        <v>0</v>
      </c>
      <c r="AL48">
        <v>0</v>
      </c>
      <c r="AM48">
        <f t="shared" si="23"/>
        <v>1</v>
      </c>
      <c r="AN48">
        <f t="shared" si="24"/>
        <v>0</v>
      </c>
      <c r="AO48">
        <f t="shared" si="25"/>
        <v>52625.466334432342</v>
      </c>
      <c r="AP48" t="s">
        <v>422</v>
      </c>
      <c r="AQ48">
        <v>10366.9</v>
      </c>
      <c r="AR48">
        <v>993.59653846153856</v>
      </c>
      <c r="AS48">
        <v>3431.87</v>
      </c>
      <c r="AT48">
        <f t="shared" si="26"/>
        <v>0.71047955241266758</v>
      </c>
      <c r="AU48">
        <v>-3.9894345373445681</v>
      </c>
      <c r="AV48" t="s">
        <v>587</v>
      </c>
      <c r="AW48">
        <v>10250.9</v>
      </c>
      <c r="AX48">
        <v>989.22555999999997</v>
      </c>
      <c r="AY48">
        <v>1453.824311402183</v>
      </c>
      <c r="AZ48">
        <f t="shared" si="27"/>
        <v>0.3195700799322081</v>
      </c>
      <c r="BA48">
        <v>0.5</v>
      </c>
      <c r="BB48">
        <f t="shared" si="28"/>
        <v>1513.1930998354592</v>
      </c>
      <c r="BC48">
        <f t="shared" si="29"/>
        <v>40.136237714464798</v>
      </c>
      <c r="BD48">
        <f t="shared" si="30"/>
        <v>241.78561993364173</v>
      </c>
      <c r="BE48">
        <f t="shared" si="31"/>
        <v>2.9160635385270708E-2</v>
      </c>
      <c r="BF48">
        <f t="shared" si="32"/>
        <v>1.3605809677856009</v>
      </c>
      <c r="BG48">
        <f t="shared" si="33"/>
        <v>712.80947401643175</v>
      </c>
      <c r="BH48" t="s">
        <v>588</v>
      </c>
      <c r="BI48">
        <v>626.03</v>
      </c>
      <c r="BJ48">
        <f t="shared" si="34"/>
        <v>626.03</v>
      </c>
      <c r="BK48">
        <f t="shared" si="35"/>
        <v>0.56939088506766877</v>
      </c>
      <c r="BL48">
        <f t="shared" si="36"/>
        <v>0.56124902648244723</v>
      </c>
      <c r="BM48">
        <f t="shared" si="37"/>
        <v>0.70497451337133155</v>
      </c>
      <c r="BN48">
        <f t="shared" si="38"/>
        <v>1.0094974243592689</v>
      </c>
      <c r="BO48">
        <f t="shared" si="39"/>
        <v>0.81124850013736449</v>
      </c>
      <c r="BP48">
        <f t="shared" si="40"/>
        <v>0.35518565457286244</v>
      </c>
      <c r="BQ48">
        <f t="shared" si="41"/>
        <v>0.64481434542713756</v>
      </c>
      <c r="BR48">
        <v>16994</v>
      </c>
      <c r="BS48">
        <v>290.00000000000011</v>
      </c>
      <c r="BT48">
        <v>1333.13</v>
      </c>
      <c r="BU48">
        <v>145</v>
      </c>
      <c r="BV48">
        <v>10250.9</v>
      </c>
      <c r="BW48">
        <v>1327.57</v>
      </c>
      <c r="BX48">
        <v>5.56</v>
      </c>
      <c r="BY48">
        <v>300.00000000000011</v>
      </c>
      <c r="BZ48">
        <v>38.5</v>
      </c>
      <c r="CA48">
        <v>1453.824311402183</v>
      </c>
      <c r="CB48">
        <v>1.482106906926111</v>
      </c>
      <c r="CC48">
        <v>-129.42436626373501</v>
      </c>
      <c r="CD48">
        <v>1.2422826636351429</v>
      </c>
      <c r="CE48">
        <v>0.99742695201409193</v>
      </c>
      <c r="CF48">
        <v>-1.1155151056729691E-2</v>
      </c>
      <c r="CG48">
        <v>289.99999999999989</v>
      </c>
      <c r="CH48">
        <v>1327.64</v>
      </c>
      <c r="CI48">
        <v>885</v>
      </c>
      <c r="CJ48">
        <v>10208.799999999999</v>
      </c>
      <c r="CK48">
        <v>1327.05</v>
      </c>
      <c r="CL48">
        <v>0.59</v>
      </c>
      <c r="CZ48">
        <f t="shared" si="42"/>
        <v>1800.01</v>
      </c>
      <c r="DA48">
        <f t="shared" si="43"/>
        <v>1513.1930998354592</v>
      </c>
      <c r="DB48">
        <f t="shared" si="44"/>
        <v>0.84065816291879447</v>
      </c>
      <c r="DC48">
        <f t="shared" si="45"/>
        <v>0.19131632583758898</v>
      </c>
      <c r="DD48">
        <v>6</v>
      </c>
      <c r="DE48">
        <v>0.5</v>
      </c>
      <c r="DF48" t="s">
        <v>425</v>
      </c>
      <c r="DG48">
        <v>2</v>
      </c>
      <c r="DH48">
        <v>1693590549</v>
      </c>
      <c r="DI48">
        <v>1748.93</v>
      </c>
      <c r="DJ48">
        <v>1799.73</v>
      </c>
      <c r="DK48">
        <v>22.933900000000001</v>
      </c>
      <c r="DL48">
        <v>21.4663</v>
      </c>
      <c r="DM48">
        <v>1752.15</v>
      </c>
      <c r="DN48">
        <v>23.2971</v>
      </c>
      <c r="DO48">
        <v>499.90100000000001</v>
      </c>
      <c r="DP48">
        <v>99.757499999999993</v>
      </c>
      <c r="DQ48">
        <v>9.9189200000000005E-2</v>
      </c>
      <c r="DR48">
        <v>27.631799999999998</v>
      </c>
      <c r="DS48">
        <v>27.996700000000001</v>
      </c>
      <c r="DT48">
        <v>999.9</v>
      </c>
      <c r="DU48">
        <v>0</v>
      </c>
      <c r="DV48">
        <v>0</v>
      </c>
      <c r="DW48">
        <v>9997.5</v>
      </c>
      <c r="DX48">
        <v>0</v>
      </c>
      <c r="DY48">
        <v>1609.63</v>
      </c>
      <c r="DZ48">
        <v>-50.798699999999997</v>
      </c>
      <c r="EA48">
        <v>1789.98</v>
      </c>
      <c r="EB48">
        <v>1839.21</v>
      </c>
      <c r="EC48">
        <v>1.4676199999999999</v>
      </c>
      <c r="ED48">
        <v>1799.73</v>
      </c>
      <c r="EE48">
        <v>21.4663</v>
      </c>
      <c r="EF48">
        <v>2.28783</v>
      </c>
      <c r="EG48">
        <v>2.1414300000000002</v>
      </c>
      <c r="EH48">
        <v>19.591000000000001</v>
      </c>
      <c r="EI48">
        <v>18.5307</v>
      </c>
      <c r="EJ48">
        <v>1800.01</v>
      </c>
      <c r="EK48">
        <v>0.97799999999999998</v>
      </c>
      <c r="EL48">
        <v>2.2000200000000001E-2</v>
      </c>
      <c r="EM48">
        <v>0</v>
      </c>
      <c r="EN48">
        <v>988.29300000000001</v>
      </c>
      <c r="EO48">
        <v>5.0002500000000003</v>
      </c>
      <c r="EP48">
        <v>26050.9</v>
      </c>
      <c r="EQ48">
        <v>14822.1</v>
      </c>
      <c r="ER48">
        <v>46.561999999999998</v>
      </c>
      <c r="ES48">
        <v>48.811999999999998</v>
      </c>
      <c r="ET48">
        <v>47.5</v>
      </c>
      <c r="EU48">
        <v>47.75</v>
      </c>
      <c r="EV48">
        <v>47.75</v>
      </c>
      <c r="EW48">
        <v>1755.52</v>
      </c>
      <c r="EX48">
        <v>39.49</v>
      </c>
      <c r="EY48">
        <v>0</v>
      </c>
      <c r="EZ48">
        <v>187.79999995231631</v>
      </c>
      <c r="FA48">
        <v>0</v>
      </c>
      <c r="FB48">
        <v>989.22555999999997</v>
      </c>
      <c r="FC48">
        <v>-7.5790769370113296</v>
      </c>
      <c r="FD48">
        <v>-5.1461535692216218</v>
      </c>
      <c r="FE48">
        <v>26055.191999999999</v>
      </c>
      <c r="FF48">
        <v>15</v>
      </c>
      <c r="FG48">
        <v>1693590448.5</v>
      </c>
      <c r="FH48" t="s">
        <v>589</v>
      </c>
      <c r="FI48">
        <v>1693590448.5</v>
      </c>
      <c r="FJ48">
        <v>1693590434.5</v>
      </c>
      <c r="FK48">
        <v>35</v>
      </c>
      <c r="FL48">
        <v>-0.191</v>
      </c>
      <c r="FM48">
        <v>-1.4E-2</v>
      </c>
      <c r="FN48">
        <v>-3.2210000000000001</v>
      </c>
      <c r="FO48">
        <v>-0.36299999999999999</v>
      </c>
      <c r="FP48">
        <v>1799</v>
      </c>
      <c r="FQ48">
        <v>22</v>
      </c>
      <c r="FR48">
        <v>0.24</v>
      </c>
      <c r="FS48">
        <v>0.26</v>
      </c>
      <c r="FT48">
        <v>40.833424398673081</v>
      </c>
      <c r="FU48">
        <v>-0.78446327234926727</v>
      </c>
      <c r="FV48">
        <v>0.2498631483517478</v>
      </c>
      <c r="FW48">
        <v>0</v>
      </c>
      <c r="FX48">
        <v>8.8915755006204994E-2</v>
      </c>
      <c r="FY48">
        <v>-3.0022301965131479E-2</v>
      </c>
      <c r="FZ48">
        <v>4.3893889390362708E-3</v>
      </c>
      <c r="GA48">
        <v>1</v>
      </c>
      <c r="GB48">
        <v>1</v>
      </c>
      <c r="GC48">
        <v>2</v>
      </c>
      <c r="GD48" t="s">
        <v>486</v>
      </c>
      <c r="GE48">
        <v>2.9178899999999999</v>
      </c>
      <c r="GF48">
        <v>2.8290500000000001</v>
      </c>
      <c r="GG48">
        <v>0.23998</v>
      </c>
      <c r="GH48">
        <v>0.24005299999999999</v>
      </c>
      <c r="GI48">
        <v>0.116759</v>
      </c>
      <c r="GJ48">
        <v>0.106172</v>
      </c>
      <c r="GK48">
        <v>19786.2</v>
      </c>
      <c r="GL48">
        <v>24182.2</v>
      </c>
      <c r="GM48">
        <v>23444.400000000001</v>
      </c>
      <c r="GN48">
        <v>29142.400000000001</v>
      </c>
      <c r="GO48">
        <v>28265.8</v>
      </c>
      <c r="GP48">
        <v>36827.599999999999</v>
      </c>
      <c r="GQ48">
        <v>33154.9</v>
      </c>
      <c r="GR48">
        <v>42944.4</v>
      </c>
      <c r="GS48">
        <v>1.9637</v>
      </c>
      <c r="GT48">
        <v>1.7335</v>
      </c>
      <c r="GU48">
        <v>2.1129800000000001E-2</v>
      </c>
      <c r="GV48">
        <v>0</v>
      </c>
      <c r="GW48">
        <v>27.651700000000002</v>
      </c>
      <c r="GX48">
        <v>999.9</v>
      </c>
      <c r="GY48">
        <v>22.7</v>
      </c>
      <c r="GZ48">
        <v>49.4</v>
      </c>
      <c r="HA48">
        <v>27.4253</v>
      </c>
      <c r="HB48">
        <v>61.981000000000002</v>
      </c>
      <c r="HC48">
        <v>38.285299999999999</v>
      </c>
      <c r="HD48">
        <v>1</v>
      </c>
      <c r="HE48">
        <v>0.45853699999999997</v>
      </c>
      <c r="HF48">
        <v>4.9862399999999996</v>
      </c>
      <c r="HG48">
        <v>20.194500000000001</v>
      </c>
      <c r="HH48">
        <v>5.2071100000000001</v>
      </c>
      <c r="HI48">
        <v>11.877599999999999</v>
      </c>
      <c r="HJ48">
        <v>4.9833999999999996</v>
      </c>
      <c r="HK48">
        <v>3.2831000000000001</v>
      </c>
      <c r="HL48">
        <v>9999</v>
      </c>
      <c r="HM48">
        <v>9999</v>
      </c>
      <c r="HN48">
        <v>9999</v>
      </c>
      <c r="HO48">
        <v>999.9</v>
      </c>
      <c r="HP48">
        <v>1.855</v>
      </c>
      <c r="HQ48">
        <v>1.86094</v>
      </c>
      <c r="HR48">
        <v>1.85822</v>
      </c>
      <c r="HS48">
        <v>1.85928</v>
      </c>
      <c r="HT48">
        <v>1.85867</v>
      </c>
      <c r="HU48">
        <v>1.85921</v>
      </c>
      <c r="HV48">
        <v>1.85748</v>
      </c>
      <c r="HW48">
        <v>1.8608100000000001</v>
      </c>
      <c r="HX48">
        <v>5</v>
      </c>
      <c r="HY48">
        <v>0</v>
      </c>
      <c r="HZ48">
        <v>0</v>
      </c>
      <c r="IA48">
        <v>0</v>
      </c>
      <c r="IB48" t="s">
        <v>428</v>
      </c>
      <c r="IC48" t="s">
        <v>429</v>
      </c>
      <c r="ID48" t="s">
        <v>430</v>
      </c>
      <c r="IE48" t="s">
        <v>430</v>
      </c>
      <c r="IF48" t="s">
        <v>430</v>
      </c>
      <c r="IG48" t="s">
        <v>430</v>
      </c>
      <c r="IH48">
        <v>0</v>
      </c>
      <c r="II48">
        <v>100</v>
      </c>
      <c r="IJ48">
        <v>100</v>
      </c>
      <c r="IK48">
        <v>-3.22</v>
      </c>
      <c r="IL48">
        <v>-0.36320000000000002</v>
      </c>
      <c r="IM48">
        <v>-3.2209523809519851</v>
      </c>
      <c r="IN48">
        <v>0</v>
      </c>
      <c r="IO48">
        <v>0</v>
      </c>
      <c r="IP48">
        <v>0</v>
      </c>
      <c r="IQ48">
        <v>-0.36319047619047851</v>
      </c>
      <c r="IR48">
        <v>0</v>
      </c>
      <c r="IS48">
        <v>0</v>
      </c>
      <c r="IT48">
        <v>0</v>
      </c>
      <c r="IU48">
        <v>-1</v>
      </c>
      <c r="IV48">
        <v>-1</v>
      </c>
      <c r="IW48">
        <v>-1</v>
      </c>
      <c r="IX48">
        <v>-1</v>
      </c>
      <c r="IY48">
        <v>1.7</v>
      </c>
      <c r="IZ48">
        <v>1.9</v>
      </c>
      <c r="JA48">
        <v>3.28125</v>
      </c>
      <c r="JB48">
        <v>2.4609399999999999</v>
      </c>
      <c r="JC48">
        <v>1.49414</v>
      </c>
      <c r="JD48">
        <v>2.2851599999999999</v>
      </c>
      <c r="JE48">
        <v>1.54419</v>
      </c>
      <c r="JF48">
        <v>2.5488300000000002</v>
      </c>
      <c r="JG48">
        <v>53.4878</v>
      </c>
      <c r="JH48">
        <v>23.912400000000002</v>
      </c>
      <c r="JI48">
        <v>18</v>
      </c>
      <c r="JJ48">
        <v>515.52300000000002</v>
      </c>
      <c r="JK48">
        <v>395.43200000000002</v>
      </c>
      <c r="JL48">
        <v>20.586099999999998</v>
      </c>
      <c r="JM48">
        <v>33.035899999999998</v>
      </c>
      <c r="JN48">
        <v>29.9999</v>
      </c>
      <c r="JO48">
        <v>32.974400000000003</v>
      </c>
      <c r="JP48">
        <v>32.953699999999998</v>
      </c>
      <c r="JQ48">
        <v>65.7136</v>
      </c>
      <c r="JR48">
        <v>11.4079</v>
      </c>
      <c r="JS48">
        <v>0</v>
      </c>
      <c r="JT48">
        <v>20.591899999999999</v>
      </c>
      <c r="JU48">
        <v>1800</v>
      </c>
      <c r="JV48">
        <v>21.616399999999999</v>
      </c>
      <c r="JW48">
        <v>98.326499999999996</v>
      </c>
      <c r="JX48">
        <v>96.796199999999999</v>
      </c>
    </row>
    <row r="49" spans="1:284" x14ac:dyDescent="0.3">
      <c r="A49">
        <v>42</v>
      </c>
      <c r="B49">
        <v>1693594259.5</v>
      </c>
      <c r="C49">
        <v>9865</v>
      </c>
      <c r="D49" t="s">
        <v>594</v>
      </c>
      <c r="E49" t="s">
        <v>595</v>
      </c>
      <c r="F49" t="s">
        <v>416</v>
      </c>
      <c r="G49" t="s">
        <v>590</v>
      </c>
      <c r="H49" t="s">
        <v>591</v>
      </c>
      <c r="I49" t="s">
        <v>419</v>
      </c>
      <c r="J49" t="s">
        <v>592</v>
      </c>
      <c r="K49" t="s">
        <v>510</v>
      </c>
      <c r="L49" t="s">
        <v>593</v>
      </c>
      <c r="M49">
        <v>1693594259.5</v>
      </c>
      <c r="N49">
        <f t="shared" ref="N49:N71" si="46">(O49)/1000</f>
        <v>2.6016679768163403E-3</v>
      </c>
      <c r="O49">
        <f t="shared" ref="O49:O76" si="47">1000*DO49*AM49*(DK49-DL49)/(100*DD49*(1000-AM49*DK49))</f>
        <v>2.6016679768163402</v>
      </c>
      <c r="P49">
        <f t="shared" ref="P49:P76" si="48">DO49*AM49*(DJ49-DI49*(1000-AM49*DL49)/(1000-AM49*DK49))/(100*DD49)</f>
        <v>25.2107249037809</v>
      </c>
      <c r="Q49">
        <f t="shared" ref="Q49:Q71" si="49">DI49 - IF(AM49&gt;1, P49*DD49*100/(AO49*DW49), 0)</f>
        <v>368.57299999999998</v>
      </c>
      <c r="R49">
        <f t="shared" ref="R49:R71" si="50">((X49-N49/2)*Q49-P49)/(X49+N49/2)</f>
        <v>125.68000873320038</v>
      </c>
      <c r="S49">
        <f t="shared" ref="S49:S71" si="51">R49*(DP49+DQ49)/1000</f>
        <v>12.551494312333038</v>
      </c>
      <c r="T49">
        <f t="shared" ref="T49:T76" si="52">(DI49 - IF(AM49&gt;1, P49*DD49*100/(AO49*DW49), 0))*(DP49+DQ49)/1000</f>
        <v>36.808892359325995</v>
      </c>
      <c r="U49">
        <f t="shared" ref="U49:U71" si="53">2/((1/W49-1/V49)+SIGN(W49)*SQRT((1/W49-1/V49)*(1/W49-1/V49) + 4*DE49/((DE49+1)*(DE49+1))*(2*1/W49*1/V49-1/V49*1/V49)))</f>
        <v>0.17514869405646338</v>
      </c>
      <c r="V49">
        <f t="shared" ref="V49:V76" si="54">IF(LEFT(DF49,1)&lt;&gt;"0",IF(LEFT(DF49,1)="1",3,DG49),$D$5+$E$5*(DW49*DP49/($K$5*1000))+$F$5*(DW49*DP49/($K$5*1000))*MAX(MIN(DD49,$J$5),$I$5)*MAX(MIN(DD49,$J$5),$I$5)+$G$5*MAX(MIN(DD49,$J$5),$I$5)*(DW49*DP49/($K$5*1000))+$H$5*(DW49*DP49/($K$5*1000))*(DW49*DP49/($K$5*1000)))</f>
        <v>2.9228512252012133</v>
      </c>
      <c r="W49">
        <f t="shared" ref="W49:W76" si="55">N49*(1000-(1000*0.61365*EXP(17.502*AA49/(240.97+AA49))/(DP49+DQ49)+DK49)/2)/(1000*0.61365*EXP(17.502*AA49/(240.97+AA49))/(DP49+DQ49)-DK49)</f>
        <v>0.16951983842753918</v>
      </c>
      <c r="X49">
        <f t="shared" ref="X49:X76" si="56">1/((DE49+1)/(U49/1.6)+1/(V49/1.37)) + DE49/((DE49+1)/(U49/1.6) + DE49/(V49/1.37))</f>
        <v>0.10644056002429378</v>
      </c>
      <c r="Y49">
        <f t="shared" ref="Y49:Y76" si="57">(CZ49*DC49)</f>
        <v>344.33839967097077</v>
      </c>
      <c r="Z49">
        <f t="shared" ref="Z49:Z71" si="58">(DR49+(Y49+2*0.95*0.0000000567*(((DR49+$B$7)+273)^4-(DR49+273)^4)-44100*N49)/(1.84*29.3*V49+8*0.95*0.0000000567*(DR49+273)^3))</f>
        <v>29.580663089316801</v>
      </c>
      <c r="AA49">
        <f t="shared" ref="AA49:AA71" si="59">($C$7*DS49+$D$7*DT49+$E$7*Z49)</f>
        <v>28.008700000000001</v>
      </c>
      <c r="AB49">
        <f t="shared" ref="AB49:AB71" si="60">0.61365*EXP(17.502*AA49/(240.97+AA49))</f>
        <v>3.7967647726584937</v>
      </c>
      <c r="AC49">
        <f t="shared" ref="AC49:AC71" si="61">(AD49/AE49*100)</f>
        <v>60.103866651238526</v>
      </c>
      <c r="AD49">
        <f t="shared" ref="AD49:AD76" si="62">DK49*(DP49+DQ49)/1000</f>
        <v>2.3109208912152002</v>
      </c>
      <c r="AE49">
        <f t="shared" ref="AE49:AE76" si="63">0.61365*EXP(17.502*DR49/(240.97+DR49))</f>
        <v>3.8448789070837264</v>
      </c>
      <c r="AF49">
        <f t="shared" ref="AF49:AF76" si="64">(AB49-DK49*(DP49+DQ49)/1000)</f>
        <v>1.4858438814432935</v>
      </c>
      <c r="AG49">
        <f t="shared" ref="AG49:AG76" si="65">(-N49*44100)</f>
        <v>-114.73355777760061</v>
      </c>
      <c r="AH49">
        <f t="shared" ref="AH49:AH76" si="66">2*29.3*V49*0.92*(DR49-AA49)</f>
        <v>34.068094485709032</v>
      </c>
      <c r="AI49">
        <f t="shared" ref="AI49:AI76" si="67">2*0.95*0.0000000567*(((DR49+$B$7)+273)^4-(AA49+273)^4)</f>
        <v>2.5436500173698282</v>
      </c>
      <c r="AJ49">
        <f t="shared" ref="AJ49:AJ71" si="68">Y49+AI49+AG49+AH49</f>
        <v>266.21658639644903</v>
      </c>
      <c r="AK49">
        <v>0</v>
      </c>
      <c r="AL49">
        <v>0</v>
      </c>
      <c r="AM49">
        <f t="shared" ref="AM49:AM76" si="69">IF(AK49*$H$13&gt;=AO49,1,(AO49/(AO49-AK49*$H$13)))</f>
        <v>1</v>
      </c>
      <c r="AN49">
        <f t="shared" ref="AN49:AN71" si="70">(AM49-1)*100</f>
        <v>0</v>
      </c>
      <c r="AO49">
        <f t="shared" ref="AO49:AO76" si="71">MAX(0,($B$13+$C$13*DW49)/(1+$D$13*DW49)*DP49/(DR49+273)*$E$13)</f>
        <v>52464.52806888162</v>
      </c>
      <c r="AP49" t="s">
        <v>422</v>
      </c>
      <c r="AQ49">
        <v>10366.9</v>
      </c>
      <c r="AR49">
        <v>993.59653846153856</v>
      </c>
      <c r="AS49">
        <v>3431.87</v>
      </c>
      <c r="AT49">
        <f t="shared" ref="AT49:AT71" si="72">1-AR49/AS49</f>
        <v>0.71047955241266758</v>
      </c>
      <c r="AU49">
        <v>-3.9894345373445681</v>
      </c>
      <c r="AV49" t="s">
        <v>596</v>
      </c>
      <c r="AW49">
        <v>10261.4</v>
      </c>
      <c r="AX49">
        <v>893.69703846153845</v>
      </c>
      <c r="AY49">
        <v>1090.623649838622</v>
      </c>
      <c r="AZ49">
        <f t="shared" ref="AZ49:AZ71" si="73">1-AX49/AY49</f>
        <v>0.18056330559696054</v>
      </c>
      <c r="BA49">
        <v>0.5</v>
      </c>
      <c r="BB49">
        <f t="shared" ref="BB49:BB76" si="74">DA49</f>
        <v>1513.0499998354853</v>
      </c>
      <c r="BC49">
        <f t="shared" ref="BC49:BC76" si="75">P49</f>
        <v>25.2107249037809</v>
      </c>
      <c r="BD49">
        <f t="shared" ref="BD49:BD76" si="76">AZ49*BA49*BB49</f>
        <v>136.60065475188793</v>
      </c>
      <c r="BE49">
        <f t="shared" ref="BE49:BE76" si="77">(BC49-AU49)/BB49</f>
        <v>1.9298872769769944E-2</v>
      </c>
      <c r="BF49">
        <f t="shared" ref="BF49:BF76" si="78">(AS49-AY49)/AY49</f>
        <v>2.1467041820593278</v>
      </c>
      <c r="BG49">
        <f t="shared" ref="BG49:BG76" si="79">AR49/(AT49+AR49/AY49)</f>
        <v>612.75824657980661</v>
      </c>
      <c r="BH49" t="s">
        <v>597</v>
      </c>
      <c r="BI49">
        <v>600.57000000000005</v>
      </c>
      <c r="BJ49">
        <f t="shared" ref="BJ49:BJ71" si="80">IF(BI49&lt;&gt;0, BI49, BG49)</f>
        <v>600.57000000000005</v>
      </c>
      <c r="BK49">
        <f t="shared" ref="BK49:BK71" si="81">1-BJ49/AY49</f>
        <v>0.449333415712317</v>
      </c>
      <c r="BL49">
        <f t="shared" ref="BL49:BL76" si="82">(AY49-AX49)/(AY49-BJ49)</f>
        <v>0.40184704560803258</v>
      </c>
      <c r="BM49">
        <f t="shared" ref="BM49:BM76" si="83">(AS49-AY49)/(AS49-BJ49)</f>
        <v>0.82691567483536821</v>
      </c>
      <c r="BN49">
        <f t="shared" ref="BN49:BN76" si="84">(AY49-AX49)/(AY49-AR49)</f>
        <v>2.0296039795697256</v>
      </c>
      <c r="BO49">
        <f t="shared" ref="BO49:BO76" si="85">(AS49-AY49)/(AS49-AR49)</f>
        <v>0.9602066327228681</v>
      </c>
      <c r="BP49">
        <f t="shared" ref="BP49:BP76" si="86">(BL49*BJ49/AX49)</f>
        <v>0.27004372823733203</v>
      </c>
      <c r="BQ49">
        <f t="shared" ref="BQ49:BQ71" si="87">(1-BP49)</f>
        <v>0.72995627176266797</v>
      </c>
      <c r="BR49">
        <v>17014</v>
      </c>
      <c r="BS49">
        <v>290.00000000000011</v>
      </c>
      <c r="BT49">
        <v>1038.1199999999999</v>
      </c>
      <c r="BU49">
        <v>135</v>
      </c>
      <c r="BV49">
        <v>10261.4</v>
      </c>
      <c r="BW49">
        <v>1033.68</v>
      </c>
      <c r="BX49">
        <v>4.4400000000000004</v>
      </c>
      <c r="BY49">
        <v>300.00000000000011</v>
      </c>
      <c r="BZ49">
        <v>38.5</v>
      </c>
      <c r="CA49">
        <v>1090.623649838622</v>
      </c>
      <c r="CB49">
        <v>1.150156775146435</v>
      </c>
      <c r="CC49">
        <v>-58.432287061272113</v>
      </c>
      <c r="CD49">
        <v>0.96484080899820968</v>
      </c>
      <c r="CE49">
        <v>0.99242363848066584</v>
      </c>
      <c r="CF49">
        <v>-1.1163925027808689E-2</v>
      </c>
      <c r="CG49">
        <v>289.99999999999989</v>
      </c>
      <c r="CH49">
        <v>1027.51</v>
      </c>
      <c r="CI49">
        <v>665</v>
      </c>
      <c r="CJ49">
        <v>10228.700000000001</v>
      </c>
      <c r="CK49">
        <v>1033.5</v>
      </c>
      <c r="CL49">
        <v>-5.99</v>
      </c>
      <c r="CZ49">
        <f t="shared" ref="CZ49:CZ76" si="88">$B$11*DX49+$C$11*DY49+$F$11*EJ49*(1-EM49)</f>
        <v>1799.84</v>
      </c>
      <c r="DA49">
        <f t="shared" ref="DA49:DA71" si="89">CZ49*DB49</f>
        <v>1513.0499998354853</v>
      </c>
      <c r="DB49">
        <f t="shared" ref="DB49:DB76" si="90">($B$11*$D$9+$C$11*$D$9+$F$11*((EW49+EO49)/MAX(EW49+EO49+EX49, 0.1)*$I$9+EX49/MAX(EW49+EO49+EX49, 0.1)*$J$9))/($B$11+$C$11+$F$11)</f>
        <v>0.84065805840268326</v>
      </c>
      <c r="DC49">
        <f t="shared" ref="DC49:DC76" si="91">($B$11*$K$9+$C$11*$K$9+$F$11*((EW49+EO49)/MAX(EW49+EO49+EX49, 0.1)*$P$9+EX49/MAX(EW49+EO49+EX49, 0.1)*$Q$9))/($B$11+$C$11+$F$11)</f>
        <v>0.19131611680536648</v>
      </c>
      <c r="DD49">
        <v>6</v>
      </c>
      <c r="DE49">
        <v>0.5</v>
      </c>
      <c r="DF49" t="s">
        <v>425</v>
      </c>
      <c r="DG49">
        <v>2</v>
      </c>
      <c r="DH49">
        <v>1693594259.5</v>
      </c>
      <c r="DI49">
        <v>368.57299999999998</v>
      </c>
      <c r="DJ49">
        <v>399.97800000000001</v>
      </c>
      <c r="DK49">
        <v>23.139600000000002</v>
      </c>
      <c r="DL49">
        <v>20.089700000000001</v>
      </c>
      <c r="DM49">
        <v>371.44900000000001</v>
      </c>
      <c r="DN49">
        <v>23.5505</v>
      </c>
      <c r="DO49">
        <v>499.97699999999998</v>
      </c>
      <c r="DP49">
        <v>99.768299999999996</v>
      </c>
      <c r="DQ49">
        <v>0.10036200000000001</v>
      </c>
      <c r="DR49">
        <v>28.224900000000002</v>
      </c>
      <c r="DS49">
        <v>28.008700000000001</v>
      </c>
      <c r="DT49">
        <v>999.9</v>
      </c>
      <c r="DU49">
        <v>0</v>
      </c>
      <c r="DV49">
        <v>0</v>
      </c>
      <c r="DW49">
        <v>9985</v>
      </c>
      <c r="DX49">
        <v>0</v>
      </c>
      <c r="DY49">
        <v>840.37099999999998</v>
      </c>
      <c r="DZ49">
        <v>-31.404599999999999</v>
      </c>
      <c r="EA49">
        <v>377.30399999999997</v>
      </c>
      <c r="EB49">
        <v>408.178</v>
      </c>
      <c r="EC49">
        <v>3.0499700000000001</v>
      </c>
      <c r="ED49">
        <v>399.97800000000001</v>
      </c>
      <c r="EE49">
        <v>20.089700000000001</v>
      </c>
      <c r="EF49">
        <v>2.3086000000000002</v>
      </c>
      <c r="EG49">
        <v>2.0043099999999998</v>
      </c>
      <c r="EH49">
        <v>19.736599999999999</v>
      </c>
      <c r="EI49">
        <v>17.478400000000001</v>
      </c>
      <c r="EJ49">
        <v>1799.84</v>
      </c>
      <c r="EK49">
        <v>0.97800500000000001</v>
      </c>
      <c r="EL49">
        <v>2.19946E-2</v>
      </c>
      <c r="EM49">
        <v>0</v>
      </c>
      <c r="EN49">
        <v>893.44500000000005</v>
      </c>
      <c r="EO49">
        <v>5.0002500000000003</v>
      </c>
      <c r="EP49">
        <v>24494.1</v>
      </c>
      <c r="EQ49">
        <v>14820.7</v>
      </c>
      <c r="ER49">
        <v>47.25</v>
      </c>
      <c r="ES49">
        <v>49.5</v>
      </c>
      <c r="ET49">
        <v>48.125</v>
      </c>
      <c r="EU49">
        <v>48.311999999999998</v>
      </c>
      <c r="EV49">
        <v>48.436999999999998</v>
      </c>
      <c r="EW49">
        <v>1755.36</v>
      </c>
      <c r="EX49">
        <v>39.479999999999997</v>
      </c>
      <c r="EY49">
        <v>0</v>
      </c>
      <c r="EZ49">
        <v>252.80000019073489</v>
      </c>
      <c r="FA49">
        <v>0</v>
      </c>
      <c r="FB49">
        <v>893.69703846153845</v>
      </c>
      <c r="FC49">
        <v>-3.9147692256940121</v>
      </c>
      <c r="FD49">
        <v>-17.93846195307172</v>
      </c>
      <c r="FE49">
        <v>24510.85</v>
      </c>
      <c r="FF49">
        <v>15</v>
      </c>
      <c r="FG49">
        <v>1693594224</v>
      </c>
      <c r="FH49" t="s">
        <v>598</v>
      </c>
      <c r="FI49">
        <v>1693594220</v>
      </c>
      <c r="FJ49">
        <v>1693594224</v>
      </c>
      <c r="FK49">
        <v>46</v>
      </c>
      <c r="FL49">
        <v>-0.11</v>
      </c>
      <c r="FM49">
        <v>2.1999999999999999E-2</v>
      </c>
      <c r="FN49">
        <v>-2.8759999999999999</v>
      </c>
      <c r="FO49">
        <v>-0.41099999999999998</v>
      </c>
      <c r="FP49">
        <v>400</v>
      </c>
      <c r="FQ49">
        <v>20</v>
      </c>
      <c r="FR49">
        <v>0.25</v>
      </c>
      <c r="FS49">
        <v>0.08</v>
      </c>
      <c r="FT49">
        <v>25.25389787065701</v>
      </c>
      <c r="FU49">
        <v>-0.34746975597729951</v>
      </c>
      <c r="FV49">
        <v>0.12342929386179601</v>
      </c>
      <c r="FW49">
        <v>1</v>
      </c>
      <c r="FX49">
        <v>0.17021295865759781</v>
      </c>
      <c r="FY49">
        <v>6.8070363314949187E-2</v>
      </c>
      <c r="FZ49">
        <v>1.3420681850471501E-2</v>
      </c>
      <c r="GA49">
        <v>1</v>
      </c>
      <c r="GB49">
        <v>2</v>
      </c>
      <c r="GC49">
        <v>2</v>
      </c>
      <c r="GD49" t="s">
        <v>427</v>
      </c>
      <c r="GE49">
        <v>2.9167999999999998</v>
      </c>
      <c r="GF49">
        <v>2.8301099999999999</v>
      </c>
      <c r="GG49">
        <v>8.5134600000000005E-2</v>
      </c>
      <c r="GH49">
        <v>8.8488700000000003E-2</v>
      </c>
      <c r="GI49">
        <v>0.117297</v>
      </c>
      <c r="GJ49">
        <v>0.10097299999999999</v>
      </c>
      <c r="GK49">
        <v>23806.7</v>
      </c>
      <c r="GL49">
        <v>28951.599999999999</v>
      </c>
      <c r="GM49">
        <v>23433</v>
      </c>
      <c r="GN49">
        <v>29088.400000000001</v>
      </c>
      <c r="GO49">
        <v>28230.400000000001</v>
      </c>
      <c r="GP49">
        <v>36969.699999999997</v>
      </c>
      <c r="GQ49">
        <v>33144</v>
      </c>
      <c r="GR49">
        <v>42876.4</v>
      </c>
      <c r="GS49">
        <v>1.9502999999999999</v>
      </c>
      <c r="GT49">
        <v>1.7794000000000001</v>
      </c>
      <c r="GU49">
        <v>-3.18885E-3</v>
      </c>
      <c r="GV49">
        <v>0</v>
      </c>
      <c r="GW49">
        <v>28.0608</v>
      </c>
      <c r="GX49">
        <v>999.9</v>
      </c>
      <c r="GY49">
        <v>31.2</v>
      </c>
      <c r="GZ49">
        <v>40.1</v>
      </c>
      <c r="HA49">
        <v>23.311800000000002</v>
      </c>
      <c r="HB49">
        <v>62.079300000000003</v>
      </c>
      <c r="HC49">
        <v>36.566499999999998</v>
      </c>
      <c r="HD49">
        <v>1</v>
      </c>
      <c r="HE49">
        <v>0.576098</v>
      </c>
      <c r="HF49">
        <v>5.2948399999999998</v>
      </c>
      <c r="HG49">
        <v>20.1981</v>
      </c>
      <c r="HH49">
        <v>5.2100999999999997</v>
      </c>
      <c r="HI49">
        <v>11.8782</v>
      </c>
      <c r="HJ49">
        <v>4.9851999999999999</v>
      </c>
      <c r="HK49">
        <v>3.2839999999999998</v>
      </c>
      <c r="HL49">
        <v>9999</v>
      </c>
      <c r="HM49">
        <v>9999</v>
      </c>
      <c r="HN49">
        <v>9999</v>
      </c>
      <c r="HO49">
        <v>999.9</v>
      </c>
      <c r="HP49">
        <v>1.85486</v>
      </c>
      <c r="HQ49">
        <v>1.8609599999999999</v>
      </c>
      <c r="HR49">
        <v>1.8583700000000001</v>
      </c>
      <c r="HS49">
        <v>1.8594900000000001</v>
      </c>
      <c r="HT49">
        <v>1.85884</v>
      </c>
      <c r="HU49">
        <v>1.85944</v>
      </c>
      <c r="HV49">
        <v>1.8577600000000001</v>
      </c>
      <c r="HW49">
        <v>1.86111</v>
      </c>
      <c r="HX49">
        <v>5</v>
      </c>
      <c r="HY49">
        <v>0</v>
      </c>
      <c r="HZ49">
        <v>0</v>
      </c>
      <c r="IA49">
        <v>0</v>
      </c>
      <c r="IB49" t="s">
        <v>428</v>
      </c>
      <c r="IC49" t="s">
        <v>429</v>
      </c>
      <c r="ID49" t="s">
        <v>430</v>
      </c>
      <c r="IE49" t="s">
        <v>430</v>
      </c>
      <c r="IF49" t="s">
        <v>430</v>
      </c>
      <c r="IG49" t="s">
        <v>430</v>
      </c>
      <c r="IH49">
        <v>0</v>
      </c>
      <c r="II49">
        <v>100</v>
      </c>
      <c r="IJ49">
        <v>100</v>
      </c>
      <c r="IK49">
        <v>-2.8759999999999999</v>
      </c>
      <c r="IL49">
        <v>-0.41089999999999999</v>
      </c>
      <c r="IM49">
        <v>-2.875750000000096</v>
      </c>
      <c r="IN49">
        <v>0</v>
      </c>
      <c r="IO49">
        <v>0</v>
      </c>
      <c r="IP49">
        <v>0</v>
      </c>
      <c r="IQ49">
        <v>-0.41082999999999709</v>
      </c>
      <c r="IR49">
        <v>0</v>
      </c>
      <c r="IS49">
        <v>0</v>
      </c>
      <c r="IT49">
        <v>0</v>
      </c>
      <c r="IU49">
        <v>-1</v>
      </c>
      <c r="IV49">
        <v>-1</v>
      </c>
      <c r="IW49">
        <v>-1</v>
      </c>
      <c r="IX49">
        <v>-1</v>
      </c>
      <c r="IY49">
        <v>0.7</v>
      </c>
      <c r="IZ49">
        <v>0.6</v>
      </c>
      <c r="JA49">
        <v>1.00708</v>
      </c>
      <c r="JB49">
        <v>2.49268</v>
      </c>
      <c r="JC49">
        <v>1.49414</v>
      </c>
      <c r="JD49">
        <v>2.2827099999999998</v>
      </c>
      <c r="JE49">
        <v>1.54419</v>
      </c>
      <c r="JF49">
        <v>2.4182100000000002</v>
      </c>
      <c r="JG49">
        <v>42.191499999999998</v>
      </c>
      <c r="JH49">
        <v>23.7986</v>
      </c>
      <c r="JI49">
        <v>18</v>
      </c>
      <c r="JJ49">
        <v>517.76800000000003</v>
      </c>
      <c r="JK49">
        <v>434.77100000000002</v>
      </c>
      <c r="JL49">
        <v>21.191099999999999</v>
      </c>
      <c r="JM49">
        <v>34.301900000000003</v>
      </c>
      <c r="JN49">
        <v>30.000299999999999</v>
      </c>
      <c r="JO49">
        <v>34.350099999999998</v>
      </c>
      <c r="JP49">
        <v>34.349299999999999</v>
      </c>
      <c r="JQ49">
        <v>20.2377</v>
      </c>
      <c r="JR49">
        <v>14.0222</v>
      </c>
      <c r="JS49">
        <v>29.184200000000001</v>
      </c>
      <c r="JT49">
        <v>21.194700000000001</v>
      </c>
      <c r="JU49">
        <v>400</v>
      </c>
      <c r="JV49">
        <v>20.0594</v>
      </c>
      <c r="JW49">
        <v>98.287800000000004</v>
      </c>
      <c r="JX49">
        <v>96.632300000000001</v>
      </c>
    </row>
    <row r="50" spans="1:284" x14ac:dyDescent="0.3">
      <c r="A50">
        <v>43</v>
      </c>
      <c r="B50">
        <v>1693594362</v>
      </c>
      <c r="C50">
        <v>9967.5</v>
      </c>
      <c r="D50" t="s">
        <v>599</v>
      </c>
      <c r="E50" t="s">
        <v>600</v>
      </c>
      <c r="F50" t="s">
        <v>416</v>
      </c>
      <c r="G50" t="s">
        <v>590</v>
      </c>
      <c r="H50" t="s">
        <v>591</v>
      </c>
      <c r="I50" t="s">
        <v>419</v>
      </c>
      <c r="J50" t="s">
        <v>592</v>
      </c>
      <c r="K50" t="s">
        <v>510</v>
      </c>
      <c r="L50" t="s">
        <v>593</v>
      </c>
      <c r="M50">
        <v>1693594362</v>
      </c>
      <c r="N50">
        <f t="shared" si="46"/>
        <v>2.5690849238492967E-3</v>
      </c>
      <c r="O50">
        <f t="shared" si="47"/>
        <v>2.5690849238492968</v>
      </c>
      <c r="P50">
        <f t="shared" si="48"/>
        <v>20.428960299195658</v>
      </c>
      <c r="Q50">
        <f t="shared" si="49"/>
        <v>274.68299999999999</v>
      </c>
      <c r="R50">
        <f t="shared" si="50"/>
        <v>76.296036953814365</v>
      </c>
      <c r="S50">
        <f t="shared" si="51"/>
        <v>7.6194058907861528</v>
      </c>
      <c r="T50">
        <f t="shared" si="52"/>
        <v>27.431585595536998</v>
      </c>
      <c r="U50">
        <f t="shared" si="53"/>
        <v>0.17312677815328126</v>
      </c>
      <c r="V50">
        <f t="shared" si="54"/>
        <v>2.9254433012854704</v>
      </c>
      <c r="W50">
        <f t="shared" si="55"/>
        <v>0.16762964271756084</v>
      </c>
      <c r="X50">
        <f t="shared" si="56"/>
        <v>0.10524788249592447</v>
      </c>
      <c r="Y50">
        <f t="shared" si="57"/>
        <v>344.39159967102199</v>
      </c>
      <c r="Z50">
        <f t="shared" si="58"/>
        <v>29.559663888162532</v>
      </c>
      <c r="AA50">
        <f t="shared" si="59"/>
        <v>28.009399999999999</v>
      </c>
      <c r="AB50">
        <f t="shared" si="60"/>
        <v>3.7969197022366958</v>
      </c>
      <c r="AC50">
        <f t="shared" si="61"/>
        <v>60.263573657707468</v>
      </c>
      <c r="AD50">
        <f t="shared" si="62"/>
        <v>2.3131940236230997</v>
      </c>
      <c r="AE50">
        <f t="shared" si="63"/>
        <v>3.8384614174424279</v>
      </c>
      <c r="AF50">
        <f t="shared" si="64"/>
        <v>1.4837256786135962</v>
      </c>
      <c r="AG50">
        <f t="shared" si="65"/>
        <v>-113.29664514175398</v>
      </c>
      <c r="AH50">
        <f t="shared" si="66"/>
        <v>29.461442061563201</v>
      </c>
      <c r="AI50">
        <f t="shared" si="67"/>
        <v>2.1974446623204051</v>
      </c>
      <c r="AJ50">
        <f t="shared" si="68"/>
        <v>262.75384125315162</v>
      </c>
      <c r="AK50">
        <v>0</v>
      </c>
      <c r="AL50">
        <v>0</v>
      </c>
      <c r="AM50">
        <f t="shared" si="69"/>
        <v>1</v>
      </c>
      <c r="AN50">
        <f t="shared" si="70"/>
        <v>0</v>
      </c>
      <c r="AO50">
        <f t="shared" si="71"/>
        <v>52543.981334449338</v>
      </c>
      <c r="AP50" t="s">
        <v>422</v>
      </c>
      <c r="AQ50">
        <v>10366.9</v>
      </c>
      <c r="AR50">
        <v>993.59653846153856</v>
      </c>
      <c r="AS50">
        <v>3431.87</v>
      </c>
      <c r="AT50">
        <f t="shared" si="72"/>
        <v>0.71047955241266758</v>
      </c>
      <c r="AU50">
        <v>-3.9894345373445681</v>
      </c>
      <c r="AV50" t="s">
        <v>601</v>
      </c>
      <c r="AW50">
        <v>10262.5</v>
      </c>
      <c r="AX50">
        <v>891.95716000000004</v>
      </c>
      <c r="AY50">
        <v>1063.310185150008</v>
      </c>
      <c r="AZ50">
        <f t="shared" si="73"/>
        <v>0.16115055375476728</v>
      </c>
      <c r="BA50">
        <v>0.5</v>
      </c>
      <c r="BB50">
        <f t="shared" si="74"/>
        <v>1513.2851998355109</v>
      </c>
      <c r="BC50">
        <f t="shared" si="75"/>
        <v>20.428960299195658</v>
      </c>
      <c r="BD50">
        <f t="shared" si="76"/>
        <v>121.93337397119312</v>
      </c>
      <c r="BE50">
        <f t="shared" si="77"/>
        <v>1.6136016422545085E-2</v>
      </c>
      <c r="BF50">
        <f t="shared" si="78"/>
        <v>2.2275342114924293</v>
      </c>
      <c r="BG50">
        <f t="shared" si="79"/>
        <v>604.04064065816863</v>
      </c>
      <c r="BH50" t="s">
        <v>602</v>
      </c>
      <c r="BI50">
        <v>594.16999999999996</v>
      </c>
      <c r="BJ50">
        <f t="shared" si="80"/>
        <v>594.16999999999996</v>
      </c>
      <c r="BK50">
        <f t="shared" si="81"/>
        <v>0.44120727112552149</v>
      </c>
      <c r="BL50">
        <f t="shared" si="82"/>
        <v>0.36524908880960105</v>
      </c>
      <c r="BM50">
        <f t="shared" si="83"/>
        <v>0.83467590472917941</v>
      </c>
      <c r="BN50">
        <f t="shared" si="84"/>
        <v>2.4579552682954042</v>
      </c>
      <c r="BO50">
        <f t="shared" si="85"/>
        <v>0.97140860211615365</v>
      </c>
      <c r="BP50">
        <f t="shared" si="86"/>
        <v>0.24330770672663318</v>
      </c>
      <c r="BQ50">
        <f t="shared" si="87"/>
        <v>0.75669229327336684</v>
      </c>
      <c r="BR50">
        <v>17016</v>
      </c>
      <c r="BS50">
        <v>290.00000000000011</v>
      </c>
      <c r="BT50">
        <v>1017.33</v>
      </c>
      <c r="BU50">
        <v>125</v>
      </c>
      <c r="BV50">
        <v>10262.5</v>
      </c>
      <c r="BW50">
        <v>1012.65</v>
      </c>
      <c r="BX50">
        <v>4.68</v>
      </c>
      <c r="BY50">
        <v>300.00000000000011</v>
      </c>
      <c r="BZ50">
        <v>38.5</v>
      </c>
      <c r="CA50">
        <v>1063.310185150008</v>
      </c>
      <c r="CB50">
        <v>1.344820813543945</v>
      </c>
      <c r="CC50">
        <v>-51.994442507688959</v>
      </c>
      <c r="CD50">
        <v>1.1280847640197931</v>
      </c>
      <c r="CE50">
        <v>0.98699109089639858</v>
      </c>
      <c r="CF50">
        <v>-1.116325672969967E-2</v>
      </c>
      <c r="CG50">
        <v>289.99999999999989</v>
      </c>
      <c r="CH50">
        <v>1007.37</v>
      </c>
      <c r="CI50">
        <v>655</v>
      </c>
      <c r="CJ50">
        <v>10228.9</v>
      </c>
      <c r="CK50">
        <v>1012.48</v>
      </c>
      <c r="CL50">
        <v>-5.1100000000000003</v>
      </c>
      <c r="CZ50">
        <f t="shared" si="88"/>
        <v>1800.12</v>
      </c>
      <c r="DA50">
        <f t="shared" si="89"/>
        <v>1513.2851998355109</v>
      </c>
      <c r="DB50">
        <f t="shared" si="90"/>
        <v>0.84065795604488092</v>
      </c>
      <c r="DC50">
        <f t="shared" si="91"/>
        <v>0.19131591208976179</v>
      </c>
      <c r="DD50">
        <v>6</v>
      </c>
      <c r="DE50">
        <v>0.5</v>
      </c>
      <c r="DF50" t="s">
        <v>425</v>
      </c>
      <c r="DG50">
        <v>2</v>
      </c>
      <c r="DH50">
        <v>1693594362</v>
      </c>
      <c r="DI50">
        <v>274.68299999999999</v>
      </c>
      <c r="DJ50">
        <v>300.03199999999998</v>
      </c>
      <c r="DK50">
        <v>23.1629</v>
      </c>
      <c r="DL50">
        <v>20.152899999999999</v>
      </c>
      <c r="DM50">
        <v>277.35199999999998</v>
      </c>
      <c r="DN50">
        <v>23.575199999999999</v>
      </c>
      <c r="DO50">
        <v>500.24799999999999</v>
      </c>
      <c r="DP50">
        <v>99.766099999999994</v>
      </c>
      <c r="DQ50">
        <v>0.10023899999999999</v>
      </c>
      <c r="DR50">
        <v>28.196200000000001</v>
      </c>
      <c r="DS50">
        <v>28.009399999999999</v>
      </c>
      <c r="DT50">
        <v>999.9</v>
      </c>
      <c r="DU50">
        <v>0</v>
      </c>
      <c r="DV50">
        <v>0</v>
      </c>
      <c r="DW50">
        <v>10000</v>
      </c>
      <c r="DX50">
        <v>0</v>
      </c>
      <c r="DY50">
        <v>701.27800000000002</v>
      </c>
      <c r="DZ50">
        <v>-25.3489</v>
      </c>
      <c r="EA50">
        <v>281.19600000000003</v>
      </c>
      <c r="EB50">
        <v>306.20299999999997</v>
      </c>
      <c r="EC50">
        <v>3.0100199999999999</v>
      </c>
      <c r="ED50">
        <v>300.03199999999998</v>
      </c>
      <c r="EE50">
        <v>20.152899999999999</v>
      </c>
      <c r="EF50">
        <v>2.31087</v>
      </c>
      <c r="EG50">
        <v>2.01057</v>
      </c>
      <c r="EH50">
        <v>19.752400000000002</v>
      </c>
      <c r="EI50">
        <v>17.527799999999999</v>
      </c>
      <c r="EJ50">
        <v>1800.12</v>
      </c>
      <c r="EK50">
        <v>0.97800900000000002</v>
      </c>
      <c r="EL50">
        <v>2.1990800000000001E-2</v>
      </c>
      <c r="EM50">
        <v>0</v>
      </c>
      <c r="EN50">
        <v>891.27099999999996</v>
      </c>
      <c r="EO50">
        <v>5.0002500000000003</v>
      </c>
      <c r="EP50">
        <v>24408.6</v>
      </c>
      <c r="EQ50">
        <v>14823.1</v>
      </c>
      <c r="ER50">
        <v>47.311999999999998</v>
      </c>
      <c r="ES50">
        <v>49.5</v>
      </c>
      <c r="ET50">
        <v>48.186999999999998</v>
      </c>
      <c r="EU50">
        <v>48.25</v>
      </c>
      <c r="EV50">
        <v>48.5</v>
      </c>
      <c r="EW50">
        <v>1755.64</v>
      </c>
      <c r="EX50">
        <v>39.479999999999997</v>
      </c>
      <c r="EY50">
        <v>0</v>
      </c>
      <c r="EZ50">
        <v>100.80000019073491</v>
      </c>
      <c r="FA50">
        <v>0</v>
      </c>
      <c r="FB50">
        <v>891.95716000000004</v>
      </c>
      <c r="FC50">
        <v>-3.245230772822314</v>
      </c>
      <c r="FD50">
        <v>-150.76153829350639</v>
      </c>
      <c r="FE50">
        <v>24475.671999999999</v>
      </c>
      <c r="FF50">
        <v>15</v>
      </c>
      <c r="FG50">
        <v>1693594327</v>
      </c>
      <c r="FH50" t="s">
        <v>603</v>
      </c>
      <c r="FI50">
        <v>1693594325.5</v>
      </c>
      <c r="FJ50">
        <v>1693594327</v>
      </c>
      <c r="FK50">
        <v>47</v>
      </c>
      <c r="FL50">
        <v>0.20699999999999999</v>
      </c>
      <c r="FM50">
        <v>-1E-3</v>
      </c>
      <c r="FN50">
        <v>-2.669</v>
      </c>
      <c r="FO50">
        <v>-0.41199999999999998</v>
      </c>
      <c r="FP50">
        <v>300</v>
      </c>
      <c r="FQ50">
        <v>20</v>
      </c>
      <c r="FR50">
        <v>0.19</v>
      </c>
      <c r="FS50">
        <v>0.11</v>
      </c>
      <c r="FT50">
        <v>20.405130219371529</v>
      </c>
      <c r="FU50">
        <v>4.5518465086046046E-3</v>
      </c>
      <c r="FV50">
        <v>0.14062825611997359</v>
      </c>
      <c r="FW50">
        <v>1</v>
      </c>
      <c r="FX50">
        <v>0.15816587478739591</v>
      </c>
      <c r="FY50">
        <v>9.3048679285591296E-2</v>
      </c>
      <c r="FZ50">
        <v>1.6338056628061169E-2</v>
      </c>
      <c r="GA50">
        <v>1</v>
      </c>
      <c r="GB50">
        <v>2</v>
      </c>
      <c r="GC50">
        <v>2</v>
      </c>
      <c r="GD50" t="s">
        <v>427</v>
      </c>
      <c r="GE50">
        <v>2.9174099999999998</v>
      </c>
      <c r="GF50">
        <v>2.83012</v>
      </c>
      <c r="GG50">
        <v>6.7352300000000004E-2</v>
      </c>
      <c r="GH50">
        <v>7.0487900000000006E-2</v>
      </c>
      <c r="GI50">
        <v>0.117366</v>
      </c>
      <c r="GJ50">
        <v>0.101184</v>
      </c>
      <c r="GK50">
        <v>24266.7</v>
      </c>
      <c r="GL50">
        <v>29516.799999999999</v>
      </c>
      <c r="GM50">
        <v>23430.9</v>
      </c>
      <c r="GN50">
        <v>29082.6</v>
      </c>
      <c r="GO50">
        <v>28225</v>
      </c>
      <c r="GP50">
        <v>36952.6</v>
      </c>
      <c r="GQ50">
        <v>33141.699999999997</v>
      </c>
      <c r="GR50">
        <v>42868.9</v>
      </c>
      <c r="GS50">
        <v>1.9495</v>
      </c>
      <c r="GT50">
        <v>1.7786</v>
      </c>
      <c r="GU50">
        <v>-7.49528E-3</v>
      </c>
      <c r="GV50">
        <v>0</v>
      </c>
      <c r="GW50">
        <v>28.131699999999999</v>
      </c>
      <c r="GX50">
        <v>999.9</v>
      </c>
      <c r="GY50">
        <v>32.1</v>
      </c>
      <c r="GZ50">
        <v>39.9</v>
      </c>
      <c r="HA50">
        <v>23.725899999999999</v>
      </c>
      <c r="HB50">
        <v>62.099299999999999</v>
      </c>
      <c r="HC50">
        <v>36.646599999999999</v>
      </c>
      <c r="HD50">
        <v>1</v>
      </c>
      <c r="HE50">
        <v>0.58583300000000005</v>
      </c>
      <c r="HF50">
        <v>5.5568200000000001</v>
      </c>
      <c r="HG50">
        <v>20.1905</v>
      </c>
      <c r="HH50">
        <v>5.2088999999999999</v>
      </c>
      <c r="HI50">
        <v>11.8782</v>
      </c>
      <c r="HJ50">
        <v>4.9851999999999999</v>
      </c>
      <c r="HK50">
        <v>3.2839999999999998</v>
      </c>
      <c r="HL50">
        <v>9999</v>
      </c>
      <c r="HM50">
        <v>9999</v>
      </c>
      <c r="HN50">
        <v>9999</v>
      </c>
      <c r="HO50">
        <v>999.9</v>
      </c>
      <c r="HP50">
        <v>1.8549599999999999</v>
      </c>
      <c r="HQ50">
        <v>1.8609599999999999</v>
      </c>
      <c r="HR50">
        <v>1.8583700000000001</v>
      </c>
      <c r="HS50">
        <v>1.85951</v>
      </c>
      <c r="HT50">
        <v>1.85883</v>
      </c>
      <c r="HU50">
        <v>1.85944</v>
      </c>
      <c r="HV50">
        <v>1.8577600000000001</v>
      </c>
      <c r="HW50">
        <v>1.86111</v>
      </c>
      <c r="HX50">
        <v>5</v>
      </c>
      <c r="HY50">
        <v>0</v>
      </c>
      <c r="HZ50">
        <v>0</v>
      </c>
      <c r="IA50">
        <v>0</v>
      </c>
      <c r="IB50" t="s">
        <v>428</v>
      </c>
      <c r="IC50" t="s">
        <v>429</v>
      </c>
      <c r="ID50" t="s">
        <v>430</v>
      </c>
      <c r="IE50" t="s">
        <v>430</v>
      </c>
      <c r="IF50" t="s">
        <v>430</v>
      </c>
      <c r="IG50" t="s">
        <v>430</v>
      </c>
      <c r="IH50">
        <v>0</v>
      </c>
      <c r="II50">
        <v>100</v>
      </c>
      <c r="IJ50">
        <v>100</v>
      </c>
      <c r="IK50">
        <v>-2.669</v>
      </c>
      <c r="IL50">
        <v>-0.4123</v>
      </c>
      <c r="IM50">
        <v>-2.6691500000000592</v>
      </c>
      <c r="IN50">
        <v>0</v>
      </c>
      <c r="IO50">
        <v>0</v>
      </c>
      <c r="IP50">
        <v>0</v>
      </c>
      <c r="IQ50">
        <v>-0.41228571428571209</v>
      </c>
      <c r="IR50">
        <v>0</v>
      </c>
      <c r="IS50">
        <v>0</v>
      </c>
      <c r="IT50">
        <v>0</v>
      </c>
      <c r="IU50">
        <v>-1</v>
      </c>
      <c r="IV50">
        <v>-1</v>
      </c>
      <c r="IW50">
        <v>-1</v>
      </c>
      <c r="IX50">
        <v>-1</v>
      </c>
      <c r="IY50">
        <v>0.6</v>
      </c>
      <c r="IZ50">
        <v>0.6</v>
      </c>
      <c r="JA50">
        <v>0.80444300000000002</v>
      </c>
      <c r="JB50">
        <v>2.4706999999999999</v>
      </c>
      <c r="JC50">
        <v>1.49414</v>
      </c>
      <c r="JD50">
        <v>2.2827099999999998</v>
      </c>
      <c r="JE50">
        <v>1.54419</v>
      </c>
      <c r="JF50">
        <v>2.4084500000000002</v>
      </c>
      <c r="JG50">
        <v>42.191499999999998</v>
      </c>
      <c r="JH50">
        <v>23.7898</v>
      </c>
      <c r="JI50">
        <v>18</v>
      </c>
      <c r="JJ50">
        <v>517.73800000000006</v>
      </c>
      <c r="JK50">
        <v>434.66</v>
      </c>
      <c r="JL50">
        <v>20.973500000000001</v>
      </c>
      <c r="JM50">
        <v>34.380899999999997</v>
      </c>
      <c r="JN50">
        <v>30.000499999999999</v>
      </c>
      <c r="JO50">
        <v>34.413400000000003</v>
      </c>
      <c r="JP50">
        <v>34.408000000000001</v>
      </c>
      <c r="JQ50">
        <v>16.169499999999999</v>
      </c>
      <c r="JR50">
        <v>16.799199999999999</v>
      </c>
      <c r="JS50">
        <v>30.838899999999999</v>
      </c>
      <c r="JT50">
        <v>20.9666</v>
      </c>
      <c r="JU50">
        <v>300</v>
      </c>
      <c r="JV50">
        <v>20.1191</v>
      </c>
      <c r="JW50">
        <v>98.280199999999994</v>
      </c>
      <c r="JX50">
        <v>96.614500000000007</v>
      </c>
    </row>
    <row r="51" spans="1:284" x14ac:dyDescent="0.3">
      <c r="A51">
        <v>44</v>
      </c>
      <c r="B51">
        <v>1693594468.5</v>
      </c>
      <c r="C51">
        <v>10074</v>
      </c>
      <c r="D51" t="s">
        <v>604</v>
      </c>
      <c r="E51" t="s">
        <v>605</v>
      </c>
      <c r="F51" t="s">
        <v>416</v>
      </c>
      <c r="G51" t="s">
        <v>590</v>
      </c>
      <c r="H51" t="s">
        <v>591</v>
      </c>
      <c r="I51" t="s">
        <v>419</v>
      </c>
      <c r="J51" t="s">
        <v>592</v>
      </c>
      <c r="K51" t="s">
        <v>510</v>
      </c>
      <c r="L51" t="s">
        <v>593</v>
      </c>
      <c r="M51">
        <v>1693594468.5</v>
      </c>
      <c r="N51">
        <f t="shared" si="46"/>
        <v>2.8690656116285565E-3</v>
      </c>
      <c r="O51">
        <f t="shared" si="47"/>
        <v>2.8690656116285567</v>
      </c>
      <c r="P51">
        <f t="shared" si="48"/>
        <v>14.569848482262866</v>
      </c>
      <c r="Q51">
        <f t="shared" si="49"/>
        <v>181.85400000000001</v>
      </c>
      <c r="R51">
        <f t="shared" si="50"/>
        <v>55.70670139848157</v>
      </c>
      <c r="S51">
        <f t="shared" si="51"/>
        <v>5.5633323417265457</v>
      </c>
      <c r="T51">
        <f t="shared" si="52"/>
        <v>18.161445827411999</v>
      </c>
      <c r="U51">
        <f t="shared" si="53"/>
        <v>0.19510161747920809</v>
      </c>
      <c r="V51">
        <f t="shared" si="54"/>
        <v>2.9272325318528543</v>
      </c>
      <c r="W51">
        <f t="shared" si="55"/>
        <v>0.18815465684445734</v>
      </c>
      <c r="X51">
        <f t="shared" si="56"/>
        <v>0.11820020933537262</v>
      </c>
      <c r="Y51">
        <f t="shared" si="57"/>
        <v>344.34029967097263</v>
      </c>
      <c r="Z51">
        <f t="shared" si="58"/>
        <v>29.471286325972976</v>
      </c>
      <c r="AA51">
        <f t="shared" si="59"/>
        <v>27.998699999999999</v>
      </c>
      <c r="AB51">
        <f t="shared" si="60"/>
        <v>3.7945520950823179</v>
      </c>
      <c r="AC51">
        <f t="shared" si="61"/>
        <v>60.429881355018289</v>
      </c>
      <c r="AD51">
        <f t="shared" si="62"/>
        <v>2.3183222318363996</v>
      </c>
      <c r="AE51">
        <f t="shared" si="63"/>
        <v>3.836383887991663</v>
      </c>
      <c r="AF51">
        <f t="shared" si="64"/>
        <v>1.4762298632459183</v>
      </c>
      <c r="AG51">
        <f t="shared" si="65"/>
        <v>-126.52579347281934</v>
      </c>
      <c r="AH51">
        <f t="shared" si="66"/>
        <v>29.700399120414957</v>
      </c>
      <c r="AI51">
        <f t="shared" si="67"/>
        <v>2.2136931636913357</v>
      </c>
      <c r="AJ51">
        <f t="shared" si="68"/>
        <v>249.7285984822596</v>
      </c>
      <c r="AK51">
        <v>0</v>
      </c>
      <c r="AL51">
        <v>0</v>
      </c>
      <c r="AM51">
        <f t="shared" si="69"/>
        <v>1</v>
      </c>
      <c r="AN51">
        <f t="shared" si="70"/>
        <v>0</v>
      </c>
      <c r="AO51">
        <f t="shared" si="71"/>
        <v>52597.101451632618</v>
      </c>
      <c r="AP51" t="s">
        <v>422</v>
      </c>
      <c r="AQ51">
        <v>10366.9</v>
      </c>
      <c r="AR51">
        <v>993.59653846153856</v>
      </c>
      <c r="AS51">
        <v>3431.87</v>
      </c>
      <c r="AT51">
        <f t="shared" si="72"/>
        <v>0.71047955241266758</v>
      </c>
      <c r="AU51">
        <v>-3.9894345373445681</v>
      </c>
      <c r="AV51" t="s">
        <v>606</v>
      </c>
      <c r="AW51">
        <v>10260.9</v>
      </c>
      <c r="AX51">
        <v>895.80834615384629</v>
      </c>
      <c r="AY51">
        <v>1035.657608614428</v>
      </c>
      <c r="AZ51">
        <f t="shared" si="73"/>
        <v>0.13503426354167514</v>
      </c>
      <c r="BA51">
        <v>0.5</v>
      </c>
      <c r="BB51">
        <f t="shared" si="74"/>
        <v>1513.0583998354862</v>
      </c>
      <c r="BC51">
        <f t="shared" si="75"/>
        <v>14.569848482262866</v>
      </c>
      <c r="BD51">
        <f t="shared" si="76"/>
        <v>102.15736335866515</v>
      </c>
      <c r="BE51">
        <f t="shared" si="77"/>
        <v>1.2266071832802603E-2</v>
      </c>
      <c r="BF51">
        <f t="shared" si="78"/>
        <v>2.3137109904415083</v>
      </c>
      <c r="BG51">
        <f t="shared" si="79"/>
        <v>595.01550228286669</v>
      </c>
      <c r="BH51" t="s">
        <v>607</v>
      </c>
      <c r="BI51">
        <v>591.53</v>
      </c>
      <c r="BJ51">
        <f t="shared" si="80"/>
        <v>591.53</v>
      </c>
      <c r="BK51">
        <f t="shared" si="81"/>
        <v>0.42883633057899473</v>
      </c>
      <c r="BL51">
        <f t="shared" si="82"/>
        <v>0.31488531617495696</v>
      </c>
      <c r="BM51">
        <f t="shared" si="83"/>
        <v>0.84363575888294073</v>
      </c>
      <c r="BN51">
        <f t="shared" si="84"/>
        <v>3.3249097550832185</v>
      </c>
      <c r="BO51">
        <f t="shared" si="85"/>
        <v>0.98274965018634519</v>
      </c>
      <c r="BP51">
        <f t="shared" si="86"/>
        <v>0.20792852832494513</v>
      </c>
      <c r="BQ51">
        <f t="shared" si="87"/>
        <v>0.79207147167505487</v>
      </c>
      <c r="BR51">
        <v>17018</v>
      </c>
      <c r="BS51">
        <v>290.00000000000011</v>
      </c>
      <c r="BT51">
        <v>996.32</v>
      </c>
      <c r="BU51">
        <v>135</v>
      </c>
      <c r="BV51">
        <v>10260.9</v>
      </c>
      <c r="BW51">
        <v>993.22</v>
      </c>
      <c r="BX51">
        <v>3.1</v>
      </c>
      <c r="BY51">
        <v>300.00000000000011</v>
      </c>
      <c r="BZ51">
        <v>38.5</v>
      </c>
      <c r="CA51">
        <v>1035.657608614428</v>
      </c>
      <c r="CB51">
        <v>1.016950716959675</v>
      </c>
      <c r="CC51">
        <v>-43.544768699018043</v>
      </c>
      <c r="CD51">
        <v>0.85305696184663826</v>
      </c>
      <c r="CE51">
        <v>0.98936836306059084</v>
      </c>
      <c r="CF51">
        <v>-1.116315372636263E-2</v>
      </c>
      <c r="CG51">
        <v>289.99999999999989</v>
      </c>
      <c r="CH51">
        <v>988.47</v>
      </c>
      <c r="CI51">
        <v>705</v>
      </c>
      <c r="CJ51">
        <v>10225.5</v>
      </c>
      <c r="CK51">
        <v>993.07</v>
      </c>
      <c r="CL51">
        <v>-4.5999999999999996</v>
      </c>
      <c r="CZ51">
        <f t="shared" si="88"/>
        <v>1799.85</v>
      </c>
      <c r="DA51">
        <f t="shared" si="89"/>
        <v>1513.0583998354862</v>
      </c>
      <c r="DB51">
        <f t="shared" si="90"/>
        <v>0.84065805474649902</v>
      </c>
      <c r="DC51">
        <f t="shared" si="91"/>
        <v>0.1913161094929981</v>
      </c>
      <c r="DD51">
        <v>6</v>
      </c>
      <c r="DE51">
        <v>0.5</v>
      </c>
      <c r="DF51" t="s">
        <v>425</v>
      </c>
      <c r="DG51">
        <v>2</v>
      </c>
      <c r="DH51">
        <v>1693594468.5</v>
      </c>
      <c r="DI51">
        <v>181.85400000000001</v>
      </c>
      <c r="DJ51">
        <v>199.96199999999999</v>
      </c>
      <c r="DK51">
        <v>23.213799999999999</v>
      </c>
      <c r="DL51">
        <v>19.851199999999999</v>
      </c>
      <c r="DM51">
        <v>184.19800000000001</v>
      </c>
      <c r="DN51">
        <v>23.630299999999998</v>
      </c>
      <c r="DO51">
        <v>500.053</v>
      </c>
      <c r="DP51">
        <v>99.768199999999993</v>
      </c>
      <c r="DQ51">
        <v>0.100078</v>
      </c>
      <c r="DR51">
        <v>28.186900000000001</v>
      </c>
      <c r="DS51">
        <v>27.998699999999999</v>
      </c>
      <c r="DT51">
        <v>999.9</v>
      </c>
      <c r="DU51">
        <v>0</v>
      </c>
      <c r="DV51">
        <v>0</v>
      </c>
      <c r="DW51">
        <v>10010</v>
      </c>
      <c r="DX51">
        <v>0</v>
      </c>
      <c r="DY51">
        <v>661.245</v>
      </c>
      <c r="DZ51">
        <v>-18.108699999999999</v>
      </c>
      <c r="EA51">
        <v>186.17599999999999</v>
      </c>
      <c r="EB51">
        <v>204.012</v>
      </c>
      <c r="EC51">
        <v>3.3626200000000002</v>
      </c>
      <c r="ED51">
        <v>199.96199999999999</v>
      </c>
      <c r="EE51">
        <v>19.851199999999999</v>
      </c>
      <c r="EF51">
        <v>2.3159999999999998</v>
      </c>
      <c r="EG51">
        <v>1.9805200000000001</v>
      </c>
      <c r="EH51">
        <v>19.7881</v>
      </c>
      <c r="EI51">
        <v>17.289400000000001</v>
      </c>
      <c r="EJ51">
        <v>1799.85</v>
      </c>
      <c r="EK51">
        <v>0.97800500000000001</v>
      </c>
      <c r="EL51">
        <v>2.19946E-2</v>
      </c>
      <c r="EM51">
        <v>0</v>
      </c>
      <c r="EN51">
        <v>895.39700000000005</v>
      </c>
      <c r="EO51">
        <v>5.0002500000000003</v>
      </c>
      <c r="EP51">
        <v>24582.400000000001</v>
      </c>
      <c r="EQ51">
        <v>14820.9</v>
      </c>
      <c r="ER51">
        <v>47.311999999999998</v>
      </c>
      <c r="ES51">
        <v>49.436999999999998</v>
      </c>
      <c r="ET51">
        <v>48.186999999999998</v>
      </c>
      <c r="EU51">
        <v>48.125</v>
      </c>
      <c r="EV51">
        <v>48.5</v>
      </c>
      <c r="EW51">
        <v>1755.37</v>
      </c>
      <c r="EX51">
        <v>39.479999999999997</v>
      </c>
      <c r="EY51">
        <v>0</v>
      </c>
      <c r="EZ51">
        <v>104.4000000953674</v>
      </c>
      <c r="FA51">
        <v>0</v>
      </c>
      <c r="FB51">
        <v>895.80834615384629</v>
      </c>
      <c r="FC51">
        <v>-3.4230085405392492</v>
      </c>
      <c r="FD51">
        <v>-363.59316437115803</v>
      </c>
      <c r="FE51">
        <v>24722.857692307691</v>
      </c>
      <c r="FF51">
        <v>15</v>
      </c>
      <c r="FG51">
        <v>1693594433</v>
      </c>
      <c r="FH51" t="s">
        <v>608</v>
      </c>
      <c r="FI51">
        <v>1693594429.5</v>
      </c>
      <c r="FJ51">
        <v>1693594433</v>
      </c>
      <c r="FK51">
        <v>48</v>
      </c>
      <c r="FL51">
        <v>0.32500000000000001</v>
      </c>
      <c r="FM51">
        <v>-4.0000000000000001E-3</v>
      </c>
      <c r="FN51">
        <v>-2.3439999999999999</v>
      </c>
      <c r="FO51">
        <v>-0.41699999999999998</v>
      </c>
      <c r="FP51">
        <v>200</v>
      </c>
      <c r="FQ51">
        <v>20</v>
      </c>
      <c r="FR51">
        <v>0.45</v>
      </c>
      <c r="FS51">
        <v>0.28000000000000003</v>
      </c>
      <c r="FT51">
        <v>14.475440053890431</v>
      </c>
      <c r="FU51">
        <v>0.1794727319909927</v>
      </c>
      <c r="FV51">
        <v>7.9594577378787626E-2</v>
      </c>
      <c r="FW51">
        <v>1</v>
      </c>
      <c r="FX51">
        <v>0.18047268293830851</v>
      </c>
      <c r="FY51">
        <v>8.2593986796661148E-2</v>
      </c>
      <c r="FZ51">
        <v>1.383107872922856E-2</v>
      </c>
      <c r="GA51">
        <v>1</v>
      </c>
      <c r="GB51">
        <v>2</v>
      </c>
      <c r="GC51">
        <v>2</v>
      </c>
      <c r="GD51" t="s">
        <v>427</v>
      </c>
      <c r="GE51">
        <v>2.9168599999999998</v>
      </c>
      <c r="GF51">
        <v>2.83005</v>
      </c>
      <c r="GG51">
        <v>4.74143E-2</v>
      </c>
      <c r="GH51">
        <v>4.9982499999999999E-2</v>
      </c>
      <c r="GI51">
        <v>0.117549</v>
      </c>
      <c r="GJ51">
        <v>0.100092</v>
      </c>
      <c r="GK51">
        <v>24784.3</v>
      </c>
      <c r="GL51">
        <v>30165.1</v>
      </c>
      <c r="GM51">
        <v>23430.7</v>
      </c>
      <c r="GN51">
        <v>29080.7</v>
      </c>
      <c r="GO51">
        <v>28216.9</v>
      </c>
      <c r="GP51">
        <v>36994</v>
      </c>
      <c r="GQ51">
        <v>33140.9</v>
      </c>
      <c r="GR51">
        <v>42867.5</v>
      </c>
      <c r="GS51">
        <v>1.9494</v>
      </c>
      <c r="GT51">
        <v>1.7787999999999999</v>
      </c>
      <c r="GU51">
        <v>-6.97374E-3</v>
      </c>
      <c r="GV51">
        <v>0</v>
      </c>
      <c r="GW51">
        <v>28.112500000000001</v>
      </c>
      <c r="GX51">
        <v>999.9</v>
      </c>
      <c r="GY51">
        <v>32.6</v>
      </c>
      <c r="GZ51">
        <v>39.700000000000003</v>
      </c>
      <c r="HA51">
        <v>23.837399999999999</v>
      </c>
      <c r="HB51">
        <v>62.119399999999999</v>
      </c>
      <c r="HC51">
        <v>36.794899999999998</v>
      </c>
      <c r="HD51">
        <v>1</v>
      </c>
      <c r="HE51">
        <v>0.58798799999999996</v>
      </c>
      <c r="HF51">
        <v>5.0939699999999997</v>
      </c>
      <c r="HG51">
        <v>20.203700000000001</v>
      </c>
      <c r="HH51">
        <v>5.2100999999999997</v>
      </c>
      <c r="HI51">
        <v>11.8782</v>
      </c>
      <c r="HJ51">
        <v>4.9833999999999996</v>
      </c>
      <c r="HK51">
        <v>3.2839999999999998</v>
      </c>
      <c r="HL51">
        <v>9999</v>
      </c>
      <c r="HM51">
        <v>9999</v>
      </c>
      <c r="HN51">
        <v>9999</v>
      </c>
      <c r="HO51">
        <v>999.9</v>
      </c>
      <c r="HP51">
        <v>1.8549</v>
      </c>
      <c r="HQ51">
        <v>1.8609599999999999</v>
      </c>
      <c r="HR51">
        <v>1.8583700000000001</v>
      </c>
      <c r="HS51">
        <v>1.8595600000000001</v>
      </c>
      <c r="HT51">
        <v>1.85884</v>
      </c>
      <c r="HU51">
        <v>1.85944</v>
      </c>
      <c r="HV51">
        <v>1.8577600000000001</v>
      </c>
      <c r="HW51">
        <v>1.86111</v>
      </c>
      <c r="HX51">
        <v>5</v>
      </c>
      <c r="HY51">
        <v>0</v>
      </c>
      <c r="HZ51">
        <v>0</v>
      </c>
      <c r="IA51">
        <v>0</v>
      </c>
      <c r="IB51" t="s">
        <v>428</v>
      </c>
      <c r="IC51" t="s">
        <v>429</v>
      </c>
      <c r="ID51" t="s">
        <v>430</v>
      </c>
      <c r="IE51" t="s">
        <v>430</v>
      </c>
      <c r="IF51" t="s">
        <v>430</v>
      </c>
      <c r="IG51" t="s">
        <v>430</v>
      </c>
      <c r="IH51">
        <v>0</v>
      </c>
      <c r="II51">
        <v>100</v>
      </c>
      <c r="IJ51">
        <v>100</v>
      </c>
      <c r="IK51">
        <v>-2.3439999999999999</v>
      </c>
      <c r="IL51">
        <v>-0.41649999999999998</v>
      </c>
      <c r="IM51">
        <v>-2.3441999999999719</v>
      </c>
      <c r="IN51">
        <v>0</v>
      </c>
      <c r="IO51">
        <v>0</v>
      </c>
      <c r="IP51">
        <v>0</v>
      </c>
      <c r="IQ51">
        <v>-0.41653333333333359</v>
      </c>
      <c r="IR51">
        <v>0</v>
      </c>
      <c r="IS51">
        <v>0</v>
      </c>
      <c r="IT51">
        <v>0</v>
      </c>
      <c r="IU51">
        <v>-1</v>
      </c>
      <c r="IV51">
        <v>-1</v>
      </c>
      <c r="IW51">
        <v>-1</v>
      </c>
      <c r="IX51">
        <v>-1</v>
      </c>
      <c r="IY51">
        <v>0.7</v>
      </c>
      <c r="IZ51">
        <v>0.6</v>
      </c>
      <c r="JA51">
        <v>0.59082000000000001</v>
      </c>
      <c r="JB51">
        <v>2.48291</v>
      </c>
      <c r="JC51">
        <v>1.49414</v>
      </c>
      <c r="JD51">
        <v>2.2839399999999999</v>
      </c>
      <c r="JE51">
        <v>1.54419</v>
      </c>
      <c r="JF51">
        <v>2.4084500000000002</v>
      </c>
      <c r="JG51">
        <v>42.138599999999997</v>
      </c>
      <c r="JH51">
        <v>23.7986</v>
      </c>
      <c r="JI51">
        <v>18</v>
      </c>
      <c r="JJ51">
        <v>518.10900000000004</v>
      </c>
      <c r="JK51">
        <v>435.15199999999999</v>
      </c>
      <c r="JL51">
        <v>21.271699999999999</v>
      </c>
      <c r="JM51">
        <v>34.446399999999997</v>
      </c>
      <c r="JN51">
        <v>30.0001</v>
      </c>
      <c r="JO51">
        <v>34.467599999999997</v>
      </c>
      <c r="JP51">
        <v>34.457500000000003</v>
      </c>
      <c r="JQ51">
        <v>11.905799999999999</v>
      </c>
      <c r="JR51">
        <v>18.895800000000001</v>
      </c>
      <c r="JS51">
        <v>31.057300000000001</v>
      </c>
      <c r="JT51">
        <v>21.2697</v>
      </c>
      <c r="JU51">
        <v>200</v>
      </c>
      <c r="JV51">
        <v>19.7241</v>
      </c>
      <c r="JW51">
        <v>98.278300000000002</v>
      </c>
      <c r="JX51">
        <v>96.61</v>
      </c>
    </row>
    <row r="52" spans="1:284" x14ac:dyDescent="0.3">
      <c r="A52">
        <v>45</v>
      </c>
      <c r="B52">
        <v>1693594574.5</v>
      </c>
      <c r="C52">
        <v>10180</v>
      </c>
      <c r="D52" t="s">
        <v>609</v>
      </c>
      <c r="E52" t="s">
        <v>610</v>
      </c>
      <c r="F52" t="s">
        <v>416</v>
      </c>
      <c r="G52" t="s">
        <v>590</v>
      </c>
      <c r="H52" t="s">
        <v>591</v>
      </c>
      <c r="I52" t="s">
        <v>419</v>
      </c>
      <c r="J52" t="s">
        <v>592</v>
      </c>
      <c r="K52" t="s">
        <v>510</v>
      </c>
      <c r="L52" t="s">
        <v>593</v>
      </c>
      <c r="M52">
        <v>1693594574.5</v>
      </c>
      <c r="N52">
        <f t="shared" si="46"/>
        <v>3.0552365626229871E-3</v>
      </c>
      <c r="O52">
        <f t="shared" si="47"/>
        <v>3.0552365626229872</v>
      </c>
      <c r="P52">
        <f t="shared" si="48"/>
        <v>9.7572039034736022</v>
      </c>
      <c r="Q52">
        <f t="shared" si="49"/>
        <v>107.90600000000001</v>
      </c>
      <c r="R52">
        <f t="shared" si="50"/>
        <v>28.895770957253987</v>
      </c>
      <c r="S52">
        <f t="shared" si="51"/>
        <v>2.885677634551334</v>
      </c>
      <c r="T52">
        <f t="shared" si="52"/>
        <v>10.776038171624801</v>
      </c>
      <c r="U52">
        <f t="shared" si="53"/>
        <v>0.20865201922261845</v>
      </c>
      <c r="V52">
        <f t="shared" si="54"/>
        <v>2.9245491271782749</v>
      </c>
      <c r="W52">
        <f t="shared" si="55"/>
        <v>0.20072068124327033</v>
      </c>
      <c r="X52">
        <f t="shared" si="56"/>
        <v>0.12613790531238428</v>
      </c>
      <c r="Y52">
        <f t="shared" si="57"/>
        <v>344.35549967098723</v>
      </c>
      <c r="Z52">
        <f t="shared" si="58"/>
        <v>29.457090242854846</v>
      </c>
      <c r="AA52">
        <f t="shared" si="59"/>
        <v>28.010999999999999</v>
      </c>
      <c r="AB52">
        <f t="shared" si="60"/>
        <v>3.7972738476986803</v>
      </c>
      <c r="AC52">
        <f t="shared" si="61"/>
        <v>60.455548515831538</v>
      </c>
      <c r="AD52">
        <f t="shared" si="62"/>
        <v>2.3237798400753604</v>
      </c>
      <c r="AE52">
        <f t="shared" si="63"/>
        <v>3.8437825759976865</v>
      </c>
      <c r="AF52">
        <f t="shared" si="64"/>
        <v>1.4734940076233198</v>
      </c>
      <c r="AG52">
        <f t="shared" si="65"/>
        <v>-134.73593241167373</v>
      </c>
      <c r="AH52">
        <f t="shared" si="66"/>
        <v>32.952673141786889</v>
      </c>
      <c r="AI52">
        <f t="shared" si="67"/>
        <v>2.4589082502698378</v>
      </c>
      <c r="AJ52">
        <f t="shared" si="68"/>
        <v>245.03114865137019</v>
      </c>
      <c r="AK52">
        <v>0</v>
      </c>
      <c r="AL52">
        <v>0</v>
      </c>
      <c r="AM52">
        <f t="shared" si="69"/>
        <v>1</v>
      </c>
      <c r="AN52">
        <f t="shared" si="70"/>
        <v>0</v>
      </c>
      <c r="AO52">
        <f t="shared" si="71"/>
        <v>52514.105320017108</v>
      </c>
      <c r="AP52" t="s">
        <v>422</v>
      </c>
      <c r="AQ52">
        <v>10366.9</v>
      </c>
      <c r="AR52">
        <v>993.59653846153856</v>
      </c>
      <c r="AS52">
        <v>3431.87</v>
      </c>
      <c r="AT52">
        <f t="shared" si="72"/>
        <v>0.71047955241266758</v>
      </c>
      <c r="AU52">
        <v>-3.9894345373445681</v>
      </c>
      <c r="AV52" t="s">
        <v>611</v>
      </c>
      <c r="AW52">
        <v>10259.200000000001</v>
      </c>
      <c r="AX52">
        <v>898.73923076923086</v>
      </c>
      <c r="AY52">
        <v>1005.614060274867</v>
      </c>
      <c r="AZ52">
        <f t="shared" si="73"/>
        <v>0.10627817741174361</v>
      </c>
      <c r="BA52">
        <v>0.5</v>
      </c>
      <c r="BB52">
        <f t="shared" si="74"/>
        <v>1513.1255998354936</v>
      </c>
      <c r="BC52">
        <f t="shared" si="75"/>
        <v>9.7572039034736022</v>
      </c>
      <c r="BD52">
        <f t="shared" si="76"/>
        <v>80.406115472783782</v>
      </c>
      <c r="BE52">
        <f t="shared" si="77"/>
        <v>9.0849288666536993E-3</v>
      </c>
      <c r="BF52">
        <f t="shared" si="78"/>
        <v>2.4127108356678688</v>
      </c>
      <c r="BG52">
        <f t="shared" si="79"/>
        <v>584.97468553990086</v>
      </c>
      <c r="BH52" t="s">
        <v>612</v>
      </c>
      <c r="BI52">
        <v>591.57000000000005</v>
      </c>
      <c r="BJ52">
        <f t="shared" si="80"/>
        <v>591.57000000000005</v>
      </c>
      <c r="BK52">
        <f t="shared" si="81"/>
        <v>0.41173256881640585</v>
      </c>
      <c r="BL52">
        <f t="shared" si="82"/>
        <v>0.25812429101068696</v>
      </c>
      <c r="BM52">
        <f t="shared" si="83"/>
        <v>0.85422523667398975</v>
      </c>
      <c r="BN52">
        <f t="shared" si="84"/>
        <v>8.8932503028288856</v>
      </c>
      <c r="BO52">
        <f t="shared" si="85"/>
        <v>0.99507129860415822</v>
      </c>
      <c r="BP52">
        <f t="shared" si="86"/>
        <v>0.16990310604611908</v>
      </c>
      <c r="BQ52">
        <f t="shared" si="87"/>
        <v>0.83009689395388087</v>
      </c>
      <c r="BR52">
        <v>17020</v>
      </c>
      <c r="BS52">
        <v>290.00000000000011</v>
      </c>
      <c r="BT52">
        <v>973.79</v>
      </c>
      <c r="BU52">
        <v>145</v>
      </c>
      <c r="BV52">
        <v>10259.200000000001</v>
      </c>
      <c r="BW52">
        <v>972.32</v>
      </c>
      <c r="BX52">
        <v>1.47</v>
      </c>
      <c r="BY52">
        <v>300.00000000000011</v>
      </c>
      <c r="BZ52">
        <v>38.5</v>
      </c>
      <c r="CA52">
        <v>1005.614060274867</v>
      </c>
      <c r="CB52">
        <v>1.2842288690439529</v>
      </c>
      <c r="CC52">
        <v>-34.157285986570187</v>
      </c>
      <c r="CD52">
        <v>1.077253007393937</v>
      </c>
      <c r="CE52">
        <v>0.97290451259809263</v>
      </c>
      <c r="CF52">
        <v>-1.116304961067854E-2</v>
      </c>
      <c r="CG52">
        <v>289.99999999999989</v>
      </c>
      <c r="CH52">
        <v>968.05</v>
      </c>
      <c r="CI52">
        <v>695</v>
      </c>
      <c r="CJ52">
        <v>10226.1</v>
      </c>
      <c r="CK52">
        <v>972.21</v>
      </c>
      <c r="CL52">
        <v>-4.16</v>
      </c>
      <c r="CZ52">
        <f t="shared" si="88"/>
        <v>1799.93</v>
      </c>
      <c r="DA52">
        <f t="shared" si="89"/>
        <v>1513.1255998354936</v>
      </c>
      <c r="DB52">
        <f t="shared" si="90"/>
        <v>0.840658025498488</v>
      </c>
      <c r="DC52">
        <f t="shared" si="91"/>
        <v>0.19131605099697613</v>
      </c>
      <c r="DD52">
        <v>6</v>
      </c>
      <c r="DE52">
        <v>0.5</v>
      </c>
      <c r="DF52" t="s">
        <v>425</v>
      </c>
      <c r="DG52">
        <v>2</v>
      </c>
      <c r="DH52">
        <v>1693594574.5</v>
      </c>
      <c r="DI52">
        <v>107.90600000000001</v>
      </c>
      <c r="DJ52">
        <v>120.009</v>
      </c>
      <c r="DK52">
        <v>23.269200000000001</v>
      </c>
      <c r="DL52">
        <v>19.688600000000001</v>
      </c>
      <c r="DM52">
        <v>110.13</v>
      </c>
      <c r="DN52">
        <v>23.689299999999999</v>
      </c>
      <c r="DO52">
        <v>500.05200000000002</v>
      </c>
      <c r="DP52">
        <v>99.765100000000004</v>
      </c>
      <c r="DQ52">
        <v>9.9950800000000006E-2</v>
      </c>
      <c r="DR52">
        <v>28.22</v>
      </c>
      <c r="DS52">
        <v>28.010999999999999</v>
      </c>
      <c r="DT52">
        <v>999.9</v>
      </c>
      <c r="DU52">
        <v>0</v>
      </c>
      <c r="DV52">
        <v>0</v>
      </c>
      <c r="DW52">
        <v>9995</v>
      </c>
      <c r="DX52">
        <v>0</v>
      </c>
      <c r="DY52">
        <v>327.87099999999998</v>
      </c>
      <c r="DZ52">
        <v>-12.103300000000001</v>
      </c>
      <c r="EA52">
        <v>110.476</v>
      </c>
      <c r="EB52">
        <v>122.419</v>
      </c>
      <c r="EC52">
        <v>3.5806399999999998</v>
      </c>
      <c r="ED52">
        <v>120.009</v>
      </c>
      <c r="EE52">
        <v>19.688600000000001</v>
      </c>
      <c r="EF52">
        <v>2.3214600000000001</v>
      </c>
      <c r="EG52">
        <v>1.9642299999999999</v>
      </c>
      <c r="EH52">
        <v>19.8261</v>
      </c>
      <c r="EI52">
        <v>17.158899999999999</v>
      </c>
      <c r="EJ52">
        <v>1799.93</v>
      </c>
      <c r="EK52">
        <v>0.97800600000000004</v>
      </c>
      <c r="EL52">
        <v>2.19945E-2</v>
      </c>
      <c r="EM52">
        <v>0</v>
      </c>
      <c r="EN52">
        <v>898.24699999999996</v>
      </c>
      <c r="EO52">
        <v>5.0002500000000003</v>
      </c>
      <c r="EP52">
        <v>24796.6</v>
      </c>
      <c r="EQ52">
        <v>14821.5</v>
      </c>
      <c r="ER52">
        <v>47.311999999999998</v>
      </c>
      <c r="ES52">
        <v>49.375</v>
      </c>
      <c r="ET52">
        <v>48.186999999999998</v>
      </c>
      <c r="EU52">
        <v>48.061999999999998</v>
      </c>
      <c r="EV52">
        <v>48.5</v>
      </c>
      <c r="EW52">
        <v>1755.45</v>
      </c>
      <c r="EX52">
        <v>39.479999999999997</v>
      </c>
      <c r="EY52">
        <v>0</v>
      </c>
      <c r="EZ52">
        <v>104</v>
      </c>
      <c r="FA52">
        <v>0</v>
      </c>
      <c r="FB52">
        <v>898.73923076923086</v>
      </c>
      <c r="FC52">
        <v>-4.2949743579906423</v>
      </c>
      <c r="FD52">
        <v>94.960684420511157</v>
      </c>
      <c r="FE52">
        <v>24787.869230769229</v>
      </c>
      <c r="FF52">
        <v>15</v>
      </c>
      <c r="FG52">
        <v>1693594540</v>
      </c>
      <c r="FH52" t="s">
        <v>613</v>
      </c>
      <c r="FI52">
        <v>1693594527</v>
      </c>
      <c r="FJ52">
        <v>1693594540</v>
      </c>
      <c r="FK52">
        <v>49</v>
      </c>
      <c r="FL52">
        <v>0.12</v>
      </c>
      <c r="FM52">
        <v>-4.0000000000000001E-3</v>
      </c>
      <c r="FN52">
        <v>-2.2240000000000002</v>
      </c>
      <c r="FO52">
        <v>-0.42</v>
      </c>
      <c r="FP52">
        <v>120</v>
      </c>
      <c r="FQ52">
        <v>20</v>
      </c>
      <c r="FR52">
        <v>0.49</v>
      </c>
      <c r="FS52">
        <v>0.17</v>
      </c>
      <c r="FT52">
        <v>9.563337695396509</v>
      </c>
      <c r="FU52">
        <v>0.38047237160793629</v>
      </c>
      <c r="FV52">
        <v>0.1048111706028154</v>
      </c>
      <c r="FW52">
        <v>1</v>
      </c>
      <c r="FX52">
        <v>0.19083243096048749</v>
      </c>
      <c r="FY52">
        <v>8.5582238498634458E-2</v>
      </c>
      <c r="FZ52">
        <v>1.4595570842162439E-2</v>
      </c>
      <c r="GA52">
        <v>1</v>
      </c>
      <c r="GB52">
        <v>2</v>
      </c>
      <c r="GC52">
        <v>2</v>
      </c>
      <c r="GD52" t="s">
        <v>427</v>
      </c>
      <c r="GE52">
        <v>2.9168099999999999</v>
      </c>
      <c r="GF52">
        <v>2.82979</v>
      </c>
      <c r="GG52">
        <v>2.9576700000000001E-2</v>
      </c>
      <c r="GH52">
        <v>3.1406999999999997E-2</v>
      </c>
      <c r="GI52">
        <v>0.117741</v>
      </c>
      <c r="GJ52">
        <v>9.9491899999999994E-2</v>
      </c>
      <c r="GK52">
        <v>25246</v>
      </c>
      <c r="GL52">
        <v>30751.1</v>
      </c>
      <c r="GM52">
        <v>23429.3</v>
      </c>
      <c r="GN52">
        <v>29078.1</v>
      </c>
      <c r="GO52">
        <v>28209.1</v>
      </c>
      <c r="GP52">
        <v>37013.199999999997</v>
      </c>
      <c r="GQ52">
        <v>33140.6</v>
      </c>
      <c r="GR52">
        <v>42863.4</v>
      </c>
      <c r="GS52">
        <v>1.9489000000000001</v>
      </c>
      <c r="GT52">
        <v>1.7782</v>
      </c>
      <c r="GU52">
        <v>-1.0043399999999999E-2</v>
      </c>
      <c r="GV52">
        <v>0</v>
      </c>
      <c r="GW52">
        <v>28.175000000000001</v>
      </c>
      <c r="GX52">
        <v>999.9</v>
      </c>
      <c r="GY52">
        <v>32.9</v>
      </c>
      <c r="GZ52">
        <v>39.5</v>
      </c>
      <c r="HA52">
        <v>23.804600000000001</v>
      </c>
      <c r="HB52">
        <v>62.049399999999999</v>
      </c>
      <c r="HC52">
        <v>37.091299999999997</v>
      </c>
      <c r="HD52">
        <v>1</v>
      </c>
      <c r="HE52">
        <v>0.59538599999999997</v>
      </c>
      <c r="HF52">
        <v>5.4219799999999996</v>
      </c>
      <c r="HG52">
        <v>20.194099999999999</v>
      </c>
      <c r="HH52">
        <v>5.2095000000000002</v>
      </c>
      <c r="HI52">
        <v>11.8782</v>
      </c>
      <c r="HJ52">
        <v>4.9802</v>
      </c>
      <c r="HK52">
        <v>3.2839999999999998</v>
      </c>
      <c r="HL52">
        <v>9999</v>
      </c>
      <c r="HM52">
        <v>9999</v>
      </c>
      <c r="HN52">
        <v>9999</v>
      </c>
      <c r="HO52">
        <v>999.9</v>
      </c>
      <c r="HP52">
        <v>1.8548899999999999</v>
      </c>
      <c r="HQ52">
        <v>1.8609599999999999</v>
      </c>
      <c r="HR52">
        <v>1.8583400000000001</v>
      </c>
      <c r="HS52">
        <v>1.8594999999999999</v>
      </c>
      <c r="HT52">
        <v>1.85883</v>
      </c>
      <c r="HU52">
        <v>1.85944</v>
      </c>
      <c r="HV52">
        <v>1.8577600000000001</v>
      </c>
      <c r="HW52">
        <v>1.86111</v>
      </c>
      <c r="HX52">
        <v>5</v>
      </c>
      <c r="HY52">
        <v>0</v>
      </c>
      <c r="HZ52">
        <v>0</v>
      </c>
      <c r="IA52">
        <v>0</v>
      </c>
      <c r="IB52" t="s">
        <v>428</v>
      </c>
      <c r="IC52" t="s">
        <v>429</v>
      </c>
      <c r="ID52" t="s">
        <v>430</v>
      </c>
      <c r="IE52" t="s">
        <v>430</v>
      </c>
      <c r="IF52" t="s">
        <v>430</v>
      </c>
      <c r="IG52" t="s">
        <v>430</v>
      </c>
      <c r="IH52">
        <v>0</v>
      </c>
      <c r="II52">
        <v>100</v>
      </c>
      <c r="IJ52">
        <v>100</v>
      </c>
      <c r="IK52">
        <v>-2.2240000000000002</v>
      </c>
      <c r="IL52">
        <v>-0.42009999999999997</v>
      </c>
      <c r="IM52">
        <v>-2.2241499999999661</v>
      </c>
      <c r="IN52">
        <v>0</v>
      </c>
      <c r="IO52">
        <v>0</v>
      </c>
      <c r="IP52">
        <v>0</v>
      </c>
      <c r="IQ52">
        <v>-0.42011000000000459</v>
      </c>
      <c r="IR52">
        <v>0</v>
      </c>
      <c r="IS52">
        <v>0</v>
      </c>
      <c r="IT52">
        <v>0</v>
      </c>
      <c r="IU52">
        <v>-1</v>
      </c>
      <c r="IV52">
        <v>-1</v>
      </c>
      <c r="IW52">
        <v>-1</v>
      </c>
      <c r="IX52">
        <v>-1</v>
      </c>
      <c r="IY52">
        <v>0.8</v>
      </c>
      <c r="IZ52">
        <v>0.6</v>
      </c>
      <c r="JA52">
        <v>0.41503899999999999</v>
      </c>
      <c r="JB52">
        <v>2.49512</v>
      </c>
      <c r="JC52">
        <v>1.49414</v>
      </c>
      <c r="JD52">
        <v>2.2839399999999999</v>
      </c>
      <c r="JE52">
        <v>1.54419</v>
      </c>
      <c r="JF52">
        <v>2.36328</v>
      </c>
      <c r="JG52">
        <v>42.085700000000003</v>
      </c>
      <c r="JH52">
        <v>23.780999999999999</v>
      </c>
      <c r="JI52">
        <v>18</v>
      </c>
      <c r="JJ52">
        <v>518.14800000000002</v>
      </c>
      <c r="JK52">
        <v>435.08600000000001</v>
      </c>
      <c r="JL52">
        <v>21.140599999999999</v>
      </c>
      <c r="JM52">
        <v>34.493400000000001</v>
      </c>
      <c r="JN52">
        <v>30.0002</v>
      </c>
      <c r="JO52">
        <v>34.514200000000002</v>
      </c>
      <c r="JP52">
        <v>34.503999999999998</v>
      </c>
      <c r="JQ52">
        <v>8.3668399999999998</v>
      </c>
      <c r="JR52">
        <v>19.6568</v>
      </c>
      <c r="JS52">
        <v>31.009799999999998</v>
      </c>
      <c r="JT52">
        <v>21.144400000000001</v>
      </c>
      <c r="JU52">
        <v>120</v>
      </c>
      <c r="JV52">
        <v>19.599399999999999</v>
      </c>
      <c r="JW52">
        <v>98.275400000000005</v>
      </c>
      <c r="JX52">
        <v>96.600999999999999</v>
      </c>
    </row>
    <row r="53" spans="1:284" x14ac:dyDescent="0.3">
      <c r="A53">
        <v>46</v>
      </c>
      <c r="B53">
        <v>1693594693.5</v>
      </c>
      <c r="C53">
        <v>10299</v>
      </c>
      <c r="D53" t="s">
        <v>614</v>
      </c>
      <c r="E53" t="s">
        <v>615</v>
      </c>
      <c r="F53" t="s">
        <v>416</v>
      </c>
      <c r="G53" t="s">
        <v>590</v>
      </c>
      <c r="H53" t="s">
        <v>591</v>
      </c>
      <c r="I53" t="s">
        <v>419</v>
      </c>
      <c r="J53" t="s">
        <v>592</v>
      </c>
      <c r="K53" t="s">
        <v>510</v>
      </c>
      <c r="L53" t="s">
        <v>593</v>
      </c>
      <c r="M53">
        <v>1693594693.5</v>
      </c>
      <c r="N53">
        <f t="shared" si="46"/>
        <v>3.4997079909252259E-3</v>
      </c>
      <c r="O53">
        <f t="shared" si="47"/>
        <v>3.4997079909252258</v>
      </c>
      <c r="P53">
        <f t="shared" si="48"/>
        <v>6.2401016501781204</v>
      </c>
      <c r="Q53">
        <f t="shared" si="49"/>
        <v>62.252099999999999</v>
      </c>
      <c r="R53">
        <f t="shared" si="50"/>
        <v>18.34143461679982</v>
      </c>
      <c r="S53">
        <f t="shared" si="51"/>
        <v>1.8316872262779733</v>
      </c>
      <c r="T53">
        <f t="shared" si="52"/>
        <v>6.2168733668486693</v>
      </c>
      <c r="U53">
        <f t="shared" si="53"/>
        <v>0.24162046962728417</v>
      </c>
      <c r="V53">
        <f t="shared" si="54"/>
        <v>2.9254433012854704</v>
      </c>
      <c r="W53">
        <f t="shared" si="55"/>
        <v>0.23105603255391008</v>
      </c>
      <c r="X53">
        <f t="shared" si="56"/>
        <v>0.14532069858310878</v>
      </c>
      <c r="Y53">
        <f t="shared" si="57"/>
        <v>344.37069967100183</v>
      </c>
      <c r="Z53">
        <f t="shared" si="58"/>
        <v>29.381651219850173</v>
      </c>
      <c r="AA53">
        <f t="shared" si="59"/>
        <v>27.998899999999999</v>
      </c>
      <c r="AB53">
        <f t="shared" si="60"/>
        <v>3.7945963376061469</v>
      </c>
      <c r="AC53">
        <f t="shared" si="61"/>
        <v>60.43153491457398</v>
      </c>
      <c r="AD53">
        <f t="shared" si="62"/>
        <v>2.3283377717174201</v>
      </c>
      <c r="AE53">
        <f t="shared" si="63"/>
        <v>3.8528522815261246</v>
      </c>
      <c r="AF53">
        <f t="shared" si="64"/>
        <v>1.4662585658887268</v>
      </c>
      <c r="AG53">
        <f t="shared" si="65"/>
        <v>-154.33712239980247</v>
      </c>
      <c r="AH53">
        <f t="shared" si="66"/>
        <v>41.258636206129054</v>
      </c>
      <c r="AI53">
        <f t="shared" si="67"/>
        <v>3.0781887542393109</v>
      </c>
      <c r="AJ53">
        <f t="shared" si="68"/>
        <v>234.37040223156771</v>
      </c>
      <c r="AK53">
        <v>0</v>
      </c>
      <c r="AL53">
        <v>0</v>
      </c>
      <c r="AM53">
        <f t="shared" si="69"/>
        <v>1</v>
      </c>
      <c r="AN53">
        <f t="shared" si="70"/>
        <v>0</v>
      </c>
      <c r="AO53">
        <f t="shared" si="71"/>
        <v>52532.766528658991</v>
      </c>
      <c r="AP53" t="s">
        <v>422</v>
      </c>
      <c r="AQ53">
        <v>10366.9</v>
      </c>
      <c r="AR53">
        <v>993.59653846153856</v>
      </c>
      <c r="AS53">
        <v>3431.87</v>
      </c>
      <c r="AT53">
        <f t="shared" si="72"/>
        <v>0.71047955241266758</v>
      </c>
      <c r="AU53">
        <v>-3.9894345373445681</v>
      </c>
      <c r="AV53" t="s">
        <v>616</v>
      </c>
      <c r="AW53">
        <v>10249.299999999999</v>
      </c>
      <c r="AX53">
        <v>896.39415999999994</v>
      </c>
      <c r="AY53">
        <v>975.18815103419786</v>
      </c>
      <c r="AZ53">
        <f t="shared" si="73"/>
        <v>8.0798757604505389E-2</v>
      </c>
      <c r="BA53">
        <v>0.5</v>
      </c>
      <c r="BB53">
        <f t="shared" si="74"/>
        <v>1513.1927998355009</v>
      </c>
      <c r="BC53">
        <f t="shared" si="75"/>
        <v>6.2401016501781204</v>
      </c>
      <c r="BD53">
        <f t="shared" si="76"/>
        <v>61.132049121395738</v>
      </c>
      <c r="BE53">
        <f t="shared" si="77"/>
        <v>6.7602331894750893E-3</v>
      </c>
      <c r="BF53">
        <f t="shared" si="78"/>
        <v>2.5191875499722425</v>
      </c>
      <c r="BG53">
        <f t="shared" si="79"/>
        <v>574.54703488557618</v>
      </c>
      <c r="BH53" t="s">
        <v>617</v>
      </c>
      <c r="BI53">
        <v>590.44000000000005</v>
      </c>
      <c r="BJ53">
        <f t="shared" si="80"/>
        <v>590.44000000000005</v>
      </c>
      <c r="BK53">
        <f t="shared" si="81"/>
        <v>0.39453735222907305</v>
      </c>
      <c r="BL53">
        <f t="shared" si="82"/>
        <v>0.20479368340666676</v>
      </c>
      <c r="BM53">
        <f t="shared" si="83"/>
        <v>0.86459347897565741</v>
      </c>
      <c r="BN53">
        <f t="shared" si="84"/>
        <v>-4.2803309820158759</v>
      </c>
      <c r="BO53">
        <f t="shared" si="85"/>
        <v>1.0075497632721333</v>
      </c>
      <c r="BP53">
        <f t="shared" si="86"/>
        <v>0.13489421041144706</v>
      </c>
      <c r="BQ53">
        <f t="shared" si="87"/>
        <v>0.865105789588553</v>
      </c>
      <c r="BR53">
        <v>17022</v>
      </c>
      <c r="BS53">
        <v>290.00000000000011</v>
      </c>
      <c r="BT53">
        <v>951.99</v>
      </c>
      <c r="BU53">
        <v>215</v>
      </c>
      <c r="BV53">
        <v>10249.299999999999</v>
      </c>
      <c r="BW53">
        <v>951.25</v>
      </c>
      <c r="BX53">
        <v>0.74</v>
      </c>
      <c r="BY53">
        <v>300.00000000000011</v>
      </c>
      <c r="BZ53">
        <v>38.5</v>
      </c>
      <c r="CA53">
        <v>975.18815103419786</v>
      </c>
      <c r="CB53">
        <v>1.103009834597694</v>
      </c>
      <c r="CC53">
        <v>-24.532885678289301</v>
      </c>
      <c r="CD53">
        <v>0.92527434065203817</v>
      </c>
      <c r="CE53">
        <v>0.96169638342881913</v>
      </c>
      <c r="CF53">
        <v>-1.116317575083426E-2</v>
      </c>
      <c r="CG53">
        <v>289.99999999999989</v>
      </c>
      <c r="CH53">
        <v>947.3</v>
      </c>
      <c r="CI53">
        <v>695</v>
      </c>
      <c r="CJ53">
        <v>10226.4</v>
      </c>
      <c r="CK53">
        <v>951.2</v>
      </c>
      <c r="CL53">
        <v>-3.9</v>
      </c>
      <c r="CZ53">
        <f t="shared" si="88"/>
        <v>1800.01</v>
      </c>
      <c r="DA53">
        <f t="shared" si="89"/>
        <v>1513.1927998355009</v>
      </c>
      <c r="DB53">
        <f t="shared" si="90"/>
        <v>0.84065799625307691</v>
      </c>
      <c r="DC53">
        <f t="shared" si="91"/>
        <v>0.19131599250615378</v>
      </c>
      <c r="DD53">
        <v>6</v>
      </c>
      <c r="DE53">
        <v>0.5</v>
      </c>
      <c r="DF53" t="s">
        <v>425</v>
      </c>
      <c r="DG53">
        <v>2</v>
      </c>
      <c r="DH53">
        <v>1693594693.5</v>
      </c>
      <c r="DI53">
        <v>62.252099999999999</v>
      </c>
      <c r="DJ53">
        <v>69.996300000000005</v>
      </c>
      <c r="DK53">
        <v>23.314599999999999</v>
      </c>
      <c r="DL53">
        <v>19.215699999999998</v>
      </c>
      <c r="DM53">
        <v>64.319500000000005</v>
      </c>
      <c r="DN53">
        <v>23.7441</v>
      </c>
      <c r="DO53">
        <v>500.346</v>
      </c>
      <c r="DP53">
        <v>99.766099999999994</v>
      </c>
      <c r="DQ53">
        <v>9.9982699999999994E-2</v>
      </c>
      <c r="DR53">
        <v>28.2605</v>
      </c>
      <c r="DS53">
        <v>27.998899999999999</v>
      </c>
      <c r="DT53">
        <v>999.9</v>
      </c>
      <c r="DU53">
        <v>0</v>
      </c>
      <c r="DV53">
        <v>0</v>
      </c>
      <c r="DW53">
        <v>10000</v>
      </c>
      <c r="DX53">
        <v>0</v>
      </c>
      <c r="DY53">
        <v>265.38799999999998</v>
      </c>
      <c r="DZ53">
        <v>-7.7441599999999999</v>
      </c>
      <c r="EA53">
        <v>63.738199999999999</v>
      </c>
      <c r="EB53">
        <v>71.367699999999999</v>
      </c>
      <c r="EC53">
        <v>4.0989199999999997</v>
      </c>
      <c r="ED53">
        <v>69.996300000000005</v>
      </c>
      <c r="EE53">
        <v>19.215699999999998</v>
      </c>
      <c r="EF53">
        <v>2.3260100000000001</v>
      </c>
      <c r="EG53">
        <v>1.9170799999999999</v>
      </c>
      <c r="EH53">
        <v>19.857700000000001</v>
      </c>
      <c r="EI53">
        <v>16.775600000000001</v>
      </c>
      <c r="EJ53">
        <v>1800.01</v>
      </c>
      <c r="EK53">
        <v>0.97800500000000001</v>
      </c>
      <c r="EL53">
        <v>2.19946E-2</v>
      </c>
      <c r="EM53">
        <v>0</v>
      </c>
      <c r="EN53">
        <v>895.66899999999998</v>
      </c>
      <c r="EO53">
        <v>5.0002500000000003</v>
      </c>
      <c r="EP53">
        <v>24797</v>
      </c>
      <c r="EQ53">
        <v>14822.2</v>
      </c>
      <c r="ER53">
        <v>47.25</v>
      </c>
      <c r="ES53">
        <v>49.25</v>
      </c>
      <c r="ET53">
        <v>48.125</v>
      </c>
      <c r="EU53">
        <v>47.936999999999998</v>
      </c>
      <c r="EV53">
        <v>48.436999999999998</v>
      </c>
      <c r="EW53">
        <v>1755.53</v>
      </c>
      <c r="EX53">
        <v>39.479999999999997</v>
      </c>
      <c r="EY53">
        <v>0</v>
      </c>
      <c r="EZ53">
        <v>117.2000000476837</v>
      </c>
      <c r="FA53">
        <v>0</v>
      </c>
      <c r="FB53">
        <v>896.39415999999994</v>
      </c>
      <c r="FC53">
        <v>-6.8535384449869348</v>
      </c>
      <c r="FD53">
        <v>15.71538506712286</v>
      </c>
      <c r="FE53">
        <v>24793.691999999999</v>
      </c>
      <c r="FF53">
        <v>15</v>
      </c>
      <c r="FG53">
        <v>1693594658.5</v>
      </c>
      <c r="FH53" t="s">
        <v>618</v>
      </c>
      <c r="FI53">
        <v>1693594648</v>
      </c>
      <c r="FJ53">
        <v>1693594658.5</v>
      </c>
      <c r="FK53">
        <v>50</v>
      </c>
      <c r="FL53">
        <v>0.157</v>
      </c>
      <c r="FM53">
        <v>-8.9999999999999993E-3</v>
      </c>
      <c r="FN53">
        <v>-2.0670000000000002</v>
      </c>
      <c r="FO53">
        <v>-0.42899999999999999</v>
      </c>
      <c r="FP53">
        <v>70</v>
      </c>
      <c r="FQ53">
        <v>19</v>
      </c>
      <c r="FR53">
        <v>0.72</v>
      </c>
      <c r="FS53">
        <v>7.0000000000000007E-2</v>
      </c>
      <c r="FT53">
        <v>6.1809052166668854</v>
      </c>
      <c r="FU53">
        <v>0.2482851923377179</v>
      </c>
      <c r="FV53">
        <v>8.043028022411261E-2</v>
      </c>
      <c r="FW53">
        <v>1</v>
      </c>
      <c r="FX53">
        <v>0.2257291729510614</v>
      </c>
      <c r="FY53">
        <v>9.1309009969513535E-2</v>
      </c>
      <c r="FZ53">
        <v>1.471030361058865E-2</v>
      </c>
      <c r="GA53">
        <v>1</v>
      </c>
      <c r="GB53">
        <v>2</v>
      </c>
      <c r="GC53">
        <v>2</v>
      </c>
      <c r="GD53" t="s">
        <v>427</v>
      </c>
      <c r="GE53">
        <v>2.91751</v>
      </c>
      <c r="GF53">
        <v>2.8298700000000001</v>
      </c>
      <c r="GG53">
        <v>1.76445E-2</v>
      </c>
      <c r="GH53">
        <v>1.8749499999999999E-2</v>
      </c>
      <c r="GI53">
        <v>0.117925</v>
      </c>
      <c r="GJ53">
        <v>9.7768599999999997E-2</v>
      </c>
      <c r="GK53">
        <v>25556.5</v>
      </c>
      <c r="GL53">
        <v>31151.3</v>
      </c>
      <c r="GM53">
        <v>23430.1</v>
      </c>
      <c r="GN53">
        <v>29077.3</v>
      </c>
      <c r="GO53">
        <v>28201.8</v>
      </c>
      <c r="GP53">
        <v>37082.5</v>
      </c>
      <c r="GQ53">
        <v>33140.1</v>
      </c>
      <c r="GR53">
        <v>42863.199999999997</v>
      </c>
      <c r="GS53">
        <v>1.9495</v>
      </c>
      <c r="GT53">
        <v>1.7782</v>
      </c>
      <c r="GU53">
        <v>-7.8380099999999994E-3</v>
      </c>
      <c r="GV53">
        <v>0</v>
      </c>
      <c r="GW53">
        <v>28.126899999999999</v>
      </c>
      <c r="GX53">
        <v>999.9</v>
      </c>
      <c r="GY53">
        <v>33.200000000000003</v>
      </c>
      <c r="GZ53">
        <v>39.299999999999997</v>
      </c>
      <c r="HA53">
        <v>23.7622</v>
      </c>
      <c r="HB53">
        <v>62.089399999999998</v>
      </c>
      <c r="HC53">
        <v>36.506399999999999</v>
      </c>
      <c r="HD53">
        <v>1</v>
      </c>
      <c r="HE53">
        <v>0.59673799999999999</v>
      </c>
      <c r="HF53">
        <v>5.1585700000000001</v>
      </c>
      <c r="HG53">
        <v>20.201799999999999</v>
      </c>
      <c r="HH53">
        <v>5.2088999999999999</v>
      </c>
      <c r="HI53">
        <v>11.8782</v>
      </c>
      <c r="HJ53">
        <v>4.9837999999999996</v>
      </c>
      <c r="HK53">
        <v>3.2839999999999998</v>
      </c>
      <c r="HL53">
        <v>9999</v>
      </c>
      <c r="HM53">
        <v>9999</v>
      </c>
      <c r="HN53">
        <v>9999</v>
      </c>
      <c r="HO53">
        <v>999.9</v>
      </c>
      <c r="HP53">
        <v>1.85486</v>
      </c>
      <c r="HQ53">
        <v>1.8609599999999999</v>
      </c>
      <c r="HR53">
        <v>1.8583400000000001</v>
      </c>
      <c r="HS53">
        <v>1.8594999999999999</v>
      </c>
      <c r="HT53">
        <v>1.85884</v>
      </c>
      <c r="HU53">
        <v>1.85944</v>
      </c>
      <c r="HV53">
        <v>1.8577600000000001</v>
      </c>
      <c r="HW53">
        <v>1.8610800000000001</v>
      </c>
      <c r="HX53">
        <v>5</v>
      </c>
      <c r="HY53">
        <v>0</v>
      </c>
      <c r="HZ53">
        <v>0</v>
      </c>
      <c r="IA53">
        <v>0</v>
      </c>
      <c r="IB53" t="s">
        <v>428</v>
      </c>
      <c r="IC53" t="s">
        <v>429</v>
      </c>
      <c r="ID53" t="s">
        <v>430</v>
      </c>
      <c r="IE53" t="s">
        <v>430</v>
      </c>
      <c r="IF53" t="s">
        <v>430</v>
      </c>
      <c r="IG53" t="s">
        <v>430</v>
      </c>
      <c r="IH53">
        <v>0</v>
      </c>
      <c r="II53">
        <v>100</v>
      </c>
      <c r="IJ53">
        <v>100</v>
      </c>
      <c r="IK53">
        <v>-2.0670000000000002</v>
      </c>
      <c r="IL53">
        <v>-0.42949999999999999</v>
      </c>
      <c r="IM53">
        <v>-2.0673238095237849</v>
      </c>
      <c r="IN53">
        <v>0</v>
      </c>
      <c r="IO53">
        <v>0</v>
      </c>
      <c r="IP53">
        <v>0</v>
      </c>
      <c r="IQ53">
        <v>-0.42949500000000279</v>
      </c>
      <c r="IR53">
        <v>0</v>
      </c>
      <c r="IS53">
        <v>0</v>
      </c>
      <c r="IT53">
        <v>0</v>
      </c>
      <c r="IU53">
        <v>-1</v>
      </c>
      <c r="IV53">
        <v>-1</v>
      </c>
      <c r="IW53">
        <v>-1</v>
      </c>
      <c r="IX53">
        <v>-1</v>
      </c>
      <c r="IY53">
        <v>0.8</v>
      </c>
      <c r="IZ53">
        <v>0.6</v>
      </c>
      <c r="JA53">
        <v>0.302734</v>
      </c>
      <c r="JB53">
        <v>2.50854</v>
      </c>
      <c r="JC53">
        <v>1.49414</v>
      </c>
      <c r="JD53">
        <v>2.2839399999999999</v>
      </c>
      <c r="JE53">
        <v>1.54419</v>
      </c>
      <c r="JF53">
        <v>2.50732</v>
      </c>
      <c r="JG53">
        <v>41.953800000000001</v>
      </c>
      <c r="JH53">
        <v>23.7986</v>
      </c>
      <c r="JI53">
        <v>18</v>
      </c>
      <c r="JJ53">
        <v>518.85199999999998</v>
      </c>
      <c r="JK53">
        <v>435.35599999999999</v>
      </c>
      <c r="JL53">
        <v>21.432500000000001</v>
      </c>
      <c r="JM53">
        <v>34.524700000000003</v>
      </c>
      <c r="JN53">
        <v>30.001100000000001</v>
      </c>
      <c r="JO53">
        <v>34.551400000000001</v>
      </c>
      <c r="JP53">
        <v>34.5413</v>
      </c>
      <c r="JQ53">
        <v>6.1264200000000004</v>
      </c>
      <c r="JR53">
        <v>21.844000000000001</v>
      </c>
      <c r="JS53">
        <v>30.7408</v>
      </c>
      <c r="JT53">
        <v>21.432600000000001</v>
      </c>
      <c r="JU53">
        <v>70</v>
      </c>
      <c r="JV53">
        <v>19.095700000000001</v>
      </c>
      <c r="JW53">
        <v>98.275800000000004</v>
      </c>
      <c r="JX53">
        <v>96.599800000000002</v>
      </c>
    </row>
    <row r="54" spans="1:284" x14ac:dyDescent="0.3">
      <c r="A54">
        <v>47</v>
      </c>
      <c r="B54">
        <v>1693594793</v>
      </c>
      <c r="C54">
        <v>10398.5</v>
      </c>
      <c r="D54" t="s">
        <v>619</v>
      </c>
      <c r="E54" t="s">
        <v>620</v>
      </c>
      <c r="F54" t="s">
        <v>416</v>
      </c>
      <c r="G54" t="s">
        <v>590</v>
      </c>
      <c r="H54" t="s">
        <v>591</v>
      </c>
      <c r="I54" t="s">
        <v>419</v>
      </c>
      <c r="J54" t="s">
        <v>592</v>
      </c>
      <c r="K54" t="s">
        <v>510</v>
      </c>
      <c r="L54" t="s">
        <v>593</v>
      </c>
      <c r="M54">
        <v>1693594793</v>
      </c>
      <c r="N54">
        <f t="shared" si="46"/>
        <v>3.8314550326041556E-3</v>
      </c>
      <c r="O54">
        <f t="shared" si="47"/>
        <v>3.8314550326041554</v>
      </c>
      <c r="P54">
        <f t="shared" si="48"/>
        <v>3.0442107299339085</v>
      </c>
      <c r="Q54">
        <f t="shared" si="49"/>
        <v>26.236799999999999</v>
      </c>
      <c r="R54">
        <f t="shared" si="50"/>
        <v>6.8745182227712514</v>
      </c>
      <c r="S54">
        <f t="shared" si="51"/>
        <v>0.686487719218009</v>
      </c>
      <c r="T54">
        <f t="shared" si="52"/>
        <v>2.6200004724576003</v>
      </c>
      <c r="U54">
        <f t="shared" si="53"/>
        <v>0.26794790280036901</v>
      </c>
      <c r="V54">
        <f t="shared" si="54"/>
        <v>2.9262036257122359</v>
      </c>
      <c r="W54">
        <f t="shared" si="55"/>
        <v>0.25502516065240027</v>
      </c>
      <c r="X54">
        <f t="shared" si="56"/>
        <v>0.16049983308315904</v>
      </c>
      <c r="Y54">
        <f t="shared" si="57"/>
        <v>344.39159967102199</v>
      </c>
      <c r="Z54">
        <f t="shared" si="58"/>
        <v>29.325788729569869</v>
      </c>
      <c r="AA54">
        <f t="shared" si="59"/>
        <v>27.9786</v>
      </c>
      <c r="AB54">
        <f t="shared" si="60"/>
        <v>3.7901080161795622</v>
      </c>
      <c r="AC54">
        <f t="shared" si="61"/>
        <v>60.518668548531842</v>
      </c>
      <c r="AD54">
        <f t="shared" si="62"/>
        <v>2.3358495339141001</v>
      </c>
      <c r="AE54">
        <f t="shared" si="63"/>
        <v>3.8597173234915241</v>
      </c>
      <c r="AF54">
        <f t="shared" si="64"/>
        <v>1.4542584822654621</v>
      </c>
      <c r="AG54">
        <f t="shared" si="65"/>
        <v>-168.96716693784327</v>
      </c>
      <c r="AH54">
        <f t="shared" si="66"/>
        <v>49.299215584186904</v>
      </c>
      <c r="AI54">
        <f t="shared" si="67"/>
        <v>3.6773066429137962</v>
      </c>
      <c r="AJ54">
        <f t="shared" si="68"/>
        <v>228.40095496027939</v>
      </c>
      <c r="AK54">
        <v>0</v>
      </c>
      <c r="AL54">
        <v>0</v>
      </c>
      <c r="AM54">
        <f t="shared" si="69"/>
        <v>1</v>
      </c>
      <c r="AN54">
        <f t="shared" si="70"/>
        <v>0</v>
      </c>
      <c r="AO54">
        <f t="shared" si="71"/>
        <v>52549.14295142085</v>
      </c>
      <c r="AP54" t="s">
        <v>422</v>
      </c>
      <c r="AQ54">
        <v>10366.9</v>
      </c>
      <c r="AR54">
        <v>993.59653846153856</v>
      </c>
      <c r="AS54">
        <v>3431.87</v>
      </c>
      <c r="AT54">
        <f t="shared" si="72"/>
        <v>0.71047955241266758</v>
      </c>
      <c r="AU54">
        <v>-3.9894345373445681</v>
      </c>
      <c r="AV54" t="s">
        <v>621</v>
      </c>
      <c r="AW54">
        <v>10260.1</v>
      </c>
      <c r="AX54">
        <v>894.26123999999993</v>
      </c>
      <c r="AY54">
        <v>950.38244927653295</v>
      </c>
      <c r="AZ54">
        <f t="shared" si="73"/>
        <v>5.9051184414500302E-2</v>
      </c>
      <c r="BA54">
        <v>0.5</v>
      </c>
      <c r="BB54">
        <f t="shared" si="74"/>
        <v>1513.2851998355109</v>
      </c>
      <c r="BC54">
        <f t="shared" si="75"/>
        <v>3.0442107299339085</v>
      </c>
      <c r="BD54">
        <f t="shared" si="76"/>
        <v>44.680641703610348</v>
      </c>
      <c r="BE54">
        <f t="shared" si="77"/>
        <v>4.6479310496415419E-3</v>
      </c>
      <c r="BF54">
        <f t="shared" si="78"/>
        <v>2.6110410105031603</v>
      </c>
      <c r="BG54">
        <f t="shared" si="79"/>
        <v>565.84565227709584</v>
      </c>
      <c r="BH54" t="s">
        <v>622</v>
      </c>
      <c r="BI54">
        <v>596.51</v>
      </c>
      <c r="BJ54">
        <f t="shared" si="80"/>
        <v>596.51</v>
      </c>
      <c r="BK54">
        <f t="shared" si="81"/>
        <v>0.37234741608066735</v>
      </c>
      <c r="BL54">
        <f t="shared" si="82"/>
        <v>0.15859163207327623</v>
      </c>
      <c r="BM54">
        <f t="shared" si="83"/>
        <v>0.87519311506244968</v>
      </c>
      <c r="BN54">
        <f t="shared" si="84"/>
        <v>-1.298678517468463</v>
      </c>
      <c r="BO54">
        <f t="shared" si="85"/>
        <v>1.0177232332085258</v>
      </c>
      <c r="BP54">
        <f t="shared" si="86"/>
        <v>0.10578731383687165</v>
      </c>
      <c r="BQ54">
        <f t="shared" si="87"/>
        <v>0.89421268616312832</v>
      </c>
      <c r="BR54">
        <v>17024</v>
      </c>
      <c r="BS54">
        <v>290.00000000000011</v>
      </c>
      <c r="BT54">
        <v>935.13</v>
      </c>
      <c r="BU54">
        <v>145</v>
      </c>
      <c r="BV54">
        <v>10260.1</v>
      </c>
      <c r="BW54">
        <v>933.57</v>
      </c>
      <c r="BX54">
        <v>1.56</v>
      </c>
      <c r="BY54">
        <v>300.00000000000011</v>
      </c>
      <c r="BZ54">
        <v>38.5</v>
      </c>
      <c r="CA54">
        <v>950.38244927653295</v>
      </c>
      <c r="CB54">
        <v>0.90509004002625859</v>
      </c>
      <c r="CC54">
        <v>-17.24969111245651</v>
      </c>
      <c r="CD54">
        <v>0.75929012674008889</v>
      </c>
      <c r="CE54">
        <v>0.94854036422482657</v>
      </c>
      <c r="CF54">
        <v>-1.1163742825361511E-2</v>
      </c>
      <c r="CG54">
        <v>289.99999999999989</v>
      </c>
      <c r="CH54">
        <v>931.07</v>
      </c>
      <c r="CI54">
        <v>675</v>
      </c>
      <c r="CJ54">
        <v>10228.299999999999</v>
      </c>
      <c r="CK54">
        <v>933.52</v>
      </c>
      <c r="CL54">
        <v>-2.4500000000000002</v>
      </c>
      <c r="CZ54">
        <f t="shared" si="88"/>
        <v>1800.12</v>
      </c>
      <c r="DA54">
        <f t="shared" si="89"/>
        <v>1513.2851998355109</v>
      </c>
      <c r="DB54">
        <f t="shared" si="90"/>
        <v>0.84065795604488092</v>
      </c>
      <c r="DC54">
        <f t="shared" si="91"/>
        <v>0.19131591208976179</v>
      </c>
      <c r="DD54">
        <v>6</v>
      </c>
      <c r="DE54">
        <v>0.5</v>
      </c>
      <c r="DF54" t="s">
        <v>425</v>
      </c>
      <c r="DG54">
        <v>2</v>
      </c>
      <c r="DH54">
        <v>1693594793</v>
      </c>
      <c r="DI54">
        <v>26.236799999999999</v>
      </c>
      <c r="DJ54">
        <v>30.010400000000001</v>
      </c>
      <c r="DK54">
        <v>23.391300000000001</v>
      </c>
      <c r="DL54">
        <v>18.901199999999999</v>
      </c>
      <c r="DM54">
        <v>28.2378</v>
      </c>
      <c r="DN54">
        <v>23.827400000000001</v>
      </c>
      <c r="DO54">
        <v>500.01100000000002</v>
      </c>
      <c r="DP54">
        <v>99.759500000000003</v>
      </c>
      <c r="DQ54">
        <v>0.100257</v>
      </c>
      <c r="DR54">
        <v>28.2911</v>
      </c>
      <c r="DS54">
        <v>27.9786</v>
      </c>
      <c r="DT54">
        <v>999.9</v>
      </c>
      <c r="DU54">
        <v>0</v>
      </c>
      <c r="DV54">
        <v>0</v>
      </c>
      <c r="DW54">
        <v>10005</v>
      </c>
      <c r="DX54">
        <v>0</v>
      </c>
      <c r="DY54">
        <v>243.99</v>
      </c>
      <c r="DZ54">
        <v>-3.7736299999999998</v>
      </c>
      <c r="EA54">
        <v>26.865200000000002</v>
      </c>
      <c r="EB54">
        <v>30.5886</v>
      </c>
      <c r="EC54">
        <v>4.4900599999999997</v>
      </c>
      <c r="ED54">
        <v>30.010400000000001</v>
      </c>
      <c r="EE54">
        <v>18.901199999999999</v>
      </c>
      <c r="EF54">
        <v>2.3334999999999999</v>
      </c>
      <c r="EG54">
        <v>1.88557</v>
      </c>
      <c r="EH54">
        <v>19.909500000000001</v>
      </c>
      <c r="EI54">
        <v>16.514800000000001</v>
      </c>
      <c r="EJ54">
        <v>1800.12</v>
      </c>
      <c r="EK54">
        <v>0.97800500000000001</v>
      </c>
      <c r="EL54">
        <v>2.1994699999999999E-2</v>
      </c>
      <c r="EM54">
        <v>0</v>
      </c>
      <c r="EN54">
        <v>893.63800000000003</v>
      </c>
      <c r="EO54">
        <v>5.0002500000000003</v>
      </c>
      <c r="EP54">
        <v>24699.9</v>
      </c>
      <c r="EQ54">
        <v>14823.1</v>
      </c>
      <c r="ER54">
        <v>47.186999999999998</v>
      </c>
      <c r="ES54">
        <v>49.186999999999998</v>
      </c>
      <c r="ET54">
        <v>48.125</v>
      </c>
      <c r="EU54">
        <v>47.875</v>
      </c>
      <c r="EV54">
        <v>48.375</v>
      </c>
      <c r="EW54">
        <v>1755.64</v>
      </c>
      <c r="EX54">
        <v>39.479999999999997</v>
      </c>
      <c r="EY54">
        <v>0</v>
      </c>
      <c r="EZ54">
        <v>97.799999952316284</v>
      </c>
      <c r="FA54">
        <v>0</v>
      </c>
      <c r="FB54">
        <v>894.26123999999993</v>
      </c>
      <c r="FC54">
        <v>-6.2939230747316506</v>
      </c>
      <c r="FD54">
        <v>-228.1384621178411</v>
      </c>
      <c r="FE54">
        <v>24723.096000000001</v>
      </c>
      <c r="FF54">
        <v>15</v>
      </c>
      <c r="FG54">
        <v>1693594759</v>
      </c>
      <c r="FH54" t="s">
        <v>623</v>
      </c>
      <c r="FI54">
        <v>1693594759</v>
      </c>
      <c r="FJ54">
        <v>1693594758.5</v>
      </c>
      <c r="FK54">
        <v>51</v>
      </c>
      <c r="FL54">
        <v>6.6000000000000003E-2</v>
      </c>
      <c r="FM54">
        <v>-7.0000000000000001E-3</v>
      </c>
      <c r="FN54">
        <v>-2.0009999999999999</v>
      </c>
      <c r="FO54">
        <v>-0.436</v>
      </c>
      <c r="FP54">
        <v>30</v>
      </c>
      <c r="FQ54">
        <v>19</v>
      </c>
      <c r="FR54">
        <v>1.31</v>
      </c>
      <c r="FS54">
        <v>7.0000000000000007E-2</v>
      </c>
      <c r="FT54">
        <v>2.9920584440738058</v>
      </c>
      <c r="FU54">
        <v>0.27625339164207918</v>
      </c>
      <c r="FV54">
        <v>0.17593711083730129</v>
      </c>
      <c r="FW54">
        <v>1</v>
      </c>
      <c r="FX54">
        <v>0.25201891358799661</v>
      </c>
      <c r="FY54">
        <v>0.1042778263767674</v>
      </c>
      <c r="FZ54">
        <v>1.7821032507084361E-2</v>
      </c>
      <c r="GA54">
        <v>1</v>
      </c>
      <c r="GB54">
        <v>2</v>
      </c>
      <c r="GC54">
        <v>2</v>
      </c>
      <c r="GD54" t="s">
        <v>427</v>
      </c>
      <c r="GE54">
        <v>2.9166599999999998</v>
      </c>
      <c r="GF54">
        <v>2.8301799999999999</v>
      </c>
      <c r="GG54">
        <v>7.8404300000000007E-3</v>
      </c>
      <c r="GH54">
        <v>8.1445000000000007E-3</v>
      </c>
      <c r="GI54">
        <v>0.11820600000000001</v>
      </c>
      <c r="GJ54">
        <v>9.6609299999999995E-2</v>
      </c>
      <c r="GK54">
        <v>25812.5</v>
      </c>
      <c r="GL54">
        <v>31490</v>
      </c>
      <c r="GM54">
        <v>23431.4</v>
      </c>
      <c r="GN54">
        <v>29079.8</v>
      </c>
      <c r="GO54">
        <v>28194.1</v>
      </c>
      <c r="GP54">
        <v>37131.9</v>
      </c>
      <c r="GQ54">
        <v>33142.5</v>
      </c>
      <c r="GR54">
        <v>42866.6</v>
      </c>
      <c r="GS54">
        <v>1.9491000000000001</v>
      </c>
      <c r="GT54">
        <v>1.778</v>
      </c>
      <c r="GU54">
        <v>-9.6708499999999999E-3</v>
      </c>
      <c r="GV54">
        <v>0</v>
      </c>
      <c r="GW54">
        <v>28.136500000000002</v>
      </c>
      <c r="GX54">
        <v>999.9</v>
      </c>
      <c r="GY54">
        <v>33.4</v>
      </c>
      <c r="GZ54">
        <v>39.1</v>
      </c>
      <c r="HA54">
        <v>23.6523</v>
      </c>
      <c r="HB54">
        <v>62.019500000000001</v>
      </c>
      <c r="HC54">
        <v>37.023200000000003</v>
      </c>
      <c r="HD54">
        <v>1</v>
      </c>
      <c r="HE54">
        <v>0.594024</v>
      </c>
      <c r="HF54">
        <v>4.8100399999999999</v>
      </c>
      <c r="HG54">
        <v>20.2121</v>
      </c>
      <c r="HH54">
        <v>5.2095000000000002</v>
      </c>
      <c r="HI54">
        <v>11.8782</v>
      </c>
      <c r="HJ54">
        <v>4.9851999999999999</v>
      </c>
      <c r="HK54">
        <v>3.2839999999999998</v>
      </c>
      <c r="HL54">
        <v>9999</v>
      </c>
      <c r="HM54">
        <v>9999</v>
      </c>
      <c r="HN54">
        <v>9999</v>
      </c>
      <c r="HO54">
        <v>999.9</v>
      </c>
      <c r="HP54">
        <v>1.8548899999999999</v>
      </c>
      <c r="HQ54">
        <v>1.8609599999999999</v>
      </c>
      <c r="HR54">
        <v>1.8583700000000001</v>
      </c>
      <c r="HS54">
        <v>1.8594999999999999</v>
      </c>
      <c r="HT54">
        <v>1.85886</v>
      </c>
      <c r="HU54">
        <v>1.85944</v>
      </c>
      <c r="HV54">
        <v>1.8577699999999999</v>
      </c>
      <c r="HW54">
        <v>1.86111</v>
      </c>
      <c r="HX54">
        <v>5</v>
      </c>
      <c r="HY54">
        <v>0</v>
      </c>
      <c r="HZ54">
        <v>0</v>
      </c>
      <c r="IA54">
        <v>0</v>
      </c>
      <c r="IB54" t="s">
        <v>428</v>
      </c>
      <c r="IC54" t="s">
        <v>429</v>
      </c>
      <c r="ID54" t="s">
        <v>430</v>
      </c>
      <c r="IE54" t="s">
        <v>430</v>
      </c>
      <c r="IF54" t="s">
        <v>430</v>
      </c>
      <c r="IG54" t="s">
        <v>430</v>
      </c>
      <c r="IH54">
        <v>0</v>
      </c>
      <c r="II54">
        <v>100</v>
      </c>
      <c r="IJ54">
        <v>100</v>
      </c>
      <c r="IK54">
        <v>-2.0009999999999999</v>
      </c>
      <c r="IL54">
        <v>-0.43609999999999999</v>
      </c>
      <c r="IM54">
        <v>-2.001065000000001</v>
      </c>
      <c r="IN54">
        <v>0</v>
      </c>
      <c r="IO54">
        <v>0</v>
      </c>
      <c r="IP54">
        <v>0</v>
      </c>
      <c r="IQ54">
        <v>-0.43611428571428229</v>
      </c>
      <c r="IR54">
        <v>0</v>
      </c>
      <c r="IS54">
        <v>0</v>
      </c>
      <c r="IT54">
        <v>0</v>
      </c>
      <c r="IU54">
        <v>-1</v>
      </c>
      <c r="IV54">
        <v>-1</v>
      </c>
      <c r="IW54">
        <v>-1</v>
      </c>
      <c r="IX54">
        <v>-1</v>
      </c>
      <c r="IY54">
        <v>0.6</v>
      </c>
      <c r="IZ54">
        <v>0.6</v>
      </c>
      <c r="JA54">
        <v>0.21362300000000001</v>
      </c>
      <c r="JB54">
        <v>2.5341800000000001</v>
      </c>
      <c r="JC54">
        <v>1.49414</v>
      </c>
      <c r="JD54">
        <v>2.2851599999999999</v>
      </c>
      <c r="JE54">
        <v>1.54419</v>
      </c>
      <c r="JF54">
        <v>2.3535200000000001</v>
      </c>
      <c r="JG54">
        <v>41.848599999999998</v>
      </c>
      <c r="JH54">
        <v>23.772300000000001</v>
      </c>
      <c r="JI54">
        <v>18</v>
      </c>
      <c r="JJ54">
        <v>518.70899999999995</v>
      </c>
      <c r="JK54">
        <v>435.31099999999998</v>
      </c>
      <c r="JL54">
        <v>21.623200000000001</v>
      </c>
      <c r="JM54">
        <v>34.530999999999999</v>
      </c>
      <c r="JN54">
        <v>30</v>
      </c>
      <c r="JO54">
        <v>34.567</v>
      </c>
      <c r="JP54">
        <v>34.553699999999999</v>
      </c>
      <c r="JQ54">
        <v>4.3384400000000003</v>
      </c>
      <c r="JR54">
        <v>23.116499999999998</v>
      </c>
      <c r="JS54">
        <v>30.3581</v>
      </c>
      <c r="JT54">
        <v>21.6309</v>
      </c>
      <c r="JU54">
        <v>30</v>
      </c>
      <c r="JV54">
        <v>18.7318</v>
      </c>
      <c r="JW54">
        <v>98.282499999999999</v>
      </c>
      <c r="JX54">
        <v>96.607600000000005</v>
      </c>
    </row>
    <row r="55" spans="1:284" x14ac:dyDescent="0.3">
      <c r="A55">
        <v>48</v>
      </c>
      <c r="B55">
        <v>1693594898</v>
      </c>
      <c r="C55">
        <v>10503.5</v>
      </c>
      <c r="D55" t="s">
        <v>624</v>
      </c>
      <c r="E55" t="s">
        <v>625</v>
      </c>
      <c r="F55" t="s">
        <v>416</v>
      </c>
      <c r="G55" t="s">
        <v>590</v>
      </c>
      <c r="H55" t="s">
        <v>591</v>
      </c>
      <c r="I55" t="s">
        <v>419</v>
      </c>
      <c r="J55" t="s">
        <v>592</v>
      </c>
      <c r="K55" t="s">
        <v>510</v>
      </c>
      <c r="L55" t="s">
        <v>593</v>
      </c>
      <c r="M55">
        <v>1693594898</v>
      </c>
      <c r="N55">
        <f t="shared" si="46"/>
        <v>4.2593007570947798E-3</v>
      </c>
      <c r="O55">
        <f t="shared" si="47"/>
        <v>4.2593007570947794</v>
      </c>
      <c r="P55">
        <f t="shared" si="48"/>
        <v>1.1726355682295446</v>
      </c>
      <c r="Q55">
        <f t="shared" si="49"/>
        <v>8.5314599999999992</v>
      </c>
      <c r="R55">
        <f t="shared" si="50"/>
        <v>1.8275591145307519</v>
      </c>
      <c r="S55">
        <f t="shared" si="51"/>
        <v>0.18250439180237879</v>
      </c>
      <c r="T55">
        <f t="shared" si="52"/>
        <v>0.85197184928603997</v>
      </c>
      <c r="U55">
        <f t="shared" si="53"/>
        <v>0.2989565417178407</v>
      </c>
      <c r="V55">
        <f t="shared" si="54"/>
        <v>2.9227353167731476</v>
      </c>
      <c r="W55">
        <f t="shared" si="55"/>
        <v>0.28294770953009979</v>
      </c>
      <c r="X55">
        <f t="shared" si="56"/>
        <v>0.17820917665977107</v>
      </c>
      <c r="Y55">
        <f t="shared" si="57"/>
        <v>344.38399967101469</v>
      </c>
      <c r="Z55">
        <f t="shared" si="58"/>
        <v>29.298522873709274</v>
      </c>
      <c r="AA55">
        <f t="shared" si="59"/>
        <v>28.022400000000001</v>
      </c>
      <c r="AB55">
        <f t="shared" si="60"/>
        <v>3.7997979683791376</v>
      </c>
      <c r="AC55">
        <f t="shared" si="61"/>
        <v>60.40538735760105</v>
      </c>
      <c r="AD55">
        <f t="shared" si="62"/>
        <v>2.3427712940400003</v>
      </c>
      <c r="AE55">
        <f t="shared" si="63"/>
        <v>3.8784144867257444</v>
      </c>
      <c r="AF55">
        <f t="shared" si="64"/>
        <v>1.4570266743391374</v>
      </c>
      <c r="AG55">
        <f t="shared" si="65"/>
        <v>-187.83516338787979</v>
      </c>
      <c r="AH55">
        <f t="shared" si="66"/>
        <v>55.433304150771619</v>
      </c>
      <c r="AI55">
        <f t="shared" si="67"/>
        <v>4.1423823571454799</v>
      </c>
      <c r="AJ55">
        <f t="shared" si="68"/>
        <v>216.12452279105202</v>
      </c>
      <c r="AK55">
        <v>0</v>
      </c>
      <c r="AL55">
        <v>0</v>
      </c>
      <c r="AM55">
        <f t="shared" si="69"/>
        <v>1</v>
      </c>
      <c r="AN55">
        <f t="shared" si="70"/>
        <v>0</v>
      </c>
      <c r="AO55">
        <f t="shared" si="71"/>
        <v>52435.06829614281</v>
      </c>
      <c r="AP55" t="s">
        <v>422</v>
      </c>
      <c r="AQ55">
        <v>10366.9</v>
      </c>
      <c r="AR55">
        <v>993.59653846153856</v>
      </c>
      <c r="AS55">
        <v>3431.87</v>
      </c>
      <c r="AT55">
        <f t="shared" si="72"/>
        <v>0.71047955241266758</v>
      </c>
      <c r="AU55">
        <v>-3.9894345373445681</v>
      </c>
      <c r="AV55" t="s">
        <v>626</v>
      </c>
      <c r="AW55">
        <v>10247.200000000001</v>
      </c>
      <c r="AX55">
        <v>886.90272000000016</v>
      </c>
      <c r="AY55">
        <v>931.64101583972092</v>
      </c>
      <c r="AZ55">
        <f t="shared" si="73"/>
        <v>4.8020959875190283E-2</v>
      </c>
      <c r="BA55">
        <v>0.5</v>
      </c>
      <c r="BB55">
        <f t="shared" si="74"/>
        <v>1513.2515998355072</v>
      </c>
      <c r="BC55">
        <f t="shared" si="75"/>
        <v>1.1726355682295446</v>
      </c>
      <c r="BD55">
        <f t="shared" si="76"/>
        <v>36.333897178384198</v>
      </c>
      <c r="BE55">
        <f t="shared" si="77"/>
        <v>3.4112437787181178E-3</v>
      </c>
      <c r="BF55">
        <f t="shared" si="78"/>
        <v>2.6836828152169043</v>
      </c>
      <c r="BG55">
        <f t="shared" si="79"/>
        <v>559.14864063899199</v>
      </c>
      <c r="BH55" t="s">
        <v>627</v>
      </c>
      <c r="BI55">
        <v>597.1</v>
      </c>
      <c r="BJ55">
        <f t="shared" si="80"/>
        <v>597.1</v>
      </c>
      <c r="BK55">
        <f t="shared" si="81"/>
        <v>0.35908789990121603</v>
      </c>
      <c r="BL55">
        <f t="shared" si="82"/>
        <v>0.1337303760121149</v>
      </c>
      <c r="BM55">
        <f t="shared" si="83"/>
        <v>0.88198654005802191</v>
      </c>
      <c r="BN55">
        <f t="shared" si="84"/>
        <v>-0.72210343721588066</v>
      </c>
      <c r="BO55">
        <f t="shared" si="85"/>
        <v>1.0254095873982592</v>
      </c>
      <c r="BP55">
        <f t="shared" si="86"/>
        <v>9.0032881528239989E-2</v>
      </c>
      <c r="BQ55">
        <f t="shared" si="87"/>
        <v>0.90996711847176004</v>
      </c>
      <c r="BR55">
        <v>17026</v>
      </c>
      <c r="BS55">
        <v>290.00000000000011</v>
      </c>
      <c r="BT55">
        <v>918.6</v>
      </c>
      <c r="BU55">
        <v>235</v>
      </c>
      <c r="BV55">
        <v>10247.200000000001</v>
      </c>
      <c r="BW55">
        <v>916.57</v>
      </c>
      <c r="BX55">
        <v>2.0299999999999998</v>
      </c>
      <c r="BY55">
        <v>300.00000000000011</v>
      </c>
      <c r="BZ55">
        <v>38.5</v>
      </c>
      <c r="CA55">
        <v>931.64101583972092</v>
      </c>
      <c r="CB55">
        <v>1.058992519541629</v>
      </c>
      <c r="CC55">
        <v>-15.444271582693659</v>
      </c>
      <c r="CD55">
        <v>0.8883864940869185</v>
      </c>
      <c r="CE55">
        <v>0.91520943038418101</v>
      </c>
      <c r="CF55">
        <v>-1.116366607341491E-2</v>
      </c>
      <c r="CG55">
        <v>289.99999999999989</v>
      </c>
      <c r="CH55">
        <v>913.75</v>
      </c>
      <c r="CI55">
        <v>655</v>
      </c>
      <c r="CJ55">
        <v>10229.6</v>
      </c>
      <c r="CK55">
        <v>916.54</v>
      </c>
      <c r="CL55">
        <v>-2.79</v>
      </c>
      <c r="CZ55">
        <f t="shared" si="88"/>
        <v>1800.08</v>
      </c>
      <c r="DA55">
        <f t="shared" si="89"/>
        <v>1513.2515998355072</v>
      </c>
      <c r="DB55">
        <f t="shared" si="90"/>
        <v>0.84065797066547443</v>
      </c>
      <c r="DC55">
        <f t="shared" si="91"/>
        <v>0.19131594133094901</v>
      </c>
      <c r="DD55">
        <v>6</v>
      </c>
      <c r="DE55">
        <v>0.5</v>
      </c>
      <c r="DF55" t="s">
        <v>425</v>
      </c>
      <c r="DG55">
        <v>2</v>
      </c>
      <c r="DH55">
        <v>1693594898</v>
      </c>
      <c r="DI55">
        <v>8.5314599999999992</v>
      </c>
      <c r="DJ55">
        <v>9.9813700000000001</v>
      </c>
      <c r="DK55">
        <v>23.46</v>
      </c>
      <c r="DL55">
        <v>18.471699999999998</v>
      </c>
      <c r="DM55">
        <v>10.472200000000001</v>
      </c>
      <c r="DN55">
        <v>23.9</v>
      </c>
      <c r="DO55">
        <v>500.29599999999999</v>
      </c>
      <c r="DP55">
        <v>99.761700000000005</v>
      </c>
      <c r="DQ55">
        <v>0.100674</v>
      </c>
      <c r="DR55">
        <v>28.374199999999998</v>
      </c>
      <c r="DS55">
        <v>28.022400000000001</v>
      </c>
      <c r="DT55">
        <v>999.9</v>
      </c>
      <c r="DU55">
        <v>0</v>
      </c>
      <c r="DV55">
        <v>0</v>
      </c>
      <c r="DW55">
        <v>9985</v>
      </c>
      <c r="DX55">
        <v>0</v>
      </c>
      <c r="DY55">
        <v>197.14500000000001</v>
      </c>
      <c r="DZ55">
        <v>-1.4499200000000001</v>
      </c>
      <c r="EA55">
        <v>8.7364099999999993</v>
      </c>
      <c r="EB55">
        <v>10.1692</v>
      </c>
      <c r="EC55">
        <v>4.9882999999999997</v>
      </c>
      <c r="ED55">
        <v>9.9813700000000001</v>
      </c>
      <c r="EE55">
        <v>18.471699999999998</v>
      </c>
      <c r="EF55">
        <v>2.3404099999999999</v>
      </c>
      <c r="EG55">
        <v>1.84277</v>
      </c>
      <c r="EH55">
        <v>19.9572</v>
      </c>
      <c r="EI55">
        <v>16.154399999999999</v>
      </c>
      <c r="EJ55">
        <v>1800.08</v>
      </c>
      <c r="EK55">
        <v>0.97800500000000001</v>
      </c>
      <c r="EL55">
        <v>2.19946E-2</v>
      </c>
      <c r="EM55">
        <v>0</v>
      </c>
      <c r="EN55">
        <v>886.11300000000006</v>
      </c>
      <c r="EO55">
        <v>5.0002500000000003</v>
      </c>
      <c r="EP55">
        <v>24557.9</v>
      </c>
      <c r="EQ55">
        <v>14822.7</v>
      </c>
      <c r="ER55">
        <v>47.25</v>
      </c>
      <c r="ES55">
        <v>49.25</v>
      </c>
      <c r="ET55">
        <v>48.125</v>
      </c>
      <c r="EU55">
        <v>47.936999999999998</v>
      </c>
      <c r="EV55">
        <v>48.375</v>
      </c>
      <c r="EW55">
        <v>1755.6</v>
      </c>
      <c r="EX55">
        <v>39.479999999999997</v>
      </c>
      <c r="EY55">
        <v>0</v>
      </c>
      <c r="EZ55">
        <v>103.2000000476837</v>
      </c>
      <c r="FA55">
        <v>0</v>
      </c>
      <c r="FB55">
        <v>886.90272000000016</v>
      </c>
      <c r="FC55">
        <v>-5.8128461622108798</v>
      </c>
      <c r="FD55">
        <v>-171.22307702277681</v>
      </c>
      <c r="FE55">
        <v>24578.66</v>
      </c>
      <c r="FF55">
        <v>15</v>
      </c>
      <c r="FG55">
        <v>1693594863.5</v>
      </c>
      <c r="FH55" t="s">
        <v>628</v>
      </c>
      <c r="FI55">
        <v>1693594856.5</v>
      </c>
      <c r="FJ55">
        <v>1693594863.5</v>
      </c>
      <c r="FK55">
        <v>52</v>
      </c>
      <c r="FL55">
        <v>0.06</v>
      </c>
      <c r="FM55">
        <v>-4.0000000000000001E-3</v>
      </c>
      <c r="FN55">
        <v>-1.9410000000000001</v>
      </c>
      <c r="FO55">
        <v>-0.44</v>
      </c>
      <c r="FP55">
        <v>10</v>
      </c>
      <c r="FQ55">
        <v>18</v>
      </c>
      <c r="FR55">
        <v>1.0900000000000001</v>
      </c>
      <c r="FS55">
        <v>0.04</v>
      </c>
      <c r="FT55">
        <v>1.127801899171176</v>
      </c>
      <c r="FU55">
        <v>3.9400336826857979E-2</v>
      </c>
      <c r="FV55">
        <v>6.2277903959242958E-2</v>
      </c>
      <c r="FW55">
        <v>1</v>
      </c>
      <c r="FX55">
        <v>0.27677717454864581</v>
      </c>
      <c r="FY55">
        <v>0.1083109097814676</v>
      </c>
      <c r="FZ55">
        <v>1.8598225070145549E-2</v>
      </c>
      <c r="GA55">
        <v>1</v>
      </c>
      <c r="GB55">
        <v>2</v>
      </c>
      <c r="GC55">
        <v>2</v>
      </c>
      <c r="GD55" t="s">
        <v>427</v>
      </c>
      <c r="GE55">
        <v>2.9173900000000001</v>
      </c>
      <c r="GF55">
        <v>2.8304299999999998</v>
      </c>
      <c r="GG55">
        <v>2.9194199999999998E-3</v>
      </c>
      <c r="GH55">
        <v>2.7200000000000002E-3</v>
      </c>
      <c r="GI55">
        <v>0.118461</v>
      </c>
      <c r="GJ55">
        <v>9.5024800000000006E-2</v>
      </c>
      <c r="GK55">
        <v>25940.3</v>
      </c>
      <c r="GL55">
        <v>31661.4</v>
      </c>
      <c r="GM55">
        <v>23431.4</v>
      </c>
      <c r="GN55">
        <v>29079.5</v>
      </c>
      <c r="GO55">
        <v>28185.7</v>
      </c>
      <c r="GP55">
        <v>37196.699999999997</v>
      </c>
      <c r="GQ55">
        <v>33142.699999999997</v>
      </c>
      <c r="GR55">
        <v>42867</v>
      </c>
      <c r="GS55">
        <v>1.9494</v>
      </c>
      <c r="GT55">
        <v>1.7785</v>
      </c>
      <c r="GU55">
        <v>-6.1094799999999996E-3</v>
      </c>
      <c r="GV55">
        <v>0</v>
      </c>
      <c r="GW55">
        <v>28.1221</v>
      </c>
      <c r="GX55">
        <v>999.9</v>
      </c>
      <c r="GY55">
        <v>33.5</v>
      </c>
      <c r="GZ55">
        <v>39</v>
      </c>
      <c r="HA55">
        <v>23.597300000000001</v>
      </c>
      <c r="HB55">
        <v>62.079500000000003</v>
      </c>
      <c r="HC55">
        <v>36.582500000000003</v>
      </c>
      <c r="HD55">
        <v>1</v>
      </c>
      <c r="HE55">
        <v>0.59647399999999995</v>
      </c>
      <c r="HF55">
        <v>5.0116199999999997</v>
      </c>
      <c r="HG55">
        <v>20.206</v>
      </c>
      <c r="HH55">
        <v>5.2100999999999997</v>
      </c>
      <c r="HI55">
        <v>11.8782</v>
      </c>
      <c r="HJ55">
        <v>4.9850000000000003</v>
      </c>
      <c r="HK55">
        <v>3.2839999999999998</v>
      </c>
      <c r="HL55">
        <v>9999</v>
      </c>
      <c r="HM55">
        <v>9999</v>
      </c>
      <c r="HN55">
        <v>9999</v>
      </c>
      <c r="HO55">
        <v>999.9</v>
      </c>
      <c r="HP55">
        <v>1.85486</v>
      </c>
      <c r="HQ55">
        <v>1.86093</v>
      </c>
      <c r="HR55">
        <v>1.8582799999999999</v>
      </c>
      <c r="HS55">
        <v>1.85944</v>
      </c>
      <c r="HT55">
        <v>1.85883</v>
      </c>
      <c r="HU55">
        <v>1.85944</v>
      </c>
      <c r="HV55">
        <v>1.8577600000000001</v>
      </c>
      <c r="HW55">
        <v>1.8611</v>
      </c>
      <c r="HX55">
        <v>5</v>
      </c>
      <c r="HY55">
        <v>0</v>
      </c>
      <c r="HZ55">
        <v>0</v>
      </c>
      <c r="IA55">
        <v>0</v>
      </c>
      <c r="IB55" t="s">
        <v>428</v>
      </c>
      <c r="IC55" t="s">
        <v>429</v>
      </c>
      <c r="ID55" t="s">
        <v>430</v>
      </c>
      <c r="IE55" t="s">
        <v>430</v>
      </c>
      <c r="IF55" t="s">
        <v>430</v>
      </c>
      <c r="IG55" t="s">
        <v>430</v>
      </c>
      <c r="IH55">
        <v>0</v>
      </c>
      <c r="II55">
        <v>100</v>
      </c>
      <c r="IJ55">
        <v>100</v>
      </c>
      <c r="IK55">
        <v>-1.9410000000000001</v>
      </c>
      <c r="IL55">
        <v>-0.44</v>
      </c>
      <c r="IM55">
        <v>-1.9407705000000011</v>
      </c>
      <c r="IN55">
        <v>0</v>
      </c>
      <c r="IO55">
        <v>0</v>
      </c>
      <c r="IP55">
        <v>0</v>
      </c>
      <c r="IQ55">
        <v>-0.44004999999999939</v>
      </c>
      <c r="IR55">
        <v>0</v>
      </c>
      <c r="IS55">
        <v>0</v>
      </c>
      <c r="IT55">
        <v>0</v>
      </c>
      <c r="IU55">
        <v>-1</v>
      </c>
      <c r="IV55">
        <v>-1</v>
      </c>
      <c r="IW55">
        <v>-1</v>
      </c>
      <c r="IX55">
        <v>-1</v>
      </c>
      <c r="IY55">
        <v>0.7</v>
      </c>
      <c r="IZ55">
        <v>0.6</v>
      </c>
      <c r="JA55">
        <v>0.168457</v>
      </c>
      <c r="JB55">
        <v>2.5512700000000001</v>
      </c>
      <c r="JC55">
        <v>1.49414</v>
      </c>
      <c r="JD55">
        <v>2.2851599999999999</v>
      </c>
      <c r="JE55">
        <v>1.54419</v>
      </c>
      <c r="JF55">
        <v>2.4145500000000002</v>
      </c>
      <c r="JG55">
        <v>41.822299999999998</v>
      </c>
      <c r="JH55">
        <v>23.772300000000001</v>
      </c>
      <c r="JI55">
        <v>18</v>
      </c>
      <c r="JJ55">
        <v>519.01199999999994</v>
      </c>
      <c r="JK55">
        <v>435.76</v>
      </c>
      <c r="JL55">
        <v>21.747800000000002</v>
      </c>
      <c r="JM55">
        <v>34.530999999999999</v>
      </c>
      <c r="JN55">
        <v>30.001200000000001</v>
      </c>
      <c r="JO55">
        <v>34.579500000000003</v>
      </c>
      <c r="JP55">
        <v>34.569299999999998</v>
      </c>
      <c r="JQ55">
        <v>3.4379499999999998</v>
      </c>
      <c r="JR55">
        <v>24.1615</v>
      </c>
      <c r="JS55">
        <v>29.4315</v>
      </c>
      <c r="JT55">
        <v>21.739899999999999</v>
      </c>
      <c r="JU55">
        <v>10</v>
      </c>
      <c r="JV55">
        <v>18.4221</v>
      </c>
      <c r="JW55">
        <v>98.282799999999995</v>
      </c>
      <c r="JX55">
        <v>96.607699999999994</v>
      </c>
    </row>
    <row r="56" spans="1:284" x14ac:dyDescent="0.3">
      <c r="A56">
        <v>49</v>
      </c>
      <c r="B56">
        <v>1693595087.5</v>
      </c>
      <c r="C56">
        <v>10693</v>
      </c>
      <c r="D56" t="s">
        <v>629</v>
      </c>
      <c r="E56" t="s">
        <v>630</v>
      </c>
      <c r="F56" t="s">
        <v>416</v>
      </c>
      <c r="G56" t="s">
        <v>590</v>
      </c>
      <c r="H56" t="s">
        <v>591</v>
      </c>
      <c r="I56" t="s">
        <v>419</v>
      </c>
      <c r="J56" t="s">
        <v>592</v>
      </c>
      <c r="K56" t="s">
        <v>510</v>
      </c>
      <c r="L56" t="s">
        <v>593</v>
      </c>
      <c r="M56">
        <v>1693595087.5</v>
      </c>
      <c r="N56">
        <f t="shared" si="46"/>
        <v>4.079890103169859E-3</v>
      </c>
      <c r="O56">
        <f t="shared" si="47"/>
        <v>4.0798901031698591</v>
      </c>
      <c r="P56">
        <f t="shared" si="48"/>
        <v>21.571937534442895</v>
      </c>
      <c r="Q56">
        <f t="shared" si="49"/>
        <v>372.238</v>
      </c>
      <c r="R56">
        <f t="shared" si="50"/>
        <v>236.33863955439546</v>
      </c>
      <c r="S56">
        <f t="shared" si="51"/>
        <v>23.600797225532894</v>
      </c>
      <c r="T56">
        <f t="shared" si="52"/>
        <v>37.171719250824999</v>
      </c>
      <c r="U56">
        <f t="shared" si="53"/>
        <v>0.28079428113036126</v>
      </c>
      <c r="V56">
        <f t="shared" si="54"/>
        <v>2.9297216429026811</v>
      </c>
      <c r="W56">
        <f t="shared" si="55"/>
        <v>0.2666539556084544</v>
      </c>
      <c r="X56">
        <f t="shared" si="56"/>
        <v>0.1678698145746125</v>
      </c>
      <c r="Y56">
        <f t="shared" si="57"/>
        <v>344.32889967096168</v>
      </c>
      <c r="Z56">
        <f t="shared" si="58"/>
        <v>29.363844926862836</v>
      </c>
      <c r="AA56">
        <f t="shared" si="59"/>
        <v>28.029399999999999</v>
      </c>
      <c r="AB56">
        <f t="shared" si="60"/>
        <v>3.8013485923050485</v>
      </c>
      <c r="AC56">
        <f t="shared" si="61"/>
        <v>59.752377895620747</v>
      </c>
      <c r="AD56">
        <f t="shared" si="62"/>
        <v>2.3202890770975002</v>
      </c>
      <c r="AE56">
        <f t="shared" si="63"/>
        <v>3.8831744590160562</v>
      </c>
      <c r="AF56">
        <f t="shared" si="64"/>
        <v>1.4810595152075483</v>
      </c>
      <c r="AG56">
        <f t="shared" si="65"/>
        <v>-179.92315354979078</v>
      </c>
      <c r="AH56">
        <f t="shared" si="66"/>
        <v>57.792863360332753</v>
      </c>
      <c r="AI56">
        <f t="shared" si="67"/>
        <v>4.3090104175435444</v>
      </c>
      <c r="AJ56">
        <f t="shared" si="68"/>
        <v>226.5076198990472</v>
      </c>
      <c r="AK56">
        <v>0</v>
      </c>
      <c r="AL56">
        <v>0</v>
      </c>
      <c r="AM56">
        <f t="shared" si="69"/>
        <v>1</v>
      </c>
      <c r="AN56">
        <f t="shared" si="70"/>
        <v>0</v>
      </c>
      <c r="AO56">
        <f t="shared" si="71"/>
        <v>52632.125606713424</v>
      </c>
      <c r="AP56" t="s">
        <v>422</v>
      </c>
      <c r="AQ56">
        <v>10366.9</v>
      </c>
      <c r="AR56">
        <v>993.59653846153856</v>
      </c>
      <c r="AS56">
        <v>3431.87</v>
      </c>
      <c r="AT56">
        <f t="shared" si="72"/>
        <v>0.71047955241266758</v>
      </c>
      <c r="AU56">
        <v>-3.9894345373445681</v>
      </c>
      <c r="AV56" t="s">
        <v>631</v>
      </c>
      <c r="AW56">
        <v>10262.299999999999</v>
      </c>
      <c r="AX56">
        <v>847.32673076923061</v>
      </c>
      <c r="AY56">
        <v>1000.961065059515</v>
      </c>
      <c r="AZ56">
        <f t="shared" si="73"/>
        <v>0.15348682346715414</v>
      </c>
      <c r="BA56">
        <v>0.5</v>
      </c>
      <c r="BB56">
        <f t="shared" si="74"/>
        <v>1513.0079998354806</v>
      </c>
      <c r="BC56">
        <f t="shared" si="75"/>
        <v>21.571937534442895</v>
      </c>
      <c r="BD56">
        <f t="shared" si="76"/>
        <v>116.11339588757021</v>
      </c>
      <c r="BE56">
        <f t="shared" si="77"/>
        <v>1.6894406423870145E-2</v>
      </c>
      <c r="BF56">
        <f t="shared" si="78"/>
        <v>2.4285749164438761</v>
      </c>
      <c r="BG56">
        <f t="shared" si="79"/>
        <v>583.39712714879681</v>
      </c>
      <c r="BH56" t="s">
        <v>632</v>
      </c>
      <c r="BI56">
        <v>577.83000000000004</v>
      </c>
      <c r="BJ56">
        <f t="shared" si="80"/>
        <v>577.83000000000004</v>
      </c>
      <c r="BK56">
        <f t="shared" si="81"/>
        <v>0.42272479902538118</v>
      </c>
      <c r="BL56">
        <f t="shared" si="82"/>
        <v>0.36308923399106885</v>
      </c>
      <c r="BM56">
        <f t="shared" si="83"/>
        <v>0.85174312025776966</v>
      </c>
      <c r="BN56">
        <f t="shared" si="84"/>
        <v>20.861399880407546</v>
      </c>
      <c r="BO56">
        <f t="shared" si="85"/>
        <v>0.99697961417611869</v>
      </c>
      <c r="BP56">
        <f t="shared" si="86"/>
        <v>0.24760679022434784</v>
      </c>
      <c r="BQ56">
        <f t="shared" si="87"/>
        <v>0.75239320977565216</v>
      </c>
      <c r="BR56">
        <v>17028</v>
      </c>
      <c r="BS56">
        <v>290.00000000000011</v>
      </c>
      <c r="BT56">
        <v>955.66</v>
      </c>
      <c r="BU56">
        <v>135</v>
      </c>
      <c r="BV56">
        <v>10262.299999999999</v>
      </c>
      <c r="BW56">
        <v>953.13</v>
      </c>
      <c r="BX56">
        <v>2.5299999999999998</v>
      </c>
      <c r="BY56">
        <v>300.00000000000011</v>
      </c>
      <c r="BZ56">
        <v>38.5</v>
      </c>
      <c r="CA56">
        <v>1000.961065059515</v>
      </c>
      <c r="CB56">
        <v>0.81467668281011085</v>
      </c>
      <c r="CC56">
        <v>-49.086258233161921</v>
      </c>
      <c r="CD56">
        <v>0.68347416452593091</v>
      </c>
      <c r="CE56">
        <v>0.99460077810869896</v>
      </c>
      <c r="CF56">
        <v>-1.116464827586207E-2</v>
      </c>
      <c r="CG56">
        <v>289.99999999999989</v>
      </c>
      <c r="CH56">
        <v>944.92</v>
      </c>
      <c r="CI56">
        <v>625</v>
      </c>
      <c r="CJ56">
        <v>10232.5</v>
      </c>
      <c r="CK56">
        <v>952.99</v>
      </c>
      <c r="CL56">
        <v>-8.07</v>
      </c>
      <c r="CZ56">
        <f t="shared" si="88"/>
        <v>1799.79</v>
      </c>
      <c r="DA56">
        <f t="shared" si="89"/>
        <v>1513.0079998354806</v>
      </c>
      <c r="DB56">
        <f t="shared" si="90"/>
        <v>0.84065807668421355</v>
      </c>
      <c r="DC56">
        <f t="shared" si="91"/>
        <v>0.19131615336842725</v>
      </c>
      <c r="DD56">
        <v>6</v>
      </c>
      <c r="DE56">
        <v>0.5</v>
      </c>
      <c r="DF56" t="s">
        <v>425</v>
      </c>
      <c r="DG56">
        <v>2</v>
      </c>
      <c r="DH56">
        <v>1693595087.5</v>
      </c>
      <c r="DI56">
        <v>372.238</v>
      </c>
      <c r="DJ56">
        <v>399.93799999999999</v>
      </c>
      <c r="DK56">
        <v>23.235399999999998</v>
      </c>
      <c r="DL56">
        <v>18.454799999999999</v>
      </c>
      <c r="DM56">
        <v>375.07499999999999</v>
      </c>
      <c r="DN56">
        <v>23.679500000000001</v>
      </c>
      <c r="DO56">
        <v>500.15800000000002</v>
      </c>
      <c r="DP56">
        <v>99.760400000000004</v>
      </c>
      <c r="DQ56">
        <v>9.9687499999999998E-2</v>
      </c>
      <c r="DR56">
        <v>28.395299999999999</v>
      </c>
      <c r="DS56">
        <v>28.029399999999999</v>
      </c>
      <c r="DT56">
        <v>999.9</v>
      </c>
      <c r="DU56">
        <v>0</v>
      </c>
      <c r="DV56">
        <v>0</v>
      </c>
      <c r="DW56">
        <v>10025</v>
      </c>
      <c r="DX56">
        <v>0</v>
      </c>
      <c r="DY56">
        <v>184.93899999999999</v>
      </c>
      <c r="DZ56">
        <v>-27.7</v>
      </c>
      <c r="EA56">
        <v>381.09300000000002</v>
      </c>
      <c r="EB56">
        <v>407.45800000000003</v>
      </c>
      <c r="EC56">
        <v>4.7806899999999999</v>
      </c>
      <c r="ED56">
        <v>399.93799999999999</v>
      </c>
      <c r="EE56">
        <v>18.454799999999999</v>
      </c>
      <c r="EF56">
        <v>2.3179799999999999</v>
      </c>
      <c r="EG56">
        <v>1.8410500000000001</v>
      </c>
      <c r="EH56">
        <v>19.8019</v>
      </c>
      <c r="EI56">
        <v>16.139800000000001</v>
      </c>
      <c r="EJ56">
        <v>1799.79</v>
      </c>
      <c r="EK56">
        <v>0.97800200000000004</v>
      </c>
      <c r="EL56">
        <v>2.1998299999999998E-2</v>
      </c>
      <c r="EM56">
        <v>0</v>
      </c>
      <c r="EN56">
        <v>846.13400000000001</v>
      </c>
      <c r="EO56">
        <v>5.0002500000000003</v>
      </c>
      <c r="EP56">
        <v>23792</v>
      </c>
      <c r="EQ56">
        <v>14820.3</v>
      </c>
      <c r="ER56">
        <v>47.25</v>
      </c>
      <c r="ES56">
        <v>49.311999999999998</v>
      </c>
      <c r="ET56">
        <v>48.125</v>
      </c>
      <c r="EU56">
        <v>48.061999999999998</v>
      </c>
      <c r="EV56">
        <v>48.436999999999998</v>
      </c>
      <c r="EW56">
        <v>1755.31</v>
      </c>
      <c r="EX56">
        <v>39.479999999999997</v>
      </c>
      <c r="EY56">
        <v>0</v>
      </c>
      <c r="EZ56">
        <v>187.80000019073489</v>
      </c>
      <c r="FA56">
        <v>0</v>
      </c>
      <c r="FB56">
        <v>847.32673076923061</v>
      </c>
      <c r="FC56">
        <v>-11.05815384600329</v>
      </c>
      <c r="FD56">
        <v>-282.32820497150158</v>
      </c>
      <c r="FE56">
        <v>23828.534615384611</v>
      </c>
      <c r="FF56">
        <v>15</v>
      </c>
      <c r="FG56">
        <v>1693594984</v>
      </c>
      <c r="FH56" t="s">
        <v>633</v>
      </c>
      <c r="FI56">
        <v>1693594976.5</v>
      </c>
      <c r="FJ56">
        <v>1693594984</v>
      </c>
      <c r="FK56">
        <v>53</v>
      </c>
      <c r="FL56">
        <v>-0.89600000000000002</v>
      </c>
      <c r="FM56">
        <v>-4.0000000000000001E-3</v>
      </c>
      <c r="FN56">
        <v>-2.8370000000000002</v>
      </c>
      <c r="FO56">
        <v>-0.44400000000000001</v>
      </c>
      <c r="FP56">
        <v>400</v>
      </c>
      <c r="FQ56">
        <v>18</v>
      </c>
      <c r="FR56">
        <v>0.5</v>
      </c>
      <c r="FS56">
        <v>0.06</v>
      </c>
      <c r="FT56">
        <v>19.041629617945151</v>
      </c>
      <c r="FU56">
        <v>5.8460252399868864</v>
      </c>
      <c r="FV56">
        <v>0.94841123977886699</v>
      </c>
      <c r="FW56">
        <v>0</v>
      </c>
      <c r="FX56">
        <v>0.29307409510203403</v>
      </c>
      <c r="FY56">
        <v>-3.4219672309426429E-2</v>
      </c>
      <c r="FZ56">
        <v>5.511235116167577E-3</v>
      </c>
      <c r="GA56">
        <v>1</v>
      </c>
      <c r="GB56">
        <v>1</v>
      </c>
      <c r="GC56">
        <v>2</v>
      </c>
      <c r="GD56" t="s">
        <v>486</v>
      </c>
      <c r="GE56">
        <v>2.91696</v>
      </c>
      <c r="GF56">
        <v>2.82979</v>
      </c>
      <c r="GG56">
        <v>8.5709199999999999E-2</v>
      </c>
      <c r="GH56">
        <v>8.8397799999999999E-2</v>
      </c>
      <c r="GI56">
        <v>0.117664</v>
      </c>
      <c r="GJ56">
        <v>9.4945000000000002E-2</v>
      </c>
      <c r="GK56">
        <v>23779.7</v>
      </c>
      <c r="GL56">
        <v>28938.799999999999</v>
      </c>
      <c r="GM56">
        <v>23422</v>
      </c>
      <c r="GN56">
        <v>29074.1</v>
      </c>
      <c r="GO56">
        <v>28220.3</v>
      </c>
      <c r="GP56">
        <v>37203.1</v>
      </c>
      <c r="GQ56">
        <v>33144.400000000001</v>
      </c>
      <c r="GR56">
        <v>42859.199999999997</v>
      </c>
      <c r="GS56">
        <v>1.9488000000000001</v>
      </c>
      <c r="GT56">
        <v>1.7802</v>
      </c>
      <c r="GU56">
        <v>-1.26064E-2</v>
      </c>
      <c r="GV56">
        <v>0</v>
      </c>
      <c r="GW56">
        <v>28.235099999999999</v>
      </c>
      <c r="GX56">
        <v>999.9</v>
      </c>
      <c r="GY56">
        <v>33.6</v>
      </c>
      <c r="GZ56">
        <v>38.700000000000003</v>
      </c>
      <c r="HA56">
        <v>23.2867</v>
      </c>
      <c r="HB56">
        <v>61.869599999999998</v>
      </c>
      <c r="HC56">
        <v>36.197899999999997</v>
      </c>
      <c r="HD56">
        <v>1</v>
      </c>
      <c r="HE56">
        <v>0.60717500000000002</v>
      </c>
      <c r="HF56">
        <v>5.4244399999999997</v>
      </c>
      <c r="HG56">
        <v>20.1937</v>
      </c>
      <c r="HH56">
        <v>5.2100999999999997</v>
      </c>
      <c r="HI56">
        <v>11.8782</v>
      </c>
      <c r="HJ56">
        <v>4.9850000000000003</v>
      </c>
      <c r="HK56">
        <v>3.2839999999999998</v>
      </c>
      <c r="HL56">
        <v>9999</v>
      </c>
      <c r="HM56">
        <v>9999</v>
      </c>
      <c r="HN56">
        <v>9999</v>
      </c>
      <c r="HO56">
        <v>999.9</v>
      </c>
      <c r="HP56">
        <v>1.8549199999999999</v>
      </c>
      <c r="HQ56">
        <v>1.8609800000000001</v>
      </c>
      <c r="HR56">
        <v>1.8583700000000001</v>
      </c>
      <c r="HS56">
        <v>1.8595299999999999</v>
      </c>
      <c r="HT56">
        <v>1.85886</v>
      </c>
      <c r="HU56">
        <v>1.85944</v>
      </c>
      <c r="HV56">
        <v>1.8577699999999999</v>
      </c>
      <c r="HW56">
        <v>1.86111</v>
      </c>
      <c r="HX56">
        <v>5</v>
      </c>
      <c r="HY56">
        <v>0</v>
      </c>
      <c r="HZ56">
        <v>0</v>
      </c>
      <c r="IA56">
        <v>0</v>
      </c>
      <c r="IB56" t="s">
        <v>428</v>
      </c>
      <c r="IC56" t="s">
        <v>429</v>
      </c>
      <c r="ID56" t="s">
        <v>430</v>
      </c>
      <c r="IE56" t="s">
        <v>430</v>
      </c>
      <c r="IF56" t="s">
        <v>430</v>
      </c>
      <c r="IG56" t="s">
        <v>430</v>
      </c>
      <c r="IH56">
        <v>0</v>
      </c>
      <c r="II56">
        <v>100</v>
      </c>
      <c r="IJ56">
        <v>100</v>
      </c>
      <c r="IK56">
        <v>-2.8370000000000002</v>
      </c>
      <c r="IL56">
        <v>-0.44409999999999999</v>
      </c>
      <c r="IM56">
        <v>-2.836571428571403</v>
      </c>
      <c r="IN56">
        <v>0</v>
      </c>
      <c r="IO56">
        <v>0</v>
      </c>
      <c r="IP56">
        <v>0</v>
      </c>
      <c r="IQ56">
        <v>-0.444074999999998</v>
      </c>
      <c r="IR56">
        <v>0</v>
      </c>
      <c r="IS56">
        <v>0</v>
      </c>
      <c r="IT56">
        <v>0</v>
      </c>
      <c r="IU56">
        <v>-1</v>
      </c>
      <c r="IV56">
        <v>-1</v>
      </c>
      <c r="IW56">
        <v>-1</v>
      </c>
      <c r="IX56">
        <v>-1</v>
      </c>
      <c r="IY56">
        <v>1.9</v>
      </c>
      <c r="IZ56">
        <v>1.7</v>
      </c>
      <c r="JA56">
        <v>1.00342</v>
      </c>
      <c r="JB56">
        <v>2.48169</v>
      </c>
      <c r="JC56">
        <v>1.49414</v>
      </c>
      <c r="JD56">
        <v>2.2851599999999999</v>
      </c>
      <c r="JE56">
        <v>1.54419</v>
      </c>
      <c r="JF56">
        <v>2.52319</v>
      </c>
      <c r="JG56">
        <v>41.7699</v>
      </c>
      <c r="JH56">
        <v>23.772300000000001</v>
      </c>
      <c r="JI56">
        <v>18</v>
      </c>
      <c r="JJ56">
        <v>519.15700000000004</v>
      </c>
      <c r="JK56">
        <v>437.42599999999999</v>
      </c>
      <c r="JL56">
        <v>21.556000000000001</v>
      </c>
      <c r="JM56">
        <v>34.612699999999997</v>
      </c>
      <c r="JN56">
        <v>30.001100000000001</v>
      </c>
      <c r="JO56">
        <v>34.648099999999999</v>
      </c>
      <c r="JP56">
        <v>34.641100000000002</v>
      </c>
      <c r="JQ56">
        <v>20.1632</v>
      </c>
      <c r="JR56">
        <v>22.398299999999999</v>
      </c>
      <c r="JS56">
        <v>28.194199999999999</v>
      </c>
      <c r="JT56">
        <v>21.538</v>
      </c>
      <c r="JU56">
        <v>400</v>
      </c>
      <c r="JV56">
        <v>18.478100000000001</v>
      </c>
      <c r="JW56">
        <v>98.269400000000005</v>
      </c>
      <c r="JX56">
        <v>96.590100000000007</v>
      </c>
    </row>
    <row r="57" spans="1:284" x14ac:dyDescent="0.3">
      <c r="A57">
        <v>50</v>
      </c>
      <c r="B57">
        <v>1693595232.5999999</v>
      </c>
      <c r="C57">
        <v>10838.099999904631</v>
      </c>
      <c r="D57" t="s">
        <v>634</v>
      </c>
      <c r="E57" t="s">
        <v>635</v>
      </c>
      <c r="F57" t="s">
        <v>416</v>
      </c>
      <c r="G57" t="s">
        <v>590</v>
      </c>
      <c r="H57" t="s">
        <v>591</v>
      </c>
      <c r="I57" t="s">
        <v>419</v>
      </c>
      <c r="J57" t="s">
        <v>592</v>
      </c>
      <c r="K57" t="s">
        <v>510</v>
      </c>
      <c r="L57" t="s">
        <v>593</v>
      </c>
      <c r="M57">
        <v>1693595232.5999999</v>
      </c>
      <c r="N57">
        <f t="shared" si="46"/>
        <v>3.5175740036433307E-3</v>
      </c>
      <c r="O57">
        <f t="shared" si="47"/>
        <v>3.5175740036433307</v>
      </c>
      <c r="P57">
        <f t="shared" si="48"/>
        <v>25.676761991820481</v>
      </c>
      <c r="Q57">
        <f t="shared" si="49"/>
        <v>367.66</v>
      </c>
      <c r="R57">
        <f t="shared" si="50"/>
        <v>184.97799093342547</v>
      </c>
      <c r="S57">
        <f t="shared" si="51"/>
        <v>18.470258090228448</v>
      </c>
      <c r="T57">
        <f t="shared" si="52"/>
        <v>36.711259837920004</v>
      </c>
      <c r="U57">
        <f t="shared" si="53"/>
        <v>0.24257622984903854</v>
      </c>
      <c r="V57">
        <f t="shared" si="54"/>
        <v>2.9260454560501361</v>
      </c>
      <c r="W57">
        <f t="shared" si="55"/>
        <v>0.2319321164110458</v>
      </c>
      <c r="X57">
        <f t="shared" si="56"/>
        <v>0.14587498048193387</v>
      </c>
      <c r="Y57">
        <f t="shared" si="57"/>
        <v>344.36689967099824</v>
      </c>
      <c r="Z57">
        <f t="shared" si="58"/>
        <v>29.395552118935068</v>
      </c>
      <c r="AA57">
        <f t="shared" si="59"/>
        <v>28.003599999999999</v>
      </c>
      <c r="AB57">
        <f t="shared" si="60"/>
        <v>3.7956361664820988</v>
      </c>
      <c r="AC57">
        <f t="shared" si="61"/>
        <v>60.348656694295286</v>
      </c>
      <c r="AD57">
        <f t="shared" si="62"/>
        <v>2.3276891824992001</v>
      </c>
      <c r="AE57">
        <f t="shared" si="63"/>
        <v>3.8570687567917892</v>
      </c>
      <c r="AF57">
        <f t="shared" si="64"/>
        <v>1.4679469839828987</v>
      </c>
      <c r="AG57">
        <f t="shared" si="65"/>
        <v>-155.12501356067088</v>
      </c>
      <c r="AH57">
        <f t="shared" si="66"/>
        <v>43.491388996146796</v>
      </c>
      <c r="AI57">
        <f t="shared" si="67"/>
        <v>3.2444801383645068</v>
      </c>
      <c r="AJ57">
        <f t="shared" si="68"/>
        <v>235.97775524483865</v>
      </c>
      <c r="AK57">
        <v>0</v>
      </c>
      <c r="AL57">
        <v>0</v>
      </c>
      <c r="AM57">
        <f t="shared" si="69"/>
        <v>1</v>
      </c>
      <c r="AN57">
        <f t="shared" si="70"/>
        <v>0</v>
      </c>
      <c r="AO57">
        <f t="shared" si="71"/>
        <v>52546.460097483177</v>
      </c>
      <c r="AP57" t="s">
        <v>422</v>
      </c>
      <c r="AQ57">
        <v>10366.9</v>
      </c>
      <c r="AR57">
        <v>993.59653846153856</v>
      </c>
      <c r="AS57">
        <v>3431.87</v>
      </c>
      <c r="AT57">
        <f t="shared" si="72"/>
        <v>0.71047955241266758</v>
      </c>
      <c r="AU57">
        <v>-3.9894345373445681</v>
      </c>
      <c r="AV57" t="s">
        <v>636</v>
      </c>
      <c r="AW57">
        <v>10263.5</v>
      </c>
      <c r="AX57">
        <v>821.64380769230775</v>
      </c>
      <c r="AY57">
        <v>1005.184381294301</v>
      </c>
      <c r="AZ57">
        <f t="shared" si="73"/>
        <v>0.1825939370105033</v>
      </c>
      <c r="BA57">
        <v>0.5</v>
      </c>
      <c r="BB57">
        <f t="shared" si="74"/>
        <v>1513.1759998354989</v>
      </c>
      <c r="BC57">
        <f t="shared" si="75"/>
        <v>25.676761991820481</v>
      </c>
      <c r="BD57">
        <f t="shared" si="76"/>
        <v>138.14838159988423</v>
      </c>
      <c r="BE57">
        <f t="shared" si="77"/>
        <v>1.9605251822914276E-2</v>
      </c>
      <c r="BF57">
        <f t="shared" si="78"/>
        <v>2.4141696427684605</v>
      </c>
      <c r="BG57">
        <f t="shared" si="79"/>
        <v>584.82926250373009</v>
      </c>
      <c r="BH57" t="s">
        <v>637</v>
      </c>
      <c r="BI57">
        <v>578.77</v>
      </c>
      <c r="BJ57">
        <f t="shared" si="80"/>
        <v>578.77</v>
      </c>
      <c r="BK57">
        <f t="shared" si="81"/>
        <v>0.42421508852459389</v>
      </c>
      <c r="BL57">
        <f t="shared" si="82"/>
        <v>0.43042772864482248</v>
      </c>
      <c r="BM57">
        <f t="shared" si="83"/>
        <v>0.85054348557908899</v>
      </c>
      <c r="BN57">
        <f t="shared" si="84"/>
        <v>15.839063081099647</v>
      </c>
      <c r="BO57">
        <f t="shared" si="85"/>
        <v>0.99524752124175142</v>
      </c>
      <c r="BP57">
        <f t="shared" si="86"/>
        <v>0.30319544086560535</v>
      </c>
      <c r="BQ57">
        <f t="shared" si="87"/>
        <v>0.69680455913439465</v>
      </c>
      <c r="BR57">
        <v>17030</v>
      </c>
      <c r="BS57">
        <v>290.00000000000011</v>
      </c>
      <c r="BT57">
        <v>953.84</v>
      </c>
      <c r="BU57">
        <v>125</v>
      </c>
      <c r="BV57">
        <v>10263.5</v>
      </c>
      <c r="BW57">
        <v>948.96</v>
      </c>
      <c r="BX57">
        <v>4.88</v>
      </c>
      <c r="BY57">
        <v>300.00000000000011</v>
      </c>
      <c r="BZ57">
        <v>38.5</v>
      </c>
      <c r="CA57">
        <v>1005.184381294301</v>
      </c>
      <c r="CB57">
        <v>1.629136406644331</v>
      </c>
      <c r="CC57">
        <v>-57.710864152728128</v>
      </c>
      <c r="CD57">
        <v>1.3667025892587561</v>
      </c>
      <c r="CE57">
        <v>0.98453948175110295</v>
      </c>
      <c r="CF57">
        <v>-1.1164340378198001E-2</v>
      </c>
      <c r="CG57">
        <v>289.99999999999989</v>
      </c>
      <c r="CH57">
        <v>942.53</v>
      </c>
      <c r="CI57">
        <v>665</v>
      </c>
      <c r="CJ57">
        <v>10229.1</v>
      </c>
      <c r="CK57">
        <v>948.77</v>
      </c>
      <c r="CL57">
        <v>-6.24</v>
      </c>
      <c r="CZ57">
        <f t="shared" si="88"/>
        <v>1799.99</v>
      </c>
      <c r="DA57">
        <f t="shared" si="89"/>
        <v>1513.1759998354989</v>
      </c>
      <c r="DB57">
        <f t="shared" si="90"/>
        <v>0.84065800356418585</v>
      </c>
      <c r="DC57">
        <f t="shared" si="91"/>
        <v>0.19131600712837196</v>
      </c>
      <c r="DD57">
        <v>6</v>
      </c>
      <c r="DE57">
        <v>0.5</v>
      </c>
      <c r="DF57" t="s">
        <v>425</v>
      </c>
      <c r="DG57">
        <v>2</v>
      </c>
      <c r="DH57">
        <v>1693595232.5999999</v>
      </c>
      <c r="DI57">
        <v>367.66</v>
      </c>
      <c r="DJ57">
        <v>400.01</v>
      </c>
      <c r="DK57">
        <v>23.311599999999999</v>
      </c>
      <c r="DL57">
        <v>19.1907</v>
      </c>
      <c r="DM57">
        <v>370.57600000000002</v>
      </c>
      <c r="DN57">
        <v>23.746600000000001</v>
      </c>
      <c r="DO57">
        <v>500.21699999999998</v>
      </c>
      <c r="DP57">
        <v>99.750500000000002</v>
      </c>
      <c r="DQ57">
        <v>0.10061199999999999</v>
      </c>
      <c r="DR57">
        <v>28.279299999999999</v>
      </c>
      <c r="DS57">
        <v>28.003599999999999</v>
      </c>
      <c r="DT57">
        <v>999.9</v>
      </c>
      <c r="DU57">
        <v>0</v>
      </c>
      <c r="DV57">
        <v>0</v>
      </c>
      <c r="DW57">
        <v>10005</v>
      </c>
      <c r="DX57">
        <v>0</v>
      </c>
      <c r="DY57">
        <v>173.07400000000001</v>
      </c>
      <c r="DZ57">
        <v>-32.349699999999999</v>
      </c>
      <c r="EA57">
        <v>376.435</v>
      </c>
      <c r="EB57">
        <v>407.83699999999999</v>
      </c>
      <c r="EC57">
        <v>4.12094</v>
      </c>
      <c r="ED57">
        <v>400.01</v>
      </c>
      <c r="EE57">
        <v>19.1907</v>
      </c>
      <c r="EF57">
        <v>2.3253499999999998</v>
      </c>
      <c r="EG57">
        <v>1.91428</v>
      </c>
      <c r="EH57">
        <v>19.853100000000001</v>
      </c>
      <c r="EI57">
        <v>16.752600000000001</v>
      </c>
      <c r="EJ57">
        <v>1799.99</v>
      </c>
      <c r="EK57">
        <v>0.97800500000000001</v>
      </c>
      <c r="EL57">
        <v>2.19946E-2</v>
      </c>
      <c r="EM57">
        <v>0</v>
      </c>
      <c r="EN57">
        <v>820.86099999999999</v>
      </c>
      <c r="EO57">
        <v>5.0002500000000003</v>
      </c>
      <c r="EP57">
        <v>23314.5</v>
      </c>
      <c r="EQ57">
        <v>14822</v>
      </c>
      <c r="ER57">
        <v>47.311999999999998</v>
      </c>
      <c r="ES57">
        <v>49.375</v>
      </c>
      <c r="ET57">
        <v>48.186999999999998</v>
      </c>
      <c r="EU57">
        <v>48.125</v>
      </c>
      <c r="EV57">
        <v>48.5</v>
      </c>
      <c r="EW57">
        <v>1755.51</v>
      </c>
      <c r="EX57">
        <v>39.479999999999997</v>
      </c>
      <c r="EY57">
        <v>0</v>
      </c>
      <c r="EZ57">
        <v>143.4000000953674</v>
      </c>
      <c r="FA57">
        <v>0</v>
      </c>
      <c r="FB57">
        <v>821.64380769230775</v>
      </c>
      <c r="FC57">
        <v>-5.2340854497918388</v>
      </c>
      <c r="FD57">
        <v>-81.439315854415099</v>
      </c>
      <c r="FE57">
        <v>23322.534615384611</v>
      </c>
      <c r="FF57">
        <v>15</v>
      </c>
      <c r="FG57">
        <v>1693595156</v>
      </c>
      <c r="FH57" t="s">
        <v>638</v>
      </c>
      <c r="FI57">
        <v>1693595150.5</v>
      </c>
      <c r="FJ57">
        <v>1693595156</v>
      </c>
      <c r="FK57">
        <v>54</v>
      </c>
      <c r="FL57">
        <v>-7.9000000000000001E-2</v>
      </c>
      <c r="FM57">
        <v>8.9999999999999993E-3</v>
      </c>
      <c r="FN57">
        <v>-2.9159999999999999</v>
      </c>
      <c r="FO57">
        <v>-0.435</v>
      </c>
      <c r="FP57">
        <v>400</v>
      </c>
      <c r="FQ57">
        <v>19</v>
      </c>
      <c r="FR57">
        <v>0.38</v>
      </c>
      <c r="FS57">
        <v>0.06</v>
      </c>
      <c r="FT57">
        <v>25.356616381817979</v>
      </c>
      <c r="FU57">
        <v>0.95502348107494517</v>
      </c>
      <c r="FV57">
        <v>0.1636846885089536</v>
      </c>
      <c r="FW57">
        <v>1</v>
      </c>
      <c r="FX57">
        <v>0.23511671582671209</v>
      </c>
      <c r="FY57">
        <v>-4.6326190354594121E-4</v>
      </c>
      <c r="FZ57">
        <v>1.2526728872733349E-3</v>
      </c>
      <c r="GA57">
        <v>1</v>
      </c>
      <c r="GB57">
        <v>2</v>
      </c>
      <c r="GC57">
        <v>2</v>
      </c>
      <c r="GD57" t="s">
        <v>427</v>
      </c>
      <c r="GE57">
        <v>2.9169900000000002</v>
      </c>
      <c r="GF57">
        <v>2.8305400000000001</v>
      </c>
      <c r="GG57">
        <v>8.4882200000000005E-2</v>
      </c>
      <c r="GH57">
        <v>8.8386900000000004E-2</v>
      </c>
      <c r="GI57">
        <v>0.117864</v>
      </c>
      <c r="GJ57">
        <v>9.7618399999999994E-2</v>
      </c>
      <c r="GK57">
        <v>23803.8</v>
      </c>
      <c r="GL57">
        <v>28935.200000000001</v>
      </c>
      <c r="GM57">
        <v>23424.9</v>
      </c>
      <c r="GN57">
        <v>29070.7</v>
      </c>
      <c r="GO57">
        <v>28205.599999999999</v>
      </c>
      <c r="GP57">
        <v>37089.9</v>
      </c>
      <c r="GQ57">
        <v>33134.1</v>
      </c>
      <c r="GR57">
        <v>42855.199999999997</v>
      </c>
      <c r="GS57">
        <v>1.9477</v>
      </c>
      <c r="GT57">
        <v>1.7803</v>
      </c>
      <c r="GU57">
        <v>-1.61082E-2</v>
      </c>
      <c r="GV57">
        <v>0</v>
      </c>
      <c r="GW57">
        <v>28.266500000000001</v>
      </c>
      <c r="GX57">
        <v>999.9</v>
      </c>
      <c r="GY57">
        <v>33.799999999999997</v>
      </c>
      <c r="GZ57">
        <v>38.5</v>
      </c>
      <c r="HA57">
        <v>23.1782</v>
      </c>
      <c r="HB57">
        <v>61.881500000000003</v>
      </c>
      <c r="HC57">
        <v>36.678699999999999</v>
      </c>
      <c r="HD57">
        <v>1</v>
      </c>
      <c r="HE57">
        <v>0.61034600000000006</v>
      </c>
      <c r="HF57">
        <v>4.6025700000000001</v>
      </c>
      <c r="HG57">
        <v>20.2195</v>
      </c>
      <c r="HH57">
        <v>5.2100999999999997</v>
      </c>
      <c r="HI57">
        <v>11.8782</v>
      </c>
      <c r="HJ57">
        <v>4.9842000000000004</v>
      </c>
      <c r="HK57">
        <v>3.2839999999999998</v>
      </c>
      <c r="HL57">
        <v>9999</v>
      </c>
      <c r="HM57">
        <v>9999</v>
      </c>
      <c r="HN57">
        <v>9999</v>
      </c>
      <c r="HO57">
        <v>999.9</v>
      </c>
      <c r="HP57">
        <v>1.85486</v>
      </c>
      <c r="HQ57">
        <v>1.8609</v>
      </c>
      <c r="HR57">
        <v>1.85826</v>
      </c>
      <c r="HS57">
        <v>1.85944</v>
      </c>
      <c r="HT57">
        <v>1.85883</v>
      </c>
      <c r="HU57">
        <v>1.8593900000000001</v>
      </c>
      <c r="HV57">
        <v>1.8577600000000001</v>
      </c>
      <c r="HW57">
        <v>1.86103</v>
      </c>
      <c r="HX57">
        <v>5</v>
      </c>
      <c r="HY57">
        <v>0</v>
      </c>
      <c r="HZ57">
        <v>0</v>
      </c>
      <c r="IA57">
        <v>0</v>
      </c>
      <c r="IB57" t="s">
        <v>428</v>
      </c>
      <c r="IC57" t="s">
        <v>429</v>
      </c>
      <c r="ID57" t="s">
        <v>430</v>
      </c>
      <c r="IE57" t="s">
        <v>430</v>
      </c>
      <c r="IF57" t="s">
        <v>430</v>
      </c>
      <c r="IG57" t="s">
        <v>430</v>
      </c>
      <c r="IH57">
        <v>0</v>
      </c>
      <c r="II57">
        <v>100</v>
      </c>
      <c r="IJ57">
        <v>100</v>
      </c>
      <c r="IK57">
        <v>-2.9159999999999999</v>
      </c>
      <c r="IL57">
        <v>-0.435</v>
      </c>
      <c r="IM57">
        <v>-2.9159523809523189</v>
      </c>
      <c r="IN57">
        <v>0</v>
      </c>
      <c r="IO57">
        <v>0</v>
      </c>
      <c r="IP57">
        <v>0</v>
      </c>
      <c r="IQ57">
        <v>-0.43501999999999802</v>
      </c>
      <c r="IR57">
        <v>0</v>
      </c>
      <c r="IS57">
        <v>0</v>
      </c>
      <c r="IT57">
        <v>0</v>
      </c>
      <c r="IU57">
        <v>-1</v>
      </c>
      <c r="IV57">
        <v>-1</v>
      </c>
      <c r="IW57">
        <v>-1</v>
      </c>
      <c r="IX57">
        <v>-1</v>
      </c>
      <c r="IY57">
        <v>1.4</v>
      </c>
      <c r="IZ57">
        <v>1.3</v>
      </c>
      <c r="JA57">
        <v>1.00342</v>
      </c>
      <c r="JB57">
        <v>2.47925</v>
      </c>
      <c r="JC57">
        <v>1.49414</v>
      </c>
      <c r="JD57">
        <v>2.2863799999999999</v>
      </c>
      <c r="JE57">
        <v>1.54419</v>
      </c>
      <c r="JF57">
        <v>2.5329600000000001</v>
      </c>
      <c r="JG57">
        <v>41.717399999999998</v>
      </c>
      <c r="JH57">
        <v>23.851099999999999</v>
      </c>
      <c r="JI57">
        <v>18</v>
      </c>
      <c r="JJ57">
        <v>519.17399999999998</v>
      </c>
      <c r="JK57">
        <v>438.17399999999998</v>
      </c>
      <c r="JL57">
        <v>21.2654</v>
      </c>
      <c r="JM57">
        <v>34.732599999999998</v>
      </c>
      <c r="JN57">
        <v>29.997199999999999</v>
      </c>
      <c r="JO57">
        <v>34.742400000000004</v>
      </c>
      <c r="JP57">
        <v>34.734900000000003</v>
      </c>
      <c r="JQ57">
        <v>20.163399999999999</v>
      </c>
      <c r="JR57">
        <v>18.983499999999999</v>
      </c>
      <c r="JS57">
        <v>28.106400000000001</v>
      </c>
      <c r="JT57">
        <v>21.2744</v>
      </c>
      <c r="JU57">
        <v>400</v>
      </c>
      <c r="JV57">
        <v>19.114699999999999</v>
      </c>
      <c r="JW57">
        <v>98.256500000000003</v>
      </c>
      <c r="JX57">
        <v>96.580100000000002</v>
      </c>
    </row>
    <row r="58" spans="1:284" x14ac:dyDescent="0.3">
      <c r="A58">
        <v>51</v>
      </c>
      <c r="B58">
        <v>1693595334.5999999</v>
      </c>
      <c r="C58">
        <v>10940.099999904631</v>
      </c>
      <c r="D58" t="s">
        <v>639</v>
      </c>
      <c r="E58" t="s">
        <v>640</v>
      </c>
      <c r="F58" t="s">
        <v>416</v>
      </c>
      <c r="G58" t="s">
        <v>590</v>
      </c>
      <c r="H58" t="s">
        <v>591</v>
      </c>
      <c r="I58" t="s">
        <v>419</v>
      </c>
      <c r="J58" t="s">
        <v>592</v>
      </c>
      <c r="K58" t="s">
        <v>510</v>
      </c>
      <c r="L58" t="s">
        <v>593</v>
      </c>
      <c r="M58">
        <v>1693595334.5999999</v>
      </c>
      <c r="N58">
        <f t="shared" si="46"/>
        <v>2.7778089939298335E-3</v>
      </c>
      <c r="O58">
        <f t="shared" si="47"/>
        <v>2.7778089939298334</v>
      </c>
      <c r="P58">
        <f t="shared" si="48"/>
        <v>27.751594998084062</v>
      </c>
      <c r="Q58">
        <f t="shared" si="49"/>
        <v>465.13400000000001</v>
      </c>
      <c r="R58">
        <f t="shared" si="50"/>
        <v>210.67988866178226</v>
      </c>
      <c r="S58">
        <f t="shared" si="51"/>
        <v>21.035039163631186</v>
      </c>
      <c r="T58">
        <f t="shared" si="52"/>
        <v>46.440654437801996</v>
      </c>
      <c r="U58">
        <f t="shared" si="53"/>
        <v>0.18584622499193471</v>
      </c>
      <c r="V58">
        <f t="shared" si="54"/>
        <v>2.923291043807021</v>
      </c>
      <c r="W58">
        <f t="shared" si="55"/>
        <v>0.17952306171785026</v>
      </c>
      <c r="X58">
        <f t="shared" si="56"/>
        <v>0.11275210212273988</v>
      </c>
      <c r="Y58">
        <f t="shared" si="57"/>
        <v>344.36309967099459</v>
      </c>
      <c r="Z58">
        <f t="shared" si="58"/>
        <v>29.527964550655984</v>
      </c>
      <c r="AA58">
        <f t="shared" si="59"/>
        <v>28.0107</v>
      </c>
      <c r="AB58">
        <f t="shared" si="60"/>
        <v>3.7972074432294938</v>
      </c>
      <c r="AC58">
        <f t="shared" si="61"/>
        <v>59.829668274177159</v>
      </c>
      <c r="AD58">
        <f t="shared" si="62"/>
        <v>2.2994680676120995</v>
      </c>
      <c r="AE58">
        <f t="shared" si="63"/>
        <v>3.84335754140319</v>
      </c>
      <c r="AF58">
        <f t="shared" si="64"/>
        <v>1.4977393756173942</v>
      </c>
      <c r="AG58">
        <f t="shared" si="65"/>
        <v>-122.50137663230566</v>
      </c>
      <c r="AH58">
        <f t="shared" si="66"/>
        <v>32.686336804722352</v>
      </c>
      <c r="AI58">
        <f t="shared" si="67"/>
        <v>2.4400573264036591</v>
      </c>
      <c r="AJ58">
        <f t="shared" si="68"/>
        <v>256.98811716981493</v>
      </c>
      <c r="AK58">
        <v>0</v>
      </c>
      <c r="AL58">
        <v>0</v>
      </c>
      <c r="AM58">
        <f t="shared" si="69"/>
        <v>1</v>
      </c>
      <c r="AN58">
        <f t="shared" si="70"/>
        <v>0</v>
      </c>
      <c r="AO58">
        <f t="shared" si="71"/>
        <v>52477.81796628335</v>
      </c>
      <c r="AP58" t="s">
        <v>422</v>
      </c>
      <c r="AQ58">
        <v>10366.9</v>
      </c>
      <c r="AR58">
        <v>993.59653846153856</v>
      </c>
      <c r="AS58">
        <v>3431.87</v>
      </c>
      <c r="AT58">
        <f t="shared" si="72"/>
        <v>0.71047955241266758</v>
      </c>
      <c r="AU58">
        <v>-3.9894345373445681</v>
      </c>
      <c r="AV58" t="s">
        <v>641</v>
      </c>
      <c r="AW58">
        <v>10260.1</v>
      </c>
      <c r="AX58">
        <v>816.05930769230758</v>
      </c>
      <c r="AY58">
        <v>1010.805299849024</v>
      </c>
      <c r="AZ58">
        <f t="shared" si="73"/>
        <v>0.19266419773007137</v>
      </c>
      <c r="BA58">
        <v>0.5</v>
      </c>
      <c r="BB58">
        <f t="shared" si="74"/>
        <v>1513.1591998354972</v>
      </c>
      <c r="BC58">
        <f t="shared" si="75"/>
        <v>27.751594998084062</v>
      </c>
      <c r="BD58">
        <f t="shared" si="76"/>
        <v>145.76580163709141</v>
      </c>
      <c r="BE58">
        <f t="shared" si="77"/>
        <v>2.0976662296260266E-2</v>
      </c>
      <c r="BF58">
        <f t="shared" si="78"/>
        <v>2.3951840186360234</v>
      </c>
      <c r="BG58">
        <f t="shared" si="79"/>
        <v>586.72753964773426</v>
      </c>
      <c r="BH58" t="s">
        <v>642</v>
      </c>
      <c r="BI58">
        <v>578.14</v>
      </c>
      <c r="BJ58">
        <f t="shared" si="80"/>
        <v>578.14</v>
      </c>
      <c r="BK58">
        <f t="shared" si="81"/>
        <v>0.42804019717115438</v>
      </c>
      <c r="BL58">
        <f t="shared" si="82"/>
        <v>0.450107721198515</v>
      </c>
      <c r="BM58">
        <f t="shared" si="83"/>
        <v>0.84838604218022584</v>
      </c>
      <c r="BN58">
        <f t="shared" si="84"/>
        <v>11.316676881715601</v>
      </c>
      <c r="BO58">
        <f t="shared" si="85"/>
        <v>0.99294223488097699</v>
      </c>
      <c r="BP58">
        <f t="shared" si="86"/>
        <v>0.31888035033824585</v>
      </c>
      <c r="BQ58">
        <f t="shared" si="87"/>
        <v>0.6811196496617542</v>
      </c>
      <c r="BR58">
        <v>17032</v>
      </c>
      <c r="BS58">
        <v>290.00000000000011</v>
      </c>
      <c r="BT58">
        <v>958.05</v>
      </c>
      <c r="BU58">
        <v>145</v>
      </c>
      <c r="BV58">
        <v>10260.1</v>
      </c>
      <c r="BW58">
        <v>953.33</v>
      </c>
      <c r="BX58">
        <v>4.72</v>
      </c>
      <c r="BY58">
        <v>300.00000000000011</v>
      </c>
      <c r="BZ58">
        <v>38.5</v>
      </c>
      <c r="CA58">
        <v>1010.805299849024</v>
      </c>
      <c r="CB58">
        <v>1.16831763129595</v>
      </c>
      <c r="CC58">
        <v>-58.968451545649337</v>
      </c>
      <c r="CD58">
        <v>0.98009833381303235</v>
      </c>
      <c r="CE58">
        <v>0.99232441365129065</v>
      </c>
      <c r="CF58">
        <v>-1.116414505005563E-2</v>
      </c>
      <c r="CG58">
        <v>289.99999999999989</v>
      </c>
      <c r="CH58">
        <v>946.12</v>
      </c>
      <c r="CI58">
        <v>665</v>
      </c>
      <c r="CJ58">
        <v>10228.9</v>
      </c>
      <c r="CK58">
        <v>953.16</v>
      </c>
      <c r="CL58">
        <v>-7.04</v>
      </c>
      <c r="CZ58">
        <f t="shared" si="88"/>
        <v>1799.97</v>
      </c>
      <c r="DA58">
        <f t="shared" si="89"/>
        <v>1513.1591998354972</v>
      </c>
      <c r="DB58">
        <f t="shared" si="90"/>
        <v>0.84065801087545744</v>
      </c>
      <c r="DC58">
        <f t="shared" si="91"/>
        <v>0.19131602175091506</v>
      </c>
      <c r="DD58">
        <v>6</v>
      </c>
      <c r="DE58">
        <v>0.5</v>
      </c>
      <c r="DF58" t="s">
        <v>425</v>
      </c>
      <c r="DG58">
        <v>2</v>
      </c>
      <c r="DH58">
        <v>1693595334.5999999</v>
      </c>
      <c r="DI58">
        <v>465.13400000000001</v>
      </c>
      <c r="DJ58">
        <v>499.99599999999998</v>
      </c>
      <c r="DK58">
        <v>23.0307</v>
      </c>
      <c r="DL58">
        <v>19.773199999999999</v>
      </c>
      <c r="DM58">
        <v>468.197</v>
      </c>
      <c r="DN58">
        <v>23.4604</v>
      </c>
      <c r="DO58">
        <v>499.86200000000002</v>
      </c>
      <c r="DP58">
        <v>99.743399999999994</v>
      </c>
      <c r="DQ58">
        <v>0.100203</v>
      </c>
      <c r="DR58">
        <v>28.2181</v>
      </c>
      <c r="DS58">
        <v>28.0107</v>
      </c>
      <c r="DT58">
        <v>999.9</v>
      </c>
      <c r="DU58">
        <v>0</v>
      </c>
      <c r="DV58">
        <v>0</v>
      </c>
      <c r="DW58">
        <v>9990</v>
      </c>
      <c r="DX58">
        <v>0</v>
      </c>
      <c r="DY58">
        <v>148.16499999999999</v>
      </c>
      <c r="DZ58">
        <v>-34.862200000000001</v>
      </c>
      <c r="EA58">
        <v>476.09899999999999</v>
      </c>
      <c r="EB58">
        <v>510.08199999999999</v>
      </c>
      <c r="EC58">
        <v>3.25745</v>
      </c>
      <c r="ED58">
        <v>499.99599999999998</v>
      </c>
      <c r="EE58">
        <v>19.773199999999999</v>
      </c>
      <c r="EF58">
        <v>2.2971599999999999</v>
      </c>
      <c r="EG58">
        <v>1.9722500000000001</v>
      </c>
      <c r="EH58">
        <v>19.656500000000001</v>
      </c>
      <c r="EI58">
        <v>17.223299999999998</v>
      </c>
      <c r="EJ58">
        <v>1799.97</v>
      </c>
      <c r="EK58">
        <v>0.97800500000000001</v>
      </c>
      <c r="EL58">
        <v>2.19946E-2</v>
      </c>
      <c r="EM58">
        <v>0</v>
      </c>
      <c r="EN58">
        <v>815.65300000000002</v>
      </c>
      <c r="EO58">
        <v>5.0002500000000003</v>
      </c>
      <c r="EP58">
        <v>23197.8</v>
      </c>
      <c r="EQ58">
        <v>14821.9</v>
      </c>
      <c r="ER58">
        <v>47.311999999999998</v>
      </c>
      <c r="ES58">
        <v>49.436999999999998</v>
      </c>
      <c r="ET58">
        <v>48.25</v>
      </c>
      <c r="EU58">
        <v>48.125</v>
      </c>
      <c r="EV58">
        <v>48.561999999999998</v>
      </c>
      <c r="EW58">
        <v>1755.49</v>
      </c>
      <c r="EX58">
        <v>39.479999999999997</v>
      </c>
      <c r="EY58">
        <v>0</v>
      </c>
      <c r="EZ58">
        <v>100.2000000476837</v>
      </c>
      <c r="FA58">
        <v>0</v>
      </c>
      <c r="FB58">
        <v>816.05930769230758</v>
      </c>
      <c r="FC58">
        <v>-2.8694700904538442</v>
      </c>
      <c r="FD58">
        <v>-38.656410527669088</v>
      </c>
      <c r="FE58">
        <v>23188.657692307701</v>
      </c>
      <c r="FF58">
        <v>15</v>
      </c>
      <c r="FG58">
        <v>1693595299.5999999</v>
      </c>
      <c r="FH58" t="s">
        <v>643</v>
      </c>
      <c r="FI58">
        <v>1693595299.5999999</v>
      </c>
      <c r="FJ58">
        <v>1693595296.0999999</v>
      </c>
      <c r="FK58">
        <v>55</v>
      </c>
      <c r="FL58">
        <v>-0.14699999999999999</v>
      </c>
      <c r="FM58">
        <v>5.0000000000000001E-3</v>
      </c>
      <c r="FN58">
        <v>-3.0630000000000002</v>
      </c>
      <c r="FO58">
        <v>-0.43</v>
      </c>
      <c r="FP58">
        <v>500</v>
      </c>
      <c r="FQ58">
        <v>19</v>
      </c>
      <c r="FR58">
        <v>0.27</v>
      </c>
      <c r="FS58">
        <v>0.08</v>
      </c>
      <c r="FT58">
        <v>27.82633055347619</v>
      </c>
      <c r="FU58">
        <v>-0.1463028908545301</v>
      </c>
      <c r="FV58">
        <v>0.16153972080778661</v>
      </c>
      <c r="FW58">
        <v>1</v>
      </c>
      <c r="FX58">
        <v>0.18561302153446069</v>
      </c>
      <c r="FY58">
        <v>4.1612689565809782E-2</v>
      </c>
      <c r="FZ58">
        <v>8.3725371099422647E-3</v>
      </c>
      <c r="GA58">
        <v>1</v>
      </c>
      <c r="GB58">
        <v>2</v>
      </c>
      <c r="GC58">
        <v>2</v>
      </c>
      <c r="GD58" t="s">
        <v>427</v>
      </c>
      <c r="GE58">
        <v>2.9159600000000001</v>
      </c>
      <c r="GF58">
        <v>2.83</v>
      </c>
      <c r="GG58">
        <v>0.101324</v>
      </c>
      <c r="GH58">
        <v>0.104431</v>
      </c>
      <c r="GI58">
        <v>0.11681900000000001</v>
      </c>
      <c r="GJ58">
        <v>9.9701600000000001E-2</v>
      </c>
      <c r="GK58">
        <v>23371.8</v>
      </c>
      <c r="GL58">
        <v>28419.9</v>
      </c>
      <c r="GM58">
        <v>23420.7</v>
      </c>
      <c r="GN58">
        <v>29064.799999999999</v>
      </c>
      <c r="GO58">
        <v>28236</v>
      </c>
      <c r="GP58">
        <v>36999.5</v>
      </c>
      <c r="GQ58">
        <v>33128.300000000003</v>
      </c>
      <c r="GR58">
        <v>42847.3</v>
      </c>
      <c r="GS58">
        <v>1.9451000000000001</v>
      </c>
      <c r="GT58">
        <v>1.7802</v>
      </c>
      <c r="GU58">
        <v>-1.7821799999999999E-2</v>
      </c>
      <c r="GV58">
        <v>0</v>
      </c>
      <c r="GW58">
        <v>28.301500000000001</v>
      </c>
      <c r="GX58">
        <v>999.9</v>
      </c>
      <c r="GY58">
        <v>34.1</v>
      </c>
      <c r="GZ58">
        <v>38.4</v>
      </c>
      <c r="HA58">
        <v>23.2591</v>
      </c>
      <c r="HB58">
        <v>62.0015</v>
      </c>
      <c r="HC58">
        <v>36.758800000000001</v>
      </c>
      <c r="HD58">
        <v>1</v>
      </c>
      <c r="HE58">
        <v>0.63122</v>
      </c>
      <c r="HF58">
        <v>5.9400399999999998</v>
      </c>
      <c r="HG58">
        <v>20.179200000000002</v>
      </c>
      <c r="HH58">
        <v>5.2100999999999997</v>
      </c>
      <c r="HI58">
        <v>11.8782</v>
      </c>
      <c r="HJ58">
        <v>4.9842000000000004</v>
      </c>
      <c r="HK58">
        <v>3.2839999999999998</v>
      </c>
      <c r="HL58">
        <v>9999</v>
      </c>
      <c r="HM58">
        <v>9999</v>
      </c>
      <c r="HN58">
        <v>9999</v>
      </c>
      <c r="HO58">
        <v>999.9</v>
      </c>
      <c r="HP58">
        <v>1.85486</v>
      </c>
      <c r="HQ58">
        <v>1.8609599999999999</v>
      </c>
      <c r="HR58">
        <v>1.8583499999999999</v>
      </c>
      <c r="HS58">
        <v>1.8595600000000001</v>
      </c>
      <c r="HT58">
        <v>1.85883</v>
      </c>
      <c r="HU58">
        <v>1.85944</v>
      </c>
      <c r="HV58">
        <v>1.8577900000000001</v>
      </c>
      <c r="HW58">
        <v>1.86111</v>
      </c>
      <c r="HX58">
        <v>5</v>
      </c>
      <c r="HY58">
        <v>0</v>
      </c>
      <c r="HZ58">
        <v>0</v>
      </c>
      <c r="IA58">
        <v>0</v>
      </c>
      <c r="IB58" t="s">
        <v>428</v>
      </c>
      <c r="IC58" t="s">
        <v>429</v>
      </c>
      <c r="ID58" t="s">
        <v>430</v>
      </c>
      <c r="IE58" t="s">
        <v>430</v>
      </c>
      <c r="IF58" t="s">
        <v>430</v>
      </c>
      <c r="IG58" t="s">
        <v>430</v>
      </c>
      <c r="IH58">
        <v>0</v>
      </c>
      <c r="II58">
        <v>100</v>
      </c>
      <c r="IJ58">
        <v>100</v>
      </c>
      <c r="IK58">
        <v>-3.0630000000000002</v>
      </c>
      <c r="IL58">
        <v>-0.42970000000000003</v>
      </c>
      <c r="IM58">
        <v>-3.0628571428571831</v>
      </c>
      <c r="IN58">
        <v>0</v>
      </c>
      <c r="IO58">
        <v>0</v>
      </c>
      <c r="IP58">
        <v>0</v>
      </c>
      <c r="IQ58">
        <v>-0.42971999999999611</v>
      </c>
      <c r="IR58">
        <v>0</v>
      </c>
      <c r="IS58">
        <v>0</v>
      </c>
      <c r="IT58">
        <v>0</v>
      </c>
      <c r="IU58">
        <v>-1</v>
      </c>
      <c r="IV58">
        <v>-1</v>
      </c>
      <c r="IW58">
        <v>-1</v>
      </c>
      <c r="IX58">
        <v>-1</v>
      </c>
      <c r="IY58">
        <v>0.6</v>
      </c>
      <c r="IZ58">
        <v>0.6</v>
      </c>
      <c r="JA58">
        <v>1.1962900000000001</v>
      </c>
      <c r="JB58">
        <v>2.47803</v>
      </c>
      <c r="JC58">
        <v>1.49414</v>
      </c>
      <c r="JD58">
        <v>2.2863799999999999</v>
      </c>
      <c r="JE58">
        <v>1.54419</v>
      </c>
      <c r="JF58">
        <v>2.4304199999999998</v>
      </c>
      <c r="JG58">
        <v>41.664999999999999</v>
      </c>
      <c r="JH58">
        <v>23.754799999999999</v>
      </c>
      <c r="JI58">
        <v>18</v>
      </c>
      <c r="JJ58">
        <v>518.19899999999996</v>
      </c>
      <c r="JK58">
        <v>438.76799999999997</v>
      </c>
      <c r="JL58">
        <v>20.684999999999999</v>
      </c>
      <c r="JM58">
        <v>34.845799999999997</v>
      </c>
      <c r="JN58">
        <v>30.0001</v>
      </c>
      <c r="JO58">
        <v>34.839500000000001</v>
      </c>
      <c r="JP58">
        <v>34.826000000000001</v>
      </c>
      <c r="JQ58">
        <v>24.029299999999999</v>
      </c>
      <c r="JR58">
        <v>16.028400000000001</v>
      </c>
      <c r="JS58">
        <v>28.872399999999999</v>
      </c>
      <c r="JT58">
        <v>20.6998</v>
      </c>
      <c r="JU58">
        <v>500</v>
      </c>
      <c r="JV58">
        <v>19.874700000000001</v>
      </c>
      <c r="JW58">
        <v>98.239199999999997</v>
      </c>
      <c r="JX58">
        <v>96.561599999999999</v>
      </c>
    </row>
    <row r="59" spans="1:284" x14ac:dyDescent="0.3">
      <c r="A59">
        <v>52</v>
      </c>
      <c r="B59">
        <v>1693595440.0999999</v>
      </c>
      <c r="C59">
        <v>11045.599999904631</v>
      </c>
      <c r="D59" t="s">
        <v>644</v>
      </c>
      <c r="E59" t="s">
        <v>645</v>
      </c>
      <c r="F59" t="s">
        <v>416</v>
      </c>
      <c r="G59" t="s">
        <v>590</v>
      </c>
      <c r="H59" t="s">
        <v>591</v>
      </c>
      <c r="I59" t="s">
        <v>419</v>
      </c>
      <c r="J59" t="s">
        <v>592</v>
      </c>
      <c r="K59" t="s">
        <v>510</v>
      </c>
      <c r="L59" t="s">
        <v>593</v>
      </c>
      <c r="M59">
        <v>1693595440.0999999</v>
      </c>
      <c r="N59">
        <f t="shared" si="46"/>
        <v>2.3397059467700145E-3</v>
      </c>
      <c r="O59">
        <f t="shared" si="47"/>
        <v>2.3397059467700143</v>
      </c>
      <c r="P59">
        <f t="shared" si="48"/>
        <v>28.027061357744412</v>
      </c>
      <c r="Q59">
        <f t="shared" si="49"/>
        <v>564.65200000000004</v>
      </c>
      <c r="R59">
        <f t="shared" si="50"/>
        <v>257.01888000218116</v>
      </c>
      <c r="S59">
        <f t="shared" si="51"/>
        <v>25.660682861885604</v>
      </c>
      <c r="T59">
        <f t="shared" si="52"/>
        <v>56.374675273686009</v>
      </c>
      <c r="U59">
        <f t="shared" si="53"/>
        <v>0.15455134764563172</v>
      </c>
      <c r="V59">
        <f t="shared" si="54"/>
        <v>2.9241046300426827</v>
      </c>
      <c r="W59">
        <f t="shared" si="55"/>
        <v>0.15015246941758584</v>
      </c>
      <c r="X59">
        <f t="shared" si="56"/>
        <v>9.4230086409630959E-2</v>
      </c>
      <c r="Y59">
        <f t="shared" si="57"/>
        <v>344.34219967097448</v>
      </c>
      <c r="Z59">
        <f t="shared" si="58"/>
        <v>29.606973336538054</v>
      </c>
      <c r="AA59">
        <f t="shared" si="59"/>
        <v>28.0044</v>
      </c>
      <c r="AB59">
        <f t="shared" si="60"/>
        <v>3.7958131833874567</v>
      </c>
      <c r="AC59">
        <f t="shared" si="61"/>
        <v>59.637922339137504</v>
      </c>
      <c r="AD59">
        <f t="shared" si="62"/>
        <v>2.2874868237437997</v>
      </c>
      <c r="AE59">
        <f t="shared" si="63"/>
        <v>3.8356246059944179</v>
      </c>
      <c r="AF59">
        <f t="shared" si="64"/>
        <v>1.5083263596436569</v>
      </c>
      <c r="AG59">
        <f t="shared" si="65"/>
        <v>-103.18103225255764</v>
      </c>
      <c r="AH59">
        <f t="shared" si="66"/>
        <v>28.234099290741355</v>
      </c>
      <c r="AI59">
        <f t="shared" si="67"/>
        <v>2.1066789844033234</v>
      </c>
      <c r="AJ59">
        <f t="shared" si="68"/>
        <v>271.50194569356154</v>
      </c>
      <c r="AK59">
        <v>0</v>
      </c>
      <c r="AL59">
        <v>0</v>
      </c>
      <c r="AM59">
        <f t="shared" si="69"/>
        <v>1</v>
      </c>
      <c r="AN59">
        <f t="shared" si="70"/>
        <v>0</v>
      </c>
      <c r="AO59">
        <f t="shared" si="71"/>
        <v>52507.150464736937</v>
      </c>
      <c r="AP59" t="s">
        <v>422</v>
      </c>
      <c r="AQ59">
        <v>10366.9</v>
      </c>
      <c r="AR59">
        <v>993.59653846153856</v>
      </c>
      <c r="AS59">
        <v>3431.87</v>
      </c>
      <c r="AT59">
        <f t="shared" si="72"/>
        <v>0.71047955241266758</v>
      </c>
      <c r="AU59">
        <v>-3.9894345373445681</v>
      </c>
      <c r="AV59" t="s">
        <v>646</v>
      </c>
      <c r="AW59">
        <v>10261.4</v>
      </c>
      <c r="AX59">
        <v>812.15534615384615</v>
      </c>
      <c r="AY59">
        <v>1016.604099879217</v>
      </c>
      <c r="AZ59">
        <f t="shared" si="73"/>
        <v>0.20110951131287136</v>
      </c>
      <c r="BA59">
        <v>0.5</v>
      </c>
      <c r="BB59">
        <f t="shared" si="74"/>
        <v>1513.0667998354872</v>
      </c>
      <c r="BC59">
        <f t="shared" si="75"/>
        <v>28.027061357744412</v>
      </c>
      <c r="BD59">
        <f t="shared" si="76"/>
        <v>152.14606234932251</v>
      </c>
      <c r="BE59">
        <f t="shared" si="77"/>
        <v>2.1160001593168304E-2</v>
      </c>
      <c r="BF59">
        <f t="shared" si="78"/>
        <v>2.3758175876014485</v>
      </c>
      <c r="BG59">
        <f t="shared" si="79"/>
        <v>588.67663027920366</v>
      </c>
      <c r="BH59" t="s">
        <v>647</v>
      </c>
      <c r="BI59">
        <v>578.77</v>
      </c>
      <c r="BJ59">
        <f t="shared" si="80"/>
        <v>578.77</v>
      </c>
      <c r="BK59">
        <f t="shared" si="81"/>
        <v>0.4306829963908626</v>
      </c>
      <c r="BL59">
        <f t="shared" si="82"/>
        <v>0.46695484381360663</v>
      </c>
      <c r="BM59">
        <f t="shared" si="83"/>
        <v>0.8465409204447033</v>
      </c>
      <c r="BN59">
        <f t="shared" si="84"/>
        <v>8.8861548607353829</v>
      </c>
      <c r="BO59">
        <f t="shared" si="85"/>
        <v>0.99056399465416745</v>
      </c>
      <c r="BP59">
        <f t="shared" si="86"/>
        <v>0.33276817819876298</v>
      </c>
      <c r="BQ59">
        <f t="shared" si="87"/>
        <v>0.66723182180123697</v>
      </c>
      <c r="BR59">
        <v>17034</v>
      </c>
      <c r="BS59">
        <v>290.00000000000011</v>
      </c>
      <c r="BT59">
        <v>958.24</v>
      </c>
      <c r="BU59">
        <v>135</v>
      </c>
      <c r="BV59">
        <v>10261.4</v>
      </c>
      <c r="BW59">
        <v>954.08</v>
      </c>
      <c r="BX59">
        <v>4.16</v>
      </c>
      <c r="BY59">
        <v>300.00000000000011</v>
      </c>
      <c r="BZ59">
        <v>38.5</v>
      </c>
      <c r="CA59">
        <v>1016.604099879217</v>
      </c>
      <c r="CB59">
        <v>1.887990196654431</v>
      </c>
      <c r="CC59">
        <v>-64.163487234873259</v>
      </c>
      <c r="CD59">
        <v>1.5837599317329201</v>
      </c>
      <c r="CE59">
        <v>0.98322685326466219</v>
      </c>
      <c r="CF59">
        <v>-1.1163802669632929E-2</v>
      </c>
      <c r="CG59">
        <v>289.99999999999989</v>
      </c>
      <c r="CH59">
        <v>946.03</v>
      </c>
      <c r="CI59">
        <v>665</v>
      </c>
      <c r="CJ59">
        <v>10228.5</v>
      </c>
      <c r="CK59">
        <v>953.87</v>
      </c>
      <c r="CL59">
        <v>-7.84</v>
      </c>
      <c r="CZ59">
        <f t="shared" si="88"/>
        <v>1799.86</v>
      </c>
      <c r="DA59">
        <f t="shared" si="89"/>
        <v>1513.0667998354872</v>
      </c>
      <c r="DB59">
        <f t="shared" si="90"/>
        <v>0.84065805109035552</v>
      </c>
      <c r="DC59">
        <f t="shared" si="91"/>
        <v>0.19131610218071099</v>
      </c>
      <c r="DD59">
        <v>6</v>
      </c>
      <c r="DE59">
        <v>0.5</v>
      </c>
      <c r="DF59" t="s">
        <v>425</v>
      </c>
      <c r="DG59">
        <v>2</v>
      </c>
      <c r="DH59">
        <v>1693595440.0999999</v>
      </c>
      <c r="DI59">
        <v>564.65200000000004</v>
      </c>
      <c r="DJ59">
        <v>599.86699999999996</v>
      </c>
      <c r="DK59">
        <v>22.9116</v>
      </c>
      <c r="DL59">
        <v>20.168500000000002</v>
      </c>
      <c r="DM59">
        <v>567.79499999999996</v>
      </c>
      <c r="DN59">
        <v>23.331299999999999</v>
      </c>
      <c r="DO59">
        <v>500.04</v>
      </c>
      <c r="DP59">
        <v>99.739800000000002</v>
      </c>
      <c r="DQ59">
        <v>9.9880499999999997E-2</v>
      </c>
      <c r="DR59">
        <v>28.183499999999999</v>
      </c>
      <c r="DS59">
        <v>28.0044</v>
      </c>
      <c r="DT59">
        <v>999.9</v>
      </c>
      <c r="DU59">
        <v>0</v>
      </c>
      <c r="DV59">
        <v>0</v>
      </c>
      <c r="DW59">
        <v>9995</v>
      </c>
      <c r="DX59">
        <v>0</v>
      </c>
      <c r="DY59">
        <v>126.127</v>
      </c>
      <c r="DZ59">
        <v>-35.215299999999999</v>
      </c>
      <c r="EA59">
        <v>577.89300000000003</v>
      </c>
      <c r="EB59">
        <v>612.21500000000003</v>
      </c>
      <c r="EC59">
        <v>2.7431299999999998</v>
      </c>
      <c r="ED59">
        <v>599.86699999999996</v>
      </c>
      <c r="EE59">
        <v>20.168500000000002</v>
      </c>
      <c r="EF59">
        <v>2.2852000000000001</v>
      </c>
      <c r="EG59">
        <v>2.0116000000000001</v>
      </c>
      <c r="EH59">
        <v>19.572500000000002</v>
      </c>
      <c r="EI59">
        <v>17.536000000000001</v>
      </c>
      <c r="EJ59">
        <v>1799.86</v>
      </c>
      <c r="EK59">
        <v>0.97800500000000001</v>
      </c>
      <c r="EL59">
        <v>2.19946E-2</v>
      </c>
      <c r="EM59">
        <v>0</v>
      </c>
      <c r="EN59">
        <v>811.87599999999998</v>
      </c>
      <c r="EO59">
        <v>5.0002500000000003</v>
      </c>
      <c r="EP59">
        <v>23045.599999999999</v>
      </c>
      <c r="EQ59">
        <v>14821</v>
      </c>
      <c r="ER59">
        <v>47.375</v>
      </c>
      <c r="ES59">
        <v>49.436999999999998</v>
      </c>
      <c r="ET59">
        <v>48.311999999999998</v>
      </c>
      <c r="EU59">
        <v>48.186999999999998</v>
      </c>
      <c r="EV59">
        <v>48.561999999999998</v>
      </c>
      <c r="EW59">
        <v>1755.38</v>
      </c>
      <c r="EX59">
        <v>39.479999999999997</v>
      </c>
      <c r="EY59">
        <v>0</v>
      </c>
      <c r="EZ59">
        <v>103.7999999523163</v>
      </c>
      <c r="FA59">
        <v>0</v>
      </c>
      <c r="FB59">
        <v>812.15534615384615</v>
      </c>
      <c r="FC59">
        <v>-2.6366837627407902</v>
      </c>
      <c r="FD59">
        <v>-30.499145142308791</v>
      </c>
      <c r="FE59">
        <v>23037.988461538469</v>
      </c>
      <c r="FF59">
        <v>15</v>
      </c>
      <c r="FG59">
        <v>1693595401.0999999</v>
      </c>
      <c r="FH59" t="s">
        <v>648</v>
      </c>
      <c r="FI59">
        <v>1693595401.0999999</v>
      </c>
      <c r="FJ59">
        <v>1693595396.0999999</v>
      </c>
      <c r="FK59">
        <v>56</v>
      </c>
      <c r="FL59">
        <v>-0.08</v>
      </c>
      <c r="FM59">
        <v>0.01</v>
      </c>
      <c r="FN59">
        <v>-3.1429999999999998</v>
      </c>
      <c r="FO59">
        <v>-0.42</v>
      </c>
      <c r="FP59">
        <v>600</v>
      </c>
      <c r="FQ59">
        <v>20</v>
      </c>
      <c r="FR59">
        <v>0.3</v>
      </c>
      <c r="FS59">
        <v>0.14000000000000001</v>
      </c>
      <c r="FT59">
        <v>28.24446428284385</v>
      </c>
      <c r="FU59">
        <v>-0.85818067397409392</v>
      </c>
      <c r="FV59">
        <v>0.19924762338259841</v>
      </c>
      <c r="FW59">
        <v>1</v>
      </c>
      <c r="FX59">
        <v>0.16317899107710099</v>
      </c>
      <c r="FY59">
        <v>-1.5119833329913729E-3</v>
      </c>
      <c r="FZ59">
        <v>3.9927321455687356E-3</v>
      </c>
      <c r="GA59">
        <v>1</v>
      </c>
      <c r="GB59">
        <v>2</v>
      </c>
      <c r="GC59">
        <v>2</v>
      </c>
      <c r="GD59" t="s">
        <v>427</v>
      </c>
      <c r="GE59">
        <v>2.9163399999999999</v>
      </c>
      <c r="GF59">
        <v>2.82972</v>
      </c>
      <c r="GG59">
        <v>0.11650099999999999</v>
      </c>
      <c r="GH59">
        <v>0.11898400000000001</v>
      </c>
      <c r="GI59">
        <v>0.116337</v>
      </c>
      <c r="GJ59">
        <v>0.10109899999999999</v>
      </c>
      <c r="GK59">
        <v>22975.3</v>
      </c>
      <c r="GL59">
        <v>27954</v>
      </c>
      <c r="GM59">
        <v>23419.200000000001</v>
      </c>
      <c r="GN59">
        <v>29061.1</v>
      </c>
      <c r="GO59">
        <v>28251.200000000001</v>
      </c>
      <c r="GP59">
        <v>36940.300000000003</v>
      </c>
      <c r="GQ59">
        <v>33126.199999999997</v>
      </c>
      <c r="GR59">
        <v>42843.1</v>
      </c>
      <c r="GS59">
        <v>1.9439</v>
      </c>
      <c r="GT59">
        <v>1.7809999999999999</v>
      </c>
      <c r="GU59">
        <v>-9.2685200000000006E-3</v>
      </c>
      <c r="GV59">
        <v>0</v>
      </c>
      <c r="GW59">
        <v>28.1557</v>
      </c>
      <c r="GX59">
        <v>999.9</v>
      </c>
      <c r="GY59">
        <v>34.4</v>
      </c>
      <c r="GZ59">
        <v>38.299999999999997</v>
      </c>
      <c r="HA59">
        <v>23.338000000000001</v>
      </c>
      <c r="HB59">
        <v>62.021500000000003</v>
      </c>
      <c r="HC59">
        <v>36.546500000000002</v>
      </c>
      <c r="HD59">
        <v>1</v>
      </c>
      <c r="HE59">
        <v>0.635965</v>
      </c>
      <c r="HF59">
        <v>5.7952000000000004</v>
      </c>
      <c r="HG59">
        <v>20.182600000000001</v>
      </c>
      <c r="HH59">
        <v>5.2107000000000001</v>
      </c>
      <c r="HI59">
        <v>11.8782</v>
      </c>
      <c r="HJ59">
        <v>4.9843999999999999</v>
      </c>
      <c r="HK59">
        <v>3.2839999999999998</v>
      </c>
      <c r="HL59">
        <v>9999</v>
      </c>
      <c r="HM59">
        <v>9999</v>
      </c>
      <c r="HN59">
        <v>9999</v>
      </c>
      <c r="HO59">
        <v>999.9</v>
      </c>
      <c r="HP59">
        <v>1.8547199999999999</v>
      </c>
      <c r="HQ59">
        <v>1.8608100000000001</v>
      </c>
      <c r="HR59">
        <v>1.85822</v>
      </c>
      <c r="HS59">
        <v>1.8594200000000001</v>
      </c>
      <c r="HT59">
        <v>1.8587199999999999</v>
      </c>
      <c r="HU59">
        <v>1.85928</v>
      </c>
      <c r="HV59">
        <v>1.85762</v>
      </c>
      <c r="HW59">
        <v>1.8609599999999999</v>
      </c>
      <c r="HX59">
        <v>5</v>
      </c>
      <c r="HY59">
        <v>0</v>
      </c>
      <c r="HZ59">
        <v>0</v>
      </c>
      <c r="IA59">
        <v>0</v>
      </c>
      <c r="IB59" t="s">
        <v>428</v>
      </c>
      <c r="IC59" t="s">
        <v>429</v>
      </c>
      <c r="ID59" t="s">
        <v>430</v>
      </c>
      <c r="IE59" t="s">
        <v>430</v>
      </c>
      <c r="IF59" t="s">
        <v>430</v>
      </c>
      <c r="IG59" t="s">
        <v>430</v>
      </c>
      <c r="IH59">
        <v>0</v>
      </c>
      <c r="II59">
        <v>100</v>
      </c>
      <c r="IJ59">
        <v>100</v>
      </c>
      <c r="IK59">
        <v>-3.1429999999999998</v>
      </c>
      <c r="IL59">
        <v>-0.41970000000000002</v>
      </c>
      <c r="IM59">
        <v>-3.1431999999998652</v>
      </c>
      <c r="IN59">
        <v>0</v>
      </c>
      <c r="IO59">
        <v>0</v>
      </c>
      <c r="IP59">
        <v>0</v>
      </c>
      <c r="IQ59">
        <v>-0.41963500000000659</v>
      </c>
      <c r="IR59">
        <v>0</v>
      </c>
      <c r="IS59">
        <v>0</v>
      </c>
      <c r="IT59">
        <v>0</v>
      </c>
      <c r="IU59">
        <v>-1</v>
      </c>
      <c r="IV59">
        <v>-1</v>
      </c>
      <c r="IW59">
        <v>-1</v>
      </c>
      <c r="IX59">
        <v>-1</v>
      </c>
      <c r="IY59">
        <v>0.7</v>
      </c>
      <c r="IZ59">
        <v>0.7</v>
      </c>
      <c r="JA59">
        <v>1.38428</v>
      </c>
      <c r="JB59">
        <v>2.47681</v>
      </c>
      <c r="JC59">
        <v>1.49414</v>
      </c>
      <c r="JD59">
        <v>2.2863799999999999</v>
      </c>
      <c r="JE59">
        <v>1.54419</v>
      </c>
      <c r="JF59">
        <v>2.4035600000000001</v>
      </c>
      <c r="JG59">
        <v>41.691200000000002</v>
      </c>
      <c r="JH59">
        <v>23.947399999999998</v>
      </c>
      <c r="JI59">
        <v>18</v>
      </c>
      <c r="JJ59">
        <v>517.98299999999995</v>
      </c>
      <c r="JK59">
        <v>439.83699999999999</v>
      </c>
      <c r="JL59">
        <v>20.930900000000001</v>
      </c>
      <c r="JM59">
        <v>34.929499999999997</v>
      </c>
      <c r="JN59">
        <v>30.001300000000001</v>
      </c>
      <c r="JO59">
        <v>34.913899999999998</v>
      </c>
      <c r="JP59">
        <v>34.898499999999999</v>
      </c>
      <c r="JQ59">
        <v>27.777000000000001</v>
      </c>
      <c r="JR59">
        <v>15.7844</v>
      </c>
      <c r="JS59">
        <v>30.264700000000001</v>
      </c>
      <c r="JT59">
        <v>20.898299999999999</v>
      </c>
      <c r="JU59">
        <v>600</v>
      </c>
      <c r="JV59">
        <v>20.198499999999999</v>
      </c>
      <c r="JW59">
        <v>98.232799999999997</v>
      </c>
      <c r="JX59">
        <v>96.550899999999999</v>
      </c>
    </row>
    <row r="60" spans="1:284" x14ac:dyDescent="0.3">
      <c r="A60">
        <v>53</v>
      </c>
      <c r="B60">
        <v>1693595556.5999999</v>
      </c>
      <c r="C60">
        <v>11162.099999904631</v>
      </c>
      <c r="D60" t="s">
        <v>649</v>
      </c>
      <c r="E60" t="s">
        <v>650</v>
      </c>
      <c r="F60" t="s">
        <v>416</v>
      </c>
      <c r="G60" t="s">
        <v>590</v>
      </c>
      <c r="H60" t="s">
        <v>591</v>
      </c>
      <c r="I60" t="s">
        <v>419</v>
      </c>
      <c r="J60" t="s">
        <v>592</v>
      </c>
      <c r="K60" t="s">
        <v>510</v>
      </c>
      <c r="L60" t="s">
        <v>593</v>
      </c>
      <c r="M60">
        <v>1693595556.5999999</v>
      </c>
      <c r="N60">
        <f t="shared" si="46"/>
        <v>1.5683666805688115E-3</v>
      </c>
      <c r="O60">
        <f t="shared" si="47"/>
        <v>1.5683666805688115</v>
      </c>
      <c r="P60">
        <f t="shared" si="48"/>
        <v>28.467784959271775</v>
      </c>
      <c r="Q60">
        <f t="shared" si="49"/>
        <v>764.50300000000004</v>
      </c>
      <c r="R60">
        <f t="shared" si="50"/>
        <v>300.99807220165684</v>
      </c>
      <c r="S60">
        <f t="shared" si="51"/>
        <v>30.052697108891184</v>
      </c>
      <c r="T60">
        <f t="shared" si="52"/>
        <v>76.330645341961002</v>
      </c>
      <c r="U60">
        <f t="shared" si="53"/>
        <v>0.10284762473314596</v>
      </c>
      <c r="V60">
        <f t="shared" si="54"/>
        <v>2.9180185020514591</v>
      </c>
      <c r="W60">
        <f t="shared" si="55"/>
        <v>0.10087543450864107</v>
      </c>
      <c r="X60">
        <f t="shared" si="56"/>
        <v>6.3221190092495563E-2</v>
      </c>
      <c r="Y60">
        <f t="shared" si="57"/>
        <v>344.34219967097448</v>
      </c>
      <c r="Z60">
        <f t="shared" si="58"/>
        <v>29.729200046396294</v>
      </c>
      <c r="AA60">
        <f t="shared" si="59"/>
        <v>27.999300000000002</v>
      </c>
      <c r="AB60">
        <f t="shared" si="60"/>
        <v>3.7946848240039568</v>
      </c>
      <c r="AC60">
        <f t="shared" si="61"/>
        <v>59.979639961604988</v>
      </c>
      <c r="AD60">
        <f t="shared" si="62"/>
        <v>2.2896607656275001</v>
      </c>
      <c r="AE60">
        <f t="shared" si="63"/>
        <v>3.8173966484180131</v>
      </c>
      <c r="AF60">
        <f t="shared" si="64"/>
        <v>1.5050240583764567</v>
      </c>
      <c r="AG60">
        <f t="shared" si="65"/>
        <v>-69.164970613084591</v>
      </c>
      <c r="AH60">
        <f t="shared" si="66"/>
        <v>16.109180260617965</v>
      </c>
      <c r="AI60">
        <f t="shared" si="67"/>
        <v>1.2039672649233875</v>
      </c>
      <c r="AJ60">
        <f t="shared" si="68"/>
        <v>292.49037658343121</v>
      </c>
      <c r="AK60">
        <v>0</v>
      </c>
      <c r="AL60">
        <v>0</v>
      </c>
      <c r="AM60">
        <f t="shared" si="69"/>
        <v>1</v>
      </c>
      <c r="AN60">
        <f t="shared" si="70"/>
        <v>0</v>
      </c>
      <c r="AO60">
        <f t="shared" si="71"/>
        <v>52346.634865940308</v>
      </c>
      <c r="AP60" t="s">
        <v>422</v>
      </c>
      <c r="AQ60">
        <v>10366.9</v>
      </c>
      <c r="AR60">
        <v>993.59653846153856</v>
      </c>
      <c r="AS60">
        <v>3431.87</v>
      </c>
      <c r="AT60">
        <f t="shared" si="72"/>
        <v>0.71047955241266758</v>
      </c>
      <c r="AU60">
        <v>-3.9894345373445681</v>
      </c>
      <c r="AV60" t="s">
        <v>651</v>
      </c>
      <c r="AW60">
        <v>10255.1</v>
      </c>
      <c r="AX60">
        <v>809.61784615384613</v>
      </c>
      <c r="AY60">
        <v>1013.075241165021</v>
      </c>
      <c r="AZ60">
        <f t="shared" si="73"/>
        <v>0.20083147504148058</v>
      </c>
      <c r="BA60">
        <v>0.5</v>
      </c>
      <c r="BB60">
        <f t="shared" si="74"/>
        <v>1513.0667998354872</v>
      </c>
      <c r="BC60">
        <f t="shared" si="75"/>
        <v>28.467784959271775</v>
      </c>
      <c r="BD60">
        <f t="shared" si="76"/>
        <v>151.93571862362677</v>
      </c>
      <c r="BE60">
        <f t="shared" si="77"/>
        <v>2.1451279943585675E-2</v>
      </c>
      <c r="BF60">
        <f t="shared" si="78"/>
        <v>2.3875766187449234</v>
      </c>
      <c r="BG60">
        <f t="shared" si="79"/>
        <v>587.4916279892916</v>
      </c>
      <c r="BH60" t="s">
        <v>652</v>
      </c>
      <c r="BI60">
        <v>573.45000000000005</v>
      </c>
      <c r="BJ60">
        <f t="shared" si="80"/>
        <v>573.45000000000005</v>
      </c>
      <c r="BK60">
        <f t="shared" si="81"/>
        <v>0.4339512242540432</v>
      </c>
      <c r="BL60">
        <f t="shared" si="82"/>
        <v>0.46279734637621411</v>
      </c>
      <c r="BM60">
        <f t="shared" si="83"/>
        <v>0.8461999142305815</v>
      </c>
      <c r="BN60">
        <f t="shared" si="84"/>
        <v>10.445120401924937</v>
      </c>
      <c r="BO60">
        <f t="shared" si="85"/>
        <v>0.99201127231594755</v>
      </c>
      <c r="BP60">
        <f t="shared" si="86"/>
        <v>0.3277980340233379</v>
      </c>
      <c r="BQ60">
        <f t="shared" si="87"/>
        <v>0.67220196597666204</v>
      </c>
      <c r="BR60">
        <v>17036</v>
      </c>
      <c r="BS60">
        <v>290.00000000000011</v>
      </c>
      <c r="BT60">
        <v>957.2</v>
      </c>
      <c r="BU60">
        <v>175</v>
      </c>
      <c r="BV60">
        <v>10255.1</v>
      </c>
      <c r="BW60">
        <v>952.81</v>
      </c>
      <c r="BX60">
        <v>4.3899999999999997</v>
      </c>
      <c r="BY60">
        <v>300.00000000000011</v>
      </c>
      <c r="BZ60">
        <v>38.5</v>
      </c>
      <c r="CA60">
        <v>1013.075241165021</v>
      </c>
      <c r="CB60">
        <v>1.4029178457319851</v>
      </c>
      <c r="CC60">
        <v>-61.799054552580763</v>
      </c>
      <c r="CD60">
        <v>1.176846617625128</v>
      </c>
      <c r="CE60">
        <v>0.98994813750022648</v>
      </c>
      <c r="CF60">
        <v>-1.116378553948833E-2</v>
      </c>
      <c r="CG60">
        <v>289.99999999999989</v>
      </c>
      <c r="CH60">
        <v>945.98</v>
      </c>
      <c r="CI60">
        <v>675</v>
      </c>
      <c r="CJ60">
        <v>10227.700000000001</v>
      </c>
      <c r="CK60">
        <v>952.65</v>
      </c>
      <c r="CL60">
        <v>-6.67</v>
      </c>
      <c r="CZ60">
        <f t="shared" si="88"/>
        <v>1799.86</v>
      </c>
      <c r="DA60">
        <f t="shared" si="89"/>
        <v>1513.0667998354872</v>
      </c>
      <c r="DB60">
        <f t="shared" si="90"/>
        <v>0.84065805109035552</v>
      </c>
      <c r="DC60">
        <f t="shared" si="91"/>
        <v>0.19131610218071099</v>
      </c>
      <c r="DD60">
        <v>6</v>
      </c>
      <c r="DE60">
        <v>0.5</v>
      </c>
      <c r="DF60" t="s">
        <v>425</v>
      </c>
      <c r="DG60">
        <v>2</v>
      </c>
      <c r="DH60">
        <v>1693595556.5999999</v>
      </c>
      <c r="DI60">
        <v>764.50300000000004</v>
      </c>
      <c r="DJ60">
        <v>800.09</v>
      </c>
      <c r="DK60">
        <v>22.932500000000001</v>
      </c>
      <c r="DL60">
        <v>21.0943</v>
      </c>
      <c r="DM60">
        <v>767.75400000000002</v>
      </c>
      <c r="DN60">
        <v>23.336600000000001</v>
      </c>
      <c r="DO60">
        <v>500.185</v>
      </c>
      <c r="DP60">
        <v>99.743099999999998</v>
      </c>
      <c r="DQ60">
        <v>0.100387</v>
      </c>
      <c r="DR60">
        <v>28.101700000000001</v>
      </c>
      <c r="DS60">
        <v>27.999300000000002</v>
      </c>
      <c r="DT60">
        <v>999.9</v>
      </c>
      <c r="DU60">
        <v>0</v>
      </c>
      <c r="DV60">
        <v>0</v>
      </c>
      <c r="DW60">
        <v>9960</v>
      </c>
      <c r="DX60">
        <v>0</v>
      </c>
      <c r="DY60">
        <v>153.637</v>
      </c>
      <c r="DZ60">
        <v>-35.587000000000003</v>
      </c>
      <c r="EA60">
        <v>782.44600000000003</v>
      </c>
      <c r="EB60">
        <v>817.33100000000002</v>
      </c>
      <c r="EC60">
        <v>1.83819</v>
      </c>
      <c r="ED60">
        <v>800.09</v>
      </c>
      <c r="EE60">
        <v>21.0943</v>
      </c>
      <c r="EF60">
        <v>2.28735</v>
      </c>
      <c r="EG60">
        <v>2.1040100000000002</v>
      </c>
      <c r="EH60">
        <v>19.587599999999998</v>
      </c>
      <c r="EI60">
        <v>18.249600000000001</v>
      </c>
      <c r="EJ60">
        <v>1799.86</v>
      </c>
      <c r="EK60">
        <v>0.97800500000000001</v>
      </c>
      <c r="EL60">
        <v>2.19946E-2</v>
      </c>
      <c r="EM60">
        <v>0</v>
      </c>
      <c r="EN60">
        <v>809.20699999999999</v>
      </c>
      <c r="EO60">
        <v>5.0002500000000003</v>
      </c>
      <c r="EP60">
        <v>22939.7</v>
      </c>
      <c r="EQ60">
        <v>14821</v>
      </c>
      <c r="ER60">
        <v>47.375</v>
      </c>
      <c r="ES60">
        <v>49.436999999999998</v>
      </c>
      <c r="ET60">
        <v>48.311999999999998</v>
      </c>
      <c r="EU60">
        <v>48.125</v>
      </c>
      <c r="EV60">
        <v>48.561999999999998</v>
      </c>
      <c r="EW60">
        <v>1755.38</v>
      </c>
      <c r="EX60">
        <v>39.479999999999997</v>
      </c>
      <c r="EY60">
        <v>0</v>
      </c>
      <c r="EZ60">
        <v>114.5999999046326</v>
      </c>
      <c r="FA60">
        <v>0</v>
      </c>
      <c r="FB60">
        <v>809.61784615384613</v>
      </c>
      <c r="FC60">
        <v>-1.093948709646092</v>
      </c>
      <c r="FD60">
        <v>-39.750427196784131</v>
      </c>
      <c r="FE60">
        <v>22947.01923076923</v>
      </c>
      <c r="FF60">
        <v>15</v>
      </c>
      <c r="FG60">
        <v>1693595515.0999999</v>
      </c>
      <c r="FH60" t="s">
        <v>653</v>
      </c>
      <c r="FI60">
        <v>1693595515.0999999</v>
      </c>
      <c r="FJ60">
        <v>1693595500.5999999</v>
      </c>
      <c r="FK60">
        <v>57</v>
      </c>
      <c r="FL60">
        <v>-0.108</v>
      </c>
      <c r="FM60">
        <v>1.6E-2</v>
      </c>
      <c r="FN60">
        <v>-3.2509999999999999</v>
      </c>
      <c r="FO60">
        <v>-0.40400000000000003</v>
      </c>
      <c r="FP60">
        <v>800</v>
      </c>
      <c r="FQ60">
        <v>20</v>
      </c>
      <c r="FR60">
        <v>0.22</v>
      </c>
      <c r="FS60">
        <v>0.1</v>
      </c>
      <c r="FT60">
        <v>28.561033767734539</v>
      </c>
      <c r="FU60">
        <v>-0.84803978686524861</v>
      </c>
      <c r="FV60">
        <v>0.15565423489109331</v>
      </c>
      <c r="FW60">
        <v>1</v>
      </c>
      <c r="FX60">
        <v>0.10588272594165481</v>
      </c>
      <c r="FY60">
        <v>-1.7557348739149811E-2</v>
      </c>
      <c r="FZ60">
        <v>2.7764683550792341E-3</v>
      </c>
      <c r="GA60">
        <v>1</v>
      </c>
      <c r="GB60">
        <v>2</v>
      </c>
      <c r="GC60">
        <v>2</v>
      </c>
      <c r="GD60" t="s">
        <v>427</v>
      </c>
      <c r="GE60">
        <v>2.91662</v>
      </c>
      <c r="GF60">
        <v>2.8299300000000001</v>
      </c>
      <c r="GG60">
        <v>0.143404</v>
      </c>
      <c r="GH60">
        <v>0.1449</v>
      </c>
      <c r="GI60">
        <v>0.116342</v>
      </c>
      <c r="GJ60">
        <v>0.104365</v>
      </c>
      <c r="GK60">
        <v>22274.1</v>
      </c>
      <c r="GL60">
        <v>27128.799999999999</v>
      </c>
      <c r="GM60">
        <v>23418</v>
      </c>
      <c r="GN60">
        <v>29058.799999999999</v>
      </c>
      <c r="GO60">
        <v>28252.400000000001</v>
      </c>
      <c r="GP60">
        <v>36806.6</v>
      </c>
      <c r="GQ60">
        <v>33124.6</v>
      </c>
      <c r="GR60">
        <v>42839.8</v>
      </c>
      <c r="GS60">
        <v>1.9419</v>
      </c>
      <c r="GT60">
        <v>1.7828999999999999</v>
      </c>
      <c r="GU60">
        <v>-9.7304599999999998E-3</v>
      </c>
      <c r="GV60">
        <v>0</v>
      </c>
      <c r="GW60">
        <v>28.158100000000001</v>
      </c>
      <c r="GX60">
        <v>999.9</v>
      </c>
      <c r="GY60">
        <v>35.5</v>
      </c>
      <c r="GZ60">
        <v>38.200000000000003</v>
      </c>
      <c r="HA60">
        <v>23.9544</v>
      </c>
      <c r="HB60">
        <v>61.881500000000003</v>
      </c>
      <c r="HC60">
        <v>36.005600000000001</v>
      </c>
      <c r="HD60">
        <v>1</v>
      </c>
      <c r="HE60">
        <v>0.63408500000000001</v>
      </c>
      <c r="HF60">
        <v>4.8081800000000001</v>
      </c>
      <c r="HG60">
        <v>20.2133</v>
      </c>
      <c r="HH60">
        <v>5.2095000000000002</v>
      </c>
      <c r="HI60">
        <v>11.8782</v>
      </c>
      <c r="HJ60">
        <v>4.9828000000000001</v>
      </c>
      <c r="HK60">
        <v>3.2839999999999998</v>
      </c>
      <c r="HL60">
        <v>9999</v>
      </c>
      <c r="HM60">
        <v>9999</v>
      </c>
      <c r="HN60">
        <v>9999</v>
      </c>
      <c r="HO60">
        <v>999.9</v>
      </c>
      <c r="HP60">
        <v>1.8549599999999999</v>
      </c>
      <c r="HQ60">
        <v>1.8609599999999999</v>
      </c>
      <c r="HR60">
        <v>1.8583700000000001</v>
      </c>
      <c r="HS60">
        <v>1.8595900000000001</v>
      </c>
      <c r="HT60">
        <v>1.8589199999999999</v>
      </c>
      <c r="HU60">
        <v>1.8594900000000001</v>
      </c>
      <c r="HV60">
        <v>1.8577900000000001</v>
      </c>
      <c r="HW60">
        <v>1.86117</v>
      </c>
      <c r="HX60">
        <v>5</v>
      </c>
      <c r="HY60">
        <v>0</v>
      </c>
      <c r="HZ60">
        <v>0</v>
      </c>
      <c r="IA60">
        <v>0</v>
      </c>
      <c r="IB60" t="s">
        <v>428</v>
      </c>
      <c r="IC60" t="s">
        <v>429</v>
      </c>
      <c r="ID60" t="s">
        <v>430</v>
      </c>
      <c r="IE60" t="s">
        <v>430</v>
      </c>
      <c r="IF60" t="s">
        <v>430</v>
      </c>
      <c r="IG60" t="s">
        <v>430</v>
      </c>
      <c r="IH60">
        <v>0</v>
      </c>
      <c r="II60">
        <v>100</v>
      </c>
      <c r="IJ60">
        <v>100</v>
      </c>
      <c r="IK60">
        <v>-3.2509999999999999</v>
      </c>
      <c r="IL60">
        <v>-0.40410000000000001</v>
      </c>
      <c r="IM60">
        <v>-3.2510952380951039</v>
      </c>
      <c r="IN60">
        <v>0</v>
      </c>
      <c r="IO60">
        <v>0</v>
      </c>
      <c r="IP60">
        <v>0</v>
      </c>
      <c r="IQ60">
        <v>-0.4041300000000021</v>
      </c>
      <c r="IR60">
        <v>0</v>
      </c>
      <c r="IS60">
        <v>0</v>
      </c>
      <c r="IT60">
        <v>0</v>
      </c>
      <c r="IU60">
        <v>-1</v>
      </c>
      <c r="IV60">
        <v>-1</v>
      </c>
      <c r="IW60">
        <v>-1</v>
      </c>
      <c r="IX60">
        <v>-1</v>
      </c>
      <c r="IY60">
        <v>0.7</v>
      </c>
      <c r="IZ60">
        <v>0.9</v>
      </c>
      <c r="JA60">
        <v>1.74072</v>
      </c>
      <c r="JB60">
        <v>2.4633799999999999</v>
      </c>
      <c r="JC60">
        <v>1.49414</v>
      </c>
      <c r="JD60">
        <v>2.2863799999999999</v>
      </c>
      <c r="JE60">
        <v>1.54419</v>
      </c>
      <c r="JF60">
        <v>2.4865699999999999</v>
      </c>
      <c r="JG60">
        <v>41.6389</v>
      </c>
      <c r="JH60">
        <v>23.763500000000001</v>
      </c>
      <c r="JI60">
        <v>18</v>
      </c>
      <c r="JJ60">
        <v>517.15099999999995</v>
      </c>
      <c r="JK60">
        <v>441.61200000000002</v>
      </c>
      <c r="JL60">
        <v>20.756900000000002</v>
      </c>
      <c r="JM60">
        <v>34.990099999999998</v>
      </c>
      <c r="JN60">
        <v>29.9954</v>
      </c>
      <c r="JO60">
        <v>34.9788</v>
      </c>
      <c r="JP60">
        <v>34.9649</v>
      </c>
      <c r="JQ60">
        <v>34.903700000000001</v>
      </c>
      <c r="JR60">
        <v>16.0246</v>
      </c>
      <c r="JS60">
        <v>33.395099999999999</v>
      </c>
      <c r="JT60">
        <v>20.8323</v>
      </c>
      <c r="JU60">
        <v>800</v>
      </c>
      <c r="JV60">
        <v>20.937799999999999</v>
      </c>
      <c r="JW60">
        <v>98.228099999999998</v>
      </c>
      <c r="JX60">
        <v>96.543400000000005</v>
      </c>
    </row>
    <row r="61" spans="1:284" x14ac:dyDescent="0.3">
      <c r="A61">
        <v>54</v>
      </c>
      <c r="B61">
        <v>1693595732.0999999</v>
      </c>
      <c r="C61">
        <v>11337.599999904631</v>
      </c>
      <c r="D61" t="s">
        <v>654</v>
      </c>
      <c r="E61" t="s">
        <v>655</v>
      </c>
      <c r="F61" t="s">
        <v>416</v>
      </c>
      <c r="G61" t="s">
        <v>590</v>
      </c>
      <c r="H61" t="s">
        <v>591</v>
      </c>
      <c r="I61" t="s">
        <v>419</v>
      </c>
      <c r="J61" t="s">
        <v>592</v>
      </c>
      <c r="K61" t="s">
        <v>510</v>
      </c>
      <c r="L61" t="s">
        <v>593</v>
      </c>
      <c r="M61">
        <v>1693595732.0999999</v>
      </c>
      <c r="N61">
        <f t="shared" si="46"/>
        <v>1.0624898369481525E-3</v>
      </c>
      <c r="O61">
        <f t="shared" si="47"/>
        <v>1.0624898369481526</v>
      </c>
      <c r="P61">
        <f t="shared" si="48"/>
        <v>27.296920922374547</v>
      </c>
      <c r="Q61">
        <f t="shared" si="49"/>
        <v>1165.73</v>
      </c>
      <c r="R61">
        <f t="shared" si="50"/>
        <v>490.82295569140268</v>
      </c>
      <c r="S61">
        <f t="shared" si="51"/>
        <v>49.005001751723896</v>
      </c>
      <c r="T61">
        <f t="shared" si="52"/>
        <v>116.38942317106</v>
      </c>
      <c r="U61">
        <f t="shared" si="53"/>
        <v>6.7531569328621976E-2</v>
      </c>
      <c r="V61">
        <f t="shared" si="54"/>
        <v>2.9267843139837235</v>
      </c>
      <c r="W61">
        <f t="shared" si="55"/>
        <v>6.6677716024239914E-2</v>
      </c>
      <c r="X61">
        <f t="shared" si="56"/>
        <v>4.1749388304480432E-2</v>
      </c>
      <c r="Y61">
        <f t="shared" si="57"/>
        <v>344.36309967099459</v>
      </c>
      <c r="Z61">
        <f t="shared" si="58"/>
        <v>29.795038470657822</v>
      </c>
      <c r="AA61">
        <f t="shared" si="59"/>
        <v>28.0246</v>
      </c>
      <c r="AB61">
        <f t="shared" si="60"/>
        <v>3.8002852478532092</v>
      </c>
      <c r="AC61">
        <f t="shared" si="61"/>
        <v>59.351448909357586</v>
      </c>
      <c r="AD61">
        <f t="shared" si="62"/>
        <v>2.257589186203</v>
      </c>
      <c r="AE61">
        <f t="shared" si="63"/>
        <v>3.8037642343842757</v>
      </c>
      <c r="AF61">
        <f t="shared" si="64"/>
        <v>1.5426960616502092</v>
      </c>
      <c r="AG61">
        <f t="shared" si="65"/>
        <v>-46.855801809413528</v>
      </c>
      <c r="AH61">
        <f t="shared" si="66"/>
        <v>2.4772840961870335</v>
      </c>
      <c r="AI61">
        <f t="shared" si="67"/>
        <v>0.18455943136929856</v>
      </c>
      <c r="AJ61">
        <f t="shared" si="68"/>
        <v>300.16914138913734</v>
      </c>
      <c r="AK61">
        <v>0</v>
      </c>
      <c r="AL61">
        <v>0</v>
      </c>
      <c r="AM61">
        <f t="shared" si="69"/>
        <v>1</v>
      </c>
      <c r="AN61">
        <f t="shared" si="70"/>
        <v>0</v>
      </c>
      <c r="AO61">
        <f t="shared" si="71"/>
        <v>52609.265112966888</v>
      </c>
      <c r="AP61" t="s">
        <v>422</v>
      </c>
      <c r="AQ61">
        <v>10366.9</v>
      </c>
      <c r="AR61">
        <v>993.59653846153856</v>
      </c>
      <c r="AS61">
        <v>3431.87</v>
      </c>
      <c r="AT61">
        <f t="shared" si="72"/>
        <v>0.71047955241266758</v>
      </c>
      <c r="AU61">
        <v>-3.9894345373445681</v>
      </c>
      <c r="AV61" t="s">
        <v>656</v>
      </c>
      <c r="AW61">
        <v>10263.4</v>
      </c>
      <c r="AX61">
        <v>806.58751999999993</v>
      </c>
      <c r="AY61">
        <v>1006.361224930194</v>
      </c>
      <c r="AZ61">
        <f t="shared" si="73"/>
        <v>0.19851093223911853</v>
      </c>
      <c r="BA61">
        <v>0.5</v>
      </c>
      <c r="BB61">
        <f t="shared" si="74"/>
        <v>1513.1591998354972</v>
      </c>
      <c r="BC61">
        <f t="shared" si="75"/>
        <v>27.296920922374547</v>
      </c>
      <c r="BD61">
        <f t="shared" si="76"/>
        <v>150.18932169277161</v>
      </c>
      <c r="BE61">
        <f t="shared" si="77"/>
        <v>2.0676182296694493E-2</v>
      </c>
      <c r="BF61">
        <f t="shared" si="78"/>
        <v>2.4101770964377631</v>
      </c>
      <c r="BG61">
        <f t="shared" si="79"/>
        <v>585.22743651424219</v>
      </c>
      <c r="BH61" t="s">
        <v>657</v>
      </c>
      <c r="BI61">
        <v>572.66</v>
      </c>
      <c r="BJ61">
        <f t="shared" si="80"/>
        <v>572.66</v>
      </c>
      <c r="BK61">
        <f t="shared" si="81"/>
        <v>0.43095979275262475</v>
      </c>
      <c r="BL61">
        <f t="shared" si="82"/>
        <v>0.46062518030090521</v>
      </c>
      <c r="BM61">
        <f t="shared" si="83"/>
        <v>0.84831431586690231</v>
      </c>
      <c r="BN61">
        <f t="shared" si="84"/>
        <v>15.650498382451621</v>
      </c>
      <c r="BO61">
        <f t="shared" si="85"/>
        <v>0.9947648667509994</v>
      </c>
      <c r="BP61">
        <f t="shared" si="86"/>
        <v>0.32703409017674412</v>
      </c>
      <c r="BQ61">
        <f t="shared" si="87"/>
        <v>0.67296590982325588</v>
      </c>
      <c r="BR61">
        <v>17038</v>
      </c>
      <c r="BS61">
        <v>290.00000000000011</v>
      </c>
      <c r="BT61">
        <v>953.07</v>
      </c>
      <c r="BU61">
        <v>125</v>
      </c>
      <c r="BV61">
        <v>10263.4</v>
      </c>
      <c r="BW61">
        <v>948.09</v>
      </c>
      <c r="BX61">
        <v>4.9800000000000004</v>
      </c>
      <c r="BY61">
        <v>300.00000000000011</v>
      </c>
      <c r="BZ61">
        <v>38.5</v>
      </c>
      <c r="CA61">
        <v>1006.361224930194</v>
      </c>
      <c r="CB61">
        <v>1.0066973773515919</v>
      </c>
      <c r="CC61">
        <v>-59.801324820032853</v>
      </c>
      <c r="CD61">
        <v>0.84451934209559321</v>
      </c>
      <c r="CE61">
        <v>0.99444687805209475</v>
      </c>
      <c r="CF61">
        <v>-1.1164342380422699E-2</v>
      </c>
      <c r="CG61">
        <v>289.99999999999989</v>
      </c>
      <c r="CH61">
        <v>940.5</v>
      </c>
      <c r="CI61">
        <v>735</v>
      </c>
      <c r="CJ61">
        <v>10224.4</v>
      </c>
      <c r="CK61">
        <v>947.87</v>
      </c>
      <c r="CL61">
        <v>-7.37</v>
      </c>
      <c r="CZ61">
        <f t="shared" si="88"/>
        <v>1799.97</v>
      </c>
      <c r="DA61">
        <f t="shared" si="89"/>
        <v>1513.1591998354972</v>
      </c>
      <c r="DB61">
        <f t="shared" si="90"/>
        <v>0.84065801087545744</v>
      </c>
      <c r="DC61">
        <f t="shared" si="91"/>
        <v>0.19131602175091506</v>
      </c>
      <c r="DD61">
        <v>6</v>
      </c>
      <c r="DE61">
        <v>0.5</v>
      </c>
      <c r="DF61" t="s">
        <v>425</v>
      </c>
      <c r="DG61">
        <v>2</v>
      </c>
      <c r="DH61">
        <v>1693595732.0999999</v>
      </c>
      <c r="DI61">
        <v>1165.73</v>
      </c>
      <c r="DJ61">
        <v>1199.96</v>
      </c>
      <c r="DK61">
        <v>22.611499999999999</v>
      </c>
      <c r="DL61">
        <v>21.3658</v>
      </c>
      <c r="DM61">
        <v>1169.08</v>
      </c>
      <c r="DN61">
        <v>22.9941</v>
      </c>
      <c r="DO61">
        <v>500.18400000000003</v>
      </c>
      <c r="DP61">
        <v>99.742699999999999</v>
      </c>
      <c r="DQ61">
        <v>9.9821999999999994E-2</v>
      </c>
      <c r="DR61">
        <v>28.040299999999998</v>
      </c>
      <c r="DS61">
        <v>28.0246</v>
      </c>
      <c r="DT61">
        <v>999.9</v>
      </c>
      <c r="DU61">
        <v>0</v>
      </c>
      <c r="DV61">
        <v>0</v>
      </c>
      <c r="DW61">
        <v>10010</v>
      </c>
      <c r="DX61">
        <v>0</v>
      </c>
      <c r="DY61">
        <v>160.75399999999999</v>
      </c>
      <c r="DZ61">
        <v>-34.222900000000003</v>
      </c>
      <c r="EA61">
        <v>1192.7</v>
      </c>
      <c r="EB61">
        <v>1226.1600000000001</v>
      </c>
      <c r="EC61">
        <v>1.2457400000000001</v>
      </c>
      <c r="ED61">
        <v>1199.96</v>
      </c>
      <c r="EE61">
        <v>21.3658</v>
      </c>
      <c r="EF61">
        <v>2.2553299999999998</v>
      </c>
      <c r="EG61">
        <v>2.1310799999999999</v>
      </c>
      <c r="EH61">
        <v>19.360900000000001</v>
      </c>
      <c r="EI61">
        <v>18.453399999999998</v>
      </c>
      <c r="EJ61">
        <v>1799.97</v>
      </c>
      <c r="EK61">
        <v>0.97800500000000001</v>
      </c>
      <c r="EL61">
        <v>2.19946E-2</v>
      </c>
      <c r="EM61">
        <v>0</v>
      </c>
      <c r="EN61">
        <v>805.94</v>
      </c>
      <c r="EO61">
        <v>5.0002500000000003</v>
      </c>
      <c r="EP61">
        <v>22771.599999999999</v>
      </c>
      <c r="EQ61">
        <v>14821.9</v>
      </c>
      <c r="ER61">
        <v>47.311999999999998</v>
      </c>
      <c r="ES61">
        <v>49.311999999999998</v>
      </c>
      <c r="ET61">
        <v>48.25</v>
      </c>
      <c r="EU61">
        <v>48</v>
      </c>
      <c r="EV61">
        <v>48.5</v>
      </c>
      <c r="EW61">
        <v>1755.49</v>
      </c>
      <c r="EX61">
        <v>39.479999999999997</v>
      </c>
      <c r="EY61">
        <v>0</v>
      </c>
      <c r="EZ61">
        <v>173.5999999046326</v>
      </c>
      <c r="FA61">
        <v>0</v>
      </c>
      <c r="FB61">
        <v>806.58751999999993</v>
      </c>
      <c r="FC61">
        <v>-2.082923080784008</v>
      </c>
      <c r="FD61">
        <v>-301.10769298543681</v>
      </c>
      <c r="FE61">
        <v>22843.812000000002</v>
      </c>
      <c r="FF61">
        <v>15</v>
      </c>
      <c r="FG61">
        <v>1693595678.0999999</v>
      </c>
      <c r="FH61" t="s">
        <v>658</v>
      </c>
      <c r="FI61">
        <v>1693595676.0999999</v>
      </c>
      <c r="FJ61">
        <v>1693595678.0999999</v>
      </c>
      <c r="FK61">
        <v>58</v>
      </c>
      <c r="FL61">
        <v>-0.09</v>
      </c>
      <c r="FM61">
        <v>2.1999999999999999E-2</v>
      </c>
      <c r="FN61">
        <v>-3.3410000000000002</v>
      </c>
      <c r="FO61">
        <v>-0.38300000000000001</v>
      </c>
      <c r="FP61">
        <v>1200</v>
      </c>
      <c r="FQ61">
        <v>22</v>
      </c>
      <c r="FR61">
        <v>0.31</v>
      </c>
      <c r="FS61">
        <v>0.33</v>
      </c>
      <c r="FT61">
        <v>27.113312342736059</v>
      </c>
      <c r="FU61">
        <v>0.48613398259601459</v>
      </c>
      <c r="FV61">
        <v>0.1987790739047221</v>
      </c>
      <c r="FW61">
        <v>1</v>
      </c>
      <c r="FX61">
        <v>8.9847432945531283E-2</v>
      </c>
      <c r="FY61">
        <v>-7.2163994901074335E-2</v>
      </c>
      <c r="FZ61">
        <v>1.0984334331458869E-2</v>
      </c>
      <c r="GA61">
        <v>1</v>
      </c>
      <c r="GB61">
        <v>2</v>
      </c>
      <c r="GC61">
        <v>2</v>
      </c>
      <c r="GD61" t="s">
        <v>427</v>
      </c>
      <c r="GE61">
        <v>2.9165800000000002</v>
      </c>
      <c r="GF61">
        <v>2.82979</v>
      </c>
      <c r="GG61">
        <v>0.18790100000000001</v>
      </c>
      <c r="GH61">
        <v>0.18790000000000001</v>
      </c>
      <c r="GI61">
        <v>0.115107</v>
      </c>
      <c r="GJ61">
        <v>0.105299</v>
      </c>
      <c r="GK61">
        <v>21114.799999999999</v>
      </c>
      <c r="GL61">
        <v>25757.5</v>
      </c>
      <c r="GM61">
        <v>23417.599999999999</v>
      </c>
      <c r="GN61">
        <v>29053.599999999999</v>
      </c>
      <c r="GO61">
        <v>28294.7</v>
      </c>
      <c r="GP61">
        <v>36767.1</v>
      </c>
      <c r="GQ61">
        <v>33123.1</v>
      </c>
      <c r="GR61">
        <v>42832.5</v>
      </c>
      <c r="GS61">
        <v>1.9407000000000001</v>
      </c>
      <c r="GT61">
        <v>1.7847</v>
      </c>
      <c r="GU61">
        <v>-7.1525599999999996E-3</v>
      </c>
      <c r="GV61">
        <v>0</v>
      </c>
      <c r="GW61">
        <v>28.141300000000001</v>
      </c>
      <c r="GX61">
        <v>999.9</v>
      </c>
      <c r="GY61">
        <v>37.4</v>
      </c>
      <c r="GZ61">
        <v>38</v>
      </c>
      <c r="HA61">
        <v>24.964300000000001</v>
      </c>
      <c r="HB61">
        <v>61.921599999999998</v>
      </c>
      <c r="HC61">
        <v>35.989600000000003</v>
      </c>
      <c r="HD61">
        <v>1</v>
      </c>
      <c r="HE61">
        <v>0.64643300000000004</v>
      </c>
      <c r="HF61">
        <v>6.0231199999999996</v>
      </c>
      <c r="HG61">
        <v>20.176500000000001</v>
      </c>
      <c r="HH61">
        <v>5.2100999999999997</v>
      </c>
      <c r="HI61">
        <v>11.8782</v>
      </c>
      <c r="HJ61">
        <v>4.9850000000000003</v>
      </c>
      <c r="HK61">
        <v>3.2839999999999998</v>
      </c>
      <c r="HL61">
        <v>9999</v>
      </c>
      <c r="HM61">
        <v>9999</v>
      </c>
      <c r="HN61">
        <v>9999</v>
      </c>
      <c r="HO61">
        <v>999.9</v>
      </c>
      <c r="HP61">
        <v>1.8548899999999999</v>
      </c>
      <c r="HQ61">
        <v>1.8609599999999999</v>
      </c>
      <c r="HR61">
        <v>1.8583700000000001</v>
      </c>
      <c r="HS61">
        <v>1.85958</v>
      </c>
      <c r="HT61">
        <v>1.8589199999999999</v>
      </c>
      <c r="HU61">
        <v>1.85945</v>
      </c>
      <c r="HV61">
        <v>1.85781</v>
      </c>
      <c r="HW61">
        <v>1.86111</v>
      </c>
      <c r="HX61">
        <v>5</v>
      </c>
      <c r="HY61">
        <v>0</v>
      </c>
      <c r="HZ61">
        <v>0</v>
      </c>
      <c r="IA61">
        <v>0</v>
      </c>
      <c r="IB61" t="s">
        <v>428</v>
      </c>
      <c r="IC61" t="s">
        <v>429</v>
      </c>
      <c r="ID61" t="s">
        <v>430</v>
      </c>
      <c r="IE61" t="s">
        <v>430</v>
      </c>
      <c r="IF61" t="s">
        <v>430</v>
      </c>
      <c r="IG61" t="s">
        <v>430</v>
      </c>
      <c r="IH61">
        <v>0</v>
      </c>
      <c r="II61">
        <v>100</v>
      </c>
      <c r="IJ61">
        <v>100</v>
      </c>
      <c r="IK61">
        <v>-3.35</v>
      </c>
      <c r="IL61">
        <v>-0.3826</v>
      </c>
      <c r="IM61">
        <v>-3.341499999999769</v>
      </c>
      <c r="IN61">
        <v>0</v>
      </c>
      <c r="IO61">
        <v>0</v>
      </c>
      <c r="IP61">
        <v>0</v>
      </c>
      <c r="IQ61">
        <v>-0.38258000000000081</v>
      </c>
      <c r="IR61">
        <v>0</v>
      </c>
      <c r="IS61">
        <v>0</v>
      </c>
      <c r="IT61">
        <v>0</v>
      </c>
      <c r="IU61">
        <v>-1</v>
      </c>
      <c r="IV61">
        <v>-1</v>
      </c>
      <c r="IW61">
        <v>-1</v>
      </c>
      <c r="IX61">
        <v>-1</v>
      </c>
      <c r="IY61">
        <v>0.9</v>
      </c>
      <c r="IZ61">
        <v>0.9</v>
      </c>
      <c r="JA61">
        <v>2.3974600000000001</v>
      </c>
      <c r="JB61">
        <v>2.4401899999999999</v>
      </c>
      <c r="JC61">
        <v>1.49414</v>
      </c>
      <c r="JD61">
        <v>2.2863799999999999</v>
      </c>
      <c r="JE61">
        <v>1.54419</v>
      </c>
      <c r="JF61">
        <v>2.5122100000000001</v>
      </c>
      <c r="JG61">
        <v>41.664999999999999</v>
      </c>
      <c r="JH61">
        <v>23.763500000000001</v>
      </c>
      <c r="JI61">
        <v>18</v>
      </c>
      <c r="JJ61">
        <v>516.84699999999998</v>
      </c>
      <c r="JK61">
        <v>443.30399999999997</v>
      </c>
      <c r="JL61">
        <v>20.499300000000002</v>
      </c>
      <c r="JM61">
        <v>35.047800000000002</v>
      </c>
      <c r="JN61">
        <v>30</v>
      </c>
      <c r="JO61">
        <v>35.041899999999998</v>
      </c>
      <c r="JP61">
        <v>35.028300000000002</v>
      </c>
      <c r="JQ61">
        <v>48.049500000000002</v>
      </c>
      <c r="JR61">
        <v>20.1036</v>
      </c>
      <c r="JS61">
        <v>37.902299999999997</v>
      </c>
      <c r="JT61">
        <v>20.508800000000001</v>
      </c>
      <c r="JU61">
        <v>1200</v>
      </c>
      <c r="JV61">
        <v>21.4756</v>
      </c>
      <c r="JW61">
        <v>98.224599999999995</v>
      </c>
      <c r="JX61">
        <v>96.526600000000002</v>
      </c>
    </row>
    <row r="62" spans="1:284" x14ac:dyDescent="0.3">
      <c r="A62">
        <v>55</v>
      </c>
      <c r="B62">
        <v>1693595921.5999999</v>
      </c>
      <c r="C62">
        <v>11527.099999904631</v>
      </c>
      <c r="D62" t="s">
        <v>659</v>
      </c>
      <c r="E62" t="s">
        <v>660</v>
      </c>
      <c r="F62" t="s">
        <v>416</v>
      </c>
      <c r="G62" t="s">
        <v>590</v>
      </c>
      <c r="H62" t="s">
        <v>591</v>
      </c>
      <c r="I62" t="s">
        <v>419</v>
      </c>
      <c r="J62" t="s">
        <v>592</v>
      </c>
      <c r="K62" t="s">
        <v>510</v>
      </c>
      <c r="L62" t="s">
        <v>593</v>
      </c>
      <c r="M62">
        <v>1693595921.5999999</v>
      </c>
      <c r="N62">
        <f t="shared" si="46"/>
        <v>7.0071524438325428E-4</v>
      </c>
      <c r="O62">
        <f t="shared" si="47"/>
        <v>0.70071524438325428</v>
      </c>
      <c r="P62">
        <f t="shared" si="48"/>
        <v>26.658408736959355</v>
      </c>
      <c r="Q62">
        <f t="shared" si="49"/>
        <v>1466.51</v>
      </c>
      <c r="R62">
        <f t="shared" si="50"/>
        <v>480.50380525664588</v>
      </c>
      <c r="S62">
        <f t="shared" si="51"/>
        <v>47.971890277126292</v>
      </c>
      <c r="T62">
        <f t="shared" si="52"/>
        <v>146.411445738151</v>
      </c>
      <c r="U62">
        <f t="shared" si="53"/>
        <v>4.4687608954967234E-2</v>
      </c>
      <c r="V62">
        <f t="shared" si="54"/>
        <v>2.9284298068217098</v>
      </c>
      <c r="W62">
        <f t="shared" si="55"/>
        <v>4.4312195013479223E-2</v>
      </c>
      <c r="X62">
        <f t="shared" si="56"/>
        <v>2.7728588329264781E-2</v>
      </c>
      <c r="Y62">
        <f t="shared" si="57"/>
        <v>344.32129967095437</v>
      </c>
      <c r="Z62">
        <f t="shared" si="58"/>
        <v>29.855566918802616</v>
      </c>
      <c r="AA62">
        <f t="shared" si="59"/>
        <v>28.033300000000001</v>
      </c>
      <c r="AB62">
        <f t="shared" si="60"/>
        <v>3.8022127507961789</v>
      </c>
      <c r="AC62">
        <f t="shared" si="61"/>
        <v>59.83013167882271</v>
      </c>
      <c r="AD62">
        <f t="shared" si="62"/>
        <v>2.2715034304052195</v>
      </c>
      <c r="AE62">
        <f t="shared" si="63"/>
        <v>3.7965877170369557</v>
      </c>
      <c r="AF62">
        <f t="shared" si="64"/>
        <v>1.5307093203909594</v>
      </c>
      <c r="AG62">
        <f t="shared" si="65"/>
        <v>-30.901542277301512</v>
      </c>
      <c r="AH62">
        <f t="shared" si="66"/>
        <v>-4.0100886967326383</v>
      </c>
      <c r="AI62">
        <f t="shared" si="67"/>
        <v>-0.29855133652953764</v>
      </c>
      <c r="AJ62">
        <f t="shared" si="68"/>
        <v>309.11111736039066</v>
      </c>
      <c r="AK62">
        <v>0</v>
      </c>
      <c r="AL62">
        <v>0</v>
      </c>
      <c r="AM62">
        <f t="shared" si="69"/>
        <v>1</v>
      </c>
      <c r="AN62">
        <f t="shared" si="70"/>
        <v>0</v>
      </c>
      <c r="AO62">
        <f t="shared" si="71"/>
        <v>52662.153814102472</v>
      </c>
      <c r="AP62" t="s">
        <v>422</v>
      </c>
      <c r="AQ62">
        <v>10366.9</v>
      </c>
      <c r="AR62">
        <v>993.59653846153856</v>
      </c>
      <c r="AS62">
        <v>3431.87</v>
      </c>
      <c r="AT62">
        <f t="shared" si="72"/>
        <v>0.71047955241266758</v>
      </c>
      <c r="AU62">
        <v>-3.9894345373445681</v>
      </c>
      <c r="AV62" t="s">
        <v>661</v>
      </c>
      <c r="AW62">
        <v>10261</v>
      </c>
      <c r="AX62">
        <v>805.59438461538468</v>
      </c>
      <c r="AY62">
        <v>1006.35230009905</v>
      </c>
      <c r="AZ62">
        <f t="shared" si="73"/>
        <v>0.19949069074906056</v>
      </c>
      <c r="BA62">
        <v>0.5</v>
      </c>
      <c r="BB62">
        <f t="shared" si="74"/>
        <v>1512.974399835477</v>
      </c>
      <c r="BC62">
        <f t="shared" si="75"/>
        <v>26.658408736959355</v>
      </c>
      <c r="BD62">
        <f t="shared" si="76"/>
        <v>150.91215405441233</v>
      </c>
      <c r="BE62">
        <f t="shared" si="77"/>
        <v>2.0256683310462233E-2</v>
      </c>
      <c r="BF62">
        <f t="shared" si="78"/>
        <v>2.4102073395790113</v>
      </c>
      <c r="BG62">
        <f t="shared" si="79"/>
        <v>585.22441834779636</v>
      </c>
      <c r="BH62" t="s">
        <v>662</v>
      </c>
      <c r="BI62">
        <v>570.05999999999995</v>
      </c>
      <c r="BJ62">
        <f t="shared" si="80"/>
        <v>570.05999999999995</v>
      </c>
      <c r="BK62">
        <f t="shared" si="81"/>
        <v>0.43353833449390244</v>
      </c>
      <c r="BL62">
        <f t="shared" si="82"/>
        <v>0.46014544707318439</v>
      </c>
      <c r="BM62">
        <f t="shared" si="83"/>
        <v>0.84754672738614723</v>
      </c>
      <c r="BN62">
        <f t="shared" si="84"/>
        <v>15.738606693095244</v>
      </c>
      <c r="BO62">
        <f t="shared" si="85"/>
        <v>0.99476852705870689</v>
      </c>
      <c r="BP62">
        <f t="shared" si="86"/>
        <v>0.32561114944188013</v>
      </c>
      <c r="BQ62">
        <f t="shared" si="87"/>
        <v>0.67438885055811992</v>
      </c>
      <c r="BR62">
        <v>17040</v>
      </c>
      <c r="BS62">
        <v>290.00000000000011</v>
      </c>
      <c r="BT62">
        <v>950.76</v>
      </c>
      <c r="BU62">
        <v>145</v>
      </c>
      <c r="BV62">
        <v>10261</v>
      </c>
      <c r="BW62">
        <v>946.41</v>
      </c>
      <c r="BX62">
        <v>4.3499999999999996</v>
      </c>
      <c r="BY62">
        <v>300.00000000000011</v>
      </c>
      <c r="BZ62">
        <v>38.5</v>
      </c>
      <c r="CA62">
        <v>1006.35230009905</v>
      </c>
      <c r="CB62">
        <v>1.287231704032932</v>
      </c>
      <c r="CC62">
        <v>-61.509606390092657</v>
      </c>
      <c r="CD62">
        <v>1.0799622818784329</v>
      </c>
      <c r="CE62">
        <v>0.9914423059065044</v>
      </c>
      <c r="CF62">
        <v>-1.1165197775305899E-2</v>
      </c>
      <c r="CG62">
        <v>289.99999999999989</v>
      </c>
      <c r="CH62">
        <v>939.13</v>
      </c>
      <c r="CI62">
        <v>705</v>
      </c>
      <c r="CJ62">
        <v>10227.299999999999</v>
      </c>
      <c r="CK62">
        <v>946.21</v>
      </c>
      <c r="CL62">
        <v>-7.08</v>
      </c>
      <c r="CZ62">
        <f t="shared" si="88"/>
        <v>1799.75</v>
      </c>
      <c r="DA62">
        <f t="shared" si="89"/>
        <v>1512.974399835477</v>
      </c>
      <c r="DB62">
        <f t="shared" si="90"/>
        <v>0.84065809131016922</v>
      </c>
      <c r="DC62">
        <f t="shared" si="91"/>
        <v>0.19131618262033859</v>
      </c>
      <c r="DD62">
        <v>6</v>
      </c>
      <c r="DE62">
        <v>0.5</v>
      </c>
      <c r="DF62" t="s">
        <v>425</v>
      </c>
      <c r="DG62">
        <v>2</v>
      </c>
      <c r="DH62">
        <v>1693595921.5999999</v>
      </c>
      <c r="DI62">
        <v>1466.51</v>
      </c>
      <c r="DJ62">
        <v>1499.72</v>
      </c>
      <c r="DK62">
        <v>22.752199999999998</v>
      </c>
      <c r="DL62">
        <v>21.930800000000001</v>
      </c>
      <c r="DM62">
        <v>1470.18</v>
      </c>
      <c r="DN62">
        <v>23.147099999999998</v>
      </c>
      <c r="DO62">
        <v>500.19900000000001</v>
      </c>
      <c r="DP62">
        <v>99.736699999999999</v>
      </c>
      <c r="DQ62">
        <v>9.99501E-2</v>
      </c>
      <c r="DR62">
        <v>28.007899999999999</v>
      </c>
      <c r="DS62">
        <v>28.033300000000001</v>
      </c>
      <c r="DT62">
        <v>999.9</v>
      </c>
      <c r="DU62">
        <v>0</v>
      </c>
      <c r="DV62">
        <v>0</v>
      </c>
      <c r="DW62">
        <v>10020</v>
      </c>
      <c r="DX62">
        <v>0</v>
      </c>
      <c r="DY62">
        <v>113.15</v>
      </c>
      <c r="DZ62">
        <v>-33.203899999999997</v>
      </c>
      <c r="EA62">
        <v>1500.66</v>
      </c>
      <c r="EB62">
        <v>1533.35</v>
      </c>
      <c r="EC62">
        <v>0.82137700000000002</v>
      </c>
      <c r="ED62">
        <v>1499.72</v>
      </c>
      <c r="EE62">
        <v>21.930800000000001</v>
      </c>
      <c r="EF62">
        <v>2.2692299999999999</v>
      </c>
      <c r="EG62">
        <v>2.1873</v>
      </c>
      <c r="EH62">
        <v>19.459599999999998</v>
      </c>
      <c r="EI62">
        <v>18.869599999999998</v>
      </c>
      <c r="EJ62">
        <v>1799.75</v>
      </c>
      <c r="EK62">
        <v>0.97800200000000004</v>
      </c>
      <c r="EL62">
        <v>2.1998299999999998E-2</v>
      </c>
      <c r="EM62">
        <v>0</v>
      </c>
      <c r="EN62">
        <v>804.81799999999998</v>
      </c>
      <c r="EO62">
        <v>5.0002500000000003</v>
      </c>
      <c r="EP62">
        <v>22659.7</v>
      </c>
      <c r="EQ62">
        <v>14820</v>
      </c>
      <c r="ER62">
        <v>47.186999999999998</v>
      </c>
      <c r="ES62">
        <v>49.125</v>
      </c>
      <c r="ET62">
        <v>48.125</v>
      </c>
      <c r="EU62">
        <v>47.875</v>
      </c>
      <c r="EV62">
        <v>48.375</v>
      </c>
      <c r="EW62">
        <v>1755.27</v>
      </c>
      <c r="EX62">
        <v>39.479999999999997</v>
      </c>
      <c r="EY62">
        <v>0</v>
      </c>
      <c r="EZ62">
        <v>187.39999985694891</v>
      </c>
      <c r="FA62">
        <v>0</v>
      </c>
      <c r="FB62">
        <v>805.59438461538468</v>
      </c>
      <c r="FC62">
        <v>-3.4809572537720408</v>
      </c>
      <c r="FD62">
        <v>-185.15213675947811</v>
      </c>
      <c r="FE62">
        <v>22683.080769230772</v>
      </c>
      <c r="FF62">
        <v>15</v>
      </c>
      <c r="FG62">
        <v>1693595804.5999999</v>
      </c>
      <c r="FH62" t="s">
        <v>663</v>
      </c>
      <c r="FI62">
        <v>1693595804.5999999</v>
      </c>
      <c r="FJ62">
        <v>1693595798.0999999</v>
      </c>
      <c r="FK62">
        <v>59</v>
      </c>
      <c r="FL62">
        <v>-0.32300000000000001</v>
      </c>
      <c r="FM62">
        <v>-1.2E-2</v>
      </c>
      <c r="FN62">
        <v>-3.665</v>
      </c>
      <c r="FO62">
        <v>-0.39500000000000002</v>
      </c>
      <c r="FP62">
        <v>1500</v>
      </c>
      <c r="FQ62">
        <v>22</v>
      </c>
      <c r="FR62">
        <v>0.37</v>
      </c>
      <c r="FS62">
        <v>0.17</v>
      </c>
      <c r="FT62">
        <v>26.823757645899121</v>
      </c>
      <c r="FU62">
        <v>-0.70760571895307534</v>
      </c>
      <c r="FV62">
        <v>0.20296948421496899</v>
      </c>
      <c r="FW62">
        <v>0</v>
      </c>
      <c r="FX62">
        <v>4.8456713868607261E-2</v>
      </c>
      <c r="FY62">
        <v>-7.4213034324013688E-3</v>
      </c>
      <c r="FZ62">
        <v>2.0488827572624751E-3</v>
      </c>
      <c r="GA62">
        <v>1</v>
      </c>
      <c r="GB62">
        <v>1</v>
      </c>
      <c r="GC62">
        <v>2</v>
      </c>
      <c r="GD62" t="s">
        <v>486</v>
      </c>
      <c r="GE62">
        <v>2.9166099999999999</v>
      </c>
      <c r="GF62">
        <v>2.8300100000000001</v>
      </c>
      <c r="GG62">
        <v>0.215839</v>
      </c>
      <c r="GH62">
        <v>0.215054</v>
      </c>
      <c r="GI62">
        <v>0.115636</v>
      </c>
      <c r="GJ62">
        <v>0.10724599999999999</v>
      </c>
      <c r="GK62">
        <v>20387.099999999999</v>
      </c>
      <c r="GL62">
        <v>24891.599999999999</v>
      </c>
      <c r="GM62">
        <v>23418.3</v>
      </c>
      <c r="GN62">
        <v>29050.799999999999</v>
      </c>
      <c r="GO62">
        <v>28282.5</v>
      </c>
      <c r="GP62">
        <v>36687.800000000003</v>
      </c>
      <c r="GQ62">
        <v>33125.5</v>
      </c>
      <c r="GR62">
        <v>42829.3</v>
      </c>
      <c r="GS62">
        <v>1.9406000000000001</v>
      </c>
      <c r="GT62">
        <v>1.7873000000000001</v>
      </c>
      <c r="GU62">
        <v>-4.5597600000000004E-3</v>
      </c>
      <c r="GV62">
        <v>0</v>
      </c>
      <c r="GW62">
        <v>28.107700000000001</v>
      </c>
      <c r="GX62">
        <v>999.9</v>
      </c>
      <c r="GY62">
        <v>38.700000000000003</v>
      </c>
      <c r="GZ62">
        <v>37.799999999999997</v>
      </c>
      <c r="HA62">
        <v>25.553999999999998</v>
      </c>
      <c r="HB62">
        <v>61.801600000000001</v>
      </c>
      <c r="HC62">
        <v>35.9255</v>
      </c>
      <c r="HD62">
        <v>1</v>
      </c>
      <c r="HE62">
        <v>0.64863800000000005</v>
      </c>
      <c r="HF62">
        <v>6.1392499999999997</v>
      </c>
      <c r="HG62">
        <v>20.172000000000001</v>
      </c>
      <c r="HH62">
        <v>5.2112999999999996</v>
      </c>
      <c r="HI62">
        <v>11.8782</v>
      </c>
      <c r="HJ62">
        <v>4.9850000000000003</v>
      </c>
      <c r="HK62">
        <v>3.2839999999999998</v>
      </c>
      <c r="HL62">
        <v>9999</v>
      </c>
      <c r="HM62">
        <v>9999</v>
      </c>
      <c r="HN62">
        <v>9999</v>
      </c>
      <c r="HO62">
        <v>999.9</v>
      </c>
      <c r="HP62">
        <v>1.85494</v>
      </c>
      <c r="HQ62">
        <v>1.8609599999999999</v>
      </c>
      <c r="HR62">
        <v>1.8583700000000001</v>
      </c>
      <c r="HS62">
        <v>1.8595299999999999</v>
      </c>
      <c r="HT62">
        <v>1.85886</v>
      </c>
      <c r="HU62">
        <v>1.85944</v>
      </c>
      <c r="HV62">
        <v>1.8577699999999999</v>
      </c>
      <c r="HW62">
        <v>1.86111</v>
      </c>
      <c r="HX62">
        <v>5</v>
      </c>
      <c r="HY62">
        <v>0</v>
      </c>
      <c r="HZ62">
        <v>0</v>
      </c>
      <c r="IA62">
        <v>0</v>
      </c>
      <c r="IB62" t="s">
        <v>428</v>
      </c>
      <c r="IC62" t="s">
        <v>429</v>
      </c>
      <c r="ID62" t="s">
        <v>430</v>
      </c>
      <c r="IE62" t="s">
        <v>430</v>
      </c>
      <c r="IF62" t="s">
        <v>430</v>
      </c>
      <c r="IG62" t="s">
        <v>430</v>
      </c>
      <c r="IH62">
        <v>0</v>
      </c>
      <c r="II62">
        <v>100</v>
      </c>
      <c r="IJ62">
        <v>100</v>
      </c>
      <c r="IK62">
        <v>-3.67</v>
      </c>
      <c r="IL62">
        <v>-0.39489999999999997</v>
      </c>
      <c r="IM62">
        <v>-3.6655000000000002</v>
      </c>
      <c r="IN62">
        <v>0</v>
      </c>
      <c r="IO62">
        <v>0</v>
      </c>
      <c r="IP62">
        <v>0</v>
      </c>
      <c r="IQ62">
        <v>-0.39492380952380662</v>
      </c>
      <c r="IR62">
        <v>0</v>
      </c>
      <c r="IS62">
        <v>0</v>
      </c>
      <c r="IT62">
        <v>0</v>
      </c>
      <c r="IU62">
        <v>-1</v>
      </c>
      <c r="IV62">
        <v>-1</v>
      </c>
      <c r="IW62">
        <v>-1</v>
      </c>
      <c r="IX62">
        <v>-1</v>
      </c>
      <c r="IY62">
        <v>1.9</v>
      </c>
      <c r="IZ62">
        <v>2.1</v>
      </c>
      <c r="JA62">
        <v>2.8503400000000001</v>
      </c>
      <c r="JB62">
        <v>2.4328599999999998</v>
      </c>
      <c r="JC62">
        <v>1.49414</v>
      </c>
      <c r="JD62">
        <v>2.2863799999999999</v>
      </c>
      <c r="JE62">
        <v>1.54419</v>
      </c>
      <c r="JF62">
        <v>2.3864700000000001</v>
      </c>
      <c r="JG62">
        <v>41.560499999999998</v>
      </c>
      <c r="JH62">
        <v>23.745999999999999</v>
      </c>
      <c r="JI62">
        <v>18</v>
      </c>
      <c r="JJ62">
        <v>517.05799999999999</v>
      </c>
      <c r="JK62">
        <v>445.363</v>
      </c>
      <c r="JL62">
        <v>20.5059</v>
      </c>
      <c r="JM62">
        <v>35.067</v>
      </c>
      <c r="JN62">
        <v>30.000800000000002</v>
      </c>
      <c r="JO62">
        <v>35.076900000000002</v>
      </c>
      <c r="JP62">
        <v>35.066400000000002</v>
      </c>
      <c r="JQ62">
        <v>57.101700000000001</v>
      </c>
      <c r="JR62">
        <v>20.966999999999999</v>
      </c>
      <c r="JS62">
        <v>40.844000000000001</v>
      </c>
      <c r="JT62">
        <v>20.4907</v>
      </c>
      <c r="JU62">
        <v>1500</v>
      </c>
      <c r="JV62">
        <v>21.866700000000002</v>
      </c>
      <c r="JW62">
        <v>98.230099999999993</v>
      </c>
      <c r="JX62">
        <v>96.518600000000006</v>
      </c>
    </row>
    <row r="63" spans="1:284" x14ac:dyDescent="0.3">
      <c r="A63">
        <v>56</v>
      </c>
      <c r="B63">
        <v>1693596932.5</v>
      </c>
      <c r="C63">
        <v>12538</v>
      </c>
      <c r="D63" t="s">
        <v>664</v>
      </c>
      <c r="E63" t="s">
        <v>665</v>
      </c>
      <c r="F63" t="s">
        <v>416</v>
      </c>
      <c r="G63" t="s">
        <v>666</v>
      </c>
      <c r="H63" t="s">
        <v>591</v>
      </c>
      <c r="I63" t="s">
        <v>419</v>
      </c>
      <c r="J63" t="s">
        <v>420</v>
      </c>
      <c r="K63" t="s">
        <v>592</v>
      </c>
      <c r="L63" t="s">
        <v>593</v>
      </c>
      <c r="M63">
        <v>1693596932.5</v>
      </c>
      <c r="N63">
        <f t="shared" si="46"/>
        <v>2.5099872597466955E-3</v>
      </c>
      <c r="O63">
        <f t="shared" si="47"/>
        <v>2.5099872597466955</v>
      </c>
      <c r="P63">
        <f t="shared" si="48"/>
        <v>26.033572273673858</v>
      </c>
      <c r="Q63">
        <f t="shared" si="49"/>
        <v>367.62799999999999</v>
      </c>
      <c r="R63">
        <f t="shared" si="50"/>
        <v>104.4029971992256</v>
      </c>
      <c r="S63">
        <f t="shared" si="51"/>
        <v>10.421954234060706</v>
      </c>
      <c r="T63">
        <f t="shared" si="52"/>
        <v>36.698201143096</v>
      </c>
      <c r="U63">
        <f t="shared" si="53"/>
        <v>0.16621935234690652</v>
      </c>
      <c r="V63">
        <f t="shared" si="54"/>
        <v>2.9189974989416627</v>
      </c>
      <c r="W63">
        <f t="shared" si="55"/>
        <v>0.16113436128723407</v>
      </c>
      <c r="X63">
        <f t="shared" si="56"/>
        <v>0.10115288397741568</v>
      </c>
      <c r="Y63">
        <f t="shared" si="57"/>
        <v>344.36179967090942</v>
      </c>
      <c r="Z63">
        <f t="shared" si="58"/>
        <v>29.372893461867278</v>
      </c>
      <c r="AA63">
        <f t="shared" si="59"/>
        <v>28.0002</v>
      </c>
      <c r="AB63">
        <f t="shared" si="60"/>
        <v>3.7948839249811366</v>
      </c>
      <c r="AC63">
        <f t="shared" si="61"/>
        <v>60.304721018042287</v>
      </c>
      <c r="AD63">
        <f t="shared" si="62"/>
        <v>2.2872937383223997</v>
      </c>
      <c r="AE63">
        <f t="shared" si="63"/>
        <v>3.7928933252805783</v>
      </c>
      <c r="AF63">
        <f t="shared" si="64"/>
        <v>1.5075901866587369</v>
      </c>
      <c r="AG63">
        <f t="shared" si="65"/>
        <v>-110.69043815482927</v>
      </c>
      <c r="AH63">
        <f t="shared" si="66"/>
        <v>-1.4163209384665401</v>
      </c>
      <c r="AI63">
        <f t="shared" si="67"/>
        <v>-0.10575965726800202</v>
      </c>
      <c r="AJ63">
        <f t="shared" si="68"/>
        <v>232.14928092034563</v>
      </c>
      <c r="AK63">
        <v>0</v>
      </c>
      <c r="AL63">
        <v>0</v>
      </c>
      <c r="AM63">
        <f t="shared" si="69"/>
        <v>1</v>
      </c>
      <c r="AN63">
        <f t="shared" si="70"/>
        <v>0</v>
      </c>
      <c r="AO63">
        <f t="shared" si="71"/>
        <v>52393.566760973445</v>
      </c>
      <c r="AP63" t="s">
        <v>422</v>
      </c>
      <c r="AQ63">
        <v>10366.9</v>
      </c>
      <c r="AR63">
        <v>993.59653846153856</v>
      </c>
      <c r="AS63">
        <v>3431.87</v>
      </c>
      <c r="AT63">
        <f t="shared" si="72"/>
        <v>0.71047955241266758</v>
      </c>
      <c r="AU63">
        <v>-3.9894345373445681</v>
      </c>
      <c r="AV63" t="s">
        <v>667</v>
      </c>
      <c r="AW63">
        <v>10272.299999999999</v>
      </c>
      <c r="AX63">
        <v>710.6382000000001</v>
      </c>
      <c r="AY63">
        <v>895.84597422893205</v>
      </c>
      <c r="AZ63">
        <f t="shared" si="73"/>
        <v>0.20674064466086706</v>
      </c>
      <c r="BA63">
        <v>0.5</v>
      </c>
      <c r="BB63">
        <f t="shared" si="74"/>
        <v>1513.1510998354547</v>
      </c>
      <c r="BC63">
        <f t="shared" si="75"/>
        <v>26.033572273673858</v>
      </c>
      <c r="BD63">
        <f t="shared" si="76"/>
        <v>156.41491692464095</v>
      </c>
      <c r="BE63">
        <f t="shared" si="77"/>
        <v>1.9841380556299523E-2</v>
      </c>
      <c r="BF63">
        <f t="shared" si="78"/>
        <v>2.830870594639733</v>
      </c>
      <c r="BG63">
        <f t="shared" si="79"/>
        <v>546.05369945519897</v>
      </c>
      <c r="BH63" t="s">
        <v>668</v>
      </c>
      <c r="BI63">
        <v>517.14</v>
      </c>
      <c r="BJ63">
        <f t="shared" si="80"/>
        <v>517.14</v>
      </c>
      <c r="BK63">
        <f t="shared" si="81"/>
        <v>0.42273558750419116</v>
      </c>
      <c r="BL63">
        <f t="shared" si="82"/>
        <v>0.48905427120875505</v>
      </c>
      <c r="BM63">
        <f t="shared" si="83"/>
        <v>0.87007167928798479</v>
      </c>
      <c r="BN63">
        <f t="shared" si="84"/>
        <v>-1.894697751188555</v>
      </c>
      <c r="BO63">
        <f t="shared" si="85"/>
        <v>1.0400900742982822</v>
      </c>
      <c r="BP63">
        <f t="shared" si="86"/>
        <v>0.35589069911087745</v>
      </c>
      <c r="BQ63">
        <f t="shared" si="87"/>
        <v>0.64410930088912255</v>
      </c>
      <c r="BR63">
        <v>17042</v>
      </c>
      <c r="BS63">
        <v>290.00000000000011</v>
      </c>
      <c r="BT63">
        <v>846.72</v>
      </c>
      <c r="BU63">
        <v>255</v>
      </c>
      <c r="BV63">
        <v>10272.299999999999</v>
      </c>
      <c r="BW63">
        <v>847.01</v>
      </c>
      <c r="BX63">
        <v>-0.28999999999999998</v>
      </c>
      <c r="BY63">
        <v>300.00000000000011</v>
      </c>
      <c r="BZ63">
        <v>38.4</v>
      </c>
      <c r="CA63">
        <v>895.84597422893205</v>
      </c>
      <c r="CB63">
        <v>1.0787320967862279</v>
      </c>
      <c r="CC63">
        <v>-50.161039742442412</v>
      </c>
      <c r="CD63">
        <v>0.90732474889421</v>
      </c>
      <c r="CE63">
        <v>0.99092200460195179</v>
      </c>
      <c r="CF63">
        <v>-1.119495083426029E-2</v>
      </c>
      <c r="CG63">
        <v>289.99999999999989</v>
      </c>
      <c r="CH63">
        <v>846.06</v>
      </c>
      <c r="CI63">
        <v>675</v>
      </c>
      <c r="CJ63">
        <v>10255.299999999999</v>
      </c>
      <c r="CK63">
        <v>846.93</v>
      </c>
      <c r="CL63">
        <v>-0.87</v>
      </c>
      <c r="CZ63">
        <f t="shared" si="88"/>
        <v>1799.96</v>
      </c>
      <c r="DA63">
        <f t="shared" si="89"/>
        <v>1513.1510998354547</v>
      </c>
      <c r="DB63">
        <f t="shared" si="90"/>
        <v>0.84065818120150149</v>
      </c>
      <c r="DC63">
        <f t="shared" si="91"/>
        <v>0.19131636240300307</v>
      </c>
      <c r="DD63">
        <v>6</v>
      </c>
      <c r="DE63">
        <v>0.5</v>
      </c>
      <c r="DF63" t="s">
        <v>425</v>
      </c>
      <c r="DG63">
        <v>2</v>
      </c>
      <c r="DH63">
        <v>1693596932.5</v>
      </c>
      <c r="DI63">
        <v>367.62799999999999</v>
      </c>
      <c r="DJ63">
        <v>399.97699999999998</v>
      </c>
      <c r="DK63">
        <v>22.9132</v>
      </c>
      <c r="DL63">
        <v>19.970099999999999</v>
      </c>
      <c r="DM63">
        <v>370.75</v>
      </c>
      <c r="DN63">
        <v>23.321400000000001</v>
      </c>
      <c r="DO63">
        <v>499.97800000000001</v>
      </c>
      <c r="DP63">
        <v>99.723799999999997</v>
      </c>
      <c r="DQ63">
        <v>0.100482</v>
      </c>
      <c r="DR63">
        <v>27.991199999999999</v>
      </c>
      <c r="DS63">
        <v>28.0002</v>
      </c>
      <c r="DT63">
        <v>999.9</v>
      </c>
      <c r="DU63">
        <v>0</v>
      </c>
      <c r="DV63">
        <v>0</v>
      </c>
      <c r="DW63">
        <v>9967.5</v>
      </c>
      <c r="DX63">
        <v>0</v>
      </c>
      <c r="DY63">
        <v>186.75700000000001</v>
      </c>
      <c r="DZ63">
        <v>-32.349800000000002</v>
      </c>
      <c r="EA63">
        <v>376.24900000000002</v>
      </c>
      <c r="EB63">
        <v>408.12799999999999</v>
      </c>
      <c r="EC63">
        <v>2.9430900000000002</v>
      </c>
      <c r="ED63">
        <v>399.97699999999998</v>
      </c>
      <c r="EE63">
        <v>19.970099999999999</v>
      </c>
      <c r="EF63">
        <v>2.2849900000000001</v>
      </c>
      <c r="EG63">
        <v>1.9915</v>
      </c>
      <c r="EH63">
        <v>19.571000000000002</v>
      </c>
      <c r="EI63">
        <v>17.376899999999999</v>
      </c>
      <c r="EJ63">
        <v>1799.96</v>
      </c>
      <c r="EK63">
        <v>0.97800100000000001</v>
      </c>
      <c r="EL63">
        <v>2.19992E-2</v>
      </c>
      <c r="EM63">
        <v>0</v>
      </c>
      <c r="EN63">
        <v>710.43</v>
      </c>
      <c r="EO63">
        <v>5.0002500000000003</v>
      </c>
      <c r="EP63">
        <v>19025</v>
      </c>
      <c r="EQ63">
        <v>14821.7</v>
      </c>
      <c r="ER63">
        <v>47.936999999999998</v>
      </c>
      <c r="ES63">
        <v>49.5</v>
      </c>
      <c r="ET63">
        <v>48.875</v>
      </c>
      <c r="EU63">
        <v>48.436999999999998</v>
      </c>
      <c r="EV63">
        <v>49</v>
      </c>
      <c r="EW63">
        <v>1755.47</v>
      </c>
      <c r="EX63">
        <v>39.49</v>
      </c>
      <c r="EY63">
        <v>0</v>
      </c>
      <c r="EZ63">
        <v>1008.7999999523161</v>
      </c>
      <c r="FA63">
        <v>0</v>
      </c>
      <c r="FB63">
        <v>710.6382000000001</v>
      </c>
      <c r="FC63">
        <v>-3.124538466767715</v>
      </c>
      <c r="FD63">
        <v>-51.153846055030399</v>
      </c>
      <c r="FE63">
        <v>19029.995999999999</v>
      </c>
      <c r="FF63">
        <v>15</v>
      </c>
      <c r="FG63">
        <v>1693596897.5</v>
      </c>
      <c r="FH63" t="s">
        <v>669</v>
      </c>
      <c r="FI63">
        <v>1693596897.5</v>
      </c>
      <c r="FJ63">
        <v>1693596897</v>
      </c>
      <c r="FK63">
        <v>61</v>
      </c>
      <c r="FL63">
        <v>2.8000000000000001E-2</v>
      </c>
      <c r="FM63">
        <v>1.4E-2</v>
      </c>
      <c r="FN63">
        <v>-3.1219999999999999</v>
      </c>
      <c r="FO63">
        <v>-0.40799999999999997</v>
      </c>
      <c r="FP63">
        <v>400</v>
      </c>
      <c r="FQ63">
        <v>20</v>
      </c>
      <c r="FR63">
        <v>0.2</v>
      </c>
      <c r="FS63">
        <v>0.09</v>
      </c>
      <c r="FT63">
        <v>26.090568548892911</v>
      </c>
      <c r="FU63">
        <v>-0.38803868159780819</v>
      </c>
      <c r="FV63">
        <v>0.1199631249665218</v>
      </c>
      <c r="FW63">
        <v>1</v>
      </c>
      <c r="FX63">
        <v>0.15653703209507641</v>
      </c>
      <c r="FY63">
        <v>7.6470447933126892E-2</v>
      </c>
      <c r="FZ63">
        <v>1.289961419519259E-2</v>
      </c>
      <c r="GA63">
        <v>1</v>
      </c>
      <c r="GB63">
        <v>2</v>
      </c>
      <c r="GC63">
        <v>2</v>
      </c>
      <c r="GD63" t="s">
        <v>427</v>
      </c>
      <c r="GE63">
        <v>2.9170099999999999</v>
      </c>
      <c r="GF63">
        <v>2.8300800000000002</v>
      </c>
      <c r="GG63">
        <v>8.5001800000000002E-2</v>
      </c>
      <c r="GH63">
        <v>8.8483099999999995E-2</v>
      </c>
      <c r="GI63">
        <v>0.11647299999999999</v>
      </c>
      <c r="GJ63">
        <v>0.100536</v>
      </c>
      <c r="GK63">
        <v>23839</v>
      </c>
      <c r="GL63">
        <v>28961</v>
      </c>
      <c r="GM63">
        <v>23460.9</v>
      </c>
      <c r="GN63">
        <v>29096.799999999999</v>
      </c>
      <c r="GO63">
        <v>28291</v>
      </c>
      <c r="GP63">
        <v>36995.9</v>
      </c>
      <c r="GQ63">
        <v>33185</v>
      </c>
      <c r="GR63">
        <v>42886.3</v>
      </c>
      <c r="GS63">
        <v>1.9532</v>
      </c>
      <c r="GT63">
        <v>1.8013999999999999</v>
      </c>
      <c r="GU63">
        <v>1.39773E-2</v>
      </c>
      <c r="GV63">
        <v>0</v>
      </c>
      <c r="GW63">
        <v>27.771899999999999</v>
      </c>
      <c r="GX63">
        <v>999.9</v>
      </c>
      <c r="GY63">
        <v>39.200000000000003</v>
      </c>
      <c r="GZ63">
        <v>37.1</v>
      </c>
      <c r="HA63">
        <v>24.9191</v>
      </c>
      <c r="HB63">
        <v>61.561799999999998</v>
      </c>
      <c r="HC63">
        <v>36.462299999999999</v>
      </c>
      <c r="HD63">
        <v>1</v>
      </c>
      <c r="HE63">
        <v>0.55457299999999998</v>
      </c>
      <c r="HF63">
        <v>4.5511100000000004</v>
      </c>
      <c r="HG63">
        <v>20.218599999999999</v>
      </c>
      <c r="HH63">
        <v>5.2107000000000001</v>
      </c>
      <c r="HI63">
        <v>11.8782</v>
      </c>
      <c r="HJ63">
        <v>4.9842000000000004</v>
      </c>
      <c r="HK63">
        <v>3.2839999999999998</v>
      </c>
      <c r="HL63">
        <v>9999</v>
      </c>
      <c r="HM63">
        <v>9999</v>
      </c>
      <c r="HN63">
        <v>9999</v>
      </c>
      <c r="HO63">
        <v>999.9</v>
      </c>
      <c r="HP63">
        <v>1.85487</v>
      </c>
      <c r="HQ63">
        <v>1.8609599999999999</v>
      </c>
      <c r="HR63">
        <v>1.8583700000000001</v>
      </c>
      <c r="HS63">
        <v>1.85958</v>
      </c>
      <c r="HT63">
        <v>1.8589100000000001</v>
      </c>
      <c r="HU63">
        <v>1.85944</v>
      </c>
      <c r="HV63">
        <v>1.8577600000000001</v>
      </c>
      <c r="HW63">
        <v>1.86111</v>
      </c>
      <c r="HX63">
        <v>5</v>
      </c>
      <c r="HY63">
        <v>0</v>
      </c>
      <c r="HZ63">
        <v>0</v>
      </c>
      <c r="IA63">
        <v>0</v>
      </c>
      <c r="IB63" t="s">
        <v>428</v>
      </c>
      <c r="IC63" t="s">
        <v>429</v>
      </c>
      <c r="ID63" t="s">
        <v>430</v>
      </c>
      <c r="IE63" t="s">
        <v>430</v>
      </c>
      <c r="IF63" t="s">
        <v>430</v>
      </c>
      <c r="IG63" t="s">
        <v>430</v>
      </c>
      <c r="IH63">
        <v>0</v>
      </c>
      <c r="II63">
        <v>100</v>
      </c>
      <c r="IJ63">
        <v>100</v>
      </c>
      <c r="IK63">
        <v>-3.1219999999999999</v>
      </c>
      <c r="IL63">
        <v>-0.40820000000000001</v>
      </c>
      <c r="IM63">
        <v>-3.1220000000000141</v>
      </c>
      <c r="IN63">
        <v>0</v>
      </c>
      <c r="IO63">
        <v>0</v>
      </c>
      <c r="IP63">
        <v>0</v>
      </c>
      <c r="IQ63">
        <v>-0.4081600000000023</v>
      </c>
      <c r="IR63">
        <v>0</v>
      </c>
      <c r="IS63">
        <v>0</v>
      </c>
      <c r="IT63">
        <v>0</v>
      </c>
      <c r="IU63">
        <v>-1</v>
      </c>
      <c r="IV63">
        <v>-1</v>
      </c>
      <c r="IW63">
        <v>-1</v>
      </c>
      <c r="IX63">
        <v>-1</v>
      </c>
      <c r="IY63">
        <v>0.6</v>
      </c>
      <c r="IZ63">
        <v>0.6</v>
      </c>
      <c r="JA63">
        <v>1.00098</v>
      </c>
      <c r="JB63">
        <v>2.47559</v>
      </c>
      <c r="JC63">
        <v>1.49414</v>
      </c>
      <c r="JD63">
        <v>2.2875999999999999</v>
      </c>
      <c r="JE63">
        <v>1.54419</v>
      </c>
      <c r="JF63">
        <v>2.3535200000000001</v>
      </c>
      <c r="JG63">
        <v>40.938000000000002</v>
      </c>
      <c r="JH63">
        <v>23.780999999999999</v>
      </c>
      <c r="JI63">
        <v>18</v>
      </c>
      <c r="JJ63">
        <v>518.59900000000005</v>
      </c>
      <c r="JK63">
        <v>448.59800000000001</v>
      </c>
      <c r="JL63">
        <v>21.5017</v>
      </c>
      <c r="JM63">
        <v>34.106400000000001</v>
      </c>
      <c r="JN63">
        <v>29.999500000000001</v>
      </c>
      <c r="JO63">
        <v>34.211599999999997</v>
      </c>
      <c r="JP63">
        <v>34.198700000000002</v>
      </c>
      <c r="JQ63">
        <v>20.111599999999999</v>
      </c>
      <c r="JR63">
        <v>24.263000000000002</v>
      </c>
      <c r="JS63">
        <v>36.453899999999997</v>
      </c>
      <c r="JT63">
        <v>21.5108</v>
      </c>
      <c r="JU63">
        <v>400</v>
      </c>
      <c r="JV63">
        <v>19.897200000000002</v>
      </c>
      <c r="JW63">
        <v>98.407399999999996</v>
      </c>
      <c r="JX63">
        <v>96.656899999999993</v>
      </c>
    </row>
    <row r="64" spans="1:284" x14ac:dyDescent="0.3">
      <c r="A64">
        <v>57</v>
      </c>
      <c r="B64">
        <v>1693597032</v>
      </c>
      <c r="C64">
        <v>12637.5</v>
      </c>
      <c r="D64" t="s">
        <v>670</v>
      </c>
      <c r="E64" t="s">
        <v>671</v>
      </c>
      <c r="F64" t="s">
        <v>416</v>
      </c>
      <c r="G64" t="s">
        <v>666</v>
      </c>
      <c r="H64" t="s">
        <v>591</v>
      </c>
      <c r="I64" t="s">
        <v>419</v>
      </c>
      <c r="J64" t="s">
        <v>420</v>
      </c>
      <c r="K64" t="s">
        <v>592</v>
      </c>
      <c r="L64" t="s">
        <v>593</v>
      </c>
      <c r="M64">
        <v>1693597032</v>
      </c>
      <c r="N64">
        <f t="shared" si="46"/>
        <v>2.3912506241768254E-3</v>
      </c>
      <c r="O64">
        <f t="shared" si="47"/>
        <v>2.3912506241768252</v>
      </c>
      <c r="P64">
        <f t="shared" si="48"/>
        <v>20.088700797028316</v>
      </c>
      <c r="Q64">
        <f t="shared" si="49"/>
        <v>275.11700000000002</v>
      </c>
      <c r="R64">
        <f t="shared" si="50"/>
        <v>61.674341163434399</v>
      </c>
      <c r="S64">
        <f t="shared" si="51"/>
        <v>6.1565948015444931</v>
      </c>
      <c r="T64">
        <f t="shared" si="52"/>
        <v>27.463347967156402</v>
      </c>
      <c r="U64">
        <f t="shared" si="53"/>
        <v>0.15753689773486024</v>
      </c>
      <c r="V64">
        <f t="shared" si="54"/>
        <v>2.9229554866442689</v>
      </c>
      <c r="W64">
        <f t="shared" si="55"/>
        <v>0.15296739142462557</v>
      </c>
      <c r="X64">
        <f t="shared" si="56"/>
        <v>9.6004131325528042E-2</v>
      </c>
      <c r="Y64">
        <f t="shared" si="57"/>
        <v>344.38399967101469</v>
      </c>
      <c r="Z64">
        <f t="shared" si="58"/>
        <v>29.435973471382976</v>
      </c>
      <c r="AA64">
        <f t="shared" si="59"/>
        <v>28.0242</v>
      </c>
      <c r="AB64">
        <f t="shared" si="60"/>
        <v>3.8001966475304481</v>
      </c>
      <c r="AC64">
        <f t="shared" si="61"/>
        <v>60.185736841591805</v>
      </c>
      <c r="AD64">
        <f t="shared" si="62"/>
        <v>2.2872830043445203</v>
      </c>
      <c r="AE64">
        <f t="shared" si="63"/>
        <v>3.8003738499781496</v>
      </c>
      <c r="AF64">
        <f t="shared" si="64"/>
        <v>1.5129136431859278</v>
      </c>
      <c r="AG64">
        <f t="shared" si="65"/>
        <v>-105.454152526198</v>
      </c>
      <c r="AH64">
        <f t="shared" si="66"/>
        <v>0.12606590095647885</v>
      </c>
      <c r="AI64">
        <f t="shared" si="67"/>
        <v>9.4035665421446785E-3</v>
      </c>
      <c r="AJ64">
        <f t="shared" si="68"/>
        <v>239.06531661231529</v>
      </c>
      <c r="AK64">
        <v>0</v>
      </c>
      <c r="AL64">
        <v>0</v>
      </c>
      <c r="AM64">
        <f t="shared" si="69"/>
        <v>1</v>
      </c>
      <c r="AN64">
        <f t="shared" si="70"/>
        <v>0</v>
      </c>
      <c r="AO64">
        <f t="shared" si="71"/>
        <v>52501.425677188206</v>
      </c>
      <c r="AP64" t="s">
        <v>422</v>
      </c>
      <c r="AQ64">
        <v>10366.9</v>
      </c>
      <c r="AR64">
        <v>993.59653846153856</v>
      </c>
      <c r="AS64">
        <v>3431.87</v>
      </c>
      <c r="AT64">
        <f t="shared" si="72"/>
        <v>0.71047955241266758</v>
      </c>
      <c r="AU64">
        <v>-3.9894345373445681</v>
      </c>
      <c r="AV64" t="s">
        <v>672</v>
      </c>
      <c r="AW64">
        <v>10265.700000000001</v>
      </c>
      <c r="AX64">
        <v>708.97203846153832</v>
      </c>
      <c r="AY64">
        <v>860.95871598817473</v>
      </c>
      <c r="AZ64">
        <f t="shared" si="73"/>
        <v>0.17653189950251225</v>
      </c>
      <c r="BA64">
        <v>0.5</v>
      </c>
      <c r="BB64">
        <f t="shared" si="74"/>
        <v>1513.2515998355072</v>
      </c>
      <c r="BC64">
        <f t="shared" si="75"/>
        <v>20.088700797028316</v>
      </c>
      <c r="BD64">
        <f t="shared" si="76"/>
        <v>133.56858967208882</v>
      </c>
      <c r="BE64">
        <f t="shared" si="77"/>
        <v>1.5911521479303387E-2</v>
      </c>
      <c r="BF64">
        <f t="shared" si="78"/>
        <v>2.9861028598346131</v>
      </c>
      <c r="BG64">
        <f t="shared" si="79"/>
        <v>532.89159329445351</v>
      </c>
      <c r="BH64" t="s">
        <v>673</v>
      </c>
      <c r="BI64">
        <v>517.03</v>
      </c>
      <c r="BJ64">
        <f t="shared" si="80"/>
        <v>517.03</v>
      </c>
      <c r="BK64">
        <f t="shared" si="81"/>
        <v>0.39947178604658973</v>
      </c>
      <c r="BL64">
        <f t="shared" si="82"/>
        <v>0.44191331069855228</v>
      </c>
      <c r="BM64">
        <f t="shared" si="83"/>
        <v>0.88200768618923331</v>
      </c>
      <c r="BN64">
        <f t="shared" si="84"/>
        <v>-1.1458773575475292</v>
      </c>
      <c r="BO64">
        <f t="shared" si="85"/>
        <v>1.0543982553907936</v>
      </c>
      <c r="BP64">
        <f t="shared" si="86"/>
        <v>0.32227284947129498</v>
      </c>
      <c r="BQ64">
        <f t="shared" si="87"/>
        <v>0.67772715052870502</v>
      </c>
      <c r="BR64">
        <v>17044</v>
      </c>
      <c r="BS64">
        <v>290.00000000000011</v>
      </c>
      <c r="BT64">
        <v>821.28</v>
      </c>
      <c r="BU64">
        <v>285</v>
      </c>
      <c r="BV64">
        <v>10265.700000000001</v>
      </c>
      <c r="BW64">
        <v>820.93</v>
      </c>
      <c r="BX64">
        <v>0.35</v>
      </c>
      <c r="BY64">
        <v>300.00000000000011</v>
      </c>
      <c r="BZ64">
        <v>38.5</v>
      </c>
      <c r="CA64">
        <v>860.95871598817473</v>
      </c>
      <c r="CB64">
        <v>1.096773156306712</v>
      </c>
      <c r="CC64">
        <v>-41.089841116142942</v>
      </c>
      <c r="CD64">
        <v>0.92221345010788414</v>
      </c>
      <c r="CE64">
        <v>0.98609184953353302</v>
      </c>
      <c r="CF64">
        <v>-1.1191642046718591E-2</v>
      </c>
      <c r="CG64">
        <v>289.99999999999989</v>
      </c>
      <c r="CH64">
        <v>819.85</v>
      </c>
      <c r="CI64">
        <v>725</v>
      </c>
      <c r="CJ64">
        <v>10248.700000000001</v>
      </c>
      <c r="CK64">
        <v>820.87</v>
      </c>
      <c r="CL64">
        <v>-1.02</v>
      </c>
      <c r="CZ64">
        <f t="shared" si="88"/>
        <v>1800.08</v>
      </c>
      <c r="DA64">
        <f t="shared" si="89"/>
        <v>1513.2515998355072</v>
      </c>
      <c r="DB64">
        <f t="shared" si="90"/>
        <v>0.84065797066547443</v>
      </c>
      <c r="DC64">
        <f t="shared" si="91"/>
        <v>0.19131594133094901</v>
      </c>
      <c r="DD64">
        <v>6</v>
      </c>
      <c r="DE64">
        <v>0.5</v>
      </c>
      <c r="DF64" t="s">
        <v>425</v>
      </c>
      <c r="DG64">
        <v>2</v>
      </c>
      <c r="DH64">
        <v>1693597032</v>
      </c>
      <c r="DI64">
        <v>275.11700000000002</v>
      </c>
      <c r="DJ64">
        <v>300</v>
      </c>
      <c r="DK64">
        <v>22.9131</v>
      </c>
      <c r="DL64">
        <v>20.110800000000001</v>
      </c>
      <c r="DM64">
        <v>277.96699999999998</v>
      </c>
      <c r="DN64">
        <v>23.325199999999999</v>
      </c>
      <c r="DO64">
        <v>500.25900000000001</v>
      </c>
      <c r="DP64">
        <v>99.724299999999999</v>
      </c>
      <c r="DQ64">
        <v>9.9949200000000002E-2</v>
      </c>
      <c r="DR64">
        <v>28.024999999999999</v>
      </c>
      <c r="DS64">
        <v>28.0242</v>
      </c>
      <c r="DT64">
        <v>999.9</v>
      </c>
      <c r="DU64">
        <v>0</v>
      </c>
      <c r="DV64">
        <v>0</v>
      </c>
      <c r="DW64">
        <v>9990</v>
      </c>
      <c r="DX64">
        <v>0</v>
      </c>
      <c r="DY64">
        <v>187.37899999999999</v>
      </c>
      <c r="DZ64">
        <v>-24.883800000000001</v>
      </c>
      <c r="EA64">
        <v>281.56799999999998</v>
      </c>
      <c r="EB64">
        <v>306.15699999999998</v>
      </c>
      <c r="EC64">
        <v>2.8023099999999999</v>
      </c>
      <c r="ED64">
        <v>300</v>
      </c>
      <c r="EE64">
        <v>20.110800000000001</v>
      </c>
      <c r="EF64">
        <v>2.2849900000000001</v>
      </c>
      <c r="EG64">
        <v>2.0055299999999998</v>
      </c>
      <c r="EH64">
        <v>19.571000000000002</v>
      </c>
      <c r="EI64">
        <v>17.488099999999999</v>
      </c>
      <c r="EJ64">
        <v>1800.08</v>
      </c>
      <c r="EK64">
        <v>0.97800799999999999</v>
      </c>
      <c r="EL64">
        <v>2.1991699999999999E-2</v>
      </c>
      <c r="EM64">
        <v>0</v>
      </c>
      <c r="EN64">
        <v>708.59</v>
      </c>
      <c r="EO64">
        <v>5.0002500000000003</v>
      </c>
      <c r="EP64">
        <v>18998.7</v>
      </c>
      <c r="EQ64">
        <v>14822.8</v>
      </c>
      <c r="ER64">
        <v>48.311999999999998</v>
      </c>
      <c r="ES64">
        <v>49.875</v>
      </c>
      <c r="ET64">
        <v>49.25</v>
      </c>
      <c r="EU64">
        <v>48.75</v>
      </c>
      <c r="EV64">
        <v>49.311999999999998</v>
      </c>
      <c r="EW64">
        <v>1755.6</v>
      </c>
      <c r="EX64">
        <v>39.479999999999997</v>
      </c>
      <c r="EY64">
        <v>0</v>
      </c>
      <c r="EZ64">
        <v>97.799999952316284</v>
      </c>
      <c r="FA64">
        <v>0</v>
      </c>
      <c r="FB64">
        <v>708.97203846153832</v>
      </c>
      <c r="FC64">
        <v>-4.7260512746585954</v>
      </c>
      <c r="FD64">
        <v>-92.902563986516711</v>
      </c>
      <c r="FE64">
        <v>19009.97692307692</v>
      </c>
      <c r="FF64">
        <v>15</v>
      </c>
      <c r="FG64">
        <v>1693596994</v>
      </c>
      <c r="FH64" t="s">
        <v>674</v>
      </c>
      <c r="FI64">
        <v>1693596993.5</v>
      </c>
      <c r="FJ64">
        <v>1693596994</v>
      </c>
      <c r="FK64">
        <v>62</v>
      </c>
      <c r="FL64">
        <v>0.27200000000000002</v>
      </c>
      <c r="FM64">
        <v>-4.0000000000000001E-3</v>
      </c>
      <c r="FN64">
        <v>-2.85</v>
      </c>
      <c r="FO64">
        <v>-0.41199999999999998</v>
      </c>
      <c r="FP64">
        <v>300</v>
      </c>
      <c r="FQ64">
        <v>20</v>
      </c>
      <c r="FR64">
        <v>0.41</v>
      </c>
      <c r="FS64">
        <v>0.13</v>
      </c>
      <c r="FT64">
        <v>19.985467781838391</v>
      </c>
      <c r="FU64">
        <v>-0.20595392036850249</v>
      </c>
      <c r="FV64">
        <v>8.2359175774411694E-2</v>
      </c>
      <c r="FW64">
        <v>1</v>
      </c>
      <c r="FX64">
        <v>0.1529778607851085</v>
      </c>
      <c r="FY64">
        <v>2.8297428690101298E-2</v>
      </c>
      <c r="FZ64">
        <v>4.7991239157844272E-3</v>
      </c>
      <c r="GA64">
        <v>1</v>
      </c>
      <c r="GB64">
        <v>2</v>
      </c>
      <c r="GC64">
        <v>2</v>
      </c>
      <c r="GD64" t="s">
        <v>427</v>
      </c>
      <c r="GE64">
        <v>2.9178700000000002</v>
      </c>
      <c r="GF64">
        <v>2.8297500000000002</v>
      </c>
      <c r="GG64">
        <v>6.7508700000000005E-2</v>
      </c>
      <c r="GH64">
        <v>7.0517800000000005E-2</v>
      </c>
      <c r="GI64">
        <v>0.116524</v>
      </c>
      <c r="GJ64">
        <v>0.101073</v>
      </c>
      <c r="GK64">
        <v>24301.3</v>
      </c>
      <c r="GL64">
        <v>29539</v>
      </c>
      <c r="GM64">
        <v>23467.1</v>
      </c>
      <c r="GN64">
        <v>29103.5</v>
      </c>
      <c r="GO64">
        <v>28293.9</v>
      </c>
      <c r="GP64">
        <v>36978.699999999997</v>
      </c>
      <c r="GQ64">
        <v>33192.9</v>
      </c>
      <c r="GR64">
        <v>42894.8</v>
      </c>
      <c r="GS64">
        <v>1.9542999999999999</v>
      </c>
      <c r="GT64">
        <v>1.8038000000000001</v>
      </c>
      <c r="GU64">
        <v>1.6748900000000001E-2</v>
      </c>
      <c r="GV64">
        <v>0</v>
      </c>
      <c r="GW64">
        <v>27.750699999999998</v>
      </c>
      <c r="GX64">
        <v>999.9</v>
      </c>
      <c r="GY64">
        <v>39.200000000000003</v>
      </c>
      <c r="GZ64">
        <v>37</v>
      </c>
      <c r="HA64">
        <v>24.785299999999999</v>
      </c>
      <c r="HB64">
        <v>62.091799999999999</v>
      </c>
      <c r="HC64">
        <v>35.777200000000001</v>
      </c>
      <c r="HD64">
        <v>1</v>
      </c>
      <c r="HE64">
        <v>0.54439000000000004</v>
      </c>
      <c r="HF64">
        <v>4.9925100000000002</v>
      </c>
      <c r="HG64">
        <v>20.206600000000002</v>
      </c>
      <c r="HH64">
        <v>5.2107000000000001</v>
      </c>
      <c r="HI64">
        <v>11.8782</v>
      </c>
      <c r="HJ64">
        <v>4.9851999999999999</v>
      </c>
      <c r="HK64">
        <v>3.2839999999999998</v>
      </c>
      <c r="HL64">
        <v>9999</v>
      </c>
      <c r="HM64">
        <v>9999</v>
      </c>
      <c r="HN64">
        <v>9999</v>
      </c>
      <c r="HO64">
        <v>999.9</v>
      </c>
      <c r="HP64">
        <v>1.8549599999999999</v>
      </c>
      <c r="HQ64">
        <v>1.8609800000000001</v>
      </c>
      <c r="HR64">
        <v>1.8583799999999999</v>
      </c>
      <c r="HS64">
        <v>1.8595900000000001</v>
      </c>
      <c r="HT64">
        <v>1.85893</v>
      </c>
      <c r="HU64">
        <v>1.85945</v>
      </c>
      <c r="HV64">
        <v>1.85781</v>
      </c>
      <c r="HW64">
        <v>1.86114</v>
      </c>
      <c r="HX64">
        <v>5</v>
      </c>
      <c r="HY64">
        <v>0</v>
      </c>
      <c r="HZ64">
        <v>0</v>
      </c>
      <c r="IA64">
        <v>0</v>
      </c>
      <c r="IB64" t="s">
        <v>428</v>
      </c>
      <c r="IC64" t="s">
        <v>429</v>
      </c>
      <c r="ID64" t="s">
        <v>430</v>
      </c>
      <c r="IE64" t="s">
        <v>430</v>
      </c>
      <c r="IF64" t="s">
        <v>430</v>
      </c>
      <c r="IG64" t="s">
        <v>430</v>
      </c>
      <c r="IH64">
        <v>0</v>
      </c>
      <c r="II64">
        <v>100</v>
      </c>
      <c r="IJ64">
        <v>100</v>
      </c>
      <c r="IK64">
        <v>-2.85</v>
      </c>
      <c r="IL64">
        <v>-0.41210000000000002</v>
      </c>
      <c r="IM64">
        <v>-2.8500952380951499</v>
      </c>
      <c r="IN64">
        <v>0</v>
      </c>
      <c r="IO64">
        <v>0</v>
      </c>
      <c r="IP64">
        <v>0</v>
      </c>
      <c r="IQ64">
        <v>-0.41208499999999759</v>
      </c>
      <c r="IR64">
        <v>0</v>
      </c>
      <c r="IS64">
        <v>0</v>
      </c>
      <c r="IT64">
        <v>0</v>
      </c>
      <c r="IU64">
        <v>-1</v>
      </c>
      <c r="IV64">
        <v>-1</v>
      </c>
      <c r="IW64">
        <v>-1</v>
      </c>
      <c r="IX64">
        <v>-1</v>
      </c>
      <c r="IY64">
        <v>0.6</v>
      </c>
      <c r="IZ64">
        <v>0.6</v>
      </c>
      <c r="JA64">
        <v>0.79956099999999997</v>
      </c>
      <c r="JB64">
        <v>2.4658199999999999</v>
      </c>
      <c r="JC64">
        <v>1.49414</v>
      </c>
      <c r="JD64">
        <v>2.2888199999999999</v>
      </c>
      <c r="JE64">
        <v>1.54419</v>
      </c>
      <c r="JF64">
        <v>2.51953</v>
      </c>
      <c r="JG64">
        <v>40.938000000000002</v>
      </c>
      <c r="JH64">
        <v>23.7898</v>
      </c>
      <c r="JI64">
        <v>18</v>
      </c>
      <c r="JJ64">
        <v>518.21199999999999</v>
      </c>
      <c r="JK64">
        <v>449.21100000000001</v>
      </c>
      <c r="JL64">
        <v>21.3613</v>
      </c>
      <c r="JM64">
        <v>33.9636</v>
      </c>
      <c r="JN64">
        <v>29.9998</v>
      </c>
      <c r="JO64">
        <v>34.072400000000002</v>
      </c>
      <c r="JP64">
        <v>34.061100000000003</v>
      </c>
      <c r="JQ64">
        <v>16.077200000000001</v>
      </c>
      <c r="JR64">
        <v>23.209800000000001</v>
      </c>
      <c r="JS64">
        <v>36.060600000000001</v>
      </c>
      <c r="JT64">
        <v>21.347899999999999</v>
      </c>
      <c r="JU64">
        <v>300</v>
      </c>
      <c r="JV64">
        <v>20.0641</v>
      </c>
      <c r="JW64">
        <v>98.432000000000002</v>
      </c>
      <c r="JX64">
        <v>96.677400000000006</v>
      </c>
    </row>
    <row r="65" spans="1:284" x14ac:dyDescent="0.3">
      <c r="A65">
        <v>58</v>
      </c>
      <c r="B65">
        <v>1693597134.5</v>
      </c>
      <c r="C65">
        <v>12740</v>
      </c>
      <c r="D65" t="s">
        <v>675</v>
      </c>
      <c r="E65" t="s">
        <v>676</v>
      </c>
      <c r="F65" t="s">
        <v>416</v>
      </c>
      <c r="G65" t="s">
        <v>666</v>
      </c>
      <c r="H65" t="s">
        <v>591</v>
      </c>
      <c r="I65" t="s">
        <v>419</v>
      </c>
      <c r="J65" t="s">
        <v>420</v>
      </c>
      <c r="K65" t="s">
        <v>592</v>
      </c>
      <c r="L65" t="s">
        <v>593</v>
      </c>
      <c r="M65">
        <v>1693597134.5</v>
      </c>
      <c r="N65">
        <f t="shared" si="46"/>
        <v>2.5147282895837141E-3</v>
      </c>
      <c r="O65">
        <f t="shared" si="47"/>
        <v>2.5147282895837142</v>
      </c>
      <c r="P65">
        <f t="shared" si="48"/>
        <v>13.834006245891054</v>
      </c>
      <c r="Q65">
        <f t="shared" si="49"/>
        <v>182.845</v>
      </c>
      <c r="R65">
        <f t="shared" si="50"/>
        <v>43.505171627812707</v>
      </c>
      <c r="S65">
        <f t="shared" si="51"/>
        <v>4.342543099873609</v>
      </c>
      <c r="T65">
        <f t="shared" si="52"/>
        <v>18.25098633995</v>
      </c>
      <c r="U65">
        <f t="shared" si="53"/>
        <v>0.16649993197533311</v>
      </c>
      <c r="V65">
        <f t="shared" si="54"/>
        <v>2.9254513546000291</v>
      </c>
      <c r="W65">
        <f t="shared" si="55"/>
        <v>0.16140892786067904</v>
      </c>
      <c r="X65">
        <f t="shared" si="56"/>
        <v>0.10132501956405074</v>
      </c>
      <c r="Y65">
        <f t="shared" si="57"/>
        <v>344.37189967083521</v>
      </c>
      <c r="Z65">
        <f t="shared" si="58"/>
        <v>29.378872986831066</v>
      </c>
      <c r="AA65">
        <f t="shared" si="59"/>
        <v>28.029</v>
      </c>
      <c r="AB65">
        <f t="shared" si="60"/>
        <v>3.8012599703541134</v>
      </c>
      <c r="AC65">
        <f t="shared" si="61"/>
        <v>60.435962368416462</v>
      </c>
      <c r="AD65">
        <f t="shared" si="62"/>
        <v>2.2936083257220004</v>
      </c>
      <c r="AE65">
        <f t="shared" si="63"/>
        <v>3.7951051589783713</v>
      </c>
      <c r="AF65">
        <f t="shared" si="64"/>
        <v>1.5076516446321131</v>
      </c>
      <c r="AG65">
        <f t="shared" si="65"/>
        <v>-110.89951757064179</v>
      </c>
      <c r="AH65">
        <f t="shared" si="66"/>
        <v>-4.384530749331538</v>
      </c>
      <c r="AI65">
        <f t="shared" si="67"/>
        <v>-0.32674300116046828</v>
      </c>
      <c r="AJ65">
        <f t="shared" si="68"/>
        <v>228.7611083497014</v>
      </c>
      <c r="AK65">
        <v>0</v>
      </c>
      <c r="AL65">
        <v>0</v>
      </c>
      <c r="AM65">
        <f t="shared" si="69"/>
        <v>1</v>
      </c>
      <c r="AN65">
        <f t="shared" si="70"/>
        <v>0</v>
      </c>
      <c r="AO65">
        <f t="shared" si="71"/>
        <v>52577.187065555314</v>
      </c>
      <c r="AP65" t="s">
        <v>422</v>
      </c>
      <c r="AQ65">
        <v>10366.9</v>
      </c>
      <c r="AR65">
        <v>993.59653846153856</v>
      </c>
      <c r="AS65">
        <v>3431.87</v>
      </c>
      <c r="AT65">
        <f t="shared" si="72"/>
        <v>0.71047955241266758</v>
      </c>
      <c r="AU65">
        <v>-3.9894345373445681</v>
      </c>
      <c r="AV65" t="s">
        <v>677</v>
      </c>
      <c r="AW65">
        <v>10263.1</v>
      </c>
      <c r="AX65">
        <v>713.34565384615371</v>
      </c>
      <c r="AY65">
        <v>828.16451285601295</v>
      </c>
      <c r="AZ65">
        <f t="shared" si="73"/>
        <v>0.13864257309685279</v>
      </c>
      <c r="BA65">
        <v>0.5</v>
      </c>
      <c r="BB65">
        <f t="shared" si="74"/>
        <v>1513.1933998354175</v>
      </c>
      <c r="BC65">
        <f t="shared" si="75"/>
        <v>13.834006245891054</v>
      </c>
      <c r="BD65">
        <f t="shared" si="76"/>
        <v>104.89651327317853</v>
      </c>
      <c r="BE65">
        <f t="shared" si="77"/>
        <v>1.1778693183022203E-2</v>
      </c>
      <c r="BF65">
        <f t="shared" si="78"/>
        <v>3.1439471828668837</v>
      </c>
      <c r="BG65">
        <f t="shared" si="79"/>
        <v>520.14307165205366</v>
      </c>
      <c r="BH65" t="s">
        <v>678</v>
      </c>
      <c r="BI65">
        <v>519.16</v>
      </c>
      <c r="BJ65">
        <f t="shared" si="80"/>
        <v>519.16</v>
      </c>
      <c r="BK65">
        <f t="shared" si="81"/>
        <v>0.37311972205906074</v>
      </c>
      <c r="BL65">
        <f t="shared" si="82"/>
        <v>0.37157664122323497</v>
      </c>
      <c r="BM65">
        <f t="shared" si="83"/>
        <v>0.89391167920733161</v>
      </c>
      <c r="BN65">
        <f t="shared" si="84"/>
        <v>-0.6940546039353106</v>
      </c>
      <c r="BO65">
        <f t="shared" si="85"/>
        <v>1.0678480195987301</v>
      </c>
      <c r="BP65">
        <f t="shared" si="86"/>
        <v>0.27042672513297289</v>
      </c>
      <c r="BQ65">
        <f t="shared" si="87"/>
        <v>0.72957327486702717</v>
      </c>
      <c r="BR65">
        <v>17046</v>
      </c>
      <c r="BS65">
        <v>290.00000000000011</v>
      </c>
      <c r="BT65">
        <v>800.71</v>
      </c>
      <c r="BU65">
        <v>295</v>
      </c>
      <c r="BV65">
        <v>10263.1</v>
      </c>
      <c r="BW65">
        <v>800.02</v>
      </c>
      <c r="BX65">
        <v>0.69</v>
      </c>
      <c r="BY65">
        <v>300.00000000000011</v>
      </c>
      <c r="BZ65">
        <v>38.5</v>
      </c>
      <c r="CA65">
        <v>828.16451285601295</v>
      </c>
      <c r="CB65">
        <v>1.042037204570607</v>
      </c>
      <c r="CC65">
        <v>-28.883962767523709</v>
      </c>
      <c r="CD65">
        <v>0.87595290464190556</v>
      </c>
      <c r="CE65">
        <v>0.97489479656909839</v>
      </c>
      <c r="CF65">
        <v>-1.1188832703003341E-2</v>
      </c>
      <c r="CG65">
        <v>289.99999999999989</v>
      </c>
      <c r="CH65">
        <v>799.34</v>
      </c>
      <c r="CI65">
        <v>745</v>
      </c>
      <c r="CJ65">
        <v>10244.6</v>
      </c>
      <c r="CK65">
        <v>799.97</v>
      </c>
      <c r="CL65">
        <v>-0.63</v>
      </c>
      <c r="CZ65">
        <f t="shared" si="88"/>
        <v>1800.01</v>
      </c>
      <c r="DA65">
        <f t="shared" si="89"/>
        <v>1513.1933998354175</v>
      </c>
      <c r="DB65">
        <f t="shared" si="90"/>
        <v>0.84065832958451203</v>
      </c>
      <c r="DC65">
        <f t="shared" si="91"/>
        <v>0.19131665916902418</v>
      </c>
      <c r="DD65">
        <v>6</v>
      </c>
      <c r="DE65">
        <v>0.5</v>
      </c>
      <c r="DF65" t="s">
        <v>425</v>
      </c>
      <c r="DG65">
        <v>2</v>
      </c>
      <c r="DH65">
        <v>1693597134.5</v>
      </c>
      <c r="DI65">
        <v>182.845</v>
      </c>
      <c r="DJ65">
        <v>199.98400000000001</v>
      </c>
      <c r="DK65">
        <v>22.978200000000001</v>
      </c>
      <c r="DL65">
        <v>20.0322</v>
      </c>
      <c r="DM65">
        <v>185.31899999999999</v>
      </c>
      <c r="DN65">
        <v>23.389500000000002</v>
      </c>
      <c r="DO65">
        <v>500.39600000000002</v>
      </c>
      <c r="DP65">
        <v>99.716700000000003</v>
      </c>
      <c r="DQ65">
        <v>0.10001</v>
      </c>
      <c r="DR65">
        <v>28.001200000000001</v>
      </c>
      <c r="DS65">
        <v>28.029</v>
      </c>
      <c r="DT65">
        <v>999.9</v>
      </c>
      <c r="DU65">
        <v>0</v>
      </c>
      <c r="DV65">
        <v>0</v>
      </c>
      <c r="DW65">
        <v>10005</v>
      </c>
      <c r="DX65">
        <v>0</v>
      </c>
      <c r="DY65">
        <v>191.529</v>
      </c>
      <c r="DZ65">
        <v>-17.139600000000002</v>
      </c>
      <c r="EA65">
        <v>187.14500000000001</v>
      </c>
      <c r="EB65">
        <v>204.072</v>
      </c>
      <c r="EC65">
        <v>2.9460199999999999</v>
      </c>
      <c r="ED65">
        <v>199.98400000000001</v>
      </c>
      <c r="EE65">
        <v>20.0322</v>
      </c>
      <c r="EF65">
        <v>2.2913100000000002</v>
      </c>
      <c r="EG65">
        <v>1.9975400000000001</v>
      </c>
      <c r="EH65">
        <v>19.615400000000001</v>
      </c>
      <c r="EI65">
        <v>17.424900000000001</v>
      </c>
      <c r="EJ65">
        <v>1800.01</v>
      </c>
      <c r="EK65">
        <v>0.97799599999999998</v>
      </c>
      <c r="EL65">
        <v>2.20039E-2</v>
      </c>
      <c r="EM65">
        <v>0</v>
      </c>
      <c r="EN65">
        <v>712.97799999999995</v>
      </c>
      <c r="EO65">
        <v>5.0002500000000003</v>
      </c>
      <c r="EP65">
        <v>19091.8</v>
      </c>
      <c r="EQ65">
        <v>14822.1</v>
      </c>
      <c r="ER65">
        <v>48.625</v>
      </c>
      <c r="ES65">
        <v>50.186999999999998</v>
      </c>
      <c r="ET65">
        <v>49.561999999999998</v>
      </c>
      <c r="EU65">
        <v>49.061999999999998</v>
      </c>
      <c r="EV65">
        <v>49.625</v>
      </c>
      <c r="EW65">
        <v>1755.51</v>
      </c>
      <c r="EX65">
        <v>39.5</v>
      </c>
      <c r="EY65">
        <v>0</v>
      </c>
      <c r="EZ65">
        <v>100.80000019073491</v>
      </c>
      <c r="FA65">
        <v>0</v>
      </c>
      <c r="FB65">
        <v>713.34565384615371</v>
      </c>
      <c r="FC65">
        <v>-3.8683418662574578</v>
      </c>
      <c r="FD65">
        <v>-91.993162379562449</v>
      </c>
      <c r="FE65">
        <v>19097.153846153851</v>
      </c>
      <c r="FF65">
        <v>15</v>
      </c>
      <c r="FG65">
        <v>1693597099</v>
      </c>
      <c r="FH65" t="s">
        <v>679</v>
      </c>
      <c r="FI65">
        <v>1693597099</v>
      </c>
      <c r="FJ65">
        <v>1693597099</v>
      </c>
      <c r="FK65">
        <v>63</v>
      </c>
      <c r="FL65">
        <v>0.375</v>
      </c>
      <c r="FM65">
        <v>1E-3</v>
      </c>
      <c r="FN65">
        <v>-2.4750000000000001</v>
      </c>
      <c r="FO65">
        <v>-0.41099999999999998</v>
      </c>
      <c r="FP65">
        <v>200</v>
      </c>
      <c r="FQ65">
        <v>20</v>
      </c>
      <c r="FR65">
        <v>0.41</v>
      </c>
      <c r="FS65">
        <v>0.08</v>
      </c>
      <c r="FT65">
        <v>13.74963266139296</v>
      </c>
      <c r="FU65">
        <v>0.13189274850857891</v>
      </c>
      <c r="FV65">
        <v>7.7626350530981658E-2</v>
      </c>
      <c r="FW65">
        <v>1</v>
      </c>
      <c r="FX65">
        <v>0.15499123421411351</v>
      </c>
      <c r="FY65">
        <v>8.3517030811927809E-2</v>
      </c>
      <c r="FZ65">
        <v>1.3227931630719921E-2</v>
      </c>
      <c r="GA65">
        <v>1</v>
      </c>
      <c r="GB65">
        <v>2</v>
      </c>
      <c r="GC65">
        <v>2</v>
      </c>
      <c r="GD65" t="s">
        <v>427</v>
      </c>
      <c r="GE65">
        <v>2.9183400000000002</v>
      </c>
      <c r="GF65">
        <v>2.8299400000000001</v>
      </c>
      <c r="GG65">
        <v>4.7717099999999998E-2</v>
      </c>
      <c r="GH65">
        <v>5.0036700000000003E-2</v>
      </c>
      <c r="GI65">
        <v>0.11677700000000001</v>
      </c>
      <c r="GJ65">
        <v>0.100812</v>
      </c>
      <c r="GK65">
        <v>24821.599999999999</v>
      </c>
      <c r="GL65">
        <v>30192.799999999999</v>
      </c>
      <c r="GM65">
        <v>23471.5</v>
      </c>
      <c r="GN65">
        <v>29106.3</v>
      </c>
      <c r="GO65">
        <v>28289.200000000001</v>
      </c>
      <c r="GP65">
        <v>36989.199999999997</v>
      </c>
      <c r="GQ65">
        <v>33199.4</v>
      </c>
      <c r="GR65">
        <v>42897.5</v>
      </c>
      <c r="GS65">
        <v>1.9563999999999999</v>
      </c>
      <c r="GT65">
        <v>1.8050999999999999</v>
      </c>
      <c r="GU65">
        <v>1.49608E-2</v>
      </c>
      <c r="GV65">
        <v>0</v>
      </c>
      <c r="GW65">
        <v>27.784800000000001</v>
      </c>
      <c r="GX65">
        <v>999.9</v>
      </c>
      <c r="GY65">
        <v>39.299999999999997</v>
      </c>
      <c r="GZ65">
        <v>37</v>
      </c>
      <c r="HA65">
        <v>24.849599999999999</v>
      </c>
      <c r="HB65">
        <v>62.061900000000001</v>
      </c>
      <c r="HC65">
        <v>35.733199999999997</v>
      </c>
      <c r="HD65">
        <v>1</v>
      </c>
      <c r="HE65">
        <v>0.53500000000000003</v>
      </c>
      <c r="HF65">
        <v>5.0468099999999998</v>
      </c>
      <c r="HG65">
        <v>20.205300000000001</v>
      </c>
      <c r="HH65">
        <v>5.2100999999999997</v>
      </c>
      <c r="HI65">
        <v>11.8782</v>
      </c>
      <c r="HJ65">
        <v>4.984</v>
      </c>
      <c r="HK65">
        <v>3.2839999999999998</v>
      </c>
      <c r="HL65">
        <v>9999</v>
      </c>
      <c r="HM65">
        <v>9999</v>
      </c>
      <c r="HN65">
        <v>9999</v>
      </c>
      <c r="HO65">
        <v>999.9</v>
      </c>
      <c r="HP65">
        <v>1.85486</v>
      </c>
      <c r="HQ65">
        <v>1.86094</v>
      </c>
      <c r="HR65">
        <v>1.8583400000000001</v>
      </c>
      <c r="HS65">
        <v>1.85944</v>
      </c>
      <c r="HT65">
        <v>1.85883</v>
      </c>
      <c r="HU65">
        <v>1.8593900000000001</v>
      </c>
      <c r="HV65">
        <v>1.8577300000000001</v>
      </c>
      <c r="HW65">
        <v>1.8610599999999999</v>
      </c>
      <c r="HX65">
        <v>5</v>
      </c>
      <c r="HY65">
        <v>0</v>
      </c>
      <c r="HZ65">
        <v>0</v>
      </c>
      <c r="IA65">
        <v>0</v>
      </c>
      <c r="IB65" t="s">
        <v>428</v>
      </c>
      <c r="IC65" t="s">
        <v>429</v>
      </c>
      <c r="ID65" t="s">
        <v>430</v>
      </c>
      <c r="IE65" t="s">
        <v>430</v>
      </c>
      <c r="IF65" t="s">
        <v>430</v>
      </c>
      <c r="IG65" t="s">
        <v>430</v>
      </c>
      <c r="IH65">
        <v>0</v>
      </c>
      <c r="II65">
        <v>100</v>
      </c>
      <c r="IJ65">
        <v>100</v>
      </c>
      <c r="IK65">
        <v>-2.4740000000000002</v>
      </c>
      <c r="IL65">
        <v>-0.4113</v>
      </c>
      <c r="IM65">
        <v>-2.4746666666666779</v>
      </c>
      <c r="IN65">
        <v>0</v>
      </c>
      <c r="IO65">
        <v>0</v>
      </c>
      <c r="IP65">
        <v>0</v>
      </c>
      <c r="IQ65">
        <v>-0.41125714285714571</v>
      </c>
      <c r="IR65">
        <v>0</v>
      </c>
      <c r="IS65">
        <v>0</v>
      </c>
      <c r="IT65">
        <v>0</v>
      </c>
      <c r="IU65">
        <v>-1</v>
      </c>
      <c r="IV65">
        <v>-1</v>
      </c>
      <c r="IW65">
        <v>-1</v>
      </c>
      <c r="IX65">
        <v>-1</v>
      </c>
      <c r="IY65">
        <v>0.6</v>
      </c>
      <c r="IZ65">
        <v>0.6</v>
      </c>
      <c r="JA65">
        <v>0.58837899999999999</v>
      </c>
      <c r="JB65">
        <v>2.4694799999999999</v>
      </c>
      <c r="JC65">
        <v>1.49414</v>
      </c>
      <c r="JD65">
        <v>2.2888199999999999</v>
      </c>
      <c r="JE65">
        <v>1.54419</v>
      </c>
      <c r="JF65">
        <v>2.5109900000000001</v>
      </c>
      <c r="JG65">
        <v>40.989600000000003</v>
      </c>
      <c r="JH65">
        <v>23.780999999999999</v>
      </c>
      <c r="JI65">
        <v>18</v>
      </c>
      <c r="JJ65">
        <v>518.62099999999998</v>
      </c>
      <c r="JK65">
        <v>449.18599999999998</v>
      </c>
      <c r="JL65">
        <v>21.1236</v>
      </c>
      <c r="JM65">
        <v>33.848999999999997</v>
      </c>
      <c r="JN65">
        <v>29.999600000000001</v>
      </c>
      <c r="JO65">
        <v>33.949199999999998</v>
      </c>
      <c r="JP65">
        <v>33.939599999999999</v>
      </c>
      <c r="JQ65">
        <v>11.845499999999999</v>
      </c>
      <c r="JR65">
        <v>23.981100000000001</v>
      </c>
      <c r="JS65">
        <v>35.766399999999997</v>
      </c>
      <c r="JT65">
        <v>21.117899999999999</v>
      </c>
      <c r="JU65">
        <v>200</v>
      </c>
      <c r="JV65">
        <v>19.904199999999999</v>
      </c>
      <c r="JW65">
        <v>98.450999999999993</v>
      </c>
      <c r="JX65">
        <v>96.684700000000007</v>
      </c>
    </row>
    <row r="66" spans="1:284" x14ac:dyDescent="0.3">
      <c r="A66">
        <v>59</v>
      </c>
      <c r="B66">
        <v>1693597241</v>
      </c>
      <c r="C66">
        <v>12846.5</v>
      </c>
      <c r="D66" t="s">
        <v>680</v>
      </c>
      <c r="E66" t="s">
        <v>681</v>
      </c>
      <c r="F66" t="s">
        <v>416</v>
      </c>
      <c r="G66" t="s">
        <v>666</v>
      </c>
      <c r="H66" t="s">
        <v>591</v>
      </c>
      <c r="I66" t="s">
        <v>419</v>
      </c>
      <c r="J66" t="s">
        <v>420</v>
      </c>
      <c r="K66" t="s">
        <v>592</v>
      </c>
      <c r="L66" t="s">
        <v>593</v>
      </c>
      <c r="M66">
        <v>1693597241</v>
      </c>
      <c r="N66">
        <f t="shared" si="46"/>
        <v>2.8347778063339745E-3</v>
      </c>
      <c r="O66">
        <f t="shared" si="47"/>
        <v>2.8347778063339746</v>
      </c>
      <c r="P66">
        <f t="shared" si="48"/>
        <v>8.9941596078916017</v>
      </c>
      <c r="Q66">
        <f t="shared" si="49"/>
        <v>108.852</v>
      </c>
      <c r="R66">
        <f t="shared" si="50"/>
        <v>28.92709089334145</v>
      </c>
      <c r="S66">
        <f t="shared" si="51"/>
        <v>2.8875595898581299</v>
      </c>
      <c r="T66">
        <f t="shared" si="52"/>
        <v>10.865822547941999</v>
      </c>
      <c r="U66">
        <f t="shared" si="53"/>
        <v>0.18962163629608877</v>
      </c>
      <c r="V66">
        <f t="shared" si="54"/>
        <v>2.9246683368027826</v>
      </c>
      <c r="W66">
        <f t="shared" si="55"/>
        <v>0.1830468313565107</v>
      </c>
      <c r="X66">
        <f t="shared" si="56"/>
        <v>0.11497599765986705</v>
      </c>
      <c r="Y66">
        <f t="shared" si="57"/>
        <v>344.41119967095693</v>
      </c>
      <c r="Z66">
        <f t="shared" si="58"/>
        <v>29.287350407484592</v>
      </c>
      <c r="AA66">
        <f t="shared" si="59"/>
        <v>27.989899999999999</v>
      </c>
      <c r="AB66">
        <f t="shared" si="60"/>
        <v>3.7926058695229576</v>
      </c>
      <c r="AC66">
        <f t="shared" si="61"/>
        <v>60.472801513759457</v>
      </c>
      <c r="AD66">
        <f t="shared" si="62"/>
        <v>2.2938293232431999</v>
      </c>
      <c r="AE66">
        <f t="shared" si="63"/>
        <v>3.7931586859280562</v>
      </c>
      <c r="AF66">
        <f t="shared" si="64"/>
        <v>1.4987765462797578</v>
      </c>
      <c r="AG66">
        <f t="shared" si="65"/>
        <v>-125.01370125932827</v>
      </c>
      <c r="AH66">
        <f t="shared" si="66"/>
        <v>0.39418679843448073</v>
      </c>
      <c r="AI66">
        <f t="shared" si="67"/>
        <v>2.9376350325428978E-2</v>
      </c>
      <c r="AJ66">
        <f t="shared" si="68"/>
        <v>219.82106156038856</v>
      </c>
      <c r="AK66">
        <v>0</v>
      </c>
      <c r="AL66">
        <v>0</v>
      </c>
      <c r="AM66">
        <f t="shared" si="69"/>
        <v>1</v>
      </c>
      <c r="AN66">
        <f t="shared" si="70"/>
        <v>0</v>
      </c>
      <c r="AO66">
        <f t="shared" si="71"/>
        <v>52556.316574870252</v>
      </c>
      <c r="AP66" t="s">
        <v>422</v>
      </c>
      <c r="AQ66">
        <v>10366.9</v>
      </c>
      <c r="AR66">
        <v>993.59653846153856</v>
      </c>
      <c r="AS66">
        <v>3431.87</v>
      </c>
      <c r="AT66">
        <f t="shared" si="72"/>
        <v>0.71047955241266758</v>
      </c>
      <c r="AU66">
        <v>-3.9894345373445681</v>
      </c>
      <c r="AV66" t="s">
        <v>682</v>
      </c>
      <c r="AW66">
        <v>10260.4</v>
      </c>
      <c r="AX66">
        <v>718.67608000000007</v>
      </c>
      <c r="AY66">
        <v>804.50281801342101</v>
      </c>
      <c r="AZ66">
        <f t="shared" si="73"/>
        <v>0.10668295510182935</v>
      </c>
      <c r="BA66">
        <v>0.5</v>
      </c>
      <c r="BB66">
        <f t="shared" si="74"/>
        <v>1513.3694998354783</v>
      </c>
      <c r="BC66">
        <f t="shared" si="75"/>
        <v>8.9941596078916017</v>
      </c>
      <c r="BD66">
        <f t="shared" si="76"/>
        <v>80.725365201713132</v>
      </c>
      <c r="BE66">
        <f t="shared" si="77"/>
        <v>8.5792624647501124E-3</v>
      </c>
      <c r="BF66">
        <f t="shared" si="78"/>
        <v>3.2658271955770184</v>
      </c>
      <c r="BG66">
        <f t="shared" si="79"/>
        <v>510.70902513696251</v>
      </c>
      <c r="BH66" t="s">
        <v>683</v>
      </c>
      <c r="BI66">
        <v>526.92999999999995</v>
      </c>
      <c r="BJ66">
        <f t="shared" si="80"/>
        <v>526.92999999999995</v>
      </c>
      <c r="BK66">
        <f t="shared" si="81"/>
        <v>0.34502404689997057</v>
      </c>
      <c r="BL66">
        <f t="shared" si="82"/>
        <v>0.30920440491140272</v>
      </c>
      <c r="BM66">
        <f t="shared" si="83"/>
        <v>0.90444800305224171</v>
      </c>
      <c r="BN66">
        <f t="shared" si="84"/>
        <v>-0.45388465470998857</v>
      </c>
      <c r="BO66">
        <f t="shared" si="85"/>
        <v>1.0775523022461992</v>
      </c>
      <c r="BP66">
        <f t="shared" si="86"/>
        <v>0.22670724908496384</v>
      </c>
      <c r="BQ66">
        <f t="shared" si="87"/>
        <v>0.77329275091503613</v>
      </c>
      <c r="BR66">
        <v>17048</v>
      </c>
      <c r="BS66">
        <v>290.00000000000011</v>
      </c>
      <c r="BT66">
        <v>782.96</v>
      </c>
      <c r="BU66">
        <v>285</v>
      </c>
      <c r="BV66">
        <v>10260.4</v>
      </c>
      <c r="BW66">
        <v>782.24</v>
      </c>
      <c r="BX66">
        <v>0.72</v>
      </c>
      <c r="BY66">
        <v>300.00000000000011</v>
      </c>
      <c r="BZ66">
        <v>38.5</v>
      </c>
      <c r="CA66">
        <v>804.50281801342101</v>
      </c>
      <c r="CB66">
        <v>1.0363501742718959</v>
      </c>
      <c r="CC66">
        <v>-22.844598014436169</v>
      </c>
      <c r="CD66">
        <v>0.87093891889083264</v>
      </c>
      <c r="CE66">
        <v>0.96089413220219577</v>
      </c>
      <c r="CF66">
        <v>-1.1186150611790881E-2</v>
      </c>
      <c r="CG66">
        <v>289.99999999999989</v>
      </c>
      <c r="CH66">
        <v>780.9</v>
      </c>
      <c r="CI66">
        <v>665</v>
      </c>
      <c r="CJ66">
        <v>10247.1</v>
      </c>
      <c r="CK66">
        <v>782.21</v>
      </c>
      <c r="CL66">
        <v>-1.31</v>
      </c>
      <c r="CZ66">
        <f t="shared" si="88"/>
        <v>1800.22</v>
      </c>
      <c r="DA66">
        <f t="shared" si="89"/>
        <v>1513.3694998354783</v>
      </c>
      <c r="DB66">
        <f t="shared" si="90"/>
        <v>0.84065808614251503</v>
      </c>
      <c r="DC66">
        <f t="shared" si="91"/>
        <v>0.19131617228503012</v>
      </c>
      <c r="DD66">
        <v>6</v>
      </c>
      <c r="DE66">
        <v>0.5</v>
      </c>
      <c r="DF66" t="s">
        <v>425</v>
      </c>
      <c r="DG66">
        <v>2</v>
      </c>
      <c r="DH66">
        <v>1693597241</v>
      </c>
      <c r="DI66">
        <v>108.852</v>
      </c>
      <c r="DJ66">
        <v>120.00700000000001</v>
      </c>
      <c r="DK66">
        <v>22.979199999999999</v>
      </c>
      <c r="DL66">
        <v>19.658100000000001</v>
      </c>
      <c r="DM66">
        <v>111.125</v>
      </c>
      <c r="DN66">
        <v>23.397400000000001</v>
      </c>
      <c r="DO66">
        <v>500.37099999999998</v>
      </c>
      <c r="DP66">
        <v>99.721999999999994</v>
      </c>
      <c r="DQ66">
        <v>9.9983500000000003E-2</v>
      </c>
      <c r="DR66">
        <v>27.9924</v>
      </c>
      <c r="DS66">
        <v>27.989899999999999</v>
      </c>
      <c r="DT66">
        <v>999.9</v>
      </c>
      <c r="DU66">
        <v>0</v>
      </c>
      <c r="DV66">
        <v>0</v>
      </c>
      <c r="DW66">
        <v>10000</v>
      </c>
      <c r="DX66">
        <v>0</v>
      </c>
      <c r="DY66">
        <v>197.57</v>
      </c>
      <c r="DZ66">
        <v>-11.1554</v>
      </c>
      <c r="EA66">
        <v>111.41200000000001</v>
      </c>
      <c r="EB66">
        <v>122.413</v>
      </c>
      <c r="EC66">
        <v>3.3211200000000001</v>
      </c>
      <c r="ED66">
        <v>120.00700000000001</v>
      </c>
      <c r="EE66">
        <v>19.658100000000001</v>
      </c>
      <c r="EF66">
        <v>2.2915299999999998</v>
      </c>
      <c r="EG66">
        <v>1.96034</v>
      </c>
      <c r="EH66">
        <v>19.617000000000001</v>
      </c>
      <c r="EI66">
        <v>17.127600000000001</v>
      </c>
      <c r="EJ66">
        <v>1800.22</v>
      </c>
      <c r="EK66">
        <v>0.97800399999999998</v>
      </c>
      <c r="EL66">
        <v>2.1996399999999999E-2</v>
      </c>
      <c r="EM66">
        <v>0</v>
      </c>
      <c r="EN66">
        <v>718.20299999999997</v>
      </c>
      <c r="EO66">
        <v>5.0002500000000003</v>
      </c>
      <c r="EP66">
        <v>19194.900000000001</v>
      </c>
      <c r="EQ66">
        <v>14823.9</v>
      </c>
      <c r="ER66">
        <v>48.936999999999998</v>
      </c>
      <c r="ES66">
        <v>50.5</v>
      </c>
      <c r="ET66">
        <v>49.875</v>
      </c>
      <c r="EU66">
        <v>49.311999999999998</v>
      </c>
      <c r="EV66">
        <v>49.936999999999998</v>
      </c>
      <c r="EW66">
        <v>1755.73</v>
      </c>
      <c r="EX66">
        <v>39.49</v>
      </c>
      <c r="EY66">
        <v>0</v>
      </c>
      <c r="EZ66">
        <v>104.3999998569489</v>
      </c>
      <c r="FA66">
        <v>0</v>
      </c>
      <c r="FB66">
        <v>718.67608000000007</v>
      </c>
      <c r="FC66">
        <v>-3.795538471379734</v>
      </c>
      <c r="FD66">
        <v>-52.31538493423615</v>
      </c>
      <c r="FE66">
        <v>19201.675999999999</v>
      </c>
      <c r="FF66">
        <v>15</v>
      </c>
      <c r="FG66">
        <v>1693597206</v>
      </c>
      <c r="FH66" t="s">
        <v>684</v>
      </c>
      <c r="FI66">
        <v>1693597202</v>
      </c>
      <c r="FJ66">
        <v>1693597206</v>
      </c>
      <c r="FK66">
        <v>64</v>
      </c>
      <c r="FL66">
        <v>0.20200000000000001</v>
      </c>
      <c r="FM66">
        <v>-7.0000000000000001E-3</v>
      </c>
      <c r="FN66">
        <v>-2.2730000000000001</v>
      </c>
      <c r="FO66">
        <v>-0.41799999999999998</v>
      </c>
      <c r="FP66">
        <v>120</v>
      </c>
      <c r="FQ66">
        <v>20</v>
      </c>
      <c r="FR66">
        <v>0.28999999999999998</v>
      </c>
      <c r="FS66">
        <v>7.0000000000000007E-2</v>
      </c>
      <c r="FT66">
        <v>8.939309234542689</v>
      </c>
      <c r="FU66">
        <v>0.32874587633082009</v>
      </c>
      <c r="FV66">
        <v>9.408518313217383E-2</v>
      </c>
      <c r="FW66">
        <v>1</v>
      </c>
      <c r="FX66">
        <v>0.1706115956112853</v>
      </c>
      <c r="FY66">
        <v>9.4643570806147756E-2</v>
      </c>
      <c r="FZ66">
        <v>1.526960696977254E-2</v>
      </c>
      <c r="GA66">
        <v>1</v>
      </c>
      <c r="GB66">
        <v>2</v>
      </c>
      <c r="GC66">
        <v>2</v>
      </c>
      <c r="GD66" t="s">
        <v>427</v>
      </c>
      <c r="GE66">
        <v>2.9183300000000001</v>
      </c>
      <c r="GF66">
        <v>2.8298700000000001</v>
      </c>
      <c r="GG66">
        <v>2.9874700000000001E-2</v>
      </c>
      <c r="GH66">
        <v>3.14556E-2</v>
      </c>
      <c r="GI66">
        <v>0.11683300000000001</v>
      </c>
      <c r="GJ66">
        <v>9.94897E-2</v>
      </c>
      <c r="GK66">
        <v>25289.4</v>
      </c>
      <c r="GL66">
        <v>30785.9</v>
      </c>
      <c r="GM66">
        <v>23474.5</v>
      </c>
      <c r="GN66">
        <v>29109.200000000001</v>
      </c>
      <c r="GO66">
        <v>28288.9</v>
      </c>
      <c r="GP66">
        <v>37045.199999999997</v>
      </c>
      <c r="GQ66">
        <v>33203.4</v>
      </c>
      <c r="GR66">
        <v>42901.599999999999</v>
      </c>
      <c r="GS66">
        <v>1.9569000000000001</v>
      </c>
      <c r="GT66">
        <v>1.8049999999999999</v>
      </c>
      <c r="GU66">
        <v>7.6889999999999997E-3</v>
      </c>
      <c r="GV66">
        <v>0</v>
      </c>
      <c r="GW66">
        <v>27.8643</v>
      </c>
      <c r="GX66">
        <v>999.9</v>
      </c>
      <c r="GY66">
        <v>39.299999999999997</v>
      </c>
      <c r="GZ66">
        <v>36.9</v>
      </c>
      <c r="HA66">
        <v>24.7136</v>
      </c>
      <c r="HB66">
        <v>62.161900000000003</v>
      </c>
      <c r="HC66">
        <v>35.989600000000003</v>
      </c>
      <c r="HD66">
        <v>1</v>
      </c>
      <c r="HE66">
        <v>0.53040600000000004</v>
      </c>
      <c r="HF66">
        <v>5.09307</v>
      </c>
      <c r="HG66">
        <v>20.204499999999999</v>
      </c>
      <c r="HH66">
        <v>5.2107000000000001</v>
      </c>
      <c r="HI66">
        <v>11.8782</v>
      </c>
      <c r="HJ66">
        <v>4.9855999999999998</v>
      </c>
      <c r="HK66">
        <v>3.2839999999999998</v>
      </c>
      <c r="HL66">
        <v>9999</v>
      </c>
      <c r="HM66">
        <v>9999</v>
      </c>
      <c r="HN66">
        <v>9999</v>
      </c>
      <c r="HO66">
        <v>999.9</v>
      </c>
      <c r="HP66">
        <v>1.8549599999999999</v>
      </c>
      <c r="HQ66">
        <v>1.8610100000000001</v>
      </c>
      <c r="HR66">
        <v>1.8583700000000001</v>
      </c>
      <c r="HS66">
        <v>1.85958</v>
      </c>
      <c r="HT66">
        <v>1.8589599999999999</v>
      </c>
      <c r="HU66">
        <v>1.85944</v>
      </c>
      <c r="HV66">
        <v>1.85782</v>
      </c>
      <c r="HW66">
        <v>1.86111</v>
      </c>
      <c r="HX66">
        <v>5</v>
      </c>
      <c r="HY66">
        <v>0</v>
      </c>
      <c r="HZ66">
        <v>0</v>
      </c>
      <c r="IA66">
        <v>0</v>
      </c>
      <c r="IB66" t="s">
        <v>428</v>
      </c>
      <c r="IC66" t="s">
        <v>429</v>
      </c>
      <c r="ID66" t="s">
        <v>430</v>
      </c>
      <c r="IE66" t="s">
        <v>430</v>
      </c>
      <c r="IF66" t="s">
        <v>430</v>
      </c>
      <c r="IG66" t="s">
        <v>430</v>
      </c>
      <c r="IH66">
        <v>0</v>
      </c>
      <c r="II66">
        <v>100</v>
      </c>
      <c r="IJ66">
        <v>100</v>
      </c>
      <c r="IK66">
        <v>-2.2730000000000001</v>
      </c>
      <c r="IL66">
        <v>-0.41820000000000002</v>
      </c>
      <c r="IM66">
        <v>-2.272949999999994</v>
      </c>
      <c r="IN66">
        <v>0</v>
      </c>
      <c r="IO66">
        <v>0</v>
      </c>
      <c r="IP66">
        <v>0</v>
      </c>
      <c r="IQ66">
        <v>-0.418179999999996</v>
      </c>
      <c r="IR66">
        <v>0</v>
      </c>
      <c r="IS66">
        <v>0</v>
      </c>
      <c r="IT66">
        <v>0</v>
      </c>
      <c r="IU66">
        <v>-1</v>
      </c>
      <c r="IV66">
        <v>-1</v>
      </c>
      <c r="IW66">
        <v>-1</v>
      </c>
      <c r="IX66">
        <v>-1</v>
      </c>
      <c r="IY66">
        <v>0.7</v>
      </c>
      <c r="IZ66">
        <v>0.6</v>
      </c>
      <c r="JA66">
        <v>0.41259800000000002</v>
      </c>
      <c r="JB66">
        <v>2.4877899999999999</v>
      </c>
      <c r="JC66">
        <v>1.49414</v>
      </c>
      <c r="JD66">
        <v>2.2888199999999999</v>
      </c>
      <c r="JE66">
        <v>1.54419</v>
      </c>
      <c r="JF66">
        <v>2.4377399999999998</v>
      </c>
      <c r="JG66">
        <v>41.0154</v>
      </c>
      <c r="JH66">
        <v>23.780999999999999</v>
      </c>
      <c r="JI66">
        <v>18</v>
      </c>
      <c r="JJ66">
        <v>518.30399999999997</v>
      </c>
      <c r="JK66">
        <v>448.476</v>
      </c>
      <c r="JL66">
        <v>21.028600000000001</v>
      </c>
      <c r="JM66">
        <v>33.792999999999999</v>
      </c>
      <c r="JN66">
        <v>29.9998</v>
      </c>
      <c r="JO66">
        <v>33.869</v>
      </c>
      <c r="JP66">
        <v>33.854799999999997</v>
      </c>
      <c r="JQ66">
        <v>8.3303100000000008</v>
      </c>
      <c r="JR66">
        <v>24.514800000000001</v>
      </c>
      <c r="JS66">
        <v>35.176200000000001</v>
      </c>
      <c r="JT66">
        <v>21.033300000000001</v>
      </c>
      <c r="JU66">
        <v>120</v>
      </c>
      <c r="JV66">
        <v>19.618200000000002</v>
      </c>
      <c r="JW66">
        <v>98.463099999999997</v>
      </c>
      <c r="JX66">
        <v>96.694000000000003</v>
      </c>
    </row>
    <row r="67" spans="1:284" x14ac:dyDescent="0.3">
      <c r="A67">
        <v>60</v>
      </c>
      <c r="B67">
        <v>1693597351.5</v>
      </c>
      <c r="C67">
        <v>12957</v>
      </c>
      <c r="D67" t="s">
        <v>685</v>
      </c>
      <c r="E67" t="s">
        <v>686</v>
      </c>
      <c r="F67" t="s">
        <v>416</v>
      </c>
      <c r="G67" t="s">
        <v>666</v>
      </c>
      <c r="H67" t="s">
        <v>591</v>
      </c>
      <c r="I67" t="s">
        <v>419</v>
      </c>
      <c r="J67" t="s">
        <v>420</v>
      </c>
      <c r="K67" t="s">
        <v>592</v>
      </c>
      <c r="L67" t="s">
        <v>593</v>
      </c>
      <c r="M67">
        <v>1693597351.5</v>
      </c>
      <c r="N67">
        <f t="shared" si="46"/>
        <v>3.2162608728537917E-3</v>
      </c>
      <c r="O67">
        <f t="shared" si="47"/>
        <v>3.2162608728537916</v>
      </c>
      <c r="P67">
        <f t="shared" si="48"/>
        <v>5.8028547732760423</v>
      </c>
      <c r="Q67">
        <f t="shared" si="49"/>
        <v>62.814599999999999</v>
      </c>
      <c r="R67">
        <f t="shared" si="50"/>
        <v>17.370545243628438</v>
      </c>
      <c r="S67">
        <f t="shared" si="51"/>
        <v>1.7338014728728888</v>
      </c>
      <c r="T67">
        <f t="shared" si="52"/>
        <v>6.2696964585995998</v>
      </c>
      <c r="U67">
        <f t="shared" si="53"/>
        <v>0.21617334530100224</v>
      </c>
      <c r="V67">
        <f t="shared" si="54"/>
        <v>2.9236249091056417</v>
      </c>
      <c r="W67">
        <f t="shared" si="55"/>
        <v>0.2076698505245646</v>
      </c>
      <c r="X67">
        <f t="shared" si="56"/>
        <v>0.13052979047957763</v>
      </c>
      <c r="Y67">
        <f t="shared" si="57"/>
        <v>344.41059967104025</v>
      </c>
      <c r="Z67">
        <f t="shared" si="58"/>
        <v>29.222918630448333</v>
      </c>
      <c r="AA67">
        <f t="shared" si="59"/>
        <v>27.983699999999999</v>
      </c>
      <c r="AB67">
        <f t="shared" si="60"/>
        <v>3.7912351881501829</v>
      </c>
      <c r="AC67">
        <f t="shared" si="61"/>
        <v>60.316560931867102</v>
      </c>
      <c r="AD67">
        <f t="shared" si="62"/>
        <v>2.2925086720406003</v>
      </c>
      <c r="AE67">
        <f t="shared" si="63"/>
        <v>3.8007947346835507</v>
      </c>
      <c r="AF67">
        <f t="shared" si="64"/>
        <v>1.4987265161095826</v>
      </c>
      <c r="AG67">
        <f t="shared" si="65"/>
        <v>-141.83710449285221</v>
      </c>
      <c r="AH67">
        <f t="shared" si="66"/>
        <v>6.8091177355075558</v>
      </c>
      <c r="AI67">
        <f t="shared" si="67"/>
        <v>0.50769493177175351</v>
      </c>
      <c r="AJ67">
        <f t="shared" si="68"/>
        <v>209.89030784546736</v>
      </c>
      <c r="AK67">
        <v>0</v>
      </c>
      <c r="AL67">
        <v>0</v>
      </c>
      <c r="AM67">
        <f t="shared" si="69"/>
        <v>1</v>
      </c>
      <c r="AN67">
        <f t="shared" si="70"/>
        <v>0</v>
      </c>
      <c r="AO67">
        <f t="shared" si="71"/>
        <v>52520.08637310192</v>
      </c>
      <c r="AP67" t="s">
        <v>422</v>
      </c>
      <c r="AQ67">
        <v>10366.9</v>
      </c>
      <c r="AR67">
        <v>993.59653846153856</v>
      </c>
      <c r="AS67">
        <v>3431.87</v>
      </c>
      <c r="AT67">
        <f t="shared" si="72"/>
        <v>0.71047955241266758</v>
      </c>
      <c r="AU67">
        <v>-3.9894345373445681</v>
      </c>
      <c r="AV67" t="s">
        <v>687</v>
      </c>
      <c r="AW67">
        <v>10264.5</v>
      </c>
      <c r="AX67">
        <v>721.52715384615374</v>
      </c>
      <c r="AY67">
        <v>785.35077611880195</v>
      </c>
      <c r="AZ67">
        <f t="shared" si="73"/>
        <v>8.1267663079247376E-2</v>
      </c>
      <c r="BA67">
        <v>0.5</v>
      </c>
      <c r="BB67">
        <f t="shared" si="74"/>
        <v>1513.36919983552</v>
      </c>
      <c r="BC67">
        <f t="shared" si="75"/>
        <v>5.8028547732760423</v>
      </c>
      <c r="BD67">
        <f t="shared" si="76"/>
        <v>61.49398912337162</v>
      </c>
      <c r="BE67">
        <f t="shared" si="77"/>
        <v>6.4705224023885793E-3</v>
      </c>
      <c r="BF67">
        <f t="shared" si="78"/>
        <v>3.3698562532277325</v>
      </c>
      <c r="BG67">
        <f t="shared" si="79"/>
        <v>502.92329897921189</v>
      </c>
      <c r="BH67" t="s">
        <v>688</v>
      </c>
      <c r="BI67">
        <v>533</v>
      </c>
      <c r="BJ67">
        <f t="shared" si="80"/>
        <v>533</v>
      </c>
      <c r="BK67">
        <f t="shared" si="81"/>
        <v>0.3213223743992687</v>
      </c>
      <c r="BL67">
        <f t="shared" si="82"/>
        <v>0.25291629078486078</v>
      </c>
      <c r="BM67">
        <f t="shared" si="83"/>
        <v>0.91294857095392268</v>
      </c>
      <c r="BN67">
        <f t="shared" si="84"/>
        <v>-0.30648221387384361</v>
      </c>
      <c r="BO67">
        <f t="shared" si="85"/>
        <v>1.0854070577511601</v>
      </c>
      <c r="BP67">
        <f t="shared" si="86"/>
        <v>0.1868320301872855</v>
      </c>
      <c r="BQ67">
        <f t="shared" si="87"/>
        <v>0.81316796981271455</v>
      </c>
      <c r="BR67">
        <v>17050</v>
      </c>
      <c r="BS67">
        <v>290.00000000000011</v>
      </c>
      <c r="BT67">
        <v>767.92</v>
      </c>
      <c r="BU67">
        <v>235</v>
      </c>
      <c r="BV67">
        <v>10264.5</v>
      </c>
      <c r="BW67">
        <v>767.71</v>
      </c>
      <c r="BX67">
        <v>0.21</v>
      </c>
      <c r="BY67">
        <v>300.00000000000011</v>
      </c>
      <c r="BZ67">
        <v>38.5</v>
      </c>
      <c r="CA67">
        <v>785.35077611880195</v>
      </c>
      <c r="CB67">
        <v>1.028827448077839</v>
      </c>
      <c r="CC67">
        <v>-18.11160667900727</v>
      </c>
      <c r="CD67">
        <v>0.86443723837676201</v>
      </c>
      <c r="CE67">
        <v>0.94004055561648325</v>
      </c>
      <c r="CF67">
        <v>-1.1183903003337039E-2</v>
      </c>
      <c r="CG67">
        <v>289.99999999999989</v>
      </c>
      <c r="CH67">
        <v>766.25</v>
      </c>
      <c r="CI67">
        <v>665</v>
      </c>
      <c r="CJ67">
        <v>10245</v>
      </c>
      <c r="CK67">
        <v>767.67</v>
      </c>
      <c r="CL67">
        <v>-1.42</v>
      </c>
      <c r="CZ67">
        <f t="shared" si="88"/>
        <v>1800.22</v>
      </c>
      <c r="DA67">
        <f t="shared" si="89"/>
        <v>1513.36919983552</v>
      </c>
      <c r="DB67">
        <f t="shared" si="90"/>
        <v>0.84065791949623936</v>
      </c>
      <c r="DC67">
        <f t="shared" si="91"/>
        <v>0.19131583899247884</v>
      </c>
      <c r="DD67">
        <v>6</v>
      </c>
      <c r="DE67">
        <v>0.5</v>
      </c>
      <c r="DF67" t="s">
        <v>425</v>
      </c>
      <c r="DG67">
        <v>2</v>
      </c>
      <c r="DH67">
        <v>1693597351.5</v>
      </c>
      <c r="DI67">
        <v>62.814599999999999</v>
      </c>
      <c r="DJ67">
        <v>70.0167</v>
      </c>
      <c r="DK67">
        <v>22.9681</v>
      </c>
      <c r="DL67">
        <v>19.199200000000001</v>
      </c>
      <c r="DM67">
        <v>65.062899999999999</v>
      </c>
      <c r="DN67">
        <v>23.386600000000001</v>
      </c>
      <c r="DO67">
        <v>500.26100000000002</v>
      </c>
      <c r="DP67">
        <v>99.712500000000006</v>
      </c>
      <c r="DQ67">
        <v>0.100226</v>
      </c>
      <c r="DR67">
        <v>28.026900000000001</v>
      </c>
      <c r="DS67">
        <v>27.983699999999999</v>
      </c>
      <c r="DT67">
        <v>999.9</v>
      </c>
      <c r="DU67">
        <v>0</v>
      </c>
      <c r="DV67">
        <v>0</v>
      </c>
      <c r="DW67">
        <v>9995</v>
      </c>
      <c r="DX67">
        <v>0</v>
      </c>
      <c r="DY67">
        <v>138.05199999999999</v>
      </c>
      <c r="DZ67">
        <v>-7.2020799999999996</v>
      </c>
      <c r="EA67">
        <v>64.291300000000007</v>
      </c>
      <c r="EB67">
        <v>71.387299999999996</v>
      </c>
      <c r="EC67">
        <v>3.76884</v>
      </c>
      <c r="ED67">
        <v>70.0167</v>
      </c>
      <c r="EE67">
        <v>19.199200000000001</v>
      </c>
      <c r="EF67">
        <v>2.2902</v>
      </c>
      <c r="EG67">
        <v>1.9144000000000001</v>
      </c>
      <c r="EH67">
        <v>19.607700000000001</v>
      </c>
      <c r="EI67">
        <v>16.753599999999999</v>
      </c>
      <c r="EJ67">
        <v>1800.22</v>
      </c>
      <c r="EK67">
        <v>0.97800699999999996</v>
      </c>
      <c r="EL67">
        <v>2.19927E-2</v>
      </c>
      <c r="EM67">
        <v>0</v>
      </c>
      <c r="EN67">
        <v>721.43299999999999</v>
      </c>
      <c r="EO67">
        <v>5.0002500000000003</v>
      </c>
      <c r="EP67">
        <v>19257.099999999999</v>
      </c>
      <c r="EQ67">
        <v>14823.9</v>
      </c>
      <c r="ER67">
        <v>49.186999999999998</v>
      </c>
      <c r="ES67">
        <v>50.686999999999998</v>
      </c>
      <c r="ET67">
        <v>50.125</v>
      </c>
      <c r="EU67">
        <v>49.5</v>
      </c>
      <c r="EV67">
        <v>50.186999999999998</v>
      </c>
      <c r="EW67">
        <v>1755.74</v>
      </c>
      <c r="EX67">
        <v>39.479999999999997</v>
      </c>
      <c r="EY67">
        <v>0</v>
      </c>
      <c r="EZ67">
        <v>108.7999999523163</v>
      </c>
      <c r="FA67">
        <v>0</v>
      </c>
      <c r="FB67">
        <v>721.52715384615374</v>
      </c>
      <c r="FC67">
        <v>-2.4446495690162449</v>
      </c>
      <c r="FD67">
        <v>-53.716239277824357</v>
      </c>
      <c r="FE67">
        <v>19263.75384615385</v>
      </c>
      <c r="FF67">
        <v>15</v>
      </c>
      <c r="FG67">
        <v>1693597316.5</v>
      </c>
      <c r="FH67" t="s">
        <v>689</v>
      </c>
      <c r="FI67">
        <v>1693597307.5</v>
      </c>
      <c r="FJ67">
        <v>1693597316.5</v>
      </c>
      <c r="FK67">
        <v>65</v>
      </c>
      <c r="FL67">
        <v>2.5000000000000001E-2</v>
      </c>
      <c r="FM67">
        <v>0</v>
      </c>
      <c r="FN67">
        <v>-2.2480000000000002</v>
      </c>
      <c r="FO67">
        <v>-0.41899999999999998</v>
      </c>
      <c r="FP67">
        <v>70</v>
      </c>
      <c r="FQ67">
        <v>19</v>
      </c>
      <c r="FR67">
        <v>0.88</v>
      </c>
      <c r="FS67">
        <v>7.0000000000000007E-2</v>
      </c>
      <c r="FT67">
        <v>5.7816476738780587</v>
      </c>
      <c r="FU67">
        <v>-7.2558776919667167E-2</v>
      </c>
      <c r="FV67">
        <v>5.1499371948105728E-2</v>
      </c>
      <c r="FW67">
        <v>1</v>
      </c>
      <c r="FX67">
        <v>0.1997076987638807</v>
      </c>
      <c r="FY67">
        <v>0.101233873685044</v>
      </c>
      <c r="FZ67">
        <v>1.6009183840256361E-2</v>
      </c>
      <c r="GA67">
        <v>1</v>
      </c>
      <c r="GB67">
        <v>2</v>
      </c>
      <c r="GC67">
        <v>2</v>
      </c>
      <c r="GD67" t="s">
        <v>427</v>
      </c>
      <c r="GE67">
        <v>2.9180999999999999</v>
      </c>
      <c r="GF67">
        <v>2.8300700000000001</v>
      </c>
      <c r="GG67">
        <v>1.7876400000000001E-2</v>
      </c>
      <c r="GH67">
        <v>1.87902E-2</v>
      </c>
      <c r="GI67">
        <v>0.116803</v>
      </c>
      <c r="GJ67">
        <v>9.7830600000000004E-2</v>
      </c>
      <c r="GK67">
        <v>25603.5</v>
      </c>
      <c r="GL67">
        <v>31190.6</v>
      </c>
      <c r="GM67">
        <v>23476.1</v>
      </c>
      <c r="GN67">
        <v>29111.5</v>
      </c>
      <c r="GO67">
        <v>28290.2</v>
      </c>
      <c r="GP67">
        <v>37114.199999999997</v>
      </c>
      <c r="GQ67">
        <v>33205.300000000003</v>
      </c>
      <c r="GR67">
        <v>42903.8</v>
      </c>
      <c r="GS67">
        <v>1.9572000000000001</v>
      </c>
      <c r="GT67">
        <v>1.8050999999999999</v>
      </c>
      <c r="GU67">
        <v>8.6724799999999998E-3</v>
      </c>
      <c r="GV67">
        <v>0</v>
      </c>
      <c r="GW67">
        <v>27.842099999999999</v>
      </c>
      <c r="GX67">
        <v>999.9</v>
      </c>
      <c r="GY67">
        <v>39.1</v>
      </c>
      <c r="GZ67">
        <v>36.9</v>
      </c>
      <c r="HA67">
        <v>24.5898</v>
      </c>
      <c r="HB67">
        <v>62.111899999999999</v>
      </c>
      <c r="HC67">
        <v>35.941499999999998</v>
      </c>
      <c r="HD67">
        <v>1</v>
      </c>
      <c r="HE67">
        <v>0.52500000000000002</v>
      </c>
      <c r="HF67">
        <v>4.8538100000000002</v>
      </c>
      <c r="HG67">
        <v>20.211099999999998</v>
      </c>
      <c r="HH67">
        <v>5.2112999999999996</v>
      </c>
      <c r="HI67">
        <v>11.8782</v>
      </c>
      <c r="HJ67">
        <v>4.9854000000000003</v>
      </c>
      <c r="HK67">
        <v>3.2839999999999998</v>
      </c>
      <c r="HL67">
        <v>9999</v>
      </c>
      <c r="HM67">
        <v>9999</v>
      </c>
      <c r="HN67">
        <v>9999</v>
      </c>
      <c r="HO67">
        <v>999.9</v>
      </c>
      <c r="HP67">
        <v>1.85494</v>
      </c>
      <c r="HQ67">
        <v>1.8609599999999999</v>
      </c>
      <c r="HR67">
        <v>1.8583700000000001</v>
      </c>
      <c r="HS67">
        <v>1.8595900000000001</v>
      </c>
      <c r="HT67">
        <v>1.8589100000000001</v>
      </c>
      <c r="HU67">
        <v>1.85944</v>
      </c>
      <c r="HV67">
        <v>1.85782</v>
      </c>
      <c r="HW67">
        <v>1.86113</v>
      </c>
      <c r="HX67">
        <v>5</v>
      </c>
      <c r="HY67">
        <v>0</v>
      </c>
      <c r="HZ67">
        <v>0</v>
      </c>
      <c r="IA67">
        <v>0</v>
      </c>
      <c r="IB67" t="s">
        <v>428</v>
      </c>
      <c r="IC67" t="s">
        <v>429</v>
      </c>
      <c r="ID67" t="s">
        <v>430</v>
      </c>
      <c r="IE67" t="s">
        <v>430</v>
      </c>
      <c r="IF67" t="s">
        <v>430</v>
      </c>
      <c r="IG67" t="s">
        <v>430</v>
      </c>
      <c r="IH67">
        <v>0</v>
      </c>
      <c r="II67">
        <v>100</v>
      </c>
      <c r="IJ67">
        <v>100</v>
      </c>
      <c r="IK67">
        <v>-2.2480000000000002</v>
      </c>
      <c r="IL67">
        <v>-0.41849999999999998</v>
      </c>
      <c r="IM67">
        <v>-2.2483249999999941</v>
      </c>
      <c r="IN67">
        <v>0</v>
      </c>
      <c r="IO67">
        <v>0</v>
      </c>
      <c r="IP67">
        <v>0</v>
      </c>
      <c r="IQ67">
        <v>-0.41855000000000331</v>
      </c>
      <c r="IR67">
        <v>0</v>
      </c>
      <c r="IS67">
        <v>0</v>
      </c>
      <c r="IT67">
        <v>0</v>
      </c>
      <c r="IU67">
        <v>-1</v>
      </c>
      <c r="IV67">
        <v>-1</v>
      </c>
      <c r="IW67">
        <v>-1</v>
      </c>
      <c r="IX67">
        <v>-1</v>
      </c>
      <c r="IY67">
        <v>0.7</v>
      </c>
      <c r="IZ67">
        <v>0.6</v>
      </c>
      <c r="JA67">
        <v>0.301514</v>
      </c>
      <c r="JB67">
        <v>2.50366</v>
      </c>
      <c r="JC67">
        <v>1.49414</v>
      </c>
      <c r="JD67">
        <v>2.2888199999999999</v>
      </c>
      <c r="JE67">
        <v>1.54419</v>
      </c>
      <c r="JF67">
        <v>2.4682599999999999</v>
      </c>
      <c r="JG67">
        <v>41.041200000000003</v>
      </c>
      <c r="JH67">
        <v>23.780999999999999</v>
      </c>
      <c r="JI67">
        <v>18</v>
      </c>
      <c r="JJ67">
        <v>517.95000000000005</v>
      </c>
      <c r="JK67">
        <v>448.005</v>
      </c>
      <c r="JL67">
        <v>21.239899999999999</v>
      </c>
      <c r="JM67">
        <v>33.744399999999999</v>
      </c>
      <c r="JN67">
        <v>29.9999</v>
      </c>
      <c r="JO67">
        <v>33.801099999999998</v>
      </c>
      <c r="JP67">
        <v>33.783000000000001</v>
      </c>
      <c r="JQ67">
        <v>6.1039099999999999</v>
      </c>
      <c r="JR67">
        <v>25.296800000000001</v>
      </c>
      <c r="JS67">
        <v>34.043599999999998</v>
      </c>
      <c r="JT67">
        <v>21.24</v>
      </c>
      <c r="JU67">
        <v>70</v>
      </c>
      <c r="JV67">
        <v>19.244399999999999</v>
      </c>
      <c r="JW67">
        <v>98.469099999999997</v>
      </c>
      <c r="JX67">
        <v>96.700199999999995</v>
      </c>
    </row>
    <row r="68" spans="1:284" x14ac:dyDescent="0.3">
      <c r="A68">
        <v>61</v>
      </c>
      <c r="B68">
        <v>1693597451</v>
      </c>
      <c r="C68">
        <v>13056.5</v>
      </c>
      <c r="D68" t="s">
        <v>690</v>
      </c>
      <c r="E68" t="s">
        <v>691</v>
      </c>
      <c r="F68" t="s">
        <v>416</v>
      </c>
      <c r="G68" t="s">
        <v>666</v>
      </c>
      <c r="H68" t="s">
        <v>591</v>
      </c>
      <c r="I68" t="s">
        <v>419</v>
      </c>
      <c r="J68" t="s">
        <v>420</v>
      </c>
      <c r="K68" t="s">
        <v>592</v>
      </c>
      <c r="L68" t="s">
        <v>593</v>
      </c>
      <c r="M68">
        <v>1693597451</v>
      </c>
      <c r="N68">
        <f t="shared" si="46"/>
        <v>3.2485947257989678E-3</v>
      </c>
      <c r="O68">
        <f t="shared" si="47"/>
        <v>3.2485947257989678</v>
      </c>
      <c r="P68">
        <f t="shared" si="48"/>
        <v>2.6537596536777452</v>
      </c>
      <c r="Q68">
        <f t="shared" si="49"/>
        <v>26.708200000000001</v>
      </c>
      <c r="R68">
        <f t="shared" si="50"/>
        <v>6.1251426455240017</v>
      </c>
      <c r="S68">
        <f t="shared" si="51"/>
        <v>0.61136413426756486</v>
      </c>
      <c r="T68">
        <f t="shared" si="52"/>
        <v>2.6658049478696002</v>
      </c>
      <c r="U68">
        <f t="shared" si="53"/>
        <v>0.21787630690867488</v>
      </c>
      <c r="V68">
        <f t="shared" si="54"/>
        <v>2.9218552972630549</v>
      </c>
      <c r="W68">
        <f t="shared" si="55"/>
        <v>0.20923617842936917</v>
      </c>
      <c r="X68">
        <f t="shared" si="56"/>
        <v>0.13152034311187302</v>
      </c>
      <c r="Y68">
        <f t="shared" si="57"/>
        <v>344.36869967074819</v>
      </c>
      <c r="Z68">
        <f t="shared" si="58"/>
        <v>29.272074570885202</v>
      </c>
      <c r="AA68">
        <f t="shared" si="59"/>
        <v>28.0365</v>
      </c>
      <c r="AB68">
        <f t="shared" si="60"/>
        <v>3.8029219319181693</v>
      </c>
      <c r="AC68">
        <f t="shared" si="61"/>
        <v>60.328601517246881</v>
      </c>
      <c r="AD68">
        <f t="shared" si="62"/>
        <v>2.3006219492860001</v>
      </c>
      <c r="AE68">
        <f t="shared" si="63"/>
        <v>3.8134846348597904</v>
      </c>
      <c r="AF68">
        <f t="shared" si="64"/>
        <v>1.5022999826321692</v>
      </c>
      <c r="AG68">
        <f t="shared" si="65"/>
        <v>-143.26302740773448</v>
      </c>
      <c r="AH68">
        <f t="shared" si="66"/>
        <v>7.4980977886156541</v>
      </c>
      <c r="AI68">
        <f t="shared" si="67"/>
        <v>0.55971130236100231</v>
      </c>
      <c r="AJ68">
        <f t="shared" si="68"/>
        <v>209.16348135399036</v>
      </c>
      <c r="AK68">
        <v>0</v>
      </c>
      <c r="AL68">
        <v>0</v>
      </c>
      <c r="AM68">
        <f t="shared" si="69"/>
        <v>1</v>
      </c>
      <c r="AN68">
        <f t="shared" si="70"/>
        <v>0</v>
      </c>
      <c r="AO68">
        <f t="shared" si="71"/>
        <v>52459.232344866294</v>
      </c>
      <c r="AP68" t="s">
        <v>422</v>
      </c>
      <c r="AQ68">
        <v>10366.9</v>
      </c>
      <c r="AR68">
        <v>993.59653846153856</v>
      </c>
      <c r="AS68">
        <v>3431.87</v>
      </c>
      <c r="AT68">
        <f t="shared" si="72"/>
        <v>0.71047955241266758</v>
      </c>
      <c r="AU68">
        <v>-3.9894345373445681</v>
      </c>
      <c r="AV68" t="s">
        <v>692</v>
      </c>
      <c r="AW68">
        <v>10274.700000000001</v>
      </c>
      <c r="AX68">
        <v>725.0263846153847</v>
      </c>
      <c r="AY68">
        <v>770.04290793839755</v>
      </c>
      <c r="AZ68">
        <f t="shared" si="73"/>
        <v>5.8459759656164678E-2</v>
      </c>
      <c r="BA68">
        <v>0.5</v>
      </c>
      <c r="BB68">
        <f t="shared" si="74"/>
        <v>1513.1768998353741</v>
      </c>
      <c r="BC68">
        <f t="shared" si="75"/>
        <v>2.6537596536777452</v>
      </c>
      <c r="BD68">
        <f t="shared" si="76"/>
        <v>44.229978940818171</v>
      </c>
      <c r="BE68">
        <f t="shared" si="77"/>
        <v>4.3902297158680253E-3</v>
      </c>
      <c r="BF68">
        <f t="shared" si="78"/>
        <v>3.4567256767392305</v>
      </c>
      <c r="BG68">
        <f t="shared" si="79"/>
        <v>496.60142508754529</v>
      </c>
      <c r="BH68" t="s">
        <v>693</v>
      </c>
      <c r="BI68">
        <v>544.97</v>
      </c>
      <c r="BJ68">
        <f t="shared" si="80"/>
        <v>544.97</v>
      </c>
      <c r="BK68">
        <f t="shared" si="81"/>
        <v>0.29228619031240144</v>
      </c>
      <c r="BL68">
        <f t="shared" si="82"/>
        <v>0.20000862713931733</v>
      </c>
      <c r="BM68">
        <f t="shared" si="83"/>
        <v>0.92203647236191166</v>
      </c>
      <c r="BN68">
        <f t="shared" si="84"/>
        <v>-0.20136789198041224</v>
      </c>
      <c r="BO68">
        <f t="shared" si="85"/>
        <v>1.0916852166295108</v>
      </c>
      <c r="BP68">
        <f t="shared" si="86"/>
        <v>0.15033756542520296</v>
      </c>
      <c r="BQ68">
        <f t="shared" si="87"/>
        <v>0.84966243457479707</v>
      </c>
      <c r="BR68">
        <v>17052</v>
      </c>
      <c r="BS68">
        <v>290.00000000000011</v>
      </c>
      <c r="BT68">
        <v>758.72</v>
      </c>
      <c r="BU68">
        <v>155</v>
      </c>
      <c r="BV68">
        <v>10274.700000000001</v>
      </c>
      <c r="BW68">
        <v>757.65</v>
      </c>
      <c r="BX68">
        <v>1.07</v>
      </c>
      <c r="BY68">
        <v>300.00000000000011</v>
      </c>
      <c r="BZ68">
        <v>38.5</v>
      </c>
      <c r="CA68">
        <v>770.04290793839755</v>
      </c>
      <c r="CB68">
        <v>1.0332659796198951</v>
      </c>
      <c r="CC68">
        <v>-12.734684210188099</v>
      </c>
      <c r="CD68">
        <v>0.86802592034061532</v>
      </c>
      <c r="CE68">
        <v>0.88488453683201129</v>
      </c>
      <c r="CF68">
        <v>-1.1182169521690769E-2</v>
      </c>
      <c r="CG68">
        <v>289.99999999999989</v>
      </c>
      <c r="CH68">
        <v>755.74</v>
      </c>
      <c r="CI68">
        <v>685</v>
      </c>
      <c r="CJ68">
        <v>10241.799999999999</v>
      </c>
      <c r="CK68">
        <v>757.61</v>
      </c>
      <c r="CL68">
        <v>-1.87</v>
      </c>
      <c r="CZ68">
        <f t="shared" si="88"/>
        <v>1799.99</v>
      </c>
      <c r="DA68">
        <f t="shared" si="89"/>
        <v>1513.1768998353741</v>
      </c>
      <c r="DB68">
        <f t="shared" si="90"/>
        <v>0.84065850356689431</v>
      </c>
      <c r="DC68">
        <f t="shared" si="91"/>
        <v>0.19131700713378863</v>
      </c>
      <c r="DD68">
        <v>6</v>
      </c>
      <c r="DE68">
        <v>0.5</v>
      </c>
      <c r="DF68" t="s">
        <v>425</v>
      </c>
      <c r="DG68">
        <v>2</v>
      </c>
      <c r="DH68">
        <v>1693597451</v>
      </c>
      <c r="DI68">
        <v>26.708200000000001</v>
      </c>
      <c r="DJ68">
        <v>29.995999999999999</v>
      </c>
      <c r="DK68">
        <v>23.049499999999998</v>
      </c>
      <c r="DL68">
        <v>19.242000000000001</v>
      </c>
      <c r="DM68">
        <v>28.798999999999999</v>
      </c>
      <c r="DN68">
        <v>23.4742</v>
      </c>
      <c r="DO68">
        <v>500.12599999999998</v>
      </c>
      <c r="DP68">
        <v>99.711600000000004</v>
      </c>
      <c r="DQ68">
        <v>0.100628</v>
      </c>
      <c r="DR68">
        <v>28.084099999999999</v>
      </c>
      <c r="DS68">
        <v>28.0365</v>
      </c>
      <c r="DT68">
        <v>999.9</v>
      </c>
      <c r="DU68">
        <v>0</v>
      </c>
      <c r="DV68">
        <v>0</v>
      </c>
      <c r="DW68">
        <v>9985</v>
      </c>
      <c r="DX68">
        <v>0</v>
      </c>
      <c r="DY68">
        <v>134.458</v>
      </c>
      <c r="DZ68">
        <v>-3.2877800000000001</v>
      </c>
      <c r="EA68">
        <v>27.3384</v>
      </c>
      <c r="EB68">
        <v>30.584499999999998</v>
      </c>
      <c r="EC68">
        <v>3.8075199999999998</v>
      </c>
      <c r="ED68">
        <v>29.995999999999999</v>
      </c>
      <c r="EE68">
        <v>19.242000000000001</v>
      </c>
      <c r="EF68">
        <v>2.2982999999999998</v>
      </c>
      <c r="EG68">
        <v>1.91865</v>
      </c>
      <c r="EH68">
        <v>19.6645</v>
      </c>
      <c r="EI68">
        <v>16.788499999999999</v>
      </c>
      <c r="EJ68">
        <v>1799.99</v>
      </c>
      <c r="EK68">
        <v>0.97799100000000005</v>
      </c>
      <c r="EL68">
        <v>2.20086E-2</v>
      </c>
      <c r="EM68">
        <v>0</v>
      </c>
      <c r="EN68">
        <v>724.45</v>
      </c>
      <c r="EO68">
        <v>5.0002500000000003</v>
      </c>
      <c r="EP68">
        <v>19323.2</v>
      </c>
      <c r="EQ68">
        <v>14821.9</v>
      </c>
      <c r="ER68">
        <v>49.375</v>
      </c>
      <c r="ES68">
        <v>50.875</v>
      </c>
      <c r="ET68">
        <v>50.375</v>
      </c>
      <c r="EU68">
        <v>49.625</v>
      </c>
      <c r="EV68">
        <v>50.375</v>
      </c>
      <c r="EW68">
        <v>1755.48</v>
      </c>
      <c r="EX68">
        <v>39.51</v>
      </c>
      <c r="EY68">
        <v>0</v>
      </c>
      <c r="EZ68">
        <v>97.799999952316284</v>
      </c>
      <c r="FA68">
        <v>0</v>
      </c>
      <c r="FB68">
        <v>725.0263846153847</v>
      </c>
      <c r="FC68">
        <v>-3.8655042739714078</v>
      </c>
      <c r="FD68">
        <v>-99.203418657708568</v>
      </c>
      <c r="FE68">
        <v>19337.803846153849</v>
      </c>
      <c r="FF68">
        <v>15</v>
      </c>
      <c r="FG68">
        <v>1693597416.5</v>
      </c>
      <c r="FH68" t="s">
        <v>694</v>
      </c>
      <c r="FI68">
        <v>1693597414.5</v>
      </c>
      <c r="FJ68">
        <v>1693597416.5</v>
      </c>
      <c r="FK68">
        <v>66</v>
      </c>
      <c r="FL68">
        <v>0.158</v>
      </c>
      <c r="FM68">
        <v>-6.0000000000000001E-3</v>
      </c>
      <c r="FN68">
        <v>-2.0910000000000002</v>
      </c>
      <c r="FO68">
        <v>-0.42499999999999999</v>
      </c>
      <c r="FP68">
        <v>30</v>
      </c>
      <c r="FQ68">
        <v>19</v>
      </c>
      <c r="FR68">
        <v>1.03</v>
      </c>
      <c r="FS68">
        <v>0.08</v>
      </c>
      <c r="FT68">
        <v>2.6350644044696852</v>
      </c>
      <c r="FU68">
        <v>1.7565890341745591E-2</v>
      </c>
      <c r="FV68">
        <v>5.2351741789767543E-2</v>
      </c>
      <c r="FW68">
        <v>1</v>
      </c>
      <c r="FX68">
        <v>0.2040848601069323</v>
      </c>
      <c r="FY68">
        <v>9.6871651210467424E-2</v>
      </c>
      <c r="FZ68">
        <v>1.5479799169181961E-2</v>
      </c>
      <c r="GA68">
        <v>1</v>
      </c>
      <c r="GB68">
        <v>2</v>
      </c>
      <c r="GC68">
        <v>2</v>
      </c>
      <c r="GD68" t="s">
        <v>427</v>
      </c>
      <c r="GE68">
        <v>2.9178199999999999</v>
      </c>
      <c r="GF68">
        <v>2.8303799999999999</v>
      </c>
      <c r="GG68">
        <v>8.0124800000000006E-3</v>
      </c>
      <c r="GH68">
        <v>8.1585500000000005E-3</v>
      </c>
      <c r="GI68">
        <v>0.11712599999999999</v>
      </c>
      <c r="GJ68">
        <v>9.7997500000000001E-2</v>
      </c>
      <c r="GK68">
        <v>25861.5</v>
      </c>
      <c r="GL68">
        <v>31529.4</v>
      </c>
      <c r="GM68">
        <v>23477.200000000001</v>
      </c>
      <c r="GN68">
        <v>29112.6</v>
      </c>
      <c r="GO68">
        <v>28280.799999999999</v>
      </c>
      <c r="GP68">
        <v>37107.199999999997</v>
      </c>
      <c r="GQ68">
        <v>33207.599999999999</v>
      </c>
      <c r="GR68">
        <v>42905.2</v>
      </c>
      <c r="GS68">
        <v>1.9588000000000001</v>
      </c>
      <c r="GT68">
        <v>1.8052999999999999</v>
      </c>
      <c r="GU68">
        <v>9.0897100000000008E-3</v>
      </c>
      <c r="GV68">
        <v>0</v>
      </c>
      <c r="GW68">
        <v>27.888100000000001</v>
      </c>
      <c r="GX68">
        <v>999.9</v>
      </c>
      <c r="GY68">
        <v>38.9</v>
      </c>
      <c r="GZ68">
        <v>36.9</v>
      </c>
      <c r="HA68">
        <v>24.463899999999999</v>
      </c>
      <c r="HB68">
        <v>62.131900000000002</v>
      </c>
      <c r="HC68">
        <v>36.490400000000001</v>
      </c>
      <c r="HD68">
        <v>1</v>
      </c>
      <c r="HE68">
        <v>0.52329300000000001</v>
      </c>
      <c r="HF68">
        <v>5.1502400000000002</v>
      </c>
      <c r="HG68">
        <v>20.2028</v>
      </c>
      <c r="HH68">
        <v>5.2100999999999997</v>
      </c>
      <c r="HI68">
        <v>11.8782</v>
      </c>
      <c r="HJ68">
        <v>4.9846000000000004</v>
      </c>
      <c r="HK68">
        <v>3.2839999999999998</v>
      </c>
      <c r="HL68">
        <v>9999</v>
      </c>
      <c r="HM68">
        <v>9999</v>
      </c>
      <c r="HN68">
        <v>9999</v>
      </c>
      <c r="HO68">
        <v>999.9</v>
      </c>
      <c r="HP68">
        <v>1.8549199999999999</v>
      </c>
      <c r="HQ68">
        <v>1.8609800000000001</v>
      </c>
      <c r="HR68">
        <v>1.8583700000000001</v>
      </c>
      <c r="HS68">
        <v>1.85958</v>
      </c>
      <c r="HT68">
        <v>1.85883</v>
      </c>
      <c r="HU68">
        <v>1.85944</v>
      </c>
      <c r="HV68">
        <v>1.8577699999999999</v>
      </c>
      <c r="HW68">
        <v>1.86113</v>
      </c>
      <c r="HX68">
        <v>5</v>
      </c>
      <c r="HY68">
        <v>0</v>
      </c>
      <c r="HZ68">
        <v>0</v>
      </c>
      <c r="IA68">
        <v>0</v>
      </c>
      <c r="IB68" t="s">
        <v>428</v>
      </c>
      <c r="IC68" t="s">
        <v>429</v>
      </c>
      <c r="ID68" t="s">
        <v>430</v>
      </c>
      <c r="IE68" t="s">
        <v>430</v>
      </c>
      <c r="IF68" t="s">
        <v>430</v>
      </c>
      <c r="IG68" t="s">
        <v>430</v>
      </c>
      <c r="IH68">
        <v>0</v>
      </c>
      <c r="II68">
        <v>100</v>
      </c>
      <c r="IJ68">
        <v>100</v>
      </c>
      <c r="IK68">
        <v>-2.0910000000000002</v>
      </c>
      <c r="IL68">
        <v>-0.42470000000000002</v>
      </c>
      <c r="IM68">
        <v>-2.0907700000000031</v>
      </c>
      <c r="IN68">
        <v>0</v>
      </c>
      <c r="IO68">
        <v>0</v>
      </c>
      <c r="IP68">
        <v>0</v>
      </c>
      <c r="IQ68">
        <v>-0.42472000000000071</v>
      </c>
      <c r="IR68">
        <v>0</v>
      </c>
      <c r="IS68">
        <v>0</v>
      </c>
      <c r="IT68">
        <v>0</v>
      </c>
      <c r="IU68">
        <v>-1</v>
      </c>
      <c r="IV68">
        <v>-1</v>
      </c>
      <c r="IW68">
        <v>-1</v>
      </c>
      <c r="IX68">
        <v>-1</v>
      </c>
      <c r="IY68">
        <v>0.6</v>
      </c>
      <c r="IZ68">
        <v>0.6</v>
      </c>
      <c r="JA68">
        <v>0.21240200000000001</v>
      </c>
      <c r="JB68">
        <v>2.5280800000000001</v>
      </c>
      <c r="JC68">
        <v>1.49414</v>
      </c>
      <c r="JD68">
        <v>2.2888199999999999</v>
      </c>
      <c r="JE68">
        <v>1.54419</v>
      </c>
      <c r="JF68">
        <v>2.32422</v>
      </c>
      <c r="JG68">
        <v>41.041200000000003</v>
      </c>
      <c r="JH68">
        <v>23.772300000000001</v>
      </c>
      <c r="JI68">
        <v>18</v>
      </c>
      <c r="JJ68">
        <v>518.60500000000002</v>
      </c>
      <c r="JK68">
        <v>447.74799999999999</v>
      </c>
      <c r="JL68">
        <v>21.114799999999999</v>
      </c>
      <c r="JM68">
        <v>33.701999999999998</v>
      </c>
      <c r="JN68">
        <v>30.0001</v>
      </c>
      <c r="JO68">
        <v>33.749899999999997</v>
      </c>
      <c r="JP68">
        <v>33.731200000000001</v>
      </c>
      <c r="JQ68">
        <v>4.32761</v>
      </c>
      <c r="JR68">
        <v>24.672899999999998</v>
      </c>
      <c r="JS68">
        <v>33.249699999999997</v>
      </c>
      <c r="JT68">
        <v>21.1084</v>
      </c>
      <c r="JU68">
        <v>30</v>
      </c>
      <c r="JV68">
        <v>19.1694</v>
      </c>
      <c r="JW68">
        <v>98.475099999999998</v>
      </c>
      <c r="JX68">
        <v>96.703500000000005</v>
      </c>
    </row>
    <row r="69" spans="1:284" x14ac:dyDescent="0.3">
      <c r="A69">
        <v>62</v>
      </c>
      <c r="B69">
        <v>1693597568</v>
      </c>
      <c r="C69">
        <v>13173.5</v>
      </c>
      <c r="D69" t="s">
        <v>695</v>
      </c>
      <c r="E69" t="s">
        <v>696</v>
      </c>
      <c r="F69" t="s">
        <v>416</v>
      </c>
      <c r="G69" t="s">
        <v>666</v>
      </c>
      <c r="H69" t="s">
        <v>591</v>
      </c>
      <c r="I69" t="s">
        <v>419</v>
      </c>
      <c r="J69" t="s">
        <v>420</v>
      </c>
      <c r="K69" t="s">
        <v>592</v>
      </c>
      <c r="L69" t="s">
        <v>593</v>
      </c>
      <c r="M69">
        <v>1693597568</v>
      </c>
      <c r="N69">
        <f t="shared" si="46"/>
        <v>3.6306160880573242E-3</v>
      </c>
      <c r="O69">
        <f t="shared" si="47"/>
        <v>3.6306160880573239</v>
      </c>
      <c r="P69">
        <f t="shared" si="48"/>
        <v>0.8974842797614635</v>
      </c>
      <c r="Q69">
        <f t="shared" si="49"/>
        <v>8.8412500000000005</v>
      </c>
      <c r="R69">
        <f t="shared" si="50"/>
        <v>2.6414497888465047</v>
      </c>
      <c r="S69">
        <f t="shared" si="51"/>
        <v>0.26363610622427897</v>
      </c>
      <c r="T69">
        <f t="shared" si="52"/>
        <v>0.88242174202875001</v>
      </c>
      <c r="U69">
        <f t="shared" si="53"/>
        <v>0.24647357985240453</v>
      </c>
      <c r="V69">
        <f t="shared" si="54"/>
        <v>2.9226532722938008</v>
      </c>
      <c r="W69">
        <f t="shared" si="55"/>
        <v>0.23548087901969855</v>
      </c>
      <c r="X69">
        <f t="shared" si="56"/>
        <v>0.14812234036239438</v>
      </c>
      <c r="Y69">
        <f t="shared" si="57"/>
        <v>344.33779967105414</v>
      </c>
      <c r="Z69">
        <f t="shared" si="58"/>
        <v>29.161303975613031</v>
      </c>
      <c r="AA69">
        <f t="shared" si="59"/>
        <v>27.986999999999998</v>
      </c>
      <c r="AB69">
        <f t="shared" si="60"/>
        <v>3.7919646905554827</v>
      </c>
      <c r="AC69">
        <f t="shared" si="61"/>
        <v>60.353149215201427</v>
      </c>
      <c r="AD69">
        <f t="shared" si="62"/>
        <v>2.3001103074705003</v>
      </c>
      <c r="AE69">
        <f t="shared" si="63"/>
        <v>3.8110858130517586</v>
      </c>
      <c r="AF69">
        <f t="shared" si="64"/>
        <v>1.4918543830849824</v>
      </c>
      <c r="AG69">
        <f t="shared" si="65"/>
        <v>-160.11016948332801</v>
      </c>
      <c r="AH69">
        <f t="shared" si="66"/>
        <v>13.59795298153268</v>
      </c>
      <c r="AI69">
        <f t="shared" si="67"/>
        <v>1.0144658707511842</v>
      </c>
      <c r="AJ69">
        <f t="shared" si="68"/>
        <v>198.84004904000997</v>
      </c>
      <c r="AK69">
        <v>0</v>
      </c>
      <c r="AL69">
        <v>0</v>
      </c>
      <c r="AM69">
        <f t="shared" si="69"/>
        <v>1</v>
      </c>
      <c r="AN69">
        <f t="shared" si="70"/>
        <v>0</v>
      </c>
      <c r="AO69">
        <f t="shared" si="71"/>
        <v>52483.949323156172</v>
      </c>
      <c r="AP69" t="s">
        <v>422</v>
      </c>
      <c r="AQ69">
        <v>10366.9</v>
      </c>
      <c r="AR69">
        <v>993.59653846153856</v>
      </c>
      <c r="AS69">
        <v>3431.87</v>
      </c>
      <c r="AT69">
        <f t="shared" si="72"/>
        <v>0.71047955241266758</v>
      </c>
      <c r="AU69">
        <v>-3.9894345373445681</v>
      </c>
      <c r="AV69" t="s">
        <v>697</v>
      </c>
      <c r="AW69">
        <v>10280.5</v>
      </c>
      <c r="AX69">
        <v>724.89203999999995</v>
      </c>
      <c r="AY69">
        <v>762.45133113158067</v>
      </c>
      <c r="AZ69">
        <f t="shared" si="73"/>
        <v>4.9261230976982762E-2</v>
      </c>
      <c r="BA69">
        <v>0.5</v>
      </c>
      <c r="BB69">
        <f t="shared" si="74"/>
        <v>1513.049699835527</v>
      </c>
      <c r="BC69">
        <f t="shared" si="75"/>
        <v>0.8974842797614635</v>
      </c>
      <c r="BD69">
        <f t="shared" si="76"/>
        <v>37.267345371626163</v>
      </c>
      <c r="BE69">
        <f t="shared" si="77"/>
        <v>3.2298468567405645E-3</v>
      </c>
      <c r="BF69">
        <f t="shared" si="78"/>
        <v>3.5011004110998689</v>
      </c>
      <c r="BG69">
        <f t="shared" si="79"/>
        <v>493.43301705601135</v>
      </c>
      <c r="BH69" t="s">
        <v>698</v>
      </c>
      <c r="BI69">
        <v>546.13</v>
      </c>
      <c r="BJ69">
        <f t="shared" si="80"/>
        <v>546.13</v>
      </c>
      <c r="BK69">
        <f t="shared" si="81"/>
        <v>0.28371821557519039</v>
      </c>
      <c r="BL69">
        <f t="shared" si="82"/>
        <v>0.1736273114403809</v>
      </c>
      <c r="BM69">
        <f t="shared" si="83"/>
        <v>0.92503783045888388</v>
      </c>
      <c r="BN69">
        <f t="shared" si="84"/>
        <v>-0.16249219079833718</v>
      </c>
      <c r="BO69">
        <f t="shared" si="85"/>
        <v>1.0947987217086446</v>
      </c>
      <c r="BP69">
        <f t="shared" si="86"/>
        <v>0.13080993908684005</v>
      </c>
      <c r="BQ69">
        <f t="shared" si="87"/>
        <v>0.86919006091315998</v>
      </c>
      <c r="BR69">
        <v>17054</v>
      </c>
      <c r="BS69">
        <v>290.00000000000011</v>
      </c>
      <c r="BT69">
        <v>752.82</v>
      </c>
      <c r="BU69">
        <v>115</v>
      </c>
      <c r="BV69">
        <v>10280.5</v>
      </c>
      <c r="BW69">
        <v>751.04</v>
      </c>
      <c r="BX69">
        <v>1.78</v>
      </c>
      <c r="BY69">
        <v>300.00000000000011</v>
      </c>
      <c r="BZ69">
        <v>38.5</v>
      </c>
      <c r="CA69">
        <v>762.45133113158067</v>
      </c>
      <c r="CB69">
        <v>0.78968997319416934</v>
      </c>
      <c r="CC69">
        <v>-11.727992236370291</v>
      </c>
      <c r="CD69">
        <v>0.66332686842415722</v>
      </c>
      <c r="CE69">
        <v>0.91779268536977143</v>
      </c>
      <c r="CF69">
        <v>-1.118086763070078E-2</v>
      </c>
      <c r="CG69">
        <v>289.99999999999989</v>
      </c>
      <c r="CH69">
        <v>748.73</v>
      </c>
      <c r="CI69">
        <v>685</v>
      </c>
      <c r="CJ69">
        <v>10240.6</v>
      </c>
      <c r="CK69">
        <v>751</v>
      </c>
      <c r="CL69">
        <v>-2.27</v>
      </c>
      <c r="CZ69">
        <f t="shared" si="88"/>
        <v>1799.84</v>
      </c>
      <c r="DA69">
        <f t="shared" si="89"/>
        <v>1513.049699835527</v>
      </c>
      <c r="DB69">
        <f t="shared" si="90"/>
        <v>0.84065789172122363</v>
      </c>
      <c r="DC69">
        <f t="shared" si="91"/>
        <v>0.19131578344244718</v>
      </c>
      <c r="DD69">
        <v>6</v>
      </c>
      <c r="DE69">
        <v>0.5</v>
      </c>
      <c r="DF69" t="s">
        <v>425</v>
      </c>
      <c r="DG69">
        <v>2</v>
      </c>
      <c r="DH69">
        <v>1693597568</v>
      </c>
      <c r="DI69">
        <v>8.8412500000000005</v>
      </c>
      <c r="DJ69">
        <v>9.9564000000000004</v>
      </c>
      <c r="DK69">
        <v>23.045500000000001</v>
      </c>
      <c r="DL69">
        <v>18.790500000000002</v>
      </c>
      <c r="DM69">
        <v>10.904299999999999</v>
      </c>
      <c r="DN69">
        <v>23.462700000000002</v>
      </c>
      <c r="DO69">
        <v>500.15699999999998</v>
      </c>
      <c r="DP69">
        <v>99.707099999999997</v>
      </c>
      <c r="DQ69">
        <v>0.10025100000000001</v>
      </c>
      <c r="DR69">
        <v>28.0733</v>
      </c>
      <c r="DS69">
        <v>27.986999999999998</v>
      </c>
      <c r="DT69">
        <v>999.9</v>
      </c>
      <c r="DU69">
        <v>0</v>
      </c>
      <c r="DV69">
        <v>0</v>
      </c>
      <c r="DW69">
        <v>9990</v>
      </c>
      <c r="DX69">
        <v>0</v>
      </c>
      <c r="DY69">
        <v>149.577</v>
      </c>
      <c r="DZ69">
        <v>-1.1151500000000001</v>
      </c>
      <c r="EA69">
        <v>9.0498100000000008</v>
      </c>
      <c r="EB69">
        <v>10.1471</v>
      </c>
      <c r="EC69">
        <v>4.2549999999999999</v>
      </c>
      <c r="ED69">
        <v>9.9564000000000004</v>
      </c>
      <c r="EE69">
        <v>18.790500000000002</v>
      </c>
      <c r="EF69">
        <v>2.2978000000000001</v>
      </c>
      <c r="EG69">
        <v>1.87354</v>
      </c>
      <c r="EH69">
        <v>19.661000000000001</v>
      </c>
      <c r="EI69">
        <v>16.414300000000001</v>
      </c>
      <c r="EJ69">
        <v>1799.84</v>
      </c>
      <c r="EK69">
        <v>0.97800699999999996</v>
      </c>
      <c r="EL69">
        <v>2.1992600000000001E-2</v>
      </c>
      <c r="EM69">
        <v>0</v>
      </c>
      <c r="EN69">
        <v>724.82</v>
      </c>
      <c r="EO69">
        <v>5.0002500000000003</v>
      </c>
      <c r="EP69">
        <v>19387.900000000001</v>
      </c>
      <c r="EQ69">
        <v>14820.8</v>
      </c>
      <c r="ER69">
        <v>49.561999999999998</v>
      </c>
      <c r="ES69">
        <v>51.061999999999998</v>
      </c>
      <c r="ET69">
        <v>50.561999999999998</v>
      </c>
      <c r="EU69">
        <v>49.75</v>
      </c>
      <c r="EV69">
        <v>50.5</v>
      </c>
      <c r="EW69">
        <v>1755.37</v>
      </c>
      <c r="EX69">
        <v>39.47</v>
      </c>
      <c r="EY69">
        <v>0</v>
      </c>
      <c r="EZ69">
        <v>115.2000000476837</v>
      </c>
      <c r="FA69">
        <v>0</v>
      </c>
      <c r="FB69">
        <v>724.89203999999995</v>
      </c>
      <c r="FC69">
        <v>-2.719384614070667</v>
      </c>
      <c r="FD69">
        <v>-37.484615441745831</v>
      </c>
      <c r="FE69">
        <v>19420.031999999999</v>
      </c>
      <c r="FF69">
        <v>15</v>
      </c>
      <c r="FG69">
        <v>1693597533.5</v>
      </c>
      <c r="FH69" t="s">
        <v>699</v>
      </c>
      <c r="FI69">
        <v>1693597524.5</v>
      </c>
      <c r="FJ69">
        <v>1693597533.5</v>
      </c>
      <c r="FK69">
        <v>67</v>
      </c>
      <c r="FL69">
        <v>2.8000000000000001E-2</v>
      </c>
      <c r="FM69">
        <v>7.0000000000000001E-3</v>
      </c>
      <c r="FN69">
        <v>-2.0630000000000002</v>
      </c>
      <c r="FO69">
        <v>-0.41699999999999998</v>
      </c>
      <c r="FP69">
        <v>10</v>
      </c>
      <c r="FQ69">
        <v>19</v>
      </c>
      <c r="FR69">
        <v>2.1</v>
      </c>
      <c r="FS69">
        <v>0.33</v>
      </c>
      <c r="FT69">
        <v>0.94119012335397667</v>
      </c>
      <c r="FU69">
        <v>2.2620548555143779E-2</v>
      </c>
      <c r="FV69">
        <v>6.6448091707610818E-2</v>
      </c>
      <c r="FW69">
        <v>1</v>
      </c>
      <c r="FX69">
        <v>0.2299886649282171</v>
      </c>
      <c r="FY69">
        <v>0.1117471622447206</v>
      </c>
      <c r="FZ69">
        <v>1.9135038904970529E-2</v>
      </c>
      <c r="GA69">
        <v>1</v>
      </c>
      <c r="GB69">
        <v>2</v>
      </c>
      <c r="GC69">
        <v>2</v>
      </c>
      <c r="GD69" t="s">
        <v>427</v>
      </c>
      <c r="GE69">
        <v>2.9179200000000001</v>
      </c>
      <c r="GF69">
        <v>2.83005</v>
      </c>
      <c r="GG69">
        <v>3.0465700000000002E-3</v>
      </c>
      <c r="GH69">
        <v>2.71953E-3</v>
      </c>
      <c r="GI69">
        <v>0.117089</v>
      </c>
      <c r="GJ69">
        <v>9.6347500000000003E-2</v>
      </c>
      <c r="GK69">
        <v>25992.7</v>
      </c>
      <c r="GL69">
        <v>31700.3</v>
      </c>
      <c r="GM69">
        <v>23478.9</v>
      </c>
      <c r="GN69">
        <v>29110.9</v>
      </c>
      <c r="GO69">
        <v>28282.9</v>
      </c>
      <c r="GP69">
        <v>37172.5</v>
      </c>
      <c r="GQ69">
        <v>33209.4</v>
      </c>
      <c r="GR69">
        <v>42902.6</v>
      </c>
      <c r="GS69">
        <v>1.9589000000000001</v>
      </c>
      <c r="GT69">
        <v>1.8048999999999999</v>
      </c>
      <c r="GU69">
        <v>6.1988800000000004E-3</v>
      </c>
      <c r="GV69">
        <v>0</v>
      </c>
      <c r="GW69">
        <v>27.8857</v>
      </c>
      <c r="GX69">
        <v>999.9</v>
      </c>
      <c r="GY69">
        <v>38.6</v>
      </c>
      <c r="GZ69">
        <v>36.799999999999997</v>
      </c>
      <c r="HA69">
        <v>24.145800000000001</v>
      </c>
      <c r="HB69">
        <v>62.041899999999998</v>
      </c>
      <c r="HC69">
        <v>36.442300000000003</v>
      </c>
      <c r="HD69">
        <v>1</v>
      </c>
      <c r="HE69">
        <v>0.52259100000000003</v>
      </c>
      <c r="HF69">
        <v>5.05063</v>
      </c>
      <c r="HG69">
        <v>20.205300000000001</v>
      </c>
      <c r="HH69">
        <v>5.2088999999999999</v>
      </c>
      <c r="HI69">
        <v>11.877599999999999</v>
      </c>
      <c r="HJ69">
        <v>4.9843999999999999</v>
      </c>
      <c r="HK69">
        <v>3.2839999999999998</v>
      </c>
      <c r="HL69">
        <v>9999</v>
      </c>
      <c r="HM69">
        <v>9999</v>
      </c>
      <c r="HN69">
        <v>9999</v>
      </c>
      <c r="HO69">
        <v>999.9</v>
      </c>
      <c r="HP69">
        <v>1.85487</v>
      </c>
      <c r="HQ69">
        <v>1.8609599999999999</v>
      </c>
      <c r="HR69">
        <v>1.8583700000000001</v>
      </c>
      <c r="HS69">
        <v>1.8595299999999999</v>
      </c>
      <c r="HT69">
        <v>1.85884</v>
      </c>
      <c r="HU69">
        <v>1.85944</v>
      </c>
      <c r="HV69">
        <v>1.8577600000000001</v>
      </c>
      <c r="HW69">
        <v>1.86111</v>
      </c>
      <c r="HX69">
        <v>5</v>
      </c>
      <c r="HY69">
        <v>0</v>
      </c>
      <c r="HZ69">
        <v>0</v>
      </c>
      <c r="IA69">
        <v>0</v>
      </c>
      <c r="IB69" t="s">
        <v>428</v>
      </c>
      <c r="IC69" t="s">
        <v>429</v>
      </c>
      <c r="ID69" t="s">
        <v>430</v>
      </c>
      <c r="IE69" t="s">
        <v>430</v>
      </c>
      <c r="IF69" t="s">
        <v>430</v>
      </c>
      <c r="IG69" t="s">
        <v>430</v>
      </c>
      <c r="IH69">
        <v>0</v>
      </c>
      <c r="II69">
        <v>100</v>
      </c>
      <c r="IJ69">
        <v>100</v>
      </c>
      <c r="IK69">
        <v>-2.0630000000000002</v>
      </c>
      <c r="IL69">
        <v>-0.41720000000000002</v>
      </c>
      <c r="IM69">
        <v>-2.0630480000000002</v>
      </c>
      <c r="IN69">
        <v>0</v>
      </c>
      <c r="IO69">
        <v>0</v>
      </c>
      <c r="IP69">
        <v>0</v>
      </c>
      <c r="IQ69">
        <v>-0.41727500000000362</v>
      </c>
      <c r="IR69">
        <v>0</v>
      </c>
      <c r="IS69">
        <v>0</v>
      </c>
      <c r="IT69">
        <v>0</v>
      </c>
      <c r="IU69">
        <v>-1</v>
      </c>
      <c r="IV69">
        <v>-1</v>
      </c>
      <c r="IW69">
        <v>-1</v>
      </c>
      <c r="IX69">
        <v>-1</v>
      </c>
      <c r="IY69">
        <v>0.7</v>
      </c>
      <c r="IZ69">
        <v>0.6</v>
      </c>
      <c r="JA69">
        <v>0.168457</v>
      </c>
      <c r="JB69">
        <v>2.5463900000000002</v>
      </c>
      <c r="JC69">
        <v>1.49414</v>
      </c>
      <c r="JD69">
        <v>2.2888199999999999</v>
      </c>
      <c r="JE69">
        <v>1.54419</v>
      </c>
      <c r="JF69">
        <v>2.32422</v>
      </c>
      <c r="JG69">
        <v>41.092799999999997</v>
      </c>
      <c r="JH69">
        <v>23.780999999999999</v>
      </c>
      <c r="JI69">
        <v>18</v>
      </c>
      <c r="JJ69">
        <v>518.37699999999995</v>
      </c>
      <c r="JK69">
        <v>447.15600000000001</v>
      </c>
      <c r="JL69">
        <v>21.069099999999999</v>
      </c>
      <c r="JM69">
        <v>33.683799999999998</v>
      </c>
      <c r="JN69">
        <v>29.9999</v>
      </c>
      <c r="JO69">
        <v>33.713799999999999</v>
      </c>
      <c r="JP69">
        <v>33.6892</v>
      </c>
      <c r="JQ69">
        <v>3.4339400000000002</v>
      </c>
      <c r="JR69">
        <v>25.305800000000001</v>
      </c>
      <c r="JS69">
        <v>32.5017</v>
      </c>
      <c r="JT69">
        <v>21.090699999999998</v>
      </c>
      <c r="JU69">
        <v>10</v>
      </c>
      <c r="JV69">
        <v>18.849799999999998</v>
      </c>
      <c r="JW69">
        <v>98.481099999999998</v>
      </c>
      <c r="JX69">
        <v>96.697699999999998</v>
      </c>
    </row>
    <row r="70" spans="1:284" x14ac:dyDescent="0.3">
      <c r="A70">
        <v>63</v>
      </c>
      <c r="B70">
        <v>1693597757.5</v>
      </c>
      <c r="C70">
        <v>13363</v>
      </c>
      <c r="D70" t="s">
        <v>700</v>
      </c>
      <c r="E70" t="s">
        <v>701</v>
      </c>
      <c r="F70" t="s">
        <v>416</v>
      </c>
      <c r="G70" t="s">
        <v>666</v>
      </c>
      <c r="H70" t="s">
        <v>591</v>
      </c>
      <c r="I70" t="s">
        <v>419</v>
      </c>
      <c r="J70" t="s">
        <v>420</v>
      </c>
      <c r="K70" t="s">
        <v>592</v>
      </c>
      <c r="L70" t="s">
        <v>593</v>
      </c>
      <c r="M70">
        <v>1693597757.5</v>
      </c>
      <c r="N70">
        <f t="shared" si="46"/>
        <v>3.4384485064054642E-3</v>
      </c>
      <c r="O70">
        <f t="shared" si="47"/>
        <v>3.4384485064054644</v>
      </c>
      <c r="P70">
        <f t="shared" si="48"/>
        <v>25.699939059045299</v>
      </c>
      <c r="Q70">
        <f t="shared" si="49"/>
        <v>367.6</v>
      </c>
      <c r="R70">
        <f t="shared" si="50"/>
        <v>176.23308784946641</v>
      </c>
      <c r="S70">
        <f t="shared" si="51"/>
        <v>17.588532639228074</v>
      </c>
      <c r="T70">
        <f t="shared" si="52"/>
        <v>36.687461344959999</v>
      </c>
      <c r="U70">
        <f t="shared" si="53"/>
        <v>0.2310328043061696</v>
      </c>
      <c r="V70">
        <f t="shared" si="54"/>
        <v>2.9256519818245663</v>
      </c>
      <c r="W70">
        <f t="shared" si="55"/>
        <v>0.22135466002859369</v>
      </c>
      <c r="X70">
        <f t="shared" si="56"/>
        <v>0.13918242079601828</v>
      </c>
      <c r="Y70">
        <f t="shared" si="57"/>
        <v>344.36049967082425</v>
      </c>
      <c r="Z70">
        <f t="shared" si="58"/>
        <v>29.280745904558493</v>
      </c>
      <c r="AA70">
        <f t="shared" si="59"/>
        <v>28.0153</v>
      </c>
      <c r="AB70">
        <f t="shared" si="60"/>
        <v>3.7982257564288782</v>
      </c>
      <c r="AC70">
        <f t="shared" si="61"/>
        <v>59.979200202652414</v>
      </c>
      <c r="AD70">
        <f t="shared" si="62"/>
        <v>2.2952518151938404</v>
      </c>
      <c r="AE70">
        <f t="shared" si="63"/>
        <v>3.8267462844433511</v>
      </c>
      <c r="AF70">
        <f t="shared" si="64"/>
        <v>1.5029739412350378</v>
      </c>
      <c r="AG70">
        <f t="shared" si="65"/>
        <v>-151.63557913248098</v>
      </c>
      <c r="AH70">
        <f t="shared" si="66"/>
        <v>20.252243054305652</v>
      </c>
      <c r="AI70">
        <f t="shared" si="67"/>
        <v>1.5100984196088223</v>
      </c>
      <c r="AJ70">
        <f t="shared" si="68"/>
        <v>214.48726201225776</v>
      </c>
      <c r="AK70">
        <v>0</v>
      </c>
      <c r="AL70">
        <v>0</v>
      </c>
      <c r="AM70">
        <f t="shared" si="69"/>
        <v>1</v>
      </c>
      <c r="AN70">
        <f t="shared" si="70"/>
        <v>0</v>
      </c>
      <c r="AO70">
        <f t="shared" si="71"/>
        <v>52557.784078294215</v>
      </c>
      <c r="AP70" t="s">
        <v>422</v>
      </c>
      <c r="AQ70">
        <v>10366.9</v>
      </c>
      <c r="AR70">
        <v>993.59653846153856</v>
      </c>
      <c r="AS70">
        <v>3431.87</v>
      </c>
      <c r="AT70">
        <f t="shared" si="72"/>
        <v>0.71047955241266758</v>
      </c>
      <c r="AU70">
        <v>-3.9894345373445681</v>
      </c>
      <c r="AV70" t="s">
        <v>702</v>
      </c>
      <c r="AW70">
        <v>10261.200000000001</v>
      </c>
      <c r="AX70">
        <v>687.57357692307698</v>
      </c>
      <c r="AY70">
        <v>855.3612795671811</v>
      </c>
      <c r="AZ70">
        <f t="shared" si="73"/>
        <v>0.19616003980096675</v>
      </c>
      <c r="BA70">
        <v>0.5</v>
      </c>
      <c r="BB70">
        <f t="shared" si="74"/>
        <v>1513.142999835412</v>
      </c>
      <c r="BC70">
        <f t="shared" si="75"/>
        <v>25.699939059045299</v>
      </c>
      <c r="BD70">
        <f t="shared" si="76"/>
        <v>148.40909553613432</v>
      </c>
      <c r="BE70">
        <f t="shared" si="77"/>
        <v>1.9620996561210174E-2</v>
      </c>
      <c r="BF70">
        <f t="shared" si="78"/>
        <v>3.0121876942296835</v>
      </c>
      <c r="BG70">
        <f t="shared" si="79"/>
        <v>530.74188522194379</v>
      </c>
      <c r="BH70" t="s">
        <v>703</v>
      </c>
      <c r="BI70">
        <v>515.41999999999996</v>
      </c>
      <c r="BJ70">
        <f t="shared" si="80"/>
        <v>515.41999999999996</v>
      </c>
      <c r="BK70">
        <f t="shared" si="81"/>
        <v>0.39742420856271854</v>
      </c>
      <c r="BL70">
        <f t="shared" si="82"/>
        <v>0.49357848760743089</v>
      </c>
      <c r="BM70">
        <f t="shared" si="83"/>
        <v>0.88344004540891119</v>
      </c>
      <c r="BN70">
        <f t="shared" si="84"/>
        <v>-1.2137836901099981</v>
      </c>
      <c r="BO70">
        <f t="shared" si="85"/>
        <v>1.0566939111116502</v>
      </c>
      <c r="BP70">
        <f t="shared" si="86"/>
        <v>0.36999709212368886</v>
      </c>
      <c r="BQ70">
        <f t="shared" si="87"/>
        <v>0.63000290787631119</v>
      </c>
      <c r="BR70">
        <v>17056</v>
      </c>
      <c r="BS70">
        <v>290.00000000000011</v>
      </c>
      <c r="BT70">
        <v>808.54</v>
      </c>
      <c r="BU70">
        <v>235</v>
      </c>
      <c r="BV70">
        <v>10261.200000000001</v>
      </c>
      <c r="BW70">
        <v>808.1</v>
      </c>
      <c r="BX70">
        <v>0.44</v>
      </c>
      <c r="BY70">
        <v>300.00000000000011</v>
      </c>
      <c r="BZ70">
        <v>38.5</v>
      </c>
      <c r="CA70">
        <v>855.3612795671811</v>
      </c>
      <c r="CB70">
        <v>1.059210489442425</v>
      </c>
      <c r="CC70">
        <v>-48.495851552328332</v>
      </c>
      <c r="CD70">
        <v>0.88966281920371459</v>
      </c>
      <c r="CE70">
        <v>0.99066473954262935</v>
      </c>
      <c r="CF70">
        <v>-1.118077819799778E-2</v>
      </c>
      <c r="CG70">
        <v>289.99999999999989</v>
      </c>
      <c r="CH70">
        <v>801.79</v>
      </c>
      <c r="CI70">
        <v>665</v>
      </c>
      <c r="CJ70">
        <v>10241.4</v>
      </c>
      <c r="CK70">
        <v>808.01</v>
      </c>
      <c r="CL70">
        <v>-6.22</v>
      </c>
      <c r="CZ70">
        <f t="shared" si="88"/>
        <v>1799.95</v>
      </c>
      <c r="DA70">
        <f t="shared" si="89"/>
        <v>1513.142999835412</v>
      </c>
      <c r="DB70">
        <f t="shared" si="90"/>
        <v>0.84065835152943802</v>
      </c>
      <c r="DC70">
        <f t="shared" si="91"/>
        <v>0.19131670305887621</v>
      </c>
      <c r="DD70">
        <v>6</v>
      </c>
      <c r="DE70">
        <v>0.5</v>
      </c>
      <c r="DF70" t="s">
        <v>425</v>
      </c>
      <c r="DG70">
        <v>2</v>
      </c>
      <c r="DH70">
        <v>1693597757.5</v>
      </c>
      <c r="DI70">
        <v>367.6</v>
      </c>
      <c r="DJ70">
        <v>399.97800000000001</v>
      </c>
      <c r="DK70">
        <v>22.997900000000001</v>
      </c>
      <c r="DL70">
        <v>18.963999999999999</v>
      </c>
      <c r="DM70">
        <v>370.69600000000003</v>
      </c>
      <c r="DN70">
        <v>23.421600000000002</v>
      </c>
      <c r="DO70">
        <v>499.67099999999999</v>
      </c>
      <c r="DP70">
        <v>99.703199999999995</v>
      </c>
      <c r="DQ70">
        <v>9.9469600000000005E-2</v>
      </c>
      <c r="DR70">
        <v>28.143699999999999</v>
      </c>
      <c r="DS70">
        <v>28.0153</v>
      </c>
      <c r="DT70">
        <v>999.9</v>
      </c>
      <c r="DU70">
        <v>0</v>
      </c>
      <c r="DV70">
        <v>0</v>
      </c>
      <c r="DW70">
        <v>10007.5</v>
      </c>
      <c r="DX70">
        <v>0</v>
      </c>
      <c r="DY70">
        <v>130.13399999999999</v>
      </c>
      <c r="DZ70">
        <v>-32.378</v>
      </c>
      <c r="EA70">
        <v>376.25299999999999</v>
      </c>
      <c r="EB70">
        <v>407.709</v>
      </c>
      <c r="EC70">
        <v>4.0338799999999999</v>
      </c>
      <c r="ED70">
        <v>399.97800000000001</v>
      </c>
      <c r="EE70">
        <v>18.963999999999999</v>
      </c>
      <c r="EF70">
        <v>2.29297</v>
      </c>
      <c r="EG70">
        <v>1.8907700000000001</v>
      </c>
      <c r="EH70">
        <v>19.627099999999999</v>
      </c>
      <c r="EI70">
        <v>16.558199999999999</v>
      </c>
      <c r="EJ70">
        <v>1799.95</v>
      </c>
      <c r="EK70">
        <v>0.97799499999999995</v>
      </c>
      <c r="EL70">
        <v>2.2004800000000001E-2</v>
      </c>
      <c r="EM70">
        <v>0</v>
      </c>
      <c r="EN70">
        <v>686.94200000000001</v>
      </c>
      <c r="EO70">
        <v>5.0002500000000003</v>
      </c>
      <c r="EP70">
        <v>18700.8</v>
      </c>
      <c r="EQ70">
        <v>14821.6</v>
      </c>
      <c r="ER70">
        <v>49.686999999999998</v>
      </c>
      <c r="ES70">
        <v>51.125</v>
      </c>
      <c r="ET70">
        <v>50.686999999999998</v>
      </c>
      <c r="EU70">
        <v>49.811999999999998</v>
      </c>
      <c r="EV70">
        <v>50.625</v>
      </c>
      <c r="EW70">
        <v>1755.45</v>
      </c>
      <c r="EX70">
        <v>39.5</v>
      </c>
      <c r="EY70">
        <v>0</v>
      </c>
      <c r="EZ70">
        <v>187.79999995231631</v>
      </c>
      <c r="FA70">
        <v>0</v>
      </c>
      <c r="FB70">
        <v>687.57357692307698</v>
      </c>
      <c r="FC70">
        <v>-4.8760683575180064</v>
      </c>
      <c r="FD70">
        <v>-56.618803345846487</v>
      </c>
      <c r="FE70">
        <v>18700.919230769228</v>
      </c>
      <c r="FF70">
        <v>15</v>
      </c>
      <c r="FG70">
        <v>1693597667.5</v>
      </c>
      <c r="FH70" t="s">
        <v>704</v>
      </c>
      <c r="FI70">
        <v>1693597667.5</v>
      </c>
      <c r="FJ70">
        <v>1693597655.5</v>
      </c>
      <c r="FK70">
        <v>68</v>
      </c>
      <c r="FL70">
        <v>-1.0329999999999999</v>
      </c>
      <c r="FM70">
        <v>-6.0000000000000001E-3</v>
      </c>
      <c r="FN70">
        <v>-3.0960000000000001</v>
      </c>
      <c r="FO70">
        <v>-0.42399999999999999</v>
      </c>
      <c r="FP70">
        <v>400</v>
      </c>
      <c r="FQ70">
        <v>19</v>
      </c>
      <c r="FR70">
        <v>0.38</v>
      </c>
      <c r="FS70">
        <v>0.06</v>
      </c>
      <c r="FT70">
        <v>24.653141328739149</v>
      </c>
      <c r="FU70">
        <v>3.7804454778248688</v>
      </c>
      <c r="FV70">
        <v>0.55936705439591949</v>
      </c>
      <c r="FW70">
        <v>0</v>
      </c>
      <c r="FX70">
        <v>0.23079575943863309</v>
      </c>
      <c r="FY70">
        <v>7.3463641444366486E-3</v>
      </c>
      <c r="FZ70">
        <v>1.270883493820609E-3</v>
      </c>
      <c r="GA70">
        <v>1</v>
      </c>
      <c r="GB70">
        <v>1</v>
      </c>
      <c r="GC70">
        <v>2</v>
      </c>
      <c r="GD70" t="s">
        <v>486</v>
      </c>
      <c r="GE70">
        <v>2.9167800000000002</v>
      </c>
      <c r="GF70">
        <v>2.8294100000000002</v>
      </c>
      <c r="GG70">
        <v>8.5101800000000005E-2</v>
      </c>
      <c r="GH70">
        <v>8.8588100000000003E-2</v>
      </c>
      <c r="GI70">
        <v>0.116963</v>
      </c>
      <c r="GJ70">
        <v>9.7000699999999995E-2</v>
      </c>
      <c r="GK70">
        <v>23858.6</v>
      </c>
      <c r="GL70">
        <v>28978.2</v>
      </c>
      <c r="GM70">
        <v>23481.3</v>
      </c>
      <c r="GN70">
        <v>29115.200000000001</v>
      </c>
      <c r="GO70">
        <v>28297.5</v>
      </c>
      <c r="GP70">
        <v>37160.1</v>
      </c>
      <c r="GQ70">
        <v>33213.5</v>
      </c>
      <c r="GR70">
        <v>42908.2</v>
      </c>
      <c r="GS70">
        <v>1.9595</v>
      </c>
      <c r="GT70">
        <v>1.8082</v>
      </c>
      <c r="GU70">
        <v>4.3809399999999998E-3</v>
      </c>
      <c r="GV70">
        <v>0</v>
      </c>
      <c r="GW70">
        <v>27.9438</v>
      </c>
      <c r="GX70">
        <v>999.9</v>
      </c>
      <c r="GY70">
        <v>38.200000000000003</v>
      </c>
      <c r="GZ70">
        <v>36.799999999999997</v>
      </c>
      <c r="HA70">
        <v>23.895399999999999</v>
      </c>
      <c r="HB70">
        <v>62.042000000000002</v>
      </c>
      <c r="HC70">
        <v>36.554499999999997</v>
      </c>
      <c r="HD70">
        <v>1</v>
      </c>
      <c r="HE70">
        <v>0.51436999999999999</v>
      </c>
      <c r="HF70">
        <v>4.8879200000000003</v>
      </c>
      <c r="HG70">
        <v>20.21</v>
      </c>
      <c r="HH70">
        <v>5.2107000000000001</v>
      </c>
      <c r="HI70">
        <v>11.8782</v>
      </c>
      <c r="HJ70">
        <v>4.9847999999999999</v>
      </c>
      <c r="HK70">
        <v>3.2839999999999998</v>
      </c>
      <c r="HL70">
        <v>9999</v>
      </c>
      <c r="HM70">
        <v>9999</v>
      </c>
      <c r="HN70">
        <v>9999</v>
      </c>
      <c r="HO70">
        <v>999.9</v>
      </c>
      <c r="HP70">
        <v>1.85486</v>
      </c>
      <c r="HQ70">
        <v>1.8609</v>
      </c>
      <c r="HR70">
        <v>1.85833</v>
      </c>
      <c r="HS70">
        <v>1.85944</v>
      </c>
      <c r="HT70">
        <v>1.85883</v>
      </c>
      <c r="HU70">
        <v>1.8593599999999999</v>
      </c>
      <c r="HV70">
        <v>1.8577399999999999</v>
      </c>
      <c r="HW70">
        <v>1.8611</v>
      </c>
      <c r="HX70">
        <v>5</v>
      </c>
      <c r="HY70">
        <v>0</v>
      </c>
      <c r="HZ70">
        <v>0</v>
      </c>
      <c r="IA70">
        <v>0</v>
      </c>
      <c r="IB70" t="s">
        <v>428</v>
      </c>
      <c r="IC70" t="s">
        <v>429</v>
      </c>
      <c r="ID70" t="s">
        <v>430</v>
      </c>
      <c r="IE70" t="s">
        <v>430</v>
      </c>
      <c r="IF70" t="s">
        <v>430</v>
      </c>
      <c r="IG70" t="s">
        <v>430</v>
      </c>
      <c r="IH70">
        <v>0</v>
      </c>
      <c r="II70">
        <v>100</v>
      </c>
      <c r="IJ70">
        <v>100</v>
      </c>
      <c r="IK70">
        <v>-3.0960000000000001</v>
      </c>
      <c r="IL70">
        <v>-0.42370000000000002</v>
      </c>
      <c r="IM70">
        <v>-3.0963499999999158</v>
      </c>
      <c r="IN70">
        <v>0</v>
      </c>
      <c r="IO70">
        <v>0</v>
      </c>
      <c r="IP70">
        <v>0</v>
      </c>
      <c r="IQ70">
        <v>-0.42371499999999429</v>
      </c>
      <c r="IR70">
        <v>0</v>
      </c>
      <c r="IS70">
        <v>0</v>
      </c>
      <c r="IT70">
        <v>0</v>
      </c>
      <c r="IU70">
        <v>-1</v>
      </c>
      <c r="IV70">
        <v>-1</v>
      </c>
      <c r="IW70">
        <v>-1</v>
      </c>
      <c r="IX70">
        <v>-1</v>
      </c>
      <c r="IY70">
        <v>1.5</v>
      </c>
      <c r="IZ70">
        <v>1.7</v>
      </c>
      <c r="JA70">
        <v>0.99975599999999998</v>
      </c>
      <c r="JB70">
        <v>2.47925</v>
      </c>
      <c r="JC70">
        <v>1.49414</v>
      </c>
      <c r="JD70">
        <v>2.2900399999999999</v>
      </c>
      <c r="JE70">
        <v>1.54419</v>
      </c>
      <c r="JF70">
        <v>2.4243199999999998</v>
      </c>
      <c r="JG70">
        <v>41.041200000000003</v>
      </c>
      <c r="JH70">
        <v>23.816099999999999</v>
      </c>
      <c r="JI70">
        <v>18</v>
      </c>
      <c r="JJ70">
        <v>518.06799999999998</v>
      </c>
      <c r="JK70">
        <v>448.779</v>
      </c>
      <c r="JL70">
        <v>21.238199999999999</v>
      </c>
      <c r="JM70">
        <v>33.599200000000003</v>
      </c>
      <c r="JN70">
        <v>30.000299999999999</v>
      </c>
      <c r="JO70">
        <v>33.626899999999999</v>
      </c>
      <c r="JP70">
        <v>33.605400000000003</v>
      </c>
      <c r="JQ70">
        <v>20.077999999999999</v>
      </c>
      <c r="JR70">
        <v>23.756399999999999</v>
      </c>
      <c r="JS70">
        <v>31.565200000000001</v>
      </c>
      <c r="JT70">
        <v>21.2254</v>
      </c>
      <c r="JU70">
        <v>400</v>
      </c>
      <c r="JV70">
        <v>19.006499999999999</v>
      </c>
      <c r="JW70">
        <v>98.492400000000004</v>
      </c>
      <c r="JX70">
        <v>96.711100000000002</v>
      </c>
    </row>
    <row r="71" spans="1:284" x14ac:dyDescent="0.3">
      <c r="A71">
        <v>64</v>
      </c>
      <c r="B71">
        <v>1693597865</v>
      </c>
      <c r="C71">
        <v>13470.5</v>
      </c>
      <c r="D71" t="s">
        <v>705</v>
      </c>
      <c r="E71" t="s">
        <v>706</v>
      </c>
      <c r="F71" t="s">
        <v>416</v>
      </c>
      <c r="G71" t="s">
        <v>666</v>
      </c>
      <c r="H71" t="s">
        <v>591</v>
      </c>
      <c r="I71" t="s">
        <v>419</v>
      </c>
      <c r="J71" t="s">
        <v>420</v>
      </c>
      <c r="K71" t="s">
        <v>592</v>
      </c>
      <c r="L71" t="s">
        <v>593</v>
      </c>
      <c r="M71">
        <v>1693597865</v>
      </c>
      <c r="N71">
        <f t="shared" si="46"/>
        <v>3.1004817267790028E-3</v>
      </c>
      <c r="O71">
        <f t="shared" si="47"/>
        <v>3.100481726779003</v>
      </c>
      <c r="P71">
        <f t="shared" si="48"/>
        <v>29.078999499242908</v>
      </c>
      <c r="Q71">
        <f t="shared" si="49"/>
        <v>363.79700000000003</v>
      </c>
      <c r="R71">
        <f t="shared" si="50"/>
        <v>125.78599266258826</v>
      </c>
      <c r="S71">
        <f t="shared" si="51"/>
        <v>12.553555275119704</v>
      </c>
      <c r="T71">
        <f t="shared" si="52"/>
        <v>36.307268017300004</v>
      </c>
      <c r="U71">
        <f t="shared" si="53"/>
        <v>0.20733132172829913</v>
      </c>
      <c r="V71">
        <f t="shared" si="54"/>
        <v>2.9234140146183201</v>
      </c>
      <c r="W71">
        <f t="shared" si="55"/>
        <v>0.19949512626031704</v>
      </c>
      <c r="X71">
        <f t="shared" si="56"/>
        <v>0.12536382831315757</v>
      </c>
      <c r="Y71">
        <f t="shared" si="57"/>
        <v>344.38079967092767</v>
      </c>
      <c r="Z71">
        <f t="shared" si="58"/>
        <v>29.354784173257087</v>
      </c>
      <c r="AA71">
        <f t="shared" si="59"/>
        <v>28.0397</v>
      </c>
      <c r="AB71">
        <f t="shared" si="60"/>
        <v>3.8036312284383831</v>
      </c>
      <c r="AC71">
        <f t="shared" si="61"/>
        <v>60.15523553890597</v>
      </c>
      <c r="AD71">
        <f t="shared" si="62"/>
        <v>2.29999158122</v>
      </c>
      <c r="AE71">
        <f t="shared" si="63"/>
        <v>3.8234271059124332</v>
      </c>
      <c r="AF71">
        <f t="shared" si="64"/>
        <v>1.5036396472183831</v>
      </c>
      <c r="AG71">
        <f t="shared" si="65"/>
        <v>-136.73124415095401</v>
      </c>
      <c r="AH71">
        <f t="shared" si="66"/>
        <v>14.042792285328515</v>
      </c>
      <c r="AI71">
        <f t="shared" si="67"/>
        <v>1.0479449712983377</v>
      </c>
      <c r="AJ71">
        <f t="shared" si="68"/>
        <v>222.74029277660054</v>
      </c>
      <c r="AK71">
        <v>0</v>
      </c>
      <c r="AL71">
        <v>0</v>
      </c>
      <c r="AM71">
        <f t="shared" si="69"/>
        <v>1</v>
      </c>
      <c r="AN71">
        <f t="shared" si="70"/>
        <v>0</v>
      </c>
      <c r="AO71">
        <f t="shared" si="71"/>
        <v>52495.995479044112</v>
      </c>
      <c r="AP71" t="s">
        <v>422</v>
      </c>
      <c r="AQ71">
        <v>10366.9</v>
      </c>
      <c r="AR71">
        <v>993.59653846153856</v>
      </c>
      <c r="AS71">
        <v>3431.87</v>
      </c>
      <c r="AT71">
        <f t="shared" si="72"/>
        <v>0.71047955241266758</v>
      </c>
      <c r="AU71">
        <v>-3.9894345373445681</v>
      </c>
      <c r="AV71" t="s">
        <v>707</v>
      </c>
      <c r="AW71">
        <v>10275.6</v>
      </c>
      <c r="AX71">
        <v>678.74991999999997</v>
      </c>
      <c r="AY71">
        <v>859.57411908751669</v>
      </c>
      <c r="AZ71">
        <f t="shared" si="73"/>
        <v>0.21036487147783267</v>
      </c>
      <c r="BA71">
        <v>0.5</v>
      </c>
      <c r="BB71">
        <f t="shared" si="74"/>
        <v>1513.2350998354636</v>
      </c>
      <c r="BC71">
        <f t="shared" si="75"/>
        <v>29.078999499242908</v>
      </c>
      <c r="BD71">
        <f t="shared" si="76"/>
        <v>159.16575364631629</v>
      </c>
      <c r="BE71">
        <f t="shared" si="77"/>
        <v>2.1852806639353697E-2</v>
      </c>
      <c r="BF71">
        <f t="shared" si="78"/>
        <v>2.9925236507156718</v>
      </c>
      <c r="BG71">
        <f t="shared" si="79"/>
        <v>532.36082782836104</v>
      </c>
      <c r="BH71" t="s">
        <v>708</v>
      </c>
      <c r="BI71">
        <v>514.94000000000005</v>
      </c>
      <c r="BJ71">
        <f t="shared" si="80"/>
        <v>514.94000000000005</v>
      </c>
      <c r="BK71">
        <f t="shared" si="81"/>
        <v>0.40093589538661767</v>
      </c>
      <c r="BL71">
        <f t="shared" si="82"/>
        <v>0.52468455406064451</v>
      </c>
      <c r="BM71">
        <f t="shared" si="83"/>
        <v>0.88185039781979102</v>
      </c>
      <c r="BN71">
        <f t="shared" si="84"/>
        <v>-1.3492085871311068</v>
      </c>
      <c r="BO71">
        <f t="shared" si="85"/>
        <v>1.0549661149531022</v>
      </c>
      <c r="BP71">
        <f t="shared" si="86"/>
        <v>0.39805686351755049</v>
      </c>
      <c r="BQ71">
        <f t="shared" si="87"/>
        <v>0.60194313648244946</v>
      </c>
      <c r="BR71">
        <v>17058</v>
      </c>
      <c r="BS71">
        <v>290.00000000000011</v>
      </c>
      <c r="BT71">
        <v>812.74</v>
      </c>
      <c r="BU71">
        <v>135</v>
      </c>
      <c r="BV71">
        <v>10275.6</v>
      </c>
      <c r="BW71">
        <v>811.53</v>
      </c>
      <c r="BX71">
        <v>1.21</v>
      </c>
      <c r="BY71">
        <v>300.00000000000011</v>
      </c>
      <c r="BZ71">
        <v>38.5</v>
      </c>
      <c r="CA71">
        <v>859.57411908751669</v>
      </c>
      <c r="CB71">
        <v>1.1824758963616071</v>
      </c>
      <c r="CC71">
        <v>-49.364104072004473</v>
      </c>
      <c r="CD71">
        <v>0.99309283325503805</v>
      </c>
      <c r="CE71">
        <v>0.98879475485342938</v>
      </c>
      <c r="CF71">
        <v>-1.11798191323693E-2</v>
      </c>
      <c r="CG71">
        <v>289.99999999999989</v>
      </c>
      <c r="CH71">
        <v>809.28</v>
      </c>
      <c r="CI71">
        <v>715</v>
      </c>
      <c r="CJ71">
        <v>10236.9</v>
      </c>
      <c r="CK71">
        <v>811.35</v>
      </c>
      <c r="CL71">
        <v>-2.0699999999999998</v>
      </c>
      <c r="CZ71">
        <f t="shared" si="88"/>
        <v>1800.06</v>
      </c>
      <c r="DA71">
        <f t="shared" si="89"/>
        <v>1513.2350998354636</v>
      </c>
      <c r="DB71">
        <f t="shared" si="90"/>
        <v>0.84065814463710309</v>
      </c>
      <c r="DC71">
        <f t="shared" si="91"/>
        <v>0.19131628927420624</v>
      </c>
      <c r="DD71">
        <v>6</v>
      </c>
      <c r="DE71">
        <v>0.5</v>
      </c>
      <c r="DF71" t="s">
        <v>425</v>
      </c>
      <c r="DG71">
        <v>2</v>
      </c>
      <c r="DH71">
        <v>1693597865</v>
      </c>
      <c r="DI71">
        <v>363.79700000000003</v>
      </c>
      <c r="DJ71">
        <v>400.04199999999997</v>
      </c>
      <c r="DK71">
        <v>23.0458</v>
      </c>
      <c r="DL71">
        <v>19.411300000000001</v>
      </c>
      <c r="DM71">
        <v>366.90899999999999</v>
      </c>
      <c r="DN71">
        <v>23.457599999999999</v>
      </c>
      <c r="DO71">
        <v>500.04599999999999</v>
      </c>
      <c r="DP71">
        <v>99.700500000000005</v>
      </c>
      <c r="DQ71">
        <v>0.1004</v>
      </c>
      <c r="DR71">
        <v>28.128799999999998</v>
      </c>
      <c r="DS71">
        <v>28.0397</v>
      </c>
      <c r="DT71">
        <v>999.9</v>
      </c>
      <c r="DU71">
        <v>0</v>
      </c>
      <c r="DV71">
        <v>0</v>
      </c>
      <c r="DW71">
        <v>9995</v>
      </c>
      <c r="DX71">
        <v>0</v>
      </c>
      <c r="DY71">
        <v>165.39500000000001</v>
      </c>
      <c r="DZ71">
        <v>-36.244900000000001</v>
      </c>
      <c r="EA71">
        <v>372.37900000000002</v>
      </c>
      <c r="EB71">
        <v>407.96100000000001</v>
      </c>
      <c r="EC71">
        <v>3.63449</v>
      </c>
      <c r="ED71">
        <v>400.04199999999997</v>
      </c>
      <c r="EE71">
        <v>19.411300000000001</v>
      </c>
      <c r="EF71">
        <v>2.2976800000000002</v>
      </c>
      <c r="EG71">
        <v>1.9353199999999999</v>
      </c>
      <c r="EH71">
        <v>19.6601</v>
      </c>
      <c r="EI71">
        <v>16.924900000000001</v>
      </c>
      <c r="EJ71">
        <v>1800.06</v>
      </c>
      <c r="EK71">
        <v>0.97799899999999995</v>
      </c>
      <c r="EL71">
        <v>2.2001099999999999E-2</v>
      </c>
      <c r="EM71">
        <v>0</v>
      </c>
      <c r="EN71">
        <v>678.38800000000003</v>
      </c>
      <c r="EO71">
        <v>5.0002500000000003</v>
      </c>
      <c r="EP71">
        <v>18569.400000000001</v>
      </c>
      <c r="EQ71">
        <v>14822.5</v>
      </c>
      <c r="ER71">
        <v>49.811999999999998</v>
      </c>
      <c r="ES71">
        <v>51.186999999999998</v>
      </c>
      <c r="ET71">
        <v>50.811999999999998</v>
      </c>
      <c r="EU71">
        <v>49.875</v>
      </c>
      <c r="EV71">
        <v>50.75</v>
      </c>
      <c r="EW71">
        <v>1755.57</v>
      </c>
      <c r="EX71">
        <v>39.49</v>
      </c>
      <c r="EY71">
        <v>0</v>
      </c>
      <c r="EZ71">
        <v>105.5999999046326</v>
      </c>
      <c r="FA71">
        <v>0</v>
      </c>
      <c r="FB71">
        <v>678.74991999999997</v>
      </c>
      <c r="FC71">
        <v>-1.302538464940141</v>
      </c>
      <c r="FD71">
        <v>2.7307689615466049</v>
      </c>
      <c r="FE71">
        <v>18563.088</v>
      </c>
      <c r="FF71">
        <v>15</v>
      </c>
      <c r="FG71">
        <v>1693597829</v>
      </c>
      <c r="FH71" t="s">
        <v>709</v>
      </c>
      <c r="FI71">
        <v>1693597829</v>
      </c>
      <c r="FJ71">
        <v>1693597829</v>
      </c>
      <c r="FK71">
        <v>69</v>
      </c>
      <c r="FL71">
        <v>-1.4999999999999999E-2</v>
      </c>
      <c r="FM71">
        <v>1.2E-2</v>
      </c>
      <c r="FN71">
        <v>-3.1110000000000002</v>
      </c>
      <c r="FO71">
        <v>-0.41199999999999998</v>
      </c>
      <c r="FP71">
        <v>400</v>
      </c>
      <c r="FQ71">
        <v>19</v>
      </c>
      <c r="FR71">
        <v>0.17</v>
      </c>
      <c r="FS71">
        <v>0.12</v>
      </c>
      <c r="FT71">
        <v>28.92509015545987</v>
      </c>
      <c r="FU71">
        <v>0.94681210224222179</v>
      </c>
      <c r="FV71">
        <v>0.1851273903828658</v>
      </c>
      <c r="FW71">
        <v>1</v>
      </c>
      <c r="FX71">
        <v>0.20005090783527979</v>
      </c>
      <c r="FY71">
        <v>6.8737141515736663E-2</v>
      </c>
      <c r="FZ71">
        <v>1.261836843180348E-2</v>
      </c>
      <c r="GA71">
        <v>1</v>
      </c>
      <c r="GB71">
        <v>2</v>
      </c>
      <c r="GC71">
        <v>2</v>
      </c>
      <c r="GD71" t="s">
        <v>427</v>
      </c>
      <c r="GE71">
        <v>2.9177399999999998</v>
      </c>
      <c r="GF71">
        <v>2.8302399999999999</v>
      </c>
      <c r="GG71">
        <v>8.4426000000000001E-2</v>
      </c>
      <c r="GH71">
        <v>8.8604500000000003E-2</v>
      </c>
      <c r="GI71">
        <v>0.117091</v>
      </c>
      <c r="GJ71">
        <v>9.8636000000000001E-2</v>
      </c>
      <c r="GK71">
        <v>23877.4</v>
      </c>
      <c r="GL71">
        <v>28976.1</v>
      </c>
      <c r="GM71">
        <v>23482.400000000001</v>
      </c>
      <c r="GN71">
        <v>29113.599999999999</v>
      </c>
      <c r="GO71">
        <v>28294.1</v>
      </c>
      <c r="GP71">
        <v>37090.5</v>
      </c>
      <c r="GQ71">
        <v>33214.400000000001</v>
      </c>
      <c r="GR71">
        <v>42905.9</v>
      </c>
      <c r="GS71">
        <v>1.9598</v>
      </c>
      <c r="GT71">
        <v>1.8083</v>
      </c>
      <c r="GU71">
        <v>9.8347699999999996E-4</v>
      </c>
      <c r="GV71">
        <v>0</v>
      </c>
      <c r="GW71">
        <v>28.023700000000002</v>
      </c>
      <c r="GX71">
        <v>999.9</v>
      </c>
      <c r="GY71">
        <v>38</v>
      </c>
      <c r="GZ71">
        <v>36.799999999999997</v>
      </c>
      <c r="HA71">
        <v>23.769500000000001</v>
      </c>
      <c r="HB71">
        <v>62.072000000000003</v>
      </c>
      <c r="HC71">
        <v>36.354199999999999</v>
      </c>
      <c r="HD71">
        <v>1</v>
      </c>
      <c r="HE71">
        <v>0.51784600000000003</v>
      </c>
      <c r="HF71">
        <v>5.5397299999999996</v>
      </c>
      <c r="HG71">
        <v>20.233699999999999</v>
      </c>
      <c r="HH71">
        <v>5.2107000000000001</v>
      </c>
      <c r="HI71">
        <v>11.8782</v>
      </c>
      <c r="HJ71">
        <v>4.9837999999999996</v>
      </c>
      <c r="HK71">
        <v>3.2839999999999998</v>
      </c>
      <c r="HL71">
        <v>9999</v>
      </c>
      <c r="HM71">
        <v>9999</v>
      </c>
      <c r="HN71">
        <v>9999</v>
      </c>
      <c r="HO71">
        <v>999.9</v>
      </c>
      <c r="HP71">
        <v>1.8546800000000001</v>
      </c>
      <c r="HQ71">
        <v>1.86066</v>
      </c>
      <c r="HR71">
        <v>1.85808</v>
      </c>
      <c r="HS71">
        <v>1.85928</v>
      </c>
      <c r="HT71">
        <v>1.8586400000000001</v>
      </c>
      <c r="HU71">
        <v>1.8591800000000001</v>
      </c>
      <c r="HV71">
        <v>1.8575600000000001</v>
      </c>
      <c r="HW71">
        <v>1.8608199999999999</v>
      </c>
      <c r="HX71">
        <v>5</v>
      </c>
      <c r="HY71">
        <v>0</v>
      </c>
      <c r="HZ71">
        <v>0</v>
      </c>
      <c r="IA71">
        <v>0</v>
      </c>
      <c r="IB71" t="s">
        <v>428</v>
      </c>
      <c r="IC71" t="s">
        <v>429</v>
      </c>
      <c r="ID71" t="s">
        <v>430</v>
      </c>
      <c r="IE71" t="s">
        <v>430</v>
      </c>
      <c r="IF71" t="s">
        <v>430</v>
      </c>
      <c r="IG71" t="s">
        <v>430</v>
      </c>
      <c r="IH71">
        <v>0</v>
      </c>
      <c r="II71">
        <v>100</v>
      </c>
      <c r="IJ71">
        <v>100</v>
      </c>
      <c r="IK71">
        <v>-3.1120000000000001</v>
      </c>
      <c r="IL71">
        <v>-0.4118</v>
      </c>
      <c r="IM71">
        <v>-3.1114999999999782</v>
      </c>
      <c r="IN71">
        <v>0</v>
      </c>
      <c r="IO71">
        <v>0</v>
      </c>
      <c r="IP71">
        <v>0</v>
      </c>
      <c r="IQ71">
        <v>-0.41173499999999308</v>
      </c>
      <c r="IR71">
        <v>0</v>
      </c>
      <c r="IS71">
        <v>0</v>
      </c>
      <c r="IT71">
        <v>0</v>
      </c>
      <c r="IU71">
        <v>-1</v>
      </c>
      <c r="IV71">
        <v>-1</v>
      </c>
      <c r="IW71">
        <v>-1</v>
      </c>
      <c r="IX71">
        <v>-1</v>
      </c>
      <c r="IY71">
        <v>0.6</v>
      </c>
      <c r="IZ71">
        <v>0.6</v>
      </c>
      <c r="JA71">
        <v>0.99975599999999998</v>
      </c>
      <c r="JB71">
        <v>2.47681</v>
      </c>
      <c r="JC71">
        <v>1.49414</v>
      </c>
      <c r="JD71">
        <v>2.2888199999999999</v>
      </c>
      <c r="JE71">
        <v>1.54419</v>
      </c>
      <c r="JF71">
        <v>2.34253</v>
      </c>
      <c r="JG71">
        <v>40.963799999999999</v>
      </c>
      <c r="JH71">
        <v>16.1371</v>
      </c>
      <c r="JI71">
        <v>18</v>
      </c>
      <c r="JJ71">
        <v>518.14599999999996</v>
      </c>
      <c r="JK71">
        <v>448.71100000000001</v>
      </c>
      <c r="JL71">
        <v>20.718900000000001</v>
      </c>
      <c r="JM71">
        <v>33.593200000000003</v>
      </c>
      <c r="JN71">
        <v>30.0001</v>
      </c>
      <c r="JO71">
        <v>33.611899999999999</v>
      </c>
      <c r="JP71">
        <v>33.587400000000002</v>
      </c>
      <c r="JQ71">
        <v>20.0777</v>
      </c>
      <c r="JR71">
        <v>21.187799999999999</v>
      </c>
      <c r="JS71">
        <v>31.133900000000001</v>
      </c>
      <c r="JT71">
        <v>20.6935</v>
      </c>
      <c r="JU71">
        <v>400</v>
      </c>
      <c r="JV71">
        <v>19.4085</v>
      </c>
      <c r="JW71">
        <v>98.495999999999995</v>
      </c>
      <c r="JX71">
        <v>96.705799999999996</v>
      </c>
    </row>
    <row r="72" spans="1:284" x14ac:dyDescent="0.3">
      <c r="A72">
        <v>65</v>
      </c>
      <c r="B72">
        <v>1693597985</v>
      </c>
      <c r="C72">
        <v>13590.5</v>
      </c>
      <c r="D72" t="s">
        <v>710</v>
      </c>
      <c r="E72" t="s">
        <v>711</v>
      </c>
      <c r="F72" t="s">
        <v>416</v>
      </c>
      <c r="G72" t="s">
        <v>666</v>
      </c>
      <c r="H72" t="s">
        <v>591</v>
      </c>
      <c r="I72" t="s">
        <v>419</v>
      </c>
      <c r="J72" t="s">
        <v>420</v>
      </c>
      <c r="K72" t="s">
        <v>592</v>
      </c>
      <c r="L72" t="s">
        <v>593</v>
      </c>
      <c r="M72">
        <v>1693597985</v>
      </c>
      <c r="N72">
        <f t="shared" ref="N72:N76" si="92">(O72)/1000</f>
        <v>3.2163189091647931E-3</v>
      </c>
      <c r="O72">
        <f t="shared" si="47"/>
        <v>3.216318909164793</v>
      </c>
      <c r="P72">
        <f t="shared" si="48"/>
        <v>33.483177320875065</v>
      </c>
      <c r="Q72">
        <f t="shared" ref="Q72:Q76" si="93">DI72 - IF(AM72&gt;1, P72*DD72*100/(AO72*DW72), 0)</f>
        <v>458.04199999999997</v>
      </c>
      <c r="R72">
        <f t="shared" ref="R72:R76" si="94">((X72-N72/2)*Q72-P72)/(X72+N72/2)</f>
        <v>194.45753234047766</v>
      </c>
      <c r="S72">
        <f t="shared" ref="S72:S76" si="95">R72*(DP72+DQ72)/1000</f>
        <v>19.406113416103718</v>
      </c>
      <c r="T72">
        <f t="shared" si="52"/>
        <v>45.710828962775601</v>
      </c>
      <c r="U72">
        <f t="shared" ref="U72:U76" si="96">2/((1/W72-1/V72)+SIGN(W72)*SQRT((1/W72-1/V72)*(1/W72-1/V72) + 4*DE72/((DE72+1)*(DE72+1))*(2*1/W72*1/V72-1/V72*1/V72)))</f>
        <v>0.21699468512240933</v>
      </c>
      <c r="V72">
        <f t="shared" si="54"/>
        <v>2.9250909602404529</v>
      </c>
      <c r="W72">
        <f t="shared" si="55"/>
        <v>0.20843193885934483</v>
      </c>
      <c r="X72">
        <f t="shared" si="56"/>
        <v>0.13101113627653266</v>
      </c>
      <c r="Y72">
        <f t="shared" si="57"/>
        <v>344.35229967090027</v>
      </c>
      <c r="Z72">
        <f t="shared" ref="Z72:Z76" si="97">(DR72+(Y72+2*0.95*0.0000000567*(((DR72+$B$7)+273)^4-(DR72+273)^4)-44100*N72)/(1.84*29.3*V72+8*0.95*0.0000000567*(DR72+273)^3))</f>
        <v>29.234890958363131</v>
      </c>
      <c r="AA72">
        <f t="shared" ref="AA72:AA76" si="98">($C$7*DS72+$D$7*DT72+$E$7*Z72)</f>
        <v>27.972999999999999</v>
      </c>
      <c r="AB72">
        <f t="shared" ref="AB72:AB76" si="99">0.61365*EXP(17.502*AA72/(240.97+AA72))</f>
        <v>3.7888706739433617</v>
      </c>
      <c r="AC72">
        <f t="shared" ref="AC72:AC76" si="100">(AD72/AE72*100)</f>
        <v>60.359347483169401</v>
      </c>
      <c r="AD72">
        <f t="shared" si="62"/>
        <v>2.2958603702348999</v>
      </c>
      <c r="AE72">
        <f t="shared" si="63"/>
        <v>3.8036533958142567</v>
      </c>
      <c r="AF72">
        <f t="shared" si="64"/>
        <v>1.4930103037084619</v>
      </c>
      <c r="AG72">
        <f t="shared" si="65"/>
        <v>-141.83966389416739</v>
      </c>
      <c r="AH72">
        <f t="shared" si="66"/>
        <v>10.534193257078785</v>
      </c>
      <c r="AI72">
        <f t="shared" si="67"/>
        <v>0.78505540497548554</v>
      </c>
      <c r="AJ72">
        <f t="shared" ref="AJ72:AJ76" si="101">Y72+AI72+AG72+AH72</f>
        <v>213.83188443878714</v>
      </c>
      <c r="AK72">
        <v>0</v>
      </c>
      <c r="AL72">
        <v>0</v>
      </c>
      <c r="AM72">
        <f t="shared" si="69"/>
        <v>1</v>
      </c>
      <c r="AN72">
        <f t="shared" ref="AN72:AN76" si="102">(AM72-1)*100</f>
        <v>0</v>
      </c>
      <c r="AO72">
        <f t="shared" si="71"/>
        <v>52559.637941275003</v>
      </c>
      <c r="AP72" t="s">
        <v>422</v>
      </c>
      <c r="AQ72">
        <v>10366.9</v>
      </c>
      <c r="AR72">
        <v>993.59653846153856</v>
      </c>
      <c r="AS72">
        <v>3431.87</v>
      </c>
      <c r="AT72">
        <f t="shared" ref="AT72:AT76" si="103">1-AR72/AS72</f>
        <v>0.71047955241266758</v>
      </c>
      <c r="AU72">
        <v>-3.9894345373445681</v>
      </c>
      <c r="AV72" t="s">
        <v>712</v>
      </c>
      <c r="AW72">
        <v>10259.5</v>
      </c>
      <c r="AX72">
        <v>683.72860000000003</v>
      </c>
      <c r="AY72">
        <v>903.06073533270967</v>
      </c>
      <c r="AZ72">
        <f t="shared" ref="AZ72:AZ76" si="104">1-AX72/AY72</f>
        <v>0.24287639441205722</v>
      </c>
      <c r="BA72">
        <v>0.5</v>
      </c>
      <c r="BB72">
        <f t="shared" si="74"/>
        <v>1513.10909983545</v>
      </c>
      <c r="BC72">
        <f t="shared" si="75"/>
        <v>33.483177320875065</v>
      </c>
      <c r="BD72">
        <f t="shared" si="76"/>
        <v>183.74924126005382</v>
      </c>
      <c r="BE72">
        <f t="shared" si="77"/>
        <v>2.476530731478303E-2</v>
      </c>
      <c r="BF72">
        <f t="shared" si="78"/>
        <v>2.8002648833310366</v>
      </c>
      <c r="BG72">
        <f t="shared" si="79"/>
        <v>548.72585927934699</v>
      </c>
      <c r="BH72" t="s">
        <v>713</v>
      </c>
      <c r="BI72">
        <v>519.42999999999995</v>
      </c>
      <c r="BJ72">
        <f t="shared" ref="BJ72:BJ76" si="105">IF(BI72&lt;&gt;0, BI72, BG72)</f>
        <v>519.42999999999995</v>
      </c>
      <c r="BK72">
        <f t="shared" ref="BK72:BK76" si="106">1-BJ72/AY72</f>
        <v>0.42481166584146834</v>
      </c>
      <c r="BL72">
        <f t="shared" si="82"/>
        <v>0.57172722394750364</v>
      </c>
      <c r="BM72">
        <f t="shared" si="83"/>
        <v>0.86827857901528971</v>
      </c>
      <c r="BN72">
        <f t="shared" si="84"/>
        <v>-2.4226010898761081</v>
      </c>
      <c r="BO72">
        <f t="shared" si="85"/>
        <v>1.03713111123791</v>
      </c>
      <c r="BP72">
        <f t="shared" si="86"/>
        <v>0.43434232813290502</v>
      </c>
      <c r="BQ72">
        <f t="shared" ref="BQ72:BQ76" si="107">(1-BP72)</f>
        <v>0.56565767186709492</v>
      </c>
      <c r="BR72">
        <v>17060</v>
      </c>
      <c r="BS72">
        <v>290.00000000000011</v>
      </c>
      <c r="BT72">
        <v>844.95</v>
      </c>
      <c r="BU72">
        <v>235</v>
      </c>
      <c r="BV72">
        <v>10259.5</v>
      </c>
      <c r="BW72">
        <v>843.85</v>
      </c>
      <c r="BX72">
        <v>1.1000000000000001</v>
      </c>
      <c r="BY72">
        <v>300.00000000000011</v>
      </c>
      <c r="BZ72">
        <v>38.5</v>
      </c>
      <c r="CA72">
        <v>903.06073533270967</v>
      </c>
      <c r="CB72">
        <v>1.026177955668133</v>
      </c>
      <c r="CC72">
        <v>-60.750102097189689</v>
      </c>
      <c r="CD72">
        <v>0.86175932584366921</v>
      </c>
      <c r="CE72">
        <v>0.9943973184868532</v>
      </c>
      <c r="CF72">
        <v>-1.117903670745273E-2</v>
      </c>
      <c r="CG72">
        <v>289.99999999999989</v>
      </c>
      <c r="CH72">
        <v>840.74</v>
      </c>
      <c r="CI72">
        <v>675</v>
      </c>
      <c r="CJ72">
        <v>10238.9</v>
      </c>
      <c r="CK72">
        <v>843.73</v>
      </c>
      <c r="CL72">
        <v>-2.99</v>
      </c>
      <c r="CZ72">
        <f t="shared" si="88"/>
        <v>1799.91</v>
      </c>
      <c r="DA72">
        <f t="shared" ref="DA72:DA76" si="108">CZ72*DB72</f>
        <v>1513.10909983545</v>
      </c>
      <c r="DB72">
        <f t="shared" si="90"/>
        <v>0.84065819948522424</v>
      </c>
      <c r="DC72">
        <f t="shared" si="91"/>
        <v>0.19131639897044866</v>
      </c>
      <c r="DD72">
        <v>6</v>
      </c>
      <c r="DE72">
        <v>0.5</v>
      </c>
      <c r="DF72" t="s">
        <v>425</v>
      </c>
      <c r="DG72">
        <v>2</v>
      </c>
      <c r="DH72">
        <v>1693597985</v>
      </c>
      <c r="DI72">
        <v>458.04199999999997</v>
      </c>
      <c r="DJ72">
        <v>500.00200000000001</v>
      </c>
      <c r="DK72">
        <v>23.005500000000001</v>
      </c>
      <c r="DL72">
        <v>19.233599999999999</v>
      </c>
      <c r="DM72">
        <v>461.185</v>
      </c>
      <c r="DN72">
        <v>23.425000000000001</v>
      </c>
      <c r="DO72">
        <v>499.85300000000001</v>
      </c>
      <c r="DP72">
        <v>99.696200000000005</v>
      </c>
      <c r="DQ72">
        <v>9.9951799999999993E-2</v>
      </c>
      <c r="DR72">
        <v>28.0398</v>
      </c>
      <c r="DS72">
        <v>27.972999999999999</v>
      </c>
      <c r="DT72">
        <v>999.9</v>
      </c>
      <c r="DU72">
        <v>0</v>
      </c>
      <c r="DV72">
        <v>0</v>
      </c>
      <c r="DW72">
        <v>10005</v>
      </c>
      <c r="DX72">
        <v>0</v>
      </c>
      <c r="DY72">
        <v>167.518</v>
      </c>
      <c r="DZ72">
        <v>-41.959600000000002</v>
      </c>
      <c r="EA72">
        <v>468.82799999999997</v>
      </c>
      <c r="EB72">
        <v>509.80700000000002</v>
      </c>
      <c r="EC72">
        <v>3.7719200000000002</v>
      </c>
      <c r="ED72">
        <v>500.00200000000001</v>
      </c>
      <c r="EE72">
        <v>19.233599999999999</v>
      </c>
      <c r="EF72">
        <v>2.2935699999999999</v>
      </c>
      <c r="EG72">
        <v>1.9175199999999999</v>
      </c>
      <c r="EH72">
        <v>19.6313</v>
      </c>
      <c r="EI72">
        <v>16.779199999999999</v>
      </c>
      <c r="EJ72">
        <v>1799.91</v>
      </c>
      <c r="EK72">
        <v>0.97799899999999995</v>
      </c>
      <c r="EL72">
        <v>2.2001099999999999E-2</v>
      </c>
      <c r="EM72">
        <v>0</v>
      </c>
      <c r="EN72">
        <v>683.74599999999998</v>
      </c>
      <c r="EO72">
        <v>5.0002500000000003</v>
      </c>
      <c r="EP72">
        <v>18646.7</v>
      </c>
      <c r="EQ72">
        <v>14821.3</v>
      </c>
      <c r="ER72">
        <v>49.936999999999998</v>
      </c>
      <c r="ES72">
        <v>51.311999999999998</v>
      </c>
      <c r="ET72">
        <v>50.875</v>
      </c>
      <c r="EU72">
        <v>50</v>
      </c>
      <c r="EV72">
        <v>50.811999999999998</v>
      </c>
      <c r="EW72">
        <v>1755.42</v>
      </c>
      <c r="EX72">
        <v>39.49</v>
      </c>
      <c r="EY72">
        <v>0</v>
      </c>
      <c r="EZ72">
        <v>117.7999999523163</v>
      </c>
      <c r="FA72">
        <v>0</v>
      </c>
      <c r="FB72">
        <v>683.72860000000003</v>
      </c>
      <c r="FC72">
        <v>1.082153851916231</v>
      </c>
      <c r="FD72">
        <v>-112.8923083358482</v>
      </c>
      <c r="FE72">
        <v>18659.175999999999</v>
      </c>
      <c r="FF72">
        <v>15</v>
      </c>
      <c r="FG72">
        <v>1693597948.5</v>
      </c>
      <c r="FH72" t="s">
        <v>714</v>
      </c>
      <c r="FI72">
        <v>1693597948.5</v>
      </c>
      <c r="FJ72">
        <v>1693597940.5</v>
      </c>
      <c r="FK72">
        <v>70</v>
      </c>
      <c r="FL72">
        <v>-3.2000000000000001E-2</v>
      </c>
      <c r="FM72">
        <v>-8.0000000000000002E-3</v>
      </c>
      <c r="FN72">
        <v>-3.1429999999999998</v>
      </c>
      <c r="FO72">
        <v>-0.41899999999999998</v>
      </c>
      <c r="FP72">
        <v>500</v>
      </c>
      <c r="FQ72">
        <v>19</v>
      </c>
      <c r="FR72">
        <v>0.3</v>
      </c>
      <c r="FS72">
        <v>0.14000000000000001</v>
      </c>
      <c r="FT72">
        <v>33.36418360470973</v>
      </c>
      <c r="FU72">
        <v>0.30346232573725879</v>
      </c>
      <c r="FV72">
        <v>0.18896070599874151</v>
      </c>
      <c r="FW72">
        <v>1</v>
      </c>
      <c r="FX72">
        <v>0.2048649075963381</v>
      </c>
      <c r="FY72">
        <v>6.0023133373295047E-2</v>
      </c>
      <c r="FZ72">
        <v>1.047801106023662E-2</v>
      </c>
      <c r="GA72">
        <v>1</v>
      </c>
      <c r="GB72">
        <v>2</v>
      </c>
      <c r="GC72">
        <v>2</v>
      </c>
      <c r="GD72" t="s">
        <v>427</v>
      </c>
      <c r="GE72">
        <v>2.9171900000000002</v>
      </c>
      <c r="GF72">
        <v>2.8298700000000001</v>
      </c>
      <c r="GG72">
        <v>0.10044400000000001</v>
      </c>
      <c r="GH72">
        <v>0.104683</v>
      </c>
      <c r="GI72">
        <v>0.116966</v>
      </c>
      <c r="GJ72">
        <v>9.7981799999999994E-2</v>
      </c>
      <c r="GK72">
        <v>23456.799999999999</v>
      </c>
      <c r="GL72">
        <v>28464.1</v>
      </c>
      <c r="GM72">
        <v>23479.5</v>
      </c>
      <c r="GN72">
        <v>29112.9</v>
      </c>
      <c r="GO72">
        <v>28297.4</v>
      </c>
      <c r="GP72">
        <v>37118</v>
      </c>
      <c r="GQ72">
        <v>33211.599999999999</v>
      </c>
      <c r="GR72">
        <v>42904.3</v>
      </c>
      <c r="GS72">
        <v>1.9597</v>
      </c>
      <c r="GT72">
        <v>1.8089999999999999</v>
      </c>
      <c r="GU72">
        <v>-3.5613799999999998E-3</v>
      </c>
      <c r="GV72">
        <v>0</v>
      </c>
      <c r="GW72">
        <v>28.031099999999999</v>
      </c>
      <c r="GX72">
        <v>999.9</v>
      </c>
      <c r="GY72">
        <v>38</v>
      </c>
      <c r="GZ72">
        <v>36.799999999999997</v>
      </c>
      <c r="HA72">
        <v>23.7713</v>
      </c>
      <c r="HB72">
        <v>62.072000000000003</v>
      </c>
      <c r="HC72">
        <v>36.362200000000001</v>
      </c>
      <c r="HD72">
        <v>1</v>
      </c>
      <c r="HE72">
        <v>0.51905500000000004</v>
      </c>
      <c r="HF72">
        <v>5.0491799999999998</v>
      </c>
      <c r="HG72">
        <v>20.2501</v>
      </c>
      <c r="HH72">
        <v>5.2107000000000001</v>
      </c>
      <c r="HI72">
        <v>11.8782</v>
      </c>
      <c r="HJ72">
        <v>4.9850000000000003</v>
      </c>
      <c r="HK72">
        <v>3.2839999999999998</v>
      </c>
      <c r="HL72">
        <v>9999</v>
      </c>
      <c r="HM72">
        <v>9999</v>
      </c>
      <c r="HN72">
        <v>9999</v>
      </c>
      <c r="HO72">
        <v>999.9</v>
      </c>
      <c r="HP72">
        <v>1.8545499999999999</v>
      </c>
      <c r="HQ72">
        <v>1.86063</v>
      </c>
      <c r="HR72">
        <v>1.8580399999999999</v>
      </c>
      <c r="HS72">
        <v>1.8592200000000001</v>
      </c>
      <c r="HT72">
        <v>1.8585199999999999</v>
      </c>
      <c r="HU72">
        <v>1.8591299999999999</v>
      </c>
      <c r="HV72">
        <v>1.85745</v>
      </c>
      <c r="HW72">
        <v>1.8608100000000001</v>
      </c>
      <c r="HX72">
        <v>5</v>
      </c>
      <c r="HY72">
        <v>0</v>
      </c>
      <c r="HZ72">
        <v>0</v>
      </c>
      <c r="IA72">
        <v>0</v>
      </c>
      <c r="IB72" t="s">
        <v>428</v>
      </c>
      <c r="IC72" t="s">
        <v>429</v>
      </c>
      <c r="ID72" t="s">
        <v>430</v>
      </c>
      <c r="IE72" t="s">
        <v>430</v>
      </c>
      <c r="IF72" t="s">
        <v>430</v>
      </c>
      <c r="IG72" t="s">
        <v>430</v>
      </c>
      <c r="IH72">
        <v>0</v>
      </c>
      <c r="II72">
        <v>100</v>
      </c>
      <c r="IJ72">
        <v>100</v>
      </c>
      <c r="IK72">
        <v>-3.1429999999999998</v>
      </c>
      <c r="IL72">
        <v>-0.41949999999999998</v>
      </c>
      <c r="IM72">
        <v>-3.1431500000001051</v>
      </c>
      <c r="IN72">
        <v>0</v>
      </c>
      <c r="IO72">
        <v>0</v>
      </c>
      <c r="IP72">
        <v>0</v>
      </c>
      <c r="IQ72">
        <v>-0.41944000000000159</v>
      </c>
      <c r="IR72">
        <v>0</v>
      </c>
      <c r="IS72">
        <v>0</v>
      </c>
      <c r="IT72">
        <v>0</v>
      </c>
      <c r="IU72">
        <v>-1</v>
      </c>
      <c r="IV72">
        <v>-1</v>
      </c>
      <c r="IW72">
        <v>-1</v>
      </c>
      <c r="IX72">
        <v>-1</v>
      </c>
      <c r="IY72">
        <v>0.6</v>
      </c>
      <c r="IZ72">
        <v>0.7</v>
      </c>
      <c r="JA72">
        <v>1.1926300000000001</v>
      </c>
      <c r="JB72">
        <v>2.4694799999999999</v>
      </c>
      <c r="JC72">
        <v>1.49414</v>
      </c>
      <c r="JD72">
        <v>2.2888199999999999</v>
      </c>
      <c r="JE72">
        <v>1.54419</v>
      </c>
      <c r="JF72">
        <v>2.49146</v>
      </c>
      <c r="JG72">
        <v>40.502000000000002</v>
      </c>
      <c r="JH72">
        <v>16.058299999999999</v>
      </c>
      <c r="JI72">
        <v>18</v>
      </c>
      <c r="JJ72">
        <v>518.22799999999995</v>
      </c>
      <c r="JK72">
        <v>449.28100000000001</v>
      </c>
      <c r="JL72">
        <v>20.837</v>
      </c>
      <c r="JM72">
        <v>33.644500000000001</v>
      </c>
      <c r="JN72">
        <v>29.999600000000001</v>
      </c>
      <c r="JO72">
        <v>33.629899999999999</v>
      </c>
      <c r="JP72">
        <v>33.599400000000003</v>
      </c>
      <c r="JQ72">
        <v>23.928999999999998</v>
      </c>
      <c r="JR72">
        <v>21.970300000000002</v>
      </c>
      <c r="JS72">
        <v>30.864899999999999</v>
      </c>
      <c r="JT72">
        <v>20.8447</v>
      </c>
      <c r="JU72">
        <v>500</v>
      </c>
      <c r="JV72">
        <v>19.1798</v>
      </c>
      <c r="JW72">
        <v>98.486099999999993</v>
      </c>
      <c r="JX72">
        <v>96.702699999999993</v>
      </c>
    </row>
    <row r="73" spans="1:284" x14ac:dyDescent="0.3">
      <c r="A73">
        <v>66</v>
      </c>
      <c r="B73">
        <v>1693598091.5</v>
      </c>
      <c r="C73">
        <v>13697</v>
      </c>
      <c r="D73" t="s">
        <v>715</v>
      </c>
      <c r="E73" t="s">
        <v>716</v>
      </c>
      <c r="F73" t="s">
        <v>416</v>
      </c>
      <c r="G73" t="s">
        <v>666</v>
      </c>
      <c r="H73" t="s">
        <v>591</v>
      </c>
      <c r="I73" t="s">
        <v>419</v>
      </c>
      <c r="J73" t="s">
        <v>420</v>
      </c>
      <c r="K73" t="s">
        <v>592</v>
      </c>
      <c r="L73" t="s">
        <v>593</v>
      </c>
      <c r="M73">
        <v>1693598091.5</v>
      </c>
      <c r="N73">
        <f t="shared" si="92"/>
        <v>2.9371457254886214E-3</v>
      </c>
      <c r="O73">
        <f t="shared" si="47"/>
        <v>2.9371457254886213</v>
      </c>
      <c r="P73">
        <f t="shared" si="48"/>
        <v>35.765377916183546</v>
      </c>
      <c r="Q73">
        <f t="shared" si="93"/>
        <v>555.15899999999999</v>
      </c>
      <c r="R73">
        <f t="shared" si="94"/>
        <v>241.04021477047542</v>
      </c>
      <c r="S73">
        <f t="shared" si="95"/>
        <v>24.055441412625967</v>
      </c>
      <c r="T73">
        <f t="shared" si="52"/>
        <v>55.404011367599395</v>
      </c>
      <c r="U73">
        <f t="shared" si="96"/>
        <v>0.19405504828883938</v>
      </c>
      <c r="V73">
        <f t="shared" si="54"/>
        <v>2.9242570368124809</v>
      </c>
      <c r="W73">
        <f t="shared" si="55"/>
        <v>0.1871742776086176</v>
      </c>
      <c r="X73">
        <f t="shared" si="56"/>
        <v>0.11758180730689469</v>
      </c>
      <c r="Y73">
        <f t="shared" si="57"/>
        <v>344.38079967092767</v>
      </c>
      <c r="Z73">
        <f t="shared" si="97"/>
        <v>29.342919284553314</v>
      </c>
      <c r="AA73">
        <f t="shared" si="98"/>
        <v>28.031500000000001</v>
      </c>
      <c r="AB73">
        <f t="shared" si="99"/>
        <v>3.8018138871212268</v>
      </c>
      <c r="AC73">
        <f t="shared" si="100"/>
        <v>59.91290349566475</v>
      </c>
      <c r="AD73">
        <f t="shared" si="62"/>
        <v>2.2835184250015801</v>
      </c>
      <c r="AE73">
        <f t="shared" si="63"/>
        <v>3.8113966971519142</v>
      </c>
      <c r="AF73">
        <f t="shared" si="64"/>
        <v>1.5182954621196467</v>
      </c>
      <c r="AG73">
        <f t="shared" si="65"/>
        <v>-129.52812649404819</v>
      </c>
      <c r="AH73">
        <f t="shared" si="66"/>
        <v>6.8105899599248199</v>
      </c>
      <c r="AI73">
        <f t="shared" si="67"/>
        <v>0.5079368378608009</v>
      </c>
      <c r="AJ73">
        <f t="shared" si="101"/>
        <v>222.17119997466511</v>
      </c>
      <c r="AK73">
        <v>0</v>
      </c>
      <c r="AL73">
        <v>0</v>
      </c>
      <c r="AM73">
        <f t="shared" si="69"/>
        <v>1</v>
      </c>
      <c r="AN73">
        <f t="shared" si="102"/>
        <v>0</v>
      </c>
      <c r="AO73">
        <f t="shared" si="71"/>
        <v>52529.620999696184</v>
      </c>
      <c r="AP73" t="s">
        <v>422</v>
      </c>
      <c r="AQ73">
        <v>10366.9</v>
      </c>
      <c r="AR73">
        <v>993.59653846153856</v>
      </c>
      <c r="AS73">
        <v>3431.87</v>
      </c>
      <c r="AT73">
        <f t="shared" si="103"/>
        <v>0.71047955241266758</v>
      </c>
      <c r="AU73">
        <v>-3.9894345373445681</v>
      </c>
      <c r="AV73" t="s">
        <v>717</v>
      </c>
      <c r="AW73">
        <v>10270.799999999999</v>
      </c>
      <c r="AX73">
        <v>687.47888000000012</v>
      </c>
      <c r="AY73">
        <v>924.19381782307096</v>
      </c>
      <c r="AZ73">
        <f t="shared" si="104"/>
        <v>0.25613127166404381</v>
      </c>
      <c r="BA73">
        <v>0.5</v>
      </c>
      <c r="BB73">
        <f t="shared" si="74"/>
        <v>1513.2350998354636</v>
      </c>
      <c r="BC73">
        <f t="shared" si="75"/>
        <v>35.765377916183546</v>
      </c>
      <c r="BD73">
        <f t="shared" si="76"/>
        <v>193.7934152237618</v>
      </c>
      <c r="BE73">
        <f t="shared" si="77"/>
        <v>2.6271405188691907E-2</v>
      </c>
      <c r="BF73">
        <f t="shared" si="78"/>
        <v>2.7133661076458337</v>
      </c>
      <c r="BG73">
        <f t="shared" si="79"/>
        <v>556.45747458432402</v>
      </c>
      <c r="BH73" t="s">
        <v>718</v>
      </c>
      <c r="BI73">
        <v>521.02</v>
      </c>
      <c r="BJ73">
        <f t="shared" si="105"/>
        <v>521.02</v>
      </c>
      <c r="BK73">
        <f t="shared" si="106"/>
        <v>0.43624379437285432</v>
      </c>
      <c r="BL73">
        <f t="shared" si="82"/>
        <v>0.58712874536647353</v>
      </c>
      <c r="BM73">
        <f t="shared" si="83"/>
        <v>0.86149275372380196</v>
      </c>
      <c r="BN73">
        <f t="shared" si="84"/>
        <v>-3.4107443576479577</v>
      </c>
      <c r="BO73">
        <f t="shared" si="85"/>
        <v>1.0284638789427156</v>
      </c>
      <c r="BP73">
        <f t="shared" si="86"/>
        <v>0.44496758782006507</v>
      </c>
      <c r="BQ73">
        <f t="shared" si="107"/>
        <v>0.55503241217993493</v>
      </c>
      <c r="BR73">
        <v>17062</v>
      </c>
      <c r="BS73">
        <v>290.00000000000011</v>
      </c>
      <c r="BT73">
        <v>864.25</v>
      </c>
      <c r="BU73">
        <v>155</v>
      </c>
      <c r="BV73">
        <v>10270.799999999999</v>
      </c>
      <c r="BW73">
        <v>862.7</v>
      </c>
      <c r="BX73">
        <v>1.55</v>
      </c>
      <c r="BY73">
        <v>300.00000000000011</v>
      </c>
      <c r="BZ73">
        <v>38.5</v>
      </c>
      <c r="CA73">
        <v>924.19381782307096</v>
      </c>
      <c r="CB73">
        <v>0.95272566878275633</v>
      </c>
      <c r="CC73">
        <v>-63.160281205640459</v>
      </c>
      <c r="CD73">
        <v>0.80001591077623235</v>
      </c>
      <c r="CE73">
        <v>0.99552780671392438</v>
      </c>
      <c r="CF73">
        <v>-1.117828832035595E-2</v>
      </c>
      <c r="CG73">
        <v>289.99999999999989</v>
      </c>
      <c r="CH73">
        <v>859.65</v>
      </c>
      <c r="CI73">
        <v>705</v>
      </c>
      <c r="CJ73">
        <v>10235.9</v>
      </c>
      <c r="CK73">
        <v>862.49</v>
      </c>
      <c r="CL73">
        <v>-2.84</v>
      </c>
      <c r="CZ73">
        <f t="shared" si="88"/>
        <v>1800.06</v>
      </c>
      <c r="DA73">
        <f t="shared" si="108"/>
        <v>1513.2350998354636</v>
      </c>
      <c r="DB73">
        <f t="shared" si="90"/>
        <v>0.84065814463710309</v>
      </c>
      <c r="DC73">
        <f t="shared" si="91"/>
        <v>0.19131628927420624</v>
      </c>
      <c r="DD73">
        <v>6</v>
      </c>
      <c r="DE73">
        <v>0.5</v>
      </c>
      <c r="DF73" t="s">
        <v>425</v>
      </c>
      <c r="DG73">
        <v>2</v>
      </c>
      <c r="DH73">
        <v>1693598091.5</v>
      </c>
      <c r="DI73">
        <v>555.15899999999999</v>
      </c>
      <c r="DJ73">
        <v>600.03899999999999</v>
      </c>
      <c r="DK73">
        <v>22.8813</v>
      </c>
      <c r="DL73">
        <v>19.437000000000001</v>
      </c>
      <c r="DM73">
        <v>558.50400000000002</v>
      </c>
      <c r="DN73">
        <v>23.298300000000001</v>
      </c>
      <c r="DO73">
        <v>499.94600000000003</v>
      </c>
      <c r="DP73">
        <v>99.698599999999999</v>
      </c>
      <c r="DQ73">
        <v>9.9856600000000004E-2</v>
      </c>
      <c r="DR73">
        <v>28.0747</v>
      </c>
      <c r="DS73">
        <v>28.031500000000001</v>
      </c>
      <c r="DT73">
        <v>999.9</v>
      </c>
      <c r="DU73">
        <v>0</v>
      </c>
      <c r="DV73">
        <v>0</v>
      </c>
      <c r="DW73">
        <v>10000</v>
      </c>
      <c r="DX73">
        <v>0</v>
      </c>
      <c r="DY73">
        <v>156.221</v>
      </c>
      <c r="DZ73">
        <v>-44.880699999999997</v>
      </c>
      <c r="EA73">
        <v>568.15899999999999</v>
      </c>
      <c r="EB73">
        <v>611.93299999999999</v>
      </c>
      <c r="EC73">
        <v>3.4442599999999999</v>
      </c>
      <c r="ED73">
        <v>600.03899999999999</v>
      </c>
      <c r="EE73">
        <v>19.437000000000001</v>
      </c>
      <c r="EF73">
        <v>2.2812299999999999</v>
      </c>
      <c r="EG73">
        <v>1.93784</v>
      </c>
      <c r="EH73">
        <v>19.544499999999999</v>
      </c>
      <c r="EI73">
        <v>16.945399999999999</v>
      </c>
      <c r="EJ73">
        <v>1800.06</v>
      </c>
      <c r="EK73">
        <v>0.97800299999999996</v>
      </c>
      <c r="EL73">
        <v>2.1997300000000001E-2</v>
      </c>
      <c r="EM73">
        <v>0</v>
      </c>
      <c r="EN73">
        <v>688.15200000000004</v>
      </c>
      <c r="EO73">
        <v>5.0002500000000003</v>
      </c>
      <c r="EP73">
        <v>18765.599999999999</v>
      </c>
      <c r="EQ73">
        <v>14822.6</v>
      </c>
      <c r="ER73">
        <v>50.061999999999998</v>
      </c>
      <c r="ES73">
        <v>51.436999999999998</v>
      </c>
      <c r="ET73">
        <v>51</v>
      </c>
      <c r="EU73">
        <v>50.125</v>
      </c>
      <c r="EV73">
        <v>50.936999999999998</v>
      </c>
      <c r="EW73">
        <v>1755.57</v>
      </c>
      <c r="EX73">
        <v>39.49</v>
      </c>
      <c r="EY73">
        <v>0</v>
      </c>
      <c r="EZ73">
        <v>104.3999998569489</v>
      </c>
      <c r="FA73">
        <v>0</v>
      </c>
      <c r="FB73">
        <v>687.47888000000012</v>
      </c>
      <c r="FC73">
        <v>1.4766923080497769</v>
      </c>
      <c r="FD73">
        <v>43.784614891225637</v>
      </c>
      <c r="FE73">
        <v>18797.315999999999</v>
      </c>
      <c r="FF73">
        <v>15</v>
      </c>
      <c r="FG73">
        <v>1693598056</v>
      </c>
      <c r="FH73" t="s">
        <v>719</v>
      </c>
      <c r="FI73">
        <v>1693598056</v>
      </c>
      <c r="FJ73">
        <v>1693598055.5</v>
      </c>
      <c r="FK73">
        <v>71</v>
      </c>
      <c r="FL73">
        <v>-0.20300000000000001</v>
      </c>
      <c r="FM73">
        <v>2E-3</v>
      </c>
      <c r="FN73">
        <v>-3.3460000000000001</v>
      </c>
      <c r="FO73">
        <v>-0.41699999999999998</v>
      </c>
      <c r="FP73">
        <v>600</v>
      </c>
      <c r="FQ73">
        <v>19</v>
      </c>
      <c r="FR73">
        <v>0.22</v>
      </c>
      <c r="FS73">
        <v>0.08</v>
      </c>
      <c r="FT73">
        <v>35.737105095378212</v>
      </c>
      <c r="FU73">
        <v>-0.39146889831627463</v>
      </c>
      <c r="FV73">
        <v>0.1903750837143488</v>
      </c>
      <c r="FW73">
        <v>1</v>
      </c>
      <c r="FX73">
        <v>0.1880539930656861</v>
      </c>
      <c r="FY73">
        <v>6.5637227197813036E-2</v>
      </c>
      <c r="FZ73">
        <v>1.1741206288177651E-2</v>
      </c>
      <c r="GA73">
        <v>1</v>
      </c>
      <c r="GB73">
        <v>2</v>
      </c>
      <c r="GC73">
        <v>2</v>
      </c>
      <c r="GD73" t="s">
        <v>427</v>
      </c>
      <c r="GE73">
        <v>2.91744</v>
      </c>
      <c r="GF73">
        <v>2.8297400000000001</v>
      </c>
      <c r="GG73">
        <v>0.115442</v>
      </c>
      <c r="GH73">
        <v>0.119308</v>
      </c>
      <c r="GI73">
        <v>0.116523</v>
      </c>
      <c r="GJ73">
        <v>9.8727999999999996E-2</v>
      </c>
      <c r="GK73">
        <v>23070.3</v>
      </c>
      <c r="GL73">
        <v>28000.1</v>
      </c>
      <c r="GM73">
        <v>23484.1</v>
      </c>
      <c r="GN73">
        <v>29113.9</v>
      </c>
      <c r="GO73">
        <v>28317.5</v>
      </c>
      <c r="GP73">
        <v>37090.400000000001</v>
      </c>
      <c r="GQ73">
        <v>33217</v>
      </c>
      <c r="GR73">
        <v>42906.1</v>
      </c>
      <c r="GS73">
        <v>1.9593</v>
      </c>
      <c r="GT73">
        <v>1.8105</v>
      </c>
      <c r="GU73">
        <v>4.26173E-3</v>
      </c>
      <c r="GV73">
        <v>0</v>
      </c>
      <c r="GW73">
        <v>27.9619</v>
      </c>
      <c r="GX73">
        <v>999.9</v>
      </c>
      <c r="GY73">
        <v>38</v>
      </c>
      <c r="GZ73">
        <v>36.700000000000003</v>
      </c>
      <c r="HA73">
        <v>23.640999999999998</v>
      </c>
      <c r="HB73">
        <v>62.061999999999998</v>
      </c>
      <c r="HC73">
        <v>36.414299999999997</v>
      </c>
      <c r="HD73">
        <v>1</v>
      </c>
      <c r="HE73">
        <v>0.517073</v>
      </c>
      <c r="HF73">
        <v>5.1334900000000001</v>
      </c>
      <c r="HG73">
        <v>20.246700000000001</v>
      </c>
      <c r="HH73">
        <v>5.2112999999999996</v>
      </c>
      <c r="HI73">
        <v>11.8782</v>
      </c>
      <c r="HJ73">
        <v>4.9847999999999999</v>
      </c>
      <c r="HK73">
        <v>3.2839999999999998</v>
      </c>
      <c r="HL73">
        <v>9999</v>
      </c>
      <c r="HM73">
        <v>9999</v>
      </c>
      <c r="HN73">
        <v>9999</v>
      </c>
      <c r="HO73">
        <v>999.9</v>
      </c>
      <c r="HP73">
        <v>1.8545499999999999</v>
      </c>
      <c r="HQ73">
        <v>1.86066</v>
      </c>
      <c r="HR73">
        <v>1.85806</v>
      </c>
      <c r="HS73">
        <v>1.85928</v>
      </c>
      <c r="HT73">
        <v>1.8585499999999999</v>
      </c>
      <c r="HU73">
        <v>1.85914</v>
      </c>
      <c r="HV73">
        <v>1.85748</v>
      </c>
      <c r="HW73">
        <v>1.8608199999999999</v>
      </c>
      <c r="HX73">
        <v>5</v>
      </c>
      <c r="HY73">
        <v>0</v>
      </c>
      <c r="HZ73">
        <v>0</v>
      </c>
      <c r="IA73">
        <v>0</v>
      </c>
      <c r="IB73" t="s">
        <v>428</v>
      </c>
      <c r="IC73" t="s">
        <v>429</v>
      </c>
      <c r="ID73" t="s">
        <v>430</v>
      </c>
      <c r="IE73" t="s">
        <v>430</v>
      </c>
      <c r="IF73" t="s">
        <v>430</v>
      </c>
      <c r="IG73" t="s">
        <v>430</v>
      </c>
      <c r="IH73">
        <v>0</v>
      </c>
      <c r="II73">
        <v>100</v>
      </c>
      <c r="IJ73">
        <v>100</v>
      </c>
      <c r="IK73">
        <v>-3.3450000000000002</v>
      </c>
      <c r="IL73">
        <v>-0.41699999999999998</v>
      </c>
      <c r="IM73">
        <v>-3.345857142857199</v>
      </c>
      <c r="IN73">
        <v>0</v>
      </c>
      <c r="IO73">
        <v>0</v>
      </c>
      <c r="IP73">
        <v>0</v>
      </c>
      <c r="IQ73">
        <v>-0.41703000000000051</v>
      </c>
      <c r="IR73">
        <v>0</v>
      </c>
      <c r="IS73">
        <v>0</v>
      </c>
      <c r="IT73">
        <v>0</v>
      </c>
      <c r="IU73">
        <v>-1</v>
      </c>
      <c r="IV73">
        <v>-1</v>
      </c>
      <c r="IW73">
        <v>-1</v>
      </c>
      <c r="IX73">
        <v>-1</v>
      </c>
      <c r="IY73">
        <v>0.6</v>
      </c>
      <c r="IZ73">
        <v>0.6</v>
      </c>
      <c r="JA73">
        <v>1.3781699999999999</v>
      </c>
      <c r="JB73">
        <v>2.4682599999999999</v>
      </c>
      <c r="JC73">
        <v>1.49414</v>
      </c>
      <c r="JD73">
        <v>2.2888199999999999</v>
      </c>
      <c r="JE73">
        <v>1.54419</v>
      </c>
      <c r="JF73">
        <v>2.4133300000000002</v>
      </c>
      <c r="JG73">
        <v>40.07</v>
      </c>
      <c r="JH73">
        <v>16.014600000000002</v>
      </c>
      <c r="JI73">
        <v>18</v>
      </c>
      <c r="JJ73">
        <v>517.83799999999997</v>
      </c>
      <c r="JK73">
        <v>450.197</v>
      </c>
      <c r="JL73">
        <v>20.997699999999998</v>
      </c>
      <c r="JM73">
        <v>33.626300000000001</v>
      </c>
      <c r="JN73">
        <v>30.000399999999999</v>
      </c>
      <c r="JO73">
        <v>33.614899999999999</v>
      </c>
      <c r="JP73">
        <v>33.584400000000002</v>
      </c>
      <c r="JQ73">
        <v>27.662500000000001</v>
      </c>
      <c r="JR73">
        <v>20.814399999999999</v>
      </c>
      <c r="JS73">
        <v>30.621700000000001</v>
      </c>
      <c r="JT73">
        <v>20.9986</v>
      </c>
      <c r="JU73">
        <v>600</v>
      </c>
      <c r="JV73">
        <v>19.399699999999999</v>
      </c>
      <c r="JW73">
        <v>98.503399999999999</v>
      </c>
      <c r="JX73">
        <v>96.706400000000002</v>
      </c>
    </row>
    <row r="74" spans="1:284" x14ac:dyDescent="0.3">
      <c r="A74">
        <v>67</v>
      </c>
      <c r="B74">
        <v>1693598257</v>
      </c>
      <c r="C74">
        <v>13862.5</v>
      </c>
      <c r="D74" t="s">
        <v>720</v>
      </c>
      <c r="E74" t="s">
        <v>721</v>
      </c>
      <c r="F74" t="s">
        <v>416</v>
      </c>
      <c r="G74" t="s">
        <v>666</v>
      </c>
      <c r="H74" t="s">
        <v>591</v>
      </c>
      <c r="I74" t="s">
        <v>419</v>
      </c>
      <c r="J74" t="s">
        <v>420</v>
      </c>
      <c r="K74" t="s">
        <v>592</v>
      </c>
      <c r="L74" t="s">
        <v>593</v>
      </c>
      <c r="M74">
        <v>1693598257</v>
      </c>
      <c r="N74">
        <f t="shared" si="92"/>
        <v>2.8041696902425767E-3</v>
      </c>
      <c r="O74">
        <f t="shared" si="47"/>
        <v>2.8041696902425768</v>
      </c>
      <c r="P74">
        <f t="shared" si="48"/>
        <v>37.366248436917417</v>
      </c>
      <c r="Q74">
        <f t="shared" si="93"/>
        <v>752.61300000000006</v>
      </c>
      <c r="R74">
        <f t="shared" si="94"/>
        <v>401.10111970849522</v>
      </c>
      <c r="S74">
        <f t="shared" si="95"/>
        <v>40.027371628572695</v>
      </c>
      <c r="T74">
        <f t="shared" si="52"/>
        <v>75.106048732521018</v>
      </c>
      <c r="U74">
        <f t="shared" si="96"/>
        <v>0.18270558899627481</v>
      </c>
      <c r="V74">
        <f t="shared" si="54"/>
        <v>2.9250522807866051</v>
      </c>
      <c r="W74">
        <f t="shared" si="55"/>
        <v>0.17659409751644789</v>
      </c>
      <c r="X74">
        <f t="shared" si="56"/>
        <v>0.11090337398392985</v>
      </c>
      <c r="Y74">
        <f t="shared" si="57"/>
        <v>344.33649967096898</v>
      </c>
      <c r="Z74">
        <f t="shared" si="97"/>
        <v>29.279431203055175</v>
      </c>
      <c r="AA74">
        <f t="shared" si="98"/>
        <v>28.0227</v>
      </c>
      <c r="AB74">
        <f t="shared" si="99"/>
        <v>3.7998644123702068</v>
      </c>
      <c r="AC74">
        <f t="shared" si="100"/>
        <v>59.722819770280907</v>
      </c>
      <c r="AD74">
        <f t="shared" si="62"/>
        <v>2.2633614190467997</v>
      </c>
      <c r="AE74">
        <f t="shared" si="63"/>
        <v>3.7897765506595968</v>
      </c>
      <c r="AF74">
        <f t="shared" si="64"/>
        <v>1.5365029933234071</v>
      </c>
      <c r="AG74">
        <f t="shared" si="65"/>
        <v>-123.66388333969763</v>
      </c>
      <c r="AH74">
        <f t="shared" si="66"/>
        <v>-7.1909110864166452</v>
      </c>
      <c r="AI74">
        <f t="shared" si="67"/>
        <v>-0.5358713646297274</v>
      </c>
      <c r="AJ74">
        <f t="shared" si="101"/>
        <v>212.945833880225</v>
      </c>
      <c r="AK74">
        <v>0</v>
      </c>
      <c r="AL74">
        <v>0</v>
      </c>
      <c r="AM74">
        <f t="shared" si="69"/>
        <v>1</v>
      </c>
      <c r="AN74">
        <f t="shared" si="102"/>
        <v>0</v>
      </c>
      <c r="AO74">
        <f t="shared" si="71"/>
        <v>52569.427166492642</v>
      </c>
      <c r="AP74" t="s">
        <v>422</v>
      </c>
      <c r="AQ74">
        <v>10366.9</v>
      </c>
      <c r="AR74">
        <v>993.59653846153856</v>
      </c>
      <c r="AS74">
        <v>3431.87</v>
      </c>
      <c r="AT74">
        <f t="shared" si="103"/>
        <v>0.71047955241266758</v>
      </c>
      <c r="AU74">
        <v>-3.9894345373445681</v>
      </c>
      <c r="AV74" t="s">
        <v>722</v>
      </c>
      <c r="AW74">
        <v>10252.299999999999</v>
      </c>
      <c r="AX74">
        <v>689.60040000000004</v>
      </c>
      <c r="AY74">
        <v>941.67680887369613</v>
      </c>
      <c r="AZ74">
        <f t="shared" si="104"/>
        <v>0.26768887849664169</v>
      </c>
      <c r="BA74">
        <v>0.5</v>
      </c>
      <c r="BB74">
        <f t="shared" si="74"/>
        <v>1513.0415998354845</v>
      </c>
      <c r="BC74">
        <f t="shared" si="75"/>
        <v>37.366248436917417</v>
      </c>
      <c r="BD74">
        <f t="shared" si="76"/>
        <v>202.51220448936269</v>
      </c>
      <c r="BE74">
        <f t="shared" si="77"/>
        <v>2.7332812910602494E-2</v>
      </c>
      <c r="BF74">
        <f t="shared" si="78"/>
        <v>2.6444244645938868</v>
      </c>
      <c r="BG74">
        <f t="shared" si="79"/>
        <v>562.74814385369416</v>
      </c>
      <c r="BH74" t="s">
        <v>723</v>
      </c>
      <c r="BI74">
        <v>525.34</v>
      </c>
      <c r="BJ74">
        <f t="shared" si="105"/>
        <v>525.34</v>
      </c>
      <c r="BK74">
        <f t="shared" si="106"/>
        <v>0.44212282276725146</v>
      </c>
      <c r="BL74">
        <f t="shared" si="82"/>
        <v>0.60546270111362743</v>
      </c>
      <c r="BM74">
        <f t="shared" si="83"/>
        <v>0.85675812433599652</v>
      </c>
      <c r="BN74">
        <f t="shared" si="84"/>
        <v>-4.8551179074846829</v>
      </c>
      <c r="BO74">
        <f t="shared" si="85"/>
        <v>1.0212936450348282</v>
      </c>
      <c r="BP74">
        <f t="shared" si="86"/>
        <v>0.46124360630161038</v>
      </c>
      <c r="BQ74">
        <f t="shared" si="107"/>
        <v>0.53875639369838968</v>
      </c>
      <c r="BR74">
        <v>17064</v>
      </c>
      <c r="BS74">
        <v>290.00000000000011</v>
      </c>
      <c r="BT74">
        <v>879.41</v>
      </c>
      <c r="BU74">
        <v>275</v>
      </c>
      <c r="BV74">
        <v>10252.299999999999</v>
      </c>
      <c r="BW74">
        <v>877.85</v>
      </c>
      <c r="BX74">
        <v>1.56</v>
      </c>
      <c r="BY74">
        <v>300.00000000000011</v>
      </c>
      <c r="BZ74">
        <v>38.5</v>
      </c>
      <c r="CA74">
        <v>941.67680887369613</v>
      </c>
      <c r="CB74">
        <v>0.94043239697989789</v>
      </c>
      <c r="CC74">
        <v>-65.439262320147733</v>
      </c>
      <c r="CD74">
        <v>0.78957934123341089</v>
      </c>
      <c r="CE74">
        <v>0.99594018679585261</v>
      </c>
      <c r="CF74">
        <v>-1.1176741713014471E-2</v>
      </c>
      <c r="CG74">
        <v>289.99999999999989</v>
      </c>
      <c r="CH74">
        <v>874.78</v>
      </c>
      <c r="CI74">
        <v>705</v>
      </c>
      <c r="CJ74">
        <v>10234.5</v>
      </c>
      <c r="CK74">
        <v>877.74</v>
      </c>
      <c r="CL74">
        <v>-2.96</v>
      </c>
      <c r="CZ74">
        <f t="shared" si="88"/>
        <v>1799.83</v>
      </c>
      <c r="DA74">
        <f t="shared" si="108"/>
        <v>1513.0415998354845</v>
      </c>
      <c r="DB74">
        <f t="shared" si="90"/>
        <v>0.84065806205890803</v>
      </c>
      <c r="DC74">
        <f t="shared" si="91"/>
        <v>0.19131612411781612</v>
      </c>
      <c r="DD74">
        <v>6</v>
      </c>
      <c r="DE74">
        <v>0.5</v>
      </c>
      <c r="DF74" t="s">
        <v>425</v>
      </c>
      <c r="DG74">
        <v>2</v>
      </c>
      <c r="DH74">
        <v>1693598257</v>
      </c>
      <c r="DI74">
        <v>752.61300000000006</v>
      </c>
      <c r="DJ74">
        <v>800.00400000000002</v>
      </c>
      <c r="DK74">
        <v>22.680399999999999</v>
      </c>
      <c r="DL74">
        <v>19.3904</v>
      </c>
      <c r="DM74">
        <v>756.00699999999995</v>
      </c>
      <c r="DN74">
        <v>23.0822</v>
      </c>
      <c r="DO74">
        <v>499.8</v>
      </c>
      <c r="DP74">
        <v>99.694000000000003</v>
      </c>
      <c r="DQ74">
        <v>9.9717E-2</v>
      </c>
      <c r="DR74">
        <v>27.9771</v>
      </c>
      <c r="DS74">
        <v>28.0227</v>
      </c>
      <c r="DT74">
        <v>999.9</v>
      </c>
      <c r="DU74">
        <v>0</v>
      </c>
      <c r="DV74">
        <v>0</v>
      </c>
      <c r="DW74">
        <v>10005</v>
      </c>
      <c r="DX74">
        <v>0</v>
      </c>
      <c r="DY74">
        <v>147.56100000000001</v>
      </c>
      <c r="DZ74">
        <v>-47.391100000000002</v>
      </c>
      <c r="EA74">
        <v>770.07899999999995</v>
      </c>
      <c r="EB74">
        <v>815.82299999999998</v>
      </c>
      <c r="EC74">
        <v>3.2900100000000001</v>
      </c>
      <c r="ED74">
        <v>800.00400000000002</v>
      </c>
      <c r="EE74">
        <v>19.3904</v>
      </c>
      <c r="EF74">
        <v>2.2610999999999999</v>
      </c>
      <c r="EG74">
        <v>1.9331100000000001</v>
      </c>
      <c r="EH74">
        <v>19.401900000000001</v>
      </c>
      <c r="EI74">
        <v>16.9068</v>
      </c>
      <c r="EJ74">
        <v>1799.83</v>
      </c>
      <c r="EK74">
        <v>0.97800299999999996</v>
      </c>
      <c r="EL74">
        <v>2.1997300000000001E-2</v>
      </c>
      <c r="EM74">
        <v>0</v>
      </c>
      <c r="EN74">
        <v>689.03800000000001</v>
      </c>
      <c r="EO74">
        <v>5.0002500000000003</v>
      </c>
      <c r="EP74">
        <v>19028.900000000001</v>
      </c>
      <c r="EQ74">
        <v>14820.7</v>
      </c>
      <c r="ER74">
        <v>50.186999999999998</v>
      </c>
      <c r="ES74">
        <v>51.686999999999998</v>
      </c>
      <c r="ET74">
        <v>51.186999999999998</v>
      </c>
      <c r="EU74">
        <v>50.311999999999998</v>
      </c>
      <c r="EV74">
        <v>51.061999999999998</v>
      </c>
      <c r="EW74">
        <v>1755.35</v>
      </c>
      <c r="EX74">
        <v>39.479999999999997</v>
      </c>
      <c r="EY74">
        <v>0</v>
      </c>
      <c r="EZ74">
        <v>163.39999985694891</v>
      </c>
      <c r="FA74">
        <v>0</v>
      </c>
      <c r="FB74">
        <v>689.60040000000004</v>
      </c>
      <c r="FC74">
        <v>-1.475692302005388</v>
      </c>
      <c r="FD74">
        <v>-730.47692567407569</v>
      </c>
      <c r="FE74">
        <v>19026.28</v>
      </c>
      <c r="FF74">
        <v>15</v>
      </c>
      <c r="FG74">
        <v>1693598215.5</v>
      </c>
      <c r="FH74" t="s">
        <v>724</v>
      </c>
      <c r="FI74">
        <v>1693598211.5</v>
      </c>
      <c r="FJ74">
        <v>1693598215.5</v>
      </c>
      <c r="FK74">
        <v>72</v>
      </c>
      <c r="FL74">
        <v>-4.8000000000000001E-2</v>
      </c>
      <c r="FM74">
        <v>1.4999999999999999E-2</v>
      </c>
      <c r="FN74">
        <v>-3.3940000000000001</v>
      </c>
      <c r="FO74">
        <v>-0.40200000000000002</v>
      </c>
      <c r="FP74">
        <v>800</v>
      </c>
      <c r="FQ74">
        <v>20</v>
      </c>
      <c r="FR74">
        <v>0.34</v>
      </c>
      <c r="FS74">
        <v>0.27</v>
      </c>
      <c r="FT74">
        <v>37.263219606089301</v>
      </c>
      <c r="FU74">
        <v>-0.20098997648928321</v>
      </c>
      <c r="FV74">
        <v>0.19941503368758939</v>
      </c>
      <c r="FW74">
        <v>1</v>
      </c>
      <c r="FX74">
        <v>0.20190606982169171</v>
      </c>
      <c r="FY74">
        <v>-3.3909573857002127E-2</v>
      </c>
      <c r="FZ74">
        <v>7.3504423730567179E-3</v>
      </c>
      <c r="GA74">
        <v>1</v>
      </c>
      <c r="GB74">
        <v>2</v>
      </c>
      <c r="GC74">
        <v>2</v>
      </c>
      <c r="GD74" t="s">
        <v>427</v>
      </c>
      <c r="GE74">
        <v>2.9170699999999998</v>
      </c>
      <c r="GF74">
        <v>2.8296399999999999</v>
      </c>
      <c r="GG74">
        <v>0.14228199999999999</v>
      </c>
      <c r="GH74">
        <v>0.14522099999999999</v>
      </c>
      <c r="GI74">
        <v>0.115749</v>
      </c>
      <c r="GJ74">
        <v>9.8554900000000001E-2</v>
      </c>
      <c r="GK74">
        <v>22368.3</v>
      </c>
      <c r="GL74">
        <v>27174</v>
      </c>
      <c r="GM74">
        <v>23482.400000000001</v>
      </c>
      <c r="GN74">
        <v>29112</v>
      </c>
      <c r="GO74">
        <v>28343.4</v>
      </c>
      <c r="GP74">
        <v>37097.9</v>
      </c>
      <c r="GQ74">
        <v>33215.4</v>
      </c>
      <c r="GR74">
        <v>42903.1</v>
      </c>
      <c r="GS74">
        <v>1.9585999999999999</v>
      </c>
      <c r="GT74">
        <v>1.8122</v>
      </c>
      <c r="GU74">
        <v>3.1441500000000001E-3</v>
      </c>
      <c r="GV74">
        <v>0</v>
      </c>
      <c r="GW74">
        <v>27.971399999999999</v>
      </c>
      <c r="GX74">
        <v>999.9</v>
      </c>
      <c r="GY74">
        <v>38.200000000000003</v>
      </c>
      <c r="GZ74">
        <v>36.6</v>
      </c>
      <c r="HA74">
        <v>23.637</v>
      </c>
      <c r="HB74">
        <v>62.052100000000003</v>
      </c>
      <c r="HC74">
        <v>36.338099999999997</v>
      </c>
      <c r="HD74">
        <v>1</v>
      </c>
      <c r="HE74">
        <v>0.52014199999999999</v>
      </c>
      <c r="HF74">
        <v>5.5589000000000004</v>
      </c>
      <c r="HG74">
        <v>20.233599999999999</v>
      </c>
      <c r="HH74">
        <v>5.2112999999999996</v>
      </c>
      <c r="HI74">
        <v>11.8782</v>
      </c>
      <c r="HJ74">
        <v>4.9847999999999999</v>
      </c>
      <c r="HK74">
        <v>3.2839999999999998</v>
      </c>
      <c r="HL74">
        <v>9999</v>
      </c>
      <c r="HM74">
        <v>9999</v>
      </c>
      <c r="HN74">
        <v>9999</v>
      </c>
      <c r="HO74">
        <v>999.9</v>
      </c>
      <c r="HP74">
        <v>1.8545499999999999</v>
      </c>
      <c r="HQ74">
        <v>1.86066</v>
      </c>
      <c r="HR74">
        <v>1.85806</v>
      </c>
      <c r="HS74">
        <v>1.85928</v>
      </c>
      <c r="HT74">
        <v>1.8585400000000001</v>
      </c>
      <c r="HU74">
        <v>1.8591200000000001</v>
      </c>
      <c r="HV74">
        <v>1.85747</v>
      </c>
      <c r="HW74">
        <v>1.8608100000000001</v>
      </c>
      <c r="HX74">
        <v>5</v>
      </c>
      <c r="HY74">
        <v>0</v>
      </c>
      <c r="HZ74">
        <v>0</v>
      </c>
      <c r="IA74">
        <v>0</v>
      </c>
      <c r="IB74" t="s">
        <v>428</v>
      </c>
      <c r="IC74" t="s">
        <v>429</v>
      </c>
      <c r="ID74" t="s">
        <v>430</v>
      </c>
      <c r="IE74" t="s">
        <v>430</v>
      </c>
      <c r="IF74" t="s">
        <v>430</v>
      </c>
      <c r="IG74" t="s">
        <v>430</v>
      </c>
      <c r="IH74">
        <v>0</v>
      </c>
      <c r="II74">
        <v>100</v>
      </c>
      <c r="IJ74">
        <v>100</v>
      </c>
      <c r="IK74">
        <v>-3.3940000000000001</v>
      </c>
      <c r="IL74">
        <v>-0.40179999999999999</v>
      </c>
      <c r="IM74">
        <v>-3.3936666666667179</v>
      </c>
      <c r="IN74">
        <v>0</v>
      </c>
      <c r="IO74">
        <v>0</v>
      </c>
      <c r="IP74">
        <v>0</v>
      </c>
      <c r="IQ74">
        <v>-0.40179047619047742</v>
      </c>
      <c r="IR74">
        <v>0</v>
      </c>
      <c r="IS74">
        <v>0</v>
      </c>
      <c r="IT74">
        <v>0</v>
      </c>
      <c r="IU74">
        <v>-1</v>
      </c>
      <c r="IV74">
        <v>-1</v>
      </c>
      <c r="IW74">
        <v>-1</v>
      </c>
      <c r="IX74">
        <v>-1</v>
      </c>
      <c r="IY74">
        <v>0.8</v>
      </c>
      <c r="IZ74">
        <v>0.7</v>
      </c>
      <c r="JA74">
        <v>1.7334000000000001</v>
      </c>
      <c r="JB74">
        <v>2.4621599999999999</v>
      </c>
      <c r="JC74">
        <v>1.49414</v>
      </c>
      <c r="JD74">
        <v>2.2875999999999999</v>
      </c>
      <c r="JE74">
        <v>1.54419</v>
      </c>
      <c r="JF74">
        <v>2.4670399999999999</v>
      </c>
      <c r="JG74">
        <v>39.566600000000001</v>
      </c>
      <c r="JH74">
        <v>15.970800000000001</v>
      </c>
      <c r="JI74">
        <v>18</v>
      </c>
      <c r="JJ74">
        <v>517.34400000000005</v>
      </c>
      <c r="JK74">
        <v>451.34300000000002</v>
      </c>
      <c r="JL74">
        <v>20.553599999999999</v>
      </c>
      <c r="JM74">
        <v>33.635399999999997</v>
      </c>
      <c r="JN74">
        <v>30.0001</v>
      </c>
      <c r="JO74">
        <v>33.611899999999999</v>
      </c>
      <c r="JP74">
        <v>33.581499999999998</v>
      </c>
      <c r="JQ74">
        <v>34.770299999999999</v>
      </c>
      <c r="JR74">
        <v>21.228100000000001</v>
      </c>
      <c r="JS74">
        <v>30.814299999999999</v>
      </c>
      <c r="JT74">
        <v>20.555</v>
      </c>
      <c r="JU74">
        <v>800</v>
      </c>
      <c r="JV74">
        <v>19.514600000000002</v>
      </c>
      <c r="JW74">
        <v>98.497600000000006</v>
      </c>
      <c r="JX74">
        <v>96.6999</v>
      </c>
    </row>
    <row r="75" spans="1:284" x14ac:dyDescent="0.3">
      <c r="A75">
        <v>68</v>
      </c>
      <c r="B75">
        <v>1693598369.5</v>
      </c>
      <c r="C75">
        <v>13975</v>
      </c>
      <c r="D75" t="s">
        <v>725</v>
      </c>
      <c r="E75" t="s">
        <v>726</v>
      </c>
      <c r="F75" t="s">
        <v>416</v>
      </c>
      <c r="G75" t="s">
        <v>666</v>
      </c>
      <c r="H75" t="s">
        <v>591</v>
      </c>
      <c r="I75" t="s">
        <v>419</v>
      </c>
      <c r="J75" t="s">
        <v>420</v>
      </c>
      <c r="K75" t="s">
        <v>592</v>
      </c>
      <c r="L75" t="s">
        <v>593</v>
      </c>
      <c r="M75">
        <v>1693598369.5</v>
      </c>
      <c r="N75">
        <f t="shared" si="92"/>
        <v>2.0149863390689928E-3</v>
      </c>
      <c r="O75">
        <f t="shared" si="47"/>
        <v>2.0149863390689928</v>
      </c>
      <c r="P75">
        <f t="shared" si="48"/>
        <v>38.434698638075936</v>
      </c>
      <c r="Q75">
        <f t="shared" si="93"/>
        <v>1150.83</v>
      </c>
      <c r="R75">
        <f t="shared" si="94"/>
        <v>644.5886639626209</v>
      </c>
      <c r="S75">
        <f t="shared" si="95"/>
        <v>64.325456525070408</v>
      </c>
      <c r="T75">
        <f t="shared" si="52"/>
        <v>114.84481386572999</v>
      </c>
      <c r="U75">
        <f t="shared" si="96"/>
        <v>0.12987616960365969</v>
      </c>
      <c r="V75">
        <f t="shared" si="54"/>
        <v>2.9224055005000702</v>
      </c>
      <c r="W75">
        <f t="shared" si="55"/>
        <v>0.12675273920044047</v>
      </c>
      <c r="X75">
        <f t="shared" si="56"/>
        <v>7.9494833419730043E-2</v>
      </c>
      <c r="Y75">
        <f t="shared" si="57"/>
        <v>344.35929967099094</v>
      </c>
      <c r="Z75">
        <f t="shared" si="97"/>
        <v>29.436083862338403</v>
      </c>
      <c r="AA75">
        <f t="shared" si="98"/>
        <v>28.0334</v>
      </c>
      <c r="AB75">
        <f t="shared" si="99"/>
        <v>3.8022349109596489</v>
      </c>
      <c r="AC75">
        <f t="shared" si="100"/>
        <v>59.915991245904863</v>
      </c>
      <c r="AD75">
        <f t="shared" si="62"/>
        <v>2.2640444115094001</v>
      </c>
      <c r="AE75">
        <f t="shared" si="63"/>
        <v>3.7786980811473145</v>
      </c>
      <c r="AF75">
        <f t="shared" si="64"/>
        <v>1.5381904994502489</v>
      </c>
      <c r="AG75">
        <f t="shared" si="65"/>
        <v>-88.860897552942589</v>
      </c>
      <c r="AH75">
        <f t="shared" si="66"/>
        <v>-16.779365249025297</v>
      </c>
      <c r="AI75">
        <f t="shared" si="67"/>
        <v>-1.2512953637557405</v>
      </c>
      <c r="AJ75">
        <f t="shared" si="101"/>
        <v>237.46774150526733</v>
      </c>
      <c r="AK75">
        <v>0</v>
      </c>
      <c r="AL75">
        <v>0</v>
      </c>
      <c r="AM75">
        <f t="shared" si="69"/>
        <v>1</v>
      </c>
      <c r="AN75">
        <f t="shared" si="102"/>
        <v>0</v>
      </c>
      <c r="AO75">
        <f t="shared" si="71"/>
        <v>52502.057014518221</v>
      </c>
      <c r="AP75" t="s">
        <v>422</v>
      </c>
      <c r="AQ75">
        <v>10366.9</v>
      </c>
      <c r="AR75">
        <v>993.59653846153856</v>
      </c>
      <c r="AS75">
        <v>3431.87</v>
      </c>
      <c r="AT75">
        <f t="shared" si="103"/>
        <v>0.71047955241266758</v>
      </c>
      <c r="AU75">
        <v>-3.9894345373445681</v>
      </c>
      <c r="AV75" t="s">
        <v>727</v>
      </c>
      <c r="AW75">
        <v>10265.200000000001</v>
      </c>
      <c r="AX75">
        <v>690.99051999999995</v>
      </c>
      <c r="AY75">
        <v>955.40042370333219</v>
      </c>
      <c r="AZ75">
        <f t="shared" si="104"/>
        <v>0.27675296885302192</v>
      </c>
      <c r="BA75">
        <v>0.5</v>
      </c>
      <c r="BB75">
        <f t="shared" si="74"/>
        <v>1513.1423998354956</v>
      </c>
      <c r="BC75">
        <f t="shared" si="75"/>
        <v>38.434698638075936</v>
      </c>
      <c r="BD75">
        <f t="shared" si="76"/>
        <v>209.38332572592986</v>
      </c>
      <c r="BE75">
        <f t="shared" si="77"/>
        <v>2.8037105549373765E-2</v>
      </c>
      <c r="BF75">
        <f t="shared" si="78"/>
        <v>2.5920750241007355</v>
      </c>
      <c r="BG75">
        <f t="shared" si="79"/>
        <v>567.62066220245754</v>
      </c>
      <c r="BH75" t="s">
        <v>728</v>
      </c>
      <c r="BI75">
        <v>530.72</v>
      </c>
      <c r="BJ75">
        <f t="shared" si="105"/>
        <v>530.72</v>
      </c>
      <c r="BK75">
        <f t="shared" si="106"/>
        <v>0.44450516575781063</v>
      </c>
      <c r="BL75">
        <f t="shared" si="82"/>
        <v>0.62260911722184853</v>
      </c>
      <c r="BM75">
        <f t="shared" si="83"/>
        <v>0.85361652320516623</v>
      </c>
      <c r="BN75">
        <f t="shared" si="84"/>
        <v>-6.9224292935847425</v>
      </c>
      <c r="BO75">
        <f t="shared" si="85"/>
        <v>1.0156652300739497</v>
      </c>
      <c r="BP75">
        <f t="shared" si="86"/>
        <v>0.47819919539848321</v>
      </c>
      <c r="BQ75">
        <f t="shared" si="107"/>
        <v>0.52180080460151679</v>
      </c>
      <c r="BR75">
        <v>17066</v>
      </c>
      <c r="BS75">
        <v>290.00000000000011</v>
      </c>
      <c r="BT75">
        <v>889.71</v>
      </c>
      <c r="BU75">
        <v>175</v>
      </c>
      <c r="BV75">
        <v>10265.200000000001</v>
      </c>
      <c r="BW75">
        <v>887.37</v>
      </c>
      <c r="BX75">
        <v>2.34</v>
      </c>
      <c r="BY75">
        <v>300.00000000000011</v>
      </c>
      <c r="BZ75">
        <v>38.5</v>
      </c>
      <c r="CA75">
        <v>955.40042370333219</v>
      </c>
      <c r="CB75">
        <v>1.148752744162217</v>
      </c>
      <c r="CC75">
        <v>-69.837818460921184</v>
      </c>
      <c r="CD75">
        <v>0.96437158952821767</v>
      </c>
      <c r="CE75">
        <v>0.99468928547476054</v>
      </c>
      <c r="CF75">
        <v>-1.117573370411569E-2</v>
      </c>
      <c r="CG75">
        <v>289.99999999999989</v>
      </c>
      <c r="CH75">
        <v>883.88</v>
      </c>
      <c r="CI75">
        <v>665</v>
      </c>
      <c r="CJ75">
        <v>10236.1</v>
      </c>
      <c r="CK75">
        <v>887.17</v>
      </c>
      <c r="CL75">
        <v>-3.29</v>
      </c>
      <c r="CZ75">
        <f t="shared" si="88"/>
        <v>1799.95</v>
      </c>
      <c r="DA75">
        <f t="shared" si="108"/>
        <v>1513.1423998354956</v>
      </c>
      <c r="DB75">
        <f t="shared" si="90"/>
        <v>0.84065801818689156</v>
      </c>
      <c r="DC75">
        <f t="shared" si="91"/>
        <v>0.19131603637378311</v>
      </c>
      <c r="DD75">
        <v>6</v>
      </c>
      <c r="DE75">
        <v>0.5</v>
      </c>
      <c r="DF75" t="s">
        <v>425</v>
      </c>
      <c r="DG75">
        <v>2</v>
      </c>
      <c r="DH75">
        <v>1693598369.5</v>
      </c>
      <c r="DI75">
        <v>1150.83</v>
      </c>
      <c r="DJ75">
        <v>1199.74</v>
      </c>
      <c r="DK75">
        <v>22.6874</v>
      </c>
      <c r="DL75">
        <v>20.324000000000002</v>
      </c>
      <c r="DM75">
        <v>1154.45</v>
      </c>
      <c r="DN75">
        <v>23.099900000000002</v>
      </c>
      <c r="DO75">
        <v>499.94200000000001</v>
      </c>
      <c r="DP75">
        <v>99.692999999999998</v>
      </c>
      <c r="DQ75">
        <v>0.10003099999999999</v>
      </c>
      <c r="DR75">
        <v>27.9269</v>
      </c>
      <c r="DS75">
        <v>28.0334</v>
      </c>
      <c r="DT75">
        <v>999.9</v>
      </c>
      <c r="DU75">
        <v>0</v>
      </c>
      <c r="DV75">
        <v>0</v>
      </c>
      <c r="DW75">
        <v>9990</v>
      </c>
      <c r="DX75">
        <v>0</v>
      </c>
      <c r="DY75">
        <v>139.91800000000001</v>
      </c>
      <c r="DZ75">
        <v>-48.91</v>
      </c>
      <c r="EA75">
        <v>1177.54</v>
      </c>
      <c r="EB75">
        <v>1224.6300000000001</v>
      </c>
      <c r="EC75">
        <v>2.36334</v>
      </c>
      <c r="ED75">
        <v>1199.74</v>
      </c>
      <c r="EE75">
        <v>20.324000000000002</v>
      </c>
      <c r="EF75">
        <v>2.2617699999999998</v>
      </c>
      <c r="EG75">
        <v>2.02616</v>
      </c>
      <c r="EH75">
        <v>19.406700000000001</v>
      </c>
      <c r="EI75">
        <v>17.650300000000001</v>
      </c>
      <c r="EJ75">
        <v>1799.95</v>
      </c>
      <c r="EK75">
        <v>0.97800600000000004</v>
      </c>
      <c r="EL75">
        <v>2.1993599999999999E-2</v>
      </c>
      <c r="EM75">
        <v>0</v>
      </c>
      <c r="EN75">
        <v>690.42899999999997</v>
      </c>
      <c r="EO75">
        <v>5.0002500000000003</v>
      </c>
      <c r="EP75">
        <v>19473.3</v>
      </c>
      <c r="EQ75">
        <v>14821.7</v>
      </c>
      <c r="ER75">
        <v>50.311999999999998</v>
      </c>
      <c r="ES75">
        <v>51.811999999999998</v>
      </c>
      <c r="ET75">
        <v>51.25</v>
      </c>
      <c r="EU75">
        <v>50.5</v>
      </c>
      <c r="EV75">
        <v>51.186999999999998</v>
      </c>
      <c r="EW75">
        <v>1755.47</v>
      </c>
      <c r="EX75">
        <v>39.479999999999997</v>
      </c>
      <c r="EY75">
        <v>0</v>
      </c>
      <c r="EZ75">
        <v>110.5999999046326</v>
      </c>
      <c r="FA75">
        <v>0</v>
      </c>
      <c r="FB75">
        <v>690.99051999999995</v>
      </c>
      <c r="FC75">
        <v>-2.3141538528798371</v>
      </c>
      <c r="FD75">
        <v>887.93846469275229</v>
      </c>
      <c r="FE75">
        <v>19381.712</v>
      </c>
      <c r="FF75">
        <v>15</v>
      </c>
      <c r="FG75">
        <v>1693598330.5</v>
      </c>
      <c r="FH75" t="s">
        <v>729</v>
      </c>
      <c r="FI75">
        <v>1693598330.5</v>
      </c>
      <c r="FJ75">
        <v>1693598319.5</v>
      </c>
      <c r="FK75">
        <v>73</v>
      </c>
      <c r="FL75">
        <v>-0.22700000000000001</v>
      </c>
      <c r="FM75">
        <v>-1.0999999999999999E-2</v>
      </c>
      <c r="FN75">
        <v>-3.621</v>
      </c>
      <c r="FO75">
        <v>-0.41299999999999998</v>
      </c>
      <c r="FP75">
        <v>1200</v>
      </c>
      <c r="FQ75">
        <v>20</v>
      </c>
      <c r="FR75">
        <v>0.32</v>
      </c>
      <c r="FS75">
        <v>0.1</v>
      </c>
      <c r="FT75">
        <v>38.638612795845873</v>
      </c>
      <c r="FU75">
        <v>-0.74317799475260793</v>
      </c>
      <c r="FV75">
        <v>0.19832196451775319</v>
      </c>
      <c r="FW75">
        <v>1</v>
      </c>
      <c r="FX75">
        <v>0.1304845555962616</v>
      </c>
      <c r="FY75">
        <v>1.147127111025791E-2</v>
      </c>
      <c r="FZ75">
        <v>2.6958632562065371E-3</v>
      </c>
      <c r="GA75">
        <v>1</v>
      </c>
      <c r="GB75">
        <v>2</v>
      </c>
      <c r="GC75">
        <v>2</v>
      </c>
      <c r="GD75" t="s">
        <v>427</v>
      </c>
      <c r="GE75">
        <v>2.91743</v>
      </c>
      <c r="GF75">
        <v>2.8298199999999998</v>
      </c>
      <c r="GG75">
        <v>0.186891</v>
      </c>
      <c r="GH75">
        <v>0.188302</v>
      </c>
      <c r="GI75">
        <v>0.11581</v>
      </c>
      <c r="GJ75">
        <v>0.10191600000000001</v>
      </c>
      <c r="GK75">
        <v>21204.6</v>
      </c>
      <c r="GL75">
        <v>25800.9</v>
      </c>
      <c r="GM75">
        <v>23483.4</v>
      </c>
      <c r="GN75">
        <v>29110</v>
      </c>
      <c r="GO75">
        <v>28347.5</v>
      </c>
      <c r="GP75">
        <v>36961.4</v>
      </c>
      <c r="GQ75">
        <v>33217.699999999997</v>
      </c>
      <c r="GR75">
        <v>42900.2</v>
      </c>
      <c r="GS75">
        <v>1.9583999999999999</v>
      </c>
      <c r="GT75">
        <v>1.8158000000000001</v>
      </c>
      <c r="GU75">
        <v>4.2319300000000001E-3</v>
      </c>
      <c r="GV75">
        <v>0</v>
      </c>
      <c r="GW75">
        <v>27.964300000000001</v>
      </c>
      <c r="GX75">
        <v>999.9</v>
      </c>
      <c r="GY75">
        <v>38.5</v>
      </c>
      <c r="GZ75">
        <v>36.5</v>
      </c>
      <c r="HA75">
        <v>23.692900000000002</v>
      </c>
      <c r="HB75">
        <v>62.1021</v>
      </c>
      <c r="HC75">
        <v>36.229999999999997</v>
      </c>
      <c r="HD75">
        <v>1</v>
      </c>
      <c r="HE75">
        <v>0.52217499999999994</v>
      </c>
      <c r="HF75">
        <v>5.82768</v>
      </c>
      <c r="HG75">
        <v>20.2257</v>
      </c>
      <c r="HH75">
        <v>5.2100999999999997</v>
      </c>
      <c r="HI75">
        <v>11.8782</v>
      </c>
      <c r="HJ75">
        <v>4.9851999999999999</v>
      </c>
      <c r="HK75">
        <v>3.2839999999999998</v>
      </c>
      <c r="HL75">
        <v>9999</v>
      </c>
      <c r="HM75">
        <v>9999</v>
      </c>
      <c r="HN75">
        <v>9999</v>
      </c>
      <c r="HO75">
        <v>999.9</v>
      </c>
      <c r="HP75">
        <v>1.8545499999999999</v>
      </c>
      <c r="HQ75">
        <v>1.86066</v>
      </c>
      <c r="HR75">
        <v>1.8580399999999999</v>
      </c>
      <c r="HS75">
        <v>1.85928</v>
      </c>
      <c r="HT75">
        <v>1.8585799999999999</v>
      </c>
      <c r="HU75">
        <v>1.85914</v>
      </c>
      <c r="HV75">
        <v>1.8574900000000001</v>
      </c>
      <c r="HW75">
        <v>1.8608100000000001</v>
      </c>
      <c r="HX75">
        <v>5</v>
      </c>
      <c r="HY75">
        <v>0</v>
      </c>
      <c r="HZ75">
        <v>0</v>
      </c>
      <c r="IA75">
        <v>0</v>
      </c>
      <c r="IB75" t="s">
        <v>428</v>
      </c>
      <c r="IC75" t="s">
        <v>429</v>
      </c>
      <c r="ID75" t="s">
        <v>430</v>
      </c>
      <c r="IE75" t="s">
        <v>430</v>
      </c>
      <c r="IF75" t="s">
        <v>430</v>
      </c>
      <c r="IG75" t="s">
        <v>430</v>
      </c>
      <c r="IH75">
        <v>0</v>
      </c>
      <c r="II75">
        <v>100</v>
      </c>
      <c r="IJ75">
        <v>100</v>
      </c>
      <c r="IK75">
        <v>-3.62</v>
      </c>
      <c r="IL75">
        <v>-0.41249999999999998</v>
      </c>
      <c r="IM75">
        <v>-3.6209999999998672</v>
      </c>
      <c r="IN75">
        <v>0</v>
      </c>
      <c r="IO75">
        <v>0</v>
      </c>
      <c r="IP75">
        <v>0</v>
      </c>
      <c r="IQ75">
        <v>-0.41251499999999908</v>
      </c>
      <c r="IR75">
        <v>0</v>
      </c>
      <c r="IS75">
        <v>0</v>
      </c>
      <c r="IT75">
        <v>0</v>
      </c>
      <c r="IU75">
        <v>-1</v>
      </c>
      <c r="IV75">
        <v>-1</v>
      </c>
      <c r="IW75">
        <v>-1</v>
      </c>
      <c r="IX75">
        <v>-1</v>
      </c>
      <c r="IY75">
        <v>0.7</v>
      </c>
      <c r="IZ75">
        <v>0.8</v>
      </c>
      <c r="JA75">
        <v>2.3913600000000002</v>
      </c>
      <c r="JB75">
        <v>2.4401899999999999</v>
      </c>
      <c r="JC75">
        <v>1.49414</v>
      </c>
      <c r="JD75">
        <v>2.2875999999999999</v>
      </c>
      <c r="JE75">
        <v>1.54419</v>
      </c>
      <c r="JF75">
        <v>2.4035600000000001</v>
      </c>
      <c r="JG75">
        <v>39.316899999999997</v>
      </c>
      <c r="JH75">
        <v>15.9445</v>
      </c>
      <c r="JI75">
        <v>18</v>
      </c>
      <c r="JJ75">
        <v>517.23500000000001</v>
      </c>
      <c r="JK75">
        <v>453.863</v>
      </c>
      <c r="JL75">
        <v>20.2182</v>
      </c>
      <c r="JM75">
        <v>33.644500000000001</v>
      </c>
      <c r="JN75">
        <v>30.0002</v>
      </c>
      <c r="JO75">
        <v>33.614899999999999</v>
      </c>
      <c r="JP75">
        <v>33.586799999999997</v>
      </c>
      <c r="JQ75">
        <v>47.922199999999997</v>
      </c>
      <c r="JR75">
        <v>17.916499999999999</v>
      </c>
      <c r="JS75">
        <v>31.822199999999999</v>
      </c>
      <c r="JT75">
        <v>20.207000000000001</v>
      </c>
      <c r="JU75">
        <v>1200</v>
      </c>
      <c r="JV75">
        <v>20.2636</v>
      </c>
      <c r="JW75">
        <v>98.503399999999999</v>
      </c>
      <c r="JX75">
        <v>96.693299999999994</v>
      </c>
    </row>
    <row r="76" spans="1:284" x14ac:dyDescent="0.3">
      <c r="A76">
        <v>69</v>
      </c>
      <c r="B76">
        <v>1693598527.5999999</v>
      </c>
      <c r="C76">
        <v>14133.099999904631</v>
      </c>
      <c r="D76" t="s">
        <v>730</v>
      </c>
      <c r="E76" t="s">
        <v>731</v>
      </c>
      <c r="F76" t="s">
        <v>416</v>
      </c>
      <c r="G76" t="s">
        <v>666</v>
      </c>
      <c r="H76" t="s">
        <v>591</v>
      </c>
      <c r="I76" t="s">
        <v>419</v>
      </c>
      <c r="J76" t="s">
        <v>420</v>
      </c>
      <c r="K76" t="s">
        <v>592</v>
      </c>
      <c r="L76" t="s">
        <v>593</v>
      </c>
      <c r="M76">
        <v>1693598527.5999999</v>
      </c>
      <c r="N76">
        <f t="shared" si="92"/>
        <v>1.9945078842137308E-3</v>
      </c>
      <c r="O76">
        <f t="shared" si="47"/>
        <v>1.9945078842137307</v>
      </c>
      <c r="P76">
        <f t="shared" si="48"/>
        <v>37.783813608890995</v>
      </c>
      <c r="Q76">
        <f t="shared" si="93"/>
        <v>1450.93</v>
      </c>
      <c r="R76">
        <f t="shared" si="94"/>
        <v>935.84223129406803</v>
      </c>
      <c r="S76">
        <f t="shared" si="95"/>
        <v>93.385040340582634</v>
      </c>
      <c r="T76">
        <f t="shared" si="52"/>
        <v>144.78418696066001</v>
      </c>
      <c r="U76">
        <f t="shared" si="96"/>
        <v>0.1273421174109734</v>
      </c>
      <c r="V76">
        <f t="shared" si="54"/>
        <v>2.9222947862925466</v>
      </c>
      <c r="W76">
        <f t="shared" si="55"/>
        <v>0.12433775275926592</v>
      </c>
      <c r="X76">
        <f t="shared" si="56"/>
        <v>7.7975122038648509E-2</v>
      </c>
      <c r="Y76">
        <f t="shared" si="57"/>
        <v>344.373799670837</v>
      </c>
      <c r="Z76">
        <f t="shared" si="97"/>
        <v>29.37362857659755</v>
      </c>
      <c r="AA76">
        <f t="shared" si="98"/>
        <v>28.012799999999999</v>
      </c>
      <c r="AB76">
        <f t="shared" si="99"/>
        <v>3.7976722957900648</v>
      </c>
      <c r="AC76">
        <f t="shared" si="100"/>
        <v>59.660145207747817</v>
      </c>
      <c r="AD76">
        <f t="shared" si="62"/>
        <v>2.2454506341888001</v>
      </c>
      <c r="AE76">
        <f t="shared" si="63"/>
        <v>3.763736454830473</v>
      </c>
      <c r="AF76">
        <f t="shared" si="64"/>
        <v>1.5522216616012647</v>
      </c>
      <c r="AG76">
        <f t="shared" si="65"/>
        <v>-87.957797693825526</v>
      </c>
      <c r="AH76">
        <f t="shared" si="66"/>
        <v>-24.246445828213147</v>
      </c>
      <c r="AI76">
        <f t="shared" si="67"/>
        <v>-1.8074116707342784</v>
      </c>
      <c r="AJ76">
        <f t="shared" si="101"/>
        <v>230.36214447806407</v>
      </c>
      <c r="AK76">
        <v>0</v>
      </c>
      <c r="AL76">
        <v>0</v>
      </c>
      <c r="AM76">
        <f t="shared" si="69"/>
        <v>1</v>
      </c>
      <c r="AN76">
        <f t="shared" si="102"/>
        <v>0</v>
      </c>
      <c r="AO76">
        <f t="shared" si="71"/>
        <v>52510.604941830825</v>
      </c>
      <c r="AP76" t="s">
        <v>422</v>
      </c>
      <c r="AQ76">
        <v>10366.9</v>
      </c>
      <c r="AR76">
        <v>993.59653846153856</v>
      </c>
      <c r="AS76">
        <v>3431.87</v>
      </c>
      <c r="AT76">
        <f t="shared" si="103"/>
        <v>0.71047955241266758</v>
      </c>
      <c r="AU76">
        <v>-3.9894345373445681</v>
      </c>
      <c r="AV76" t="s">
        <v>732</v>
      </c>
      <c r="AW76">
        <v>10257.799999999999</v>
      </c>
      <c r="AX76">
        <v>689.30349999999999</v>
      </c>
      <c r="AY76">
        <v>954.77441960020224</v>
      </c>
      <c r="AZ76">
        <f t="shared" si="104"/>
        <v>0.27804569765428389</v>
      </c>
      <c r="BA76">
        <v>0.5</v>
      </c>
      <c r="BB76">
        <f t="shared" si="74"/>
        <v>1513.2017998354183</v>
      </c>
      <c r="BC76">
        <f t="shared" si="75"/>
        <v>37.783813608890995</v>
      </c>
      <c r="BD76">
        <f t="shared" si="76"/>
        <v>210.36962506347845</v>
      </c>
      <c r="BE76">
        <f t="shared" si="77"/>
        <v>2.7605867340878776E-2</v>
      </c>
      <c r="BF76">
        <f t="shared" si="78"/>
        <v>2.5944301916226924</v>
      </c>
      <c r="BG76">
        <f t="shared" si="79"/>
        <v>567.39963881718825</v>
      </c>
      <c r="BH76" t="s">
        <v>733</v>
      </c>
      <c r="BI76">
        <v>525.80999999999995</v>
      </c>
      <c r="BJ76">
        <f t="shared" si="105"/>
        <v>525.80999999999995</v>
      </c>
      <c r="BK76">
        <f t="shared" si="106"/>
        <v>0.44928352791419024</v>
      </c>
      <c r="BL76">
        <f t="shared" si="82"/>
        <v>0.61886465979538097</v>
      </c>
      <c r="BM76">
        <f t="shared" si="83"/>
        <v>0.85238968926993852</v>
      </c>
      <c r="BN76">
        <f t="shared" si="84"/>
        <v>-6.8381357686426982</v>
      </c>
      <c r="BO76">
        <f t="shared" si="85"/>
        <v>1.0159219708017659</v>
      </c>
      <c r="BP76">
        <f t="shared" si="86"/>
        <v>0.4720783033409946</v>
      </c>
      <c r="BQ76">
        <f t="shared" si="107"/>
        <v>0.52792169665900546</v>
      </c>
      <c r="BR76">
        <v>17068</v>
      </c>
      <c r="BS76">
        <v>290.00000000000011</v>
      </c>
      <c r="BT76">
        <v>888.67</v>
      </c>
      <c r="BU76">
        <v>215</v>
      </c>
      <c r="BV76">
        <v>10257.799999999999</v>
      </c>
      <c r="BW76">
        <v>887.33</v>
      </c>
      <c r="BX76">
        <v>1.34</v>
      </c>
      <c r="BY76">
        <v>300.00000000000011</v>
      </c>
      <c r="BZ76">
        <v>38.5</v>
      </c>
      <c r="CA76">
        <v>954.77441960020224</v>
      </c>
      <c r="CB76">
        <v>1.1991287590444499</v>
      </c>
      <c r="CC76">
        <v>-69.187758305964209</v>
      </c>
      <c r="CD76">
        <v>1.0065308128985271</v>
      </c>
      <c r="CE76">
        <v>0.99410901828601761</v>
      </c>
      <c r="CF76">
        <v>-1.1174422246941059E-2</v>
      </c>
      <c r="CG76">
        <v>289.99999999999989</v>
      </c>
      <c r="CH76">
        <v>883.84</v>
      </c>
      <c r="CI76">
        <v>755</v>
      </c>
      <c r="CJ76">
        <v>10228.5</v>
      </c>
      <c r="CK76">
        <v>887.13</v>
      </c>
      <c r="CL76">
        <v>-3.29</v>
      </c>
      <c r="CZ76">
        <f t="shared" si="88"/>
        <v>1800.02</v>
      </c>
      <c r="DA76">
        <f t="shared" si="108"/>
        <v>1513.2017998354183</v>
      </c>
      <c r="DB76">
        <f t="shared" si="90"/>
        <v>0.84065832592716661</v>
      </c>
      <c r="DC76">
        <f t="shared" si="91"/>
        <v>0.1913166518543333</v>
      </c>
      <c r="DD76">
        <v>6</v>
      </c>
      <c r="DE76">
        <v>0.5</v>
      </c>
      <c r="DF76" t="s">
        <v>425</v>
      </c>
      <c r="DG76">
        <v>2</v>
      </c>
      <c r="DH76">
        <v>1693598527.5999999</v>
      </c>
      <c r="DI76">
        <v>1450.93</v>
      </c>
      <c r="DJ76">
        <v>1499.69</v>
      </c>
      <c r="DK76">
        <v>22.502400000000002</v>
      </c>
      <c r="DL76">
        <v>20.165400000000002</v>
      </c>
      <c r="DM76">
        <v>1454.89</v>
      </c>
      <c r="DN76">
        <v>22.903500000000001</v>
      </c>
      <c r="DO76">
        <v>500.54599999999999</v>
      </c>
      <c r="DP76">
        <v>99.686700000000002</v>
      </c>
      <c r="DQ76">
        <v>0.100462</v>
      </c>
      <c r="DR76">
        <v>27.858899999999998</v>
      </c>
      <c r="DS76">
        <v>28.012799999999999</v>
      </c>
      <c r="DT76">
        <v>999.9</v>
      </c>
      <c r="DU76">
        <v>0</v>
      </c>
      <c r="DV76">
        <v>0</v>
      </c>
      <c r="DW76">
        <v>9990</v>
      </c>
      <c r="DX76">
        <v>0</v>
      </c>
      <c r="DY76">
        <v>141.46700000000001</v>
      </c>
      <c r="DZ76">
        <v>-48.763300000000001</v>
      </c>
      <c r="EA76">
        <v>1484.33</v>
      </c>
      <c r="EB76">
        <v>1530.56</v>
      </c>
      <c r="EC76">
        <v>2.3370299999999999</v>
      </c>
      <c r="ED76">
        <v>1499.69</v>
      </c>
      <c r="EE76">
        <v>20.165400000000002</v>
      </c>
      <c r="EF76">
        <v>2.2431899999999998</v>
      </c>
      <c r="EG76">
        <v>2.0102199999999999</v>
      </c>
      <c r="EH76">
        <v>19.2742</v>
      </c>
      <c r="EI76">
        <v>17.525099999999998</v>
      </c>
      <c r="EJ76">
        <v>1800.02</v>
      </c>
      <c r="EK76">
        <v>0.97799400000000003</v>
      </c>
      <c r="EL76">
        <v>2.2005799999999999E-2</v>
      </c>
      <c r="EM76">
        <v>0</v>
      </c>
      <c r="EN76">
        <v>689.12400000000002</v>
      </c>
      <c r="EO76">
        <v>5.0002500000000003</v>
      </c>
      <c r="EP76">
        <v>18671.7</v>
      </c>
      <c r="EQ76">
        <v>14822.2</v>
      </c>
      <c r="ER76">
        <v>50.436999999999998</v>
      </c>
      <c r="ES76">
        <v>51.936999999999998</v>
      </c>
      <c r="ET76">
        <v>51.436999999999998</v>
      </c>
      <c r="EU76">
        <v>50.561999999999998</v>
      </c>
      <c r="EV76">
        <v>51.311999999999998</v>
      </c>
      <c r="EW76">
        <v>1755.52</v>
      </c>
      <c r="EX76">
        <v>39.5</v>
      </c>
      <c r="EY76">
        <v>0</v>
      </c>
      <c r="EZ76">
        <v>156.20000004768369</v>
      </c>
      <c r="FA76">
        <v>0</v>
      </c>
      <c r="FB76">
        <v>689.30349999999999</v>
      </c>
      <c r="FC76">
        <v>-1.275931614877396</v>
      </c>
      <c r="FD76">
        <v>-1417.5076900480219</v>
      </c>
      <c r="FE76">
        <v>18979.134615384621</v>
      </c>
      <c r="FF76">
        <v>15</v>
      </c>
      <c r="FG76">
        <v>1693598480</v>
      </c>
      <c r="FH76" t="s">
        <v>734</v>
      </c>
      <c r="FI76">
        <v>1693598480</v>
      </c>
      <c r="FJ76">
        <v>1693598475</v>
      </c>
      <c r="FK76">
        <v>74</v>
      </c>
      <c r="FL76">
        <v>-0.33600000000000002</v>
      </c>
      <c r="FM76">
        <v>1.0999999999999999E-2</v>
      </c>
      <c r="FN76">
        <v>-3.9569999999999999</v>
      </c>
      <c r="FO76">
        <v>-0.40100000000000002</v>
      </c>
      <c r="FP76">
        <v>1500</v>
      </c>
      <c r="FQ76">
        <v>20</v>
      </c>
      <c r="FR76">
        <v>0.19</v>
      </c>
      <c r="FS76">
        <v>0.18</v>
      </c>
      <c r="FT76">
        <v>38.41744008574517</v>
      </c>
      <c r="FU76">
        <v>-0.15187003104755989</v>
      </c>
      <c r="FV76">
        <v>0.19874402341953951</v>
      </c>
      <c r="FW76">
        <v>1</v>
      </c>
      <c r="FX76">
        <v>0.12875921149418029</v>
      </c>
      <c r="FY76">
        <v>5.2119973613463516E-3</v>
      </c>
      <c r="FZ76">
        <v>1.3775352755457881E-3</v>
      </c>
      <c r="GA76">
        <v>1</v>
      </c>
      <c r="GB76">
        <v>2</v>
      </c>
      <c r="GC76">
        <v>2</v>
      </c>
      <c r="GD76" t="s">
        <v>427</v>
      </c>
      <c r="GE76">
        <v>2.91892</v>
      </c>
      <c r="GF76">
        <v>2.83026</v>
      </c>
      <c r="GG76">
        <v>0.21499799999999999</v>
      </c>
      <c r="GH76">
        <v>0.2155</v>
      </c>
      <c r="GI76">
        <v>0.11510099999999999</v>
      </c>
      <c r="GJ76">
        <v>0.101344</v>
      </c>
      <c r="GK76">
        <v>20471.599999999999</v>
      </c>
      <c r="GL76">
        <v>24935.3</v>
      </c>
      <c r="GM76">
        <v>23485</v>
      </c>
      <c r="GN76">
        <v>29110.799999999999</v>
      </c>
      <c r="GO76">
        <v>28373.200000000001</v>
      </c>
      <c r="GP76">
        <v>36989</v>
      </c>
      <c r="GQ76">
        <v>33218.1</v>
      </c>
      <c r="GR76">
        <v>42901.1</v>
      </c>
      <c r="GS76">
        <v>1.9581</v>
      </c>
      <c r="GT76">
        <v>1.8172999999999999</v>
      </c>
      <c r="GU76">
        <v>1.25766E-2</v>
      </c>
      <c r="GV76">
        <v>0</v>
      </c>
      <c r="GW76">
        <v>27.807500000000001</v>
      </c>
      <c r="GX76">
        <v>999.9</v>
      </c>
      <c r="GY76">
        <v>39.200000000000003</v>
      </c>
      <c r="GZ76">
        <v>36.4</v>
      </c>
      <c r="HA76">
        <v>23.993600000000001</v>
      </c>
      <c r="HB76">
        <v>62.191299999999998</v>
      </c>
      <c r="HC76">
        <v>35.412700000000001</v>
      </c>
      <c r="HD76">
        <v>1</v>
      </c>
      <c r="HE76">
        <v>0.52009099999999997</v>
      </c>
      <c r="HF76">
        <v>5.4544300000000003</v>
      </c>
      <c r="HG76">
        <v>20.238099999999999</v>
      </c>
      <c r="HH76">
        <v>5.2107000000000001</v>
      </c>
      <c r="HI76">
        <v>11.8782</v>
      </c>
      <c r="HJ76">
        <v>4.9858000000000002</v>
      </c>
      <c r="HK76">
        <v>3.2839999999999998</v>
      </c>
      <c r="HL76">
        <v>9999</v>
      </c>
      <c r="HM76">
        <v>9999</v>
      </c>
      <c r="HN76">
        <v>9999</v>
      </c>
      <c r="HO76">
        <v>999.9</v>
      </c>
      <c r="HP76">
        <v>1.8545499999999999</v>
      </c>
      <c r="HQ76">
        <v>1.86066</v>
      </c>
      <c r="HR76">
        <v>1.85806</v>
      </c>
      <c r="HS76">
        <v>1.85928</v>
      </c>
      <c r="HT76">
        <v>1.8585400000000001</v>
      </c>
      <c r="HU76">
        <v>1.8591299999999999</v>
      </c>
      <c r="HV76">
        <v>1.8575299999999999</v>
      </c>
      <c r="HW76">
        <v>1.8608199999999999</v>
      </c>
      <c r="HX76">
        <v>5</v>
      </c>
      <c r="HY76">
        <v>0</v>
      </c>
      <c r="HZ76">
        <v>0</v>
      </c>
      <c r="IA76">
        <v>0</v>
      </c>
      <c r="IB76" t="s">
        <v>428</v>
      </c>
      <c r="IC76" t="s">
        <v>429</v>
      </c>
      <c r="ID76" t="s">
        <v>430</v>
      </c>
      <c r="IE76" t="s">
        <v>430</v>
      </c>
      <c r="IF76" t="s">
        <v>430</v>
      </c>
      <c r="IG76" t="s">
        <v>430</v>
      </c>
      <c r="IH76">
        <v>0</v>
      </c>
      <c r="II76">
        <v>100</v>
      </c>
      <c r="IJ76">
        <v>100</v>
      </c>
      <c r="IK76">
        <v>-3.96</v>
      </c>
      <c r="IL76">
        <v>-0.40110000000000001</v>
      </c>
      <c r="IM76">
        <v>-3.9570000000003351</v>
      </c>
      <c r="IN76">
        <v>0</v>
      </c>
      <c r="IO76">
        <v>0</v>
      </c>
      <c r="IP76">
        <v>0</v>
      </c>
      <c r="IQ76">
        <v>-0.4010700000000007</v>
      </c>
      <c r="IR76">
        <v>0</v>
      </c>
      <c r="IS76">
        <v>0</v>
      </c>
      <c r="IT76">
        <v>0</v>
      </c>
      <c r="IU76">
        <v>-1</v>
      </c>
      <c r="IV76">
        <v>-1</v>
      </c>
      <c r="IW76">
        <v>-1</v>
      </c>
      <c r="IX76">
        <v>-1</v>
      </c>
      <c r="IY76">
        <v>0.8</v>
      </c>
      <c r="IZ76">
        <v>0.9</v>
      </c>
      <c r="JA76">
        <v>2.8430200000000001</v>
      </c>
      <c r="JB76">
        <v>2.4365199999999998</v>
      </c>
      <c r="JC76">
        <v>1.49414</v>
      </c>
      <c r="JD76">
        <v>2.2875999999999999</v>
      </c>
      <c r="JE76">
        <v>1.54419</v>
      </c>
      <c r="JF76">
        <v>2.3791500000000001</v>
      </c>
      <c r="JG76">
        <v>39.068300000000001</v>
      </c>
      <c r="JH76">
        <v>15.918200000000001</v>
      </c>
      <c r="JI76">
        <v>18</v>
      </c>
      <c r="JJ76">
        <v>517.03499999999997</v>
      </c>
      <c r="JK76">
        <v>454.86200000000002</v>
      </c>
      <c r="JL76">
        <v>20.328499999999998</v>
      </c>
      <c r="JM76">
        <v>33.644500000000001</v>
      </c>
      <c r="JN76">
        <v>29.9999</v>
      </c>
      <c r="JO76">
        <v>33.614899999999999</v>
      </c>
      <c r="JP76">
        <v>33.581499999999998</v>
      </c>
      <c r="JQ76">
        <v>56.947899999999997</v>
      </c>
      <c r="JR76">
        <v>20.439699999999998</v>
      </c>
      <c r="JS76">
        <v>33.227499999999999</v>
      </c>
      <c r="JT76">
        <v>20.308</v>
      </c>
      <c r="JU76">
        <v>1500</v>
      </c>
      <c r="JV76">
        <v>20.2453</v>
      </c>
      <c r="JW76">
        <v>98.506799999999998</v>
      </c>
      <c r="JX76">
        <v>96.695599999999999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23</v>
      </c>
    </row>
    <row r="14" spans="1:2" x14ac:dyDescent="0.3">
      <c r="A14" t="s">
        <v>25</v>
      </c>
      <c r="B14" t="s">
        <v>21</v>
      </c>
    </row>
    <row r="15" spans="1:2" x14ac:dyDescent="0.3">
      <c r="A15" t="s">
        <v>26</v>
      </c>
      <c r="B15" t="s">
        <v>11</v>
      </c>
    </row>
    <row r="16" spans="1:2" x14ac:dyDescent="0.3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eloch</cp:lastModifiedBy>
  <dcterms:created xsi:type="dcterms:W3CDTF">2023-09-01T20:04:43Z</dcterms:created>
  <dcterms:modified xsi:type="dcterms:W3CDTF">2023-09-04T16:06:34Z</dcterms:modified>
</cp:coreProperties>
</file>