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s\RpMMA23\0_data\"/>
    </mc:Choice>
  </mc:AlternateContent>
  <xr:revisionPtr revIDLastSave="0" documentId="13_ncr:1_{EBBCC49B-74AE-4E84-8501-9546C452A86B}" xr6:coauthVersionLast="47" xr6:coauthVersionMax="47" xr10:uidLastSave="{00000000-0000-0000-0000-000000000000}"/>
  <bookViews>
    <workbookView xWindow="-120" yWindow="-120" windowWidth="29040" windowHeight="15720" firstSheet="1" activeTab="1" xr2:uid="{C44BAF13-6DFB-469F-B3DD-4A59877D84A2}"/>
  </bookViews>
  <sheets>
    <sheet name="Input Data" sheetId="1" r:id="rId1"/>
    <sheet name="Input Graphs" sheetId="4" r:id="rId2"/>
    <sheet name="Contribution Mar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1870" i="4"/>
  <c r="H518" i="4"/>
  <c r="H939" i="4"/>
  <c r="H1097" i="4"/>
  <c r="H1161" i="4"/>
  <c r="H1225" i="4"/>
  <c r="H1289" i="4"/>
  <c r="H1353" i="4"/>
  <c r="H1417" i="4"/>
  <c r="H1481" i="4"/>
  <c r="H1545" i="4"/>
  <c r="H1609" i="4"/>
  <c r="H1673" i="4"/>
  <c r="H1737" i="4"/>
  <c r="H1801" i="4"/>
  <c r="H1865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B3" i="3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 s="1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 s="1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 s="1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 s="1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 s="1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 s="1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 s="1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 s="1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 s="1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 s="1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 s="1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 s="1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 s="1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 s="1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 s="1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 s="1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 s="1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 s="1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 s="1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 s="1"/>
  <c r="G881" i="4"/>
  <c r="H881" i="4" s="1"/>
  <c r="G882" i="4"/>
  <c r="H882" i="4" s="1"/>
  <c r="G883" i="4"/>
  <c r="H883" i="4" s="1"/>
  <c r="G884" i="4"/>
  <c r="H884" i="4" s="1"/>
  <c r="G885" i="4"/>
  <c r="H885" i="4" s="1"/>
  <c r="G886" i="4"/>
  <c r="H886" i="4" s="1"/>
  <c r="G887" i="4"/>
  <c r="H887" i="4" s="1"/>
  <c r="G888" i="4"/>
  <c r="H888" i="4" s="1"/>
  <c r="G889" i="4"/>
  <c r="H889" i="4" s="1"/>
  <c r="G890" i="4"/>
  <c r="H890" i="4" s="1"/>
  <c r="G891" i="4"/>
  <c r="H891" i="4" s="1"/>
  <c r="G892" i="4"/>
  <c r="H892" i="4" s="1"/>
  <c r="G893" i="4"/>
  <c r="H893" i="4" s="1"/>
  <c r="G894" i="4"/>
  <c r="H894" i="4" s="1"/>
  <c r="G895" i="4"/>
  <c r="H895" i="4" s="1"/>
  <c r="G896" i="4"/>
  <c r="H896" i="4" s="1"/>
  <c r="G897" i="4"/>
  <c r="H897" i="4" s="1"/>
  <c r="G898" i="4"/>
  <c r="H898" i="4" s="1"/>
  <c r="G899" i="4"/>
  <c r="H899" i="4" s="1"/>
  <c r="G900" i="4"/>
  <c r="H900" i="4" s="1"/>
  <c r="G901" i="4"/>
  <c r="H901" i="4" s="1"/>
  <c r="G902" i="4"/>
  <c r="H902" i="4" s="1"/>
  <c r="C3" i="3" s="1"/>
  <c r="G903" i="4"/>
  <c r="H903" i="4" s="1"/>
  <c r="G904" i="4"/>
  <c r="H904" i="4" s="1"/>
  <c r="G905" i="4"/>
  <c r="H905" i="4" s="1"/>
  <c r="G906" i="4"/>
  <c r="H906" i="4" s="1"/>
  <c r="G907" i="4"/>
  <c r="H907" i="4" s="1"/>
  <c r="G908" i="4"/>
  <c r="H908" i="4" s="1"/>
  <c r="G909" i="4"/>
  <c r="H909" i="4" s="1"/>
  <c r="G910" i="4"/>
  <c r="H910" i="4" s="1"/>
  <c r="G911" i="4"/>
  <c r="H911" i="4" s="1"/>
  <c r="G912" i="4"/>
  <c r="H912" i="4" s="1"/>
  <c r="G913" i="4"/>
  <c r="H913" i="4" s="1"/>
  <c r="G914" i="4"/>
  <c r="H914" i="4" s="1"/>
  <c r="G915" i="4"/>
  <c r="H915" i="4" s="1"/>
  <c r="G916" i="4"/>
  <c r="H916" i="4" s="1"/>
  <c r="G917" i="4"/>
  <c r="H917" i="4" s="1"/>
  <c r="G918" i="4"/>
  <c r="H918" i="4" s="1"/>
  <c r="G919" i="4"/>
  <c r="H919" i="4" s="1"/>
  <c r="G920" i="4"/>
  <c r="H920" i="4" s="1"/>
  <c r="G921" i="4"/>
  <c r="H921" i="4" s="1"/>
  <c r="G922" i="4"/>
  <c r="H922" i="4" s="1"/>
  <c r="G923" i="4"/>
  <c r="H923" i="4" s="1"/>
  <c r="G924" i="4"/>
  <c r="H924" i="4" s="1"/>
  <c r="G925" i="4"/>
  <c r="H925" i="4" s="1"/>
  <c r="G926" i="4"/>
  <c r="H926" i="4" s="1"/>
  <c r="G927" i="4"/>
  <c r="H927" i="4" s="1"/>
  <c r="G928" i="4"/>
  <c r="H928" i="4" s="1"/>
  <c r="G929" i="4"/>
  <c r="H929" i="4" s="1"/>
  <c r="G930" i="4"/>
  <c r="H930" i="4" s="1"/>
  <c r="G931" i="4"/>
  <c r="H931" i="4" s="1"/>
  <c r="G932" i="4"/>
  <c r="H932" i="4" s="1"/>
  <c r="G933" i="4"/>
  <c r="H933" i="4" s="1"/>
  <c r="G934" i="4"/>
  <c r="H934" i="4" s="1"/>
  <c r="G935" i="4"/>
  <c r="H935" i="4" s="1"/>
  <c r="G936" i="4"/>
  <c r="H936" i="4" s="1"/>
  <c r="G937" i="4"/>
  <c r="H937" i="4" s="1"/>
  <c r="G938" i="4"/>
  <c r="H938" i="4" s="1"/>
  <c r="G939" i="4"/>
  <c r="G940" i="4"/>
  <c r="H940" i="4" s="1"/>
  <c r="G941" i="4"/>
  <c r="H941" i="4" s="1"/>
  <c r="G942" i="4"/>
  <c r="H942" i="4" s="1"/>
  <c r="G943" i="4"/>
  <c r="H943" i="4" s="1"/>
  <c r="G944" i="4"/>
  <c r="H944" i="4" s="1"/>
  <c r="G945" i="4"/>
  <c r="H945" i="4" s="1"/>
  <c r="G946" i="4"/>
  <c r="H946" i="4" s="1"/>
  <c r="G947" i="4"/>
  <c r="H947" i="4" s="1"/>
  <c r="G948" i="4"/>
  <c r="H948" i="4" s="1"/>
  <c r="G949" i="4"/>
  <c r="H949" i="4" s="1"/>
  <c r="G950" i="4"/>
  <c r="H950" i="4" s="1"/>
  <c r="G951" i="4"/>
  <c r="H951" i="4" s="1"/>
  <c r="G952" i="4"/>
  <c r="H952" i="4" s="1"/>
  <c r="G953" i="4"/>
  <c r="H953" i="4" s="1"/>
  <c r="G954" i="4"/>
  <c r="H954" i="4" s="1"/>
  <c r="G955" i="4"/>
  <c r="H955" i="4" s="1"/>
  <c r="G956" i="4"/>
  <c r="H956" i="4" s="1"/>
  <c r="G957" i="4"/>
  <c r="H957" i="4" s="1"/>
  <c r="G958" i="4"/>
  <c r="H958" i="4" s="1"/>
  <c r="G959" i="4"/>
  <c r="H959" i="4" s="1"/>
  <c r="G960" i="4"/>
  <c r="H960" i="4" s="1"/>
  <c r="G961" i="4"/>
  <c r="H961" i="4" s="1"/>
  <c r="G962" i="4"/>
  <c r="H962" i="4" s="1"/>
  <c r="G963" i="4"/>
  <c r="H963" i="4" s="1"/>
  <c r="G964" i="4"/>
  <c r="H964" i="4" s="1"/>
  <c r="G965" i="4"/>
  <c r="H965" i="4" s="1"/>
  <c r="G966" i="4"/>
  <c r="H966" i="4" s="1"/>
  <c r="G967" i="4"/>
  <c r="H967" i="4" s="1"/>
  <c r="G968" i="4"/>
  <c r="H968" i="4" s="1"/>
  <c r="G969" i="4"/>
  <c r="H969" i="4" s="1"/>
  <c r="G970" i="4"/>
  <c r="H970" i="4" s="1"/>
  <c r="G971" i="4"/>
  <c r="H971" i="4" s="1"/>
  <c r="G972" i="4"/>
  <c r="H972" i="4" s="1"/>
  <c r="G973" i="4"/>
  <c r="H973" i="4" s="1"/>
  <c r="G974" i="4"/>
  <c r="H974" i="4" s="1"/>
  <c r="G975" i="4"/>
  <c r="H975" i="4" s="1"/>
  <c r="G976" i="4"/>
  <c r="H976" i="4" s="1"/>
  <c r="G977" i="4"/>
  <c r="H977" i="4" s="1"/>
  <c r="G978" i="4"/>
  <c r="H978" i="4" s="1"/>
  <c r="G979" i="4"/>
  <c r="H979" i="4" s="1"/>
  <c r="G980" i="4"/>
  <c r="H980" i="4" s="1"/>
  <c r="G981" i="4"/>
  <c r="H981" i="4" s="1"/>
  <c r="G982" i="4"/>
  <c r="H982" i="4" s="1"/>
  <c r="G983" i="4"/>
  <c r="H983" i="4" s="1"/>
  <c r="G984" i="4"/>
  <c r="H984" i="4" s="1"/>
  <c r="G985" i="4"/>
  <c r="H985" i="4" s="1"/>
  <c r="G986" i="4"/>
  <c r="H986" i="4" s="1"/>
  <c r="G987" i="4"/>
  <c r="H987" i="4" s="1"/>
  <c r="G988" i="4"/>
  <c r="H988" i="4" s="1"/>
  <c r="G989" i="4"/>
  <c r="H989" i="4" s="1"/>
  <c r="G990" i="4"/>
  <c r="H990" i="4" s="1"/>
  <c r="G991" i="4"/>
  <c r="H991" i="4" s="1"/>
  <c r="G992" i="4"/>
  <c r="H992" i="4" s="1"/>
  <c r="G993" i="4"/>
  <c r="H993" i="4" s="1"/>
  <c r="G994" i="4"/>
  <c r="H994" i="4" s="1"/>
  <c r="G995" i="4"/>
  <c r="H995" i="4" s="1"/>
  <c r="G996" i="4"/>
  <c r="H996" i="4" s="1"/>
  <c r="G997" i="4"/>
  <c r="H997" i="4" s="1"/>
  <c r="G998" i="4"/>
  <c r="H998" i="4" s="1"/>
  <c r="G999" i="4"/>
  <c r="H999" i="4" s="1"/>
  <c r="G1000" i="4"/>
  <c r="H1000" i="4" s="1"/>
  <c r="G1001" i="4"/>
  <c r="H1001" i="4" s="1"/>
  <c r="G1002" i="4"/>
  <c r="H1002" i="4" s="1"/>
  <c r="G1003" i="4"/>
  <c r="H1003" i="4" s="1"/>
  <c r="G1004" i="4"/>
  <c r="H1004" i="4" s="1"/>
  <c r="G1005" i="4"/>
  <c r="H1005" i="4" s="1"/>
  <c r="G1006" i="4"/>
  <c r="H1006" i="4" s="1"/>
  <c r="G1007" i="4"/>
  <c r="H1007" i="4" s="1"/>
  <c r="G1008" i="4"/>
  <c r="H1008" i="4" s="1"/>
  <c r="G1009" i="4"/>
  <c r="H1009" i="4" s="1"/>
  <c r="G1010" i="4"/>
  <c r="H1010" i="4" s="1"/>
  <c r="G1011" i="4"/>
  <c r="H1011" i="4" s="1"/>
  <c r="G1012" i="4"/>
  <c r="H1012" i="4" s="1"/>
  <c r="G1013" i="4"/>
  <c r="H1013" i="4" s="1"/>
  <c r="G1014" i="4"/>
  <c r="H1014" i="4" s="1"/>
  <c r="G1015" i="4"/>
  <c r="H1015" i="4" s="1"/>
  <c r="G1016" i="4"/>
  <c r="H1016" i="4" s="1"/>
  <c r="G1017" i="4"/>
  <c r="H1017" i="4" s="1"/>
  <c r="G1018" i="4"/>
  <c r="H1018" i="4" s="1"/>
  <c r="G1019" i="4"/>
  <c r="H1019" i="4" s="1"/>
  <c r="G1020" i="4"/>
  <c r="H1020" i="4" s="1"/>
  <c r="G1021" i="4"/>
  <c r="H1021" i="4" s="1"/>
  <c r="G1022" i="4"/>
  <c r="H1022" i="4" s="1"/>
  <c r="G1023" i="4"/>
  <c r="H1023" i="4" s="1"/>
  <c r="G1024" i="4"/>
  <c r="H1024" i="4" s="1"/>
  <c r="G1025" i="4"/>
  <c r="H1025" i="4" s="1"/>
  <c r="G1026" i="4"/>
  <c r="H1026" i="4" s="1"/>
  <c r="G1027" i="4"/>
  <c r="H1027" i="4" s="1"/>
  <c r="G1028" i="4"/>
  <c r="H1028" i="4" s="1"/>
  <c r="G1029" i="4"/>
  <c r="H1029" i="4" s="1"/>
  <c r="G1030" i="4"/>
  <c r="H1030" i="4" s="1"/>
  <c r="G1031" i="4"/>
  <c r="H1031" i="4" s="1"/>
  <c r="G1032" i="4"/>
  <c r="H1032" i="4" s="1"/>
  <c r="G1033" i="4"/>
  <c r="H1033" i="4" s="1"/>
  <c r="G1034" i="4"/>
  <c r="H1034" i="4" s="1"/>
  <c r="G1035" i="4"/>
  <c r="H1035" i="4" s="1"/>
  <c r="G1036" i="4"/>
  <c r="H1036" i="4" s="1"/>
  <c r="G1037" i="4"/>
  <c r="H1037" i="4" s="1"/>
  <c r="G1038" i="4"/>
  <c r="H1038" i="4" s="1"/>
  <c r="G1039" i="4"/>
  <c r="H1039" i="4" s="1"/>
  <c r="G1040" i="4"/>
  <c r="H1040" i="4" s="1"/>
  <c r="G1041" i="4"/>
  <c r="H1041" i="4" s="1"/>
  <c r="G1042" i="4"/>
  <c r="H1042" i="4" s="1"/>
  <c r="G1043" i="4"/>
  <c r="H1043" i="4" s="1"/>
  <c r="G1044" i="4"/>
  <c r="H1044" i="4" s="1"/>
  <c r="G1045" i="4"/>
  <c r="H1045" i="4" s="1"/>
  <c r="G1046" i="4"/>
  <c r="H1046" i="4" s="1"/>
  <c r="G1047" i="4"/>
  <c r="H1047" i="4" s="1"/>
  <c r="G1048" i="4"/>
  <c r="H1048" i="4" s="1"/>
  <c r="G1049" i="4"/>
  <c r="H1049" i="4" s="1"/>
  <c r="G1050" i="4"/>
  <c r="H1050" i="4" s="1"/>
  <c r="G1051" i="4"/>
  <c r="H1051" i="4" s="1"/>
  <c r="G1052" i="4"/>
  <c r="H1052" i="4" s="1"/>
  <c r="G1053" i="4"/>
  <c r="H1053" i="4" s="1"/>
  <c r="G1054" i="4"/>
  <c r="H1054" i="4" s="1"/>
  <c r="G1055" i="4"/>
  <c r="H1055" i="4" s="1"/>
  <c r="G1056" i="4"/>
  <c r="H1056" i="4" s="1"/>
  <c r="G1057" i="4"/>
  <c r="H1057" i="4" s="1"/>
  <c r="G1058" i="4"/>
  <c r="H1058" i="4" s="1"/>
  <c r="G1059" i="4"/>
  <c r="H1059" i="4" s="1"/>
  <c r="G1060" i="4"/>
  <c r="H1060" i="4" s="1"/>
  <c r="G1061" i="4"/>
  <c r="H1061" i="4" s="1"/>
  <c r="G1062" i="4"/>
  <c r="H1062" i="4" s="1"/>
  <c r="G1063" i="4"/>
  <c r="H1063" i="4" s="1"/>
  <c r="G1064" i="4"/>
  <c r="H1064" i="4" s="1"/>
  <c r="G1065" i="4"/>
  <c r="H1065" i="4" s="1"/>
  <c r="G1066" i="4"/>
  <c r="H1066" i="4" s="1"/>
  <c r="G1067" i="4"/>
  <c r="H1067" i="4" s="1"/>
  <c r="G1068" i="4"/>
  <c r="H1068" i="4" s="1"/>
  <c r="G1069" i="4"/>
  <c r="H1069" i="4" s="1"/>
  <c r="G1070" i="4"/>
  <c r="H1070" i="4" s="1"/>
  <c r="G1071" i="4"/>
  <c r="H1071" i="4" s="1"/>
  <c r="G1072" i="4"/>
  <c r="H1072" i="4" s="1"/>
  <c r="G1073" i="4"/>
  <c r="H1073" i="4" s="1"/>
  <c r="G1074" i="4"/>
  <c r="H1074" i="4" s="1"/>
  <c r="G1075" i="4"/>
  <c r="H1075" i="4" s="1"/>
  <c r="G1076" i="4"/>
  <c r="H1076" i="4" s="1"/>
  <c r="G1077" i="4"/>
  <c r="H1077" i="4" s="1"/>
  <c r="G1078" i="4"/>
  <c r="H1078" i="4" s="1"/>
  <c r="G1079" i="4"/>
  <c r="H1079" i="4" s="1"/>
  <c r="G1080" i="4"/>
  <c r="H1080" i="4" s="1"/>
  <c r="G1081" i="4"/>
  <c r="H1081" i="4" s="1"/>
  <c r="G1082" i="4"/>
  <c r="H1082" i="4" s="1"/>
  <c r="G1083" i="4"/>
  <c r="H1083" i="4" s="1"/>
  <c r="G1084" i="4"/>
  <c r="H1084" i="4" s="1"/>
  <c r="G1085" i="4"/>
  <c r="H1085" i="4" s="1"/>
  <c r="G1086" i="4"/>
  <c r="H1086" i="4" s="1"/>
  <c r="G1087" i="4"/>
  <c r="H1087" i="4" s="1"/>
  <c r="G1088" i="4"/>
  <c r="H1088" i="4" s="1"/>
  <c r="G1089" i="4"/>
  <c r="H1089" i="4" s="1"/>
  <c r="G1090" i="4"/>
  <c r="H1090" i="4" s="1"/>
  <c r="G1091" i="4"/>
  <c r="H1091" i="4" s="1"/>
  <c r="G1092" i="4"/>
  <c r="H1092" i="4" s="1"/>
  <c r="G1093" i="4"/>
  <c r="H1093" i="4" s="1"/>
  <c r="G1094" i="4"/>
  <c r="H1094" i="4" s="1"/>
  <c r="G1095" i="4"/>
  <c r="H1095" i="4" s="1"/>
  <c r="G1096" i="4"/>
  <c r="H1096" i="4" s="1"/>
  <c r="G1097" i="4"/>
  <c r="G1098" i="4"/>
  <c r="H1098" i="4" s="1"/>
  <c r="G1099" i="4"/>
  <c r="H1099" i="4" s="1"/>
  <c r="G1100" i="4"/>
  <c r="H1100" i="4" s="1"/>
  <c r="G1101" i="4"/>
  <c r="H1101" i="4" s="1"/>
  <c r="G1102" i="4"/>
  <c r="H1102" i="4" s="1"/>
  <c r="G1103" i="4"/>
  <c r="H1103" i="4" s="1"/>
  <c r="G1104" i="4"/>
  <c r="H1104" i="4" s="1"/>
  <c r="G1105" i="4"/>
  <c r="H1105" i="4" s="1"/>
  <c r="G1106" i="4"/>
  <c r="H1106" i="4" s="1"/>
  <c r="G1107" i="4"/>
  <c r="H1107" i="4" s="1"/>
  <c r="G1108" i="4"/>
  <c r="H1108" i="4" s="1"/>
  <c r="G1109" i="4"/>
  <c r="H1109" i="4" s="1"/>
  <c r="G1110" i="4"/>
  <c r="H1110" i="4" s="1"/>
  <c r="G1111" i="4"/>
  <c r="H1111" i="4" s="1"/>
  <c r="G1112" i="4"/>
  <c r="H1112" i="4" s="1"/>
  <c r="G1113" i="4"/>
  <c r="H1113" i="4" s="1"/>
  <c r="G1114" i="4"/>
  <c r="H1114" i="4" s="1"/>
  <c r="G1115" i="4"/>
  <c r="H1115" i="4" s="1"/>
  <c r="G1116" i="4"/>
  <c r="H1116" i="4" s="1"/>
  <c r="G1117" i="4"/>
  <c r="H1117" i="4" s="1"/>
  <c r="G1118" i="4"/>
  <c r="H1118" i="4" s="1"/>
  <c r="G1119" i="4"/>
  <c r="H1119" i="4" s="1"/>
  <c r="G1120" i="4"/>
  <c r="H1120" i="4" s="1"/>
  <c r="G1121" i="4"/>
  <c r="H1121" i="4" s="1"/>
  <c r="G1122" i="4"/>
  <c r="H1122" i="4" s="1"/>
  <c r="G1123" i="4"/>
  <c r="H1123" i="4" s="1"/>
  <c r="G1124" i="4"/>
  <c r="H1124" i="4" s="1"/>
  <c r="G1125" i="4"/>
  <c r="H1125" i="4" s="1"/>
  <c r="G1126" i="4"/>
  <c r="H1126" i="4" s="1"/>
  <c r="G1127" i="4"/>
  <c r="H1127" i="4" s="1"/>
  <c r="G1128" i="4"/>
  <c r="H1128" i="4" s="1"/>
  <c r="G1129" i="4"/>
  <c r="H1129" i="4" s="1"/>
  <c r="G1130" i="4"/>
  <c r="H1130" i="4" s="1"/>
  <c r="G1131" i="4"/>
  <c r="H1131" i="4" s="1"/>
  <c r="G1132" i="4"/>
  <c r="H1132" i="4" s="1"/>
  <c r="G1133" i="4"/>
  <c r="H1133" i="4" s="1"/>
  <c r="G1134" i="4"/>
  <c r="H1134" i="4" s="1"/>
  <c r="G1135" i="4"/>
  <c r="H1135" i="4" s="1"/>
  <c r="G1136" i="4"/>
  <c r="H1136" i="4" s="1"/>
  <c r="G1137" i="4"/>
  <c r="H1137" i="4" s="1"/>
  <c r="G1138" i="4"/>
  <c r="H1138" i="4" s="1"/>
  <c r="G1139" i="4"/>
  <c r="H1139" i="4" s="1"/>
  <c r="G1140" i="4"/>
  <c r="H1140" i="4" s="1"/>
  <c r="G1141" i="4"/>
  <c r="H1141" i="4" s="1"/>
  <c r="G1142" i="4"/>
  <c r="H1142" i="4" s="1"/>
  <c r="G1143" i="4"/>
  <c r="H1143" i="4" s="1"/>
  <c r="G1144" i="4"/>
  <c r="H1144" i="4" s="1"/>
  <c r="G1145" i="4"/>
  <c r="H1145" i="4" s="1"/>
  <c r="G1146" i="4"/>
  <c r="H1146" i="4" s="1"/>
  <c r="G1147" i="4"/>
  <c r="H1147" i="4" s="1"/>
  <c r="G1148" i="4"/>
  <c r="H1148" i="4" s="1"/>
  <c r="G1149" i="4"/>
  <c r="H1149" i="4" s="1"/>
  <c r="G1150" i="4"/>
  <c r="H1150" i="4" s="1"/>
  <c r="G1151" i="4"/>
  <c r="H1151" i="4" s="1"/>
  <c r="G1152" i="4"/>
  <c r="H1152" i="4" s="1"/>
  <c r="G1153" i="4"/>
  <c r="H1153" i="4" s="1"/>
  <c r="G1154" i="4"/>
  <c r="H1154" i="4" s="1"/>
  <c r="G1155" i="4"/>
  <c r="H1155" i="4" s="1"/>
  <c r="G1156" i="4"/>
  <c r="H1156" i="4" s="1"/>
  <c r="G1157" i="4"/>
  <c r="H1157" i="4" s="1"/>
  <c r="G1158" i="4"/>
  <c r="H1158" i="4" s="1"/>
  <c r="G1159" i="4"/>
  <c r="H1159" i="4" s="1"/>
  <c r="G1160" i="4"/>
  <c r="H1160" i="4" s="1"/>
  <c r="G1161" i="4"/>
  <c r="G1162" i="4"/>
  <c r="H1162" i="4" s="1"/>
  <c r="G1163" i="4"/>
  <c r="H1163" i="4" s="1"/>
  <c r="G1164" i="4"/>
  <c r="H1164" i="4" s="1"/>
  <c r="G1165" i="4"/>
  <c r="H1165" i="4" s="1"/>
  <c r="G1166" i="4"/>
  <c r="H1166" i="4" s="1"/>
  <c r="G1167" i="4"/>
  <c r="H1167" i="4" s="1"/>
  <c r="G1168" i="4"/>
  <c r="H1168" i="4" s="1"/>
  <c r="G1169" i="4"/>
  <c r="H1169" i="4" s="1"/>
  <c r="G1170" i="4"/>
  <c r="H1170" i="4" s="1"/>
  <c r="G1171" i="4"/>
  <c r="H1171" i="4" s="1"/>
  <c r="G1172" i="4"/>
  <c r="H1172" i="4" s="1"/>
  <c r="G1173" i="4"/>
  <c r="H1173" i="4" s="1"/>
  <c r="G1174" i="4"/>
  <c r="H1174" i="4" s="1"/>
  <c r="G1175" i="4"/>
  <c r="H1175" i="4" s="1"/>
  <c r="G1176" i="4"/>
  <c r="H1176" i="4" s="1"/>
  <c r="G1177" i="4"/>
  <c r="H1177" i="4" s="1"/>
  <c r="G1178" i="4"/>
  <c r="H1178" i="4" s="1"/>
  <c r="G1179" i="4"/>
  <c r="H1179" i="4" s="1"/>
  <c r="G1180" i="4"/>
  <c r="H1180" i="4" s="1"/>
  <c r="G1181" i="4"/>
  <c r="H1181" i="4" s="1"/>
  <c r="G1182" i="4"/>
  <c r="H1182" i="4" s="1"/>
  <c r="G1183" i="4"/>
  <c r="H1183" i="4" s="1"/>
  <c r="G1184" i="4"/>
  <c r="H1184" i="4" s="1"/>
  <c r="G1185" i="4"/>
  <c r="H1185" i="4" s="1"/>
  <c r="G1186" i="4"/>
  <c r="H1186" i="4" s="1"/>
  <c r="G1187" i="4"/>
  <c r="H1187" i="4" s="1"/>
  <c r="G1188" i="4"/>
  <c r="H1188" i="4" s="1"/>
  <c r="G1189" i="4"/>
  <c r="H1189" i="4" s="1"/>
  <c r="G1190" i="4"/>
  <c r="H1190" i="4" s="1"/>
  <c r="G1191" i="4"/>
  <c r="H1191" i="4" s="1"/>
  <c r="G1192" i="4"/>
  <c r="H1192" i="4" s="1"/>
  <c r="G1193" i="4"/>
  <c r="H1193" i="4" s="1"/>
  <c r="G1194" i="4"/>
  <c r="H1194" i="4" s="1"/>
  <c r="G1195" i="4"/>
  <c r="H1195" i="4" s="1"/>
  <c r="G1196" i="4"/>
  <c r="H1196" i="4" s="1"/>
  <c r="G1197" i="4"/>
  <c r="H1197" i="4" s="1"/>
  <c r="G1198" i="4"/>
  <c r="H1198" i="4" s="1"/>
  <c r="G1199" i="4"/>
  <c r="H1199" i="4" s="1"/>
  <c r="G1200" i="4"/>
  <c r="H1200" i="4" s="1"/>
  <c r="G1201" i="4"/>
  <c r="H1201" i="4" s="1"/>
  <c r="G1202" i="4"/>
  <c r="H1202" i="4" s="1"/>
  <c r="G1203" i="4"/>
  <c r="H1203" i="4" s="1"/>
  <c r="G1204" i="4"/>
  <c r="H1204" i="4" s="1"/>
  <c r="G1205" i="4"/>
  <c r="H1205" i="4" s="1"/>
  <c r="G1206" i="4"/>
  <c r="H1206" i="4" s="1"/>
  <c r="G1207" i="4"/>
  <c r="H1207" i="4" s="1"/>
  <c r="G1208" i="4"/>
  <c r="H1208" i="4" s="1"/>
  <c r="G1209" i="4"/>
  <c r="H1209" i="4" s="1"/>
  <c r="G1210" i="4"/>
  <c r="H1210" i="4" s="1"/>
  <c r="G1211" i="4"/>
  <c r="H1211" i="4" s="1"/>
  <c r="G1212" i="4"/>
  <c r="H1212" i="4" s="1"/>
  <c r="G1213" i="4"/>
  <c r="H1213" i="4" s="1"/>
  <c r="G1214" i="4"/>
  <c r="H1214" i="4" s="1"/>
  <c r="G1215" i="4"/>
  <c r="H1215" i="4" s="1"/>
  <c r="G1216" i="4"/>
  <c r="H1216" i="4" s="1"/>
  <c r="G1217" i="4"/>
  <c r="H1217" i="4" s="1"/>
  <c r="G1218" i="4"/>
  <c r="H1218" i="4" s="1"/>
  <c r="G1219" i="4"/>
  <c r="H1219" i="4" s="1"/>
  <c r="G1220" i="4"/>
  <c r="H1220" i="4" s="1"/>
  <c r="G1221" i="4"/>
  <c r="H1221" i="4" s="1"/>
  <c r="G1222" i="4"/>
  <c r="H1222" i="4" s="1"/>
  <c r="G1223" i="4"/>
  <c r="H1223" i="4" s="1"/>
  <c r="G1224" i="4"/>
  <c r="H1224" i="4" s="1"/>
  <c r="G1225" i="4"/>
  <c r="G1226" i="4"/>
  <c r="H1226" i="4" s="1"/>
  <c r="G1227" i="4"/>
  <c r="H1227" i="4" s="1"/>
  <c r="G1228" i="4"/>
  <c r="H1228" i="4" s="1"/>
  <c r="G1229" i="4"/>
  <c r="H1229" i="4" s="1"/>
  <c r="G1230" i="4"/>
  <c r="H1230" i="4" s="1"/>
  <c r="G1231" i="4"/>
  <c r="H1231" i="4" s="1"/>
  <c r="G1232" i="4"/>
  <c r="H1232" i="4" s="1"/>
  <c r="G1233" i="4"/>
  <c r="H1233" i="4" s="1"/>
  <c r="G1234" i="4"/>
  <c r="H1234" i="4" s="1"/>
  <c r="G1235" i="4"/>
  <c r="H1235" i="4" s="1"/>
  <c r="G1236" i="4"/>
  <c r="H1236" i="4" s="1"/>
  <c r="G1237" i="4"/>
  <c r="H1237" i="4" s="1"/>
  <c r="G1238" i="4"/>
  <c r="H1238" i="4" s="1"/>
  <c r="G1239" i="4"/>
  <c r="H1239" i="4" s="1"/>
  <c r="G1240" i="4"/>
  <c r="H1240" i="4" s="1"/>
  <c r="G1241" i="4"/>
  <c r="H1241" i="4" s="1"/>
  <c r="G1242" i="4"/>
  <c r="H1242" i="4" s="1"/>
  <c r="G1243" i="4"/>
  <c r="H1243" i="4" s="1"/>
  <c r="G1244" i="4"/>
  <c r="H1244" i="4" s="1"/>
  <c r="G1245" i="4"/>
  <c r="H1245" i="4" s="1"/>
  <c r="G1246" i="4"/>
  <c r="H1246" i="4" s="1"/>
  <c r="G1247" i="4"/>
  <c r="H1247" i="4" s="1"/>
  <c r="G1248" i="4"/>
  <c r="H1248" i="4" s="1"/>
  <c r="G1249" i="4"/>
  <c r="H1249" i="4" s="1"/>
  <c r="G1250" i="4"/>
  <c r="H1250" i="4" s="1"/>
  <c r="G1251" i="4"/>
  <c r="H1251" i="4" s="1"/>
  <c r="G1252" i="4"/>
  <c r="H1252" i="4" s="1"/>
  <c r="G1253" i="4"/>
  <c r="H1253" i="4" s="1"/>
  <c r="G1254" i="4"/>
  <c r="H1254" i="4" s="1"/>
  <c r="G1255" i="4"/>
  <c r="H1255" i="4" s="1"/>
  <c r="G1256" i="4"/>
  <c r="H1256" i="4" s="1"/>
  <c r="G1257" i="4"/>
  <c r="H1257" i="4" s="1"/>
  <c r="G1258" i="4"/>
  <c r="H1258" i="4" s="1"/>
  <c r="G1259" i="4"/>
  <c r="H1259" i="4" s="1"/>
  <c r="G1260" i="4"/>
  <c r="H1260" i="4" s="1"/>
  <c r="G1261" i="4"/>
  <c r="H1261" i="4" s="1"/>
  <c r="G1262" i="4"/>
  <c r="H1262" i="4" s="1"/>
  <c r="G1263" i="4"/>
  <c r="H1263" i="4" s="1"/>
  <c r="G1264" i="4"/>
  <c r="H1264" i="4" s="1"/>
  <c r="G1265" i="4"/>
  <c r="H1265" i="4" s="1"/>
  <c r="G1266" i="4"/>
  <c r="H1266" i="4" s="1"/>
  <c r="G1267" i="4"/>
  <c r="H1267" i="4" s="1"/>
  <c r="G1268" i="4"/>
  <c r="H1268" i="4" s="1"/>
  <c r="G1269" i="4"/>
  <c r="H1269" i="4" s="1"/>
  <c r="G1270" i="4"/>
  <c r="H1270" i="4" s="1"/>
  <c r="G1271" i="4"/>
  <c r="H1271" i="4" s="1"/>
  <c r="G1272" i="4"/>
  <c r="H1272" i="4" s="1"/>
  <c r="G1273" i="4"/>
  <c r="H1273" i="4" s="1"/>
  <c r="G1274" i="4"/>
  <c r="H1274" i="4" s="1"/>
  <c r="G1275" i="4"/>
  <c r="H1275" i="4" s="1"/>
  <c r="G1276" i="4"/>
  <c r="H1276" i="4" s="1"/>
  <c r="G1277" i="4"/>
  <c r="H1277" i="4" s="1"/>
  <c r="G1278" i="4"/>
  <c r="H1278" i="4" s="1"/>
  <c r="G1279" i="4"/>
  <c r="H1279" i="4" s="1"/>
  <c r="G1280" i="4"/>
  <c r="H1280" i="4" s="1"/>
  <c r="G1281" i="4"/>
  <c r="H1281" i="4" s="1"/>
  <c r="G1282" i="4"/>
  <c r="H1282" i="4" s="1"/>
  <c r="G1283" i="4"/>
  <c r="H1283" i="4" s="1"/>
  <c r="G1284" i="4"/>
  <c r="H1284" i="4" s="1"/>
  <c r="G1285" i="4"/>
  <c r="H1285" i="4" s="1"/>
  <c r="G1286" i="4"/>
  <c r="H1286" i="4" s="1"/>
  <c r="G1287" i="4"/>
  <c r="H1287" i="4" s="1"/>
  <c r="G1288" i="4"/>
  <c r="H1288" i="4" s="1"/>
  <c r="G1289" i="4"/>
  <c r="G1290" i="4"/>
  <c r="H1290" i="4" s="1"/>
  <c r="G1291" i="4"/>
  <c r="H1291" i="4" s="1"/>
  <c r="G1292" i="4"/>
  <c r="H1292" i="4" s="1"/>
  <c r="G1293" i="4"/>
  <c r="H1293" i="4" s="1"/>
  <c r="G1294" i="4"/>
  <c r="H1294" i="4" s="1"/>
  <c r="G1295" i="4"/>
  <c r="H1295" i="4" s="1"/>
  <c r="G1296" i="4"/>
  <c r="H1296" i="4" s="1"/>
  <c r="G1297" i="4"/>
  <c r="H1297" i="4" s="1"/>
  <c r="G1298" i="4"/>
  <c r="H1298" i="4" s="1"/>
  <c r="G1299" i="4"/>
  <c r="H1299" i="4" s="1"/>
  <c r="G1300" i="4"/>
  <c r="H1300" i="4" s="1"/>
  <c r="G1301" i="4"/>
  <c r="H1301" i="4" s="1"/>
  <c r="G1302" i="4"/>
  <c r="H1302" i="4" s="1"/>
  <c r="G1303" i="4"/>
  <c r="H1303" i="4" s="1"/>
  <c r="G1304" i="4"/>
  <c r="H1304" i="4" s="1"/>
  <c r="G1305" i="4"/>
  <c r="H1305" i="4" s="1"/>
  <c r="G1306" i="4"/>
  <c r="H1306" i="4" s="1"/>
  <c r="G1307" i="4"/>
  <c r="H1307" i="4" s="1"/>
  <c r="G1308" i="4"/>
  <c r="H1308" i="4" s="1"/>
  <c r="G1309" i="4"/>
  <c r="H1309" i="4" s="1"/>
  <c r="G1310" i="4"/>
  <c r="H1310" i="4" s="1"/>
  <c r="G1311" i="4"/>
  <c r="H1311" i="4" s="1"/>
  <c r="G1312" i="4"/>
  <c r="H1312" i="4" s="1"/>
  <c r="G1313" i="4"/>
  <c r="H1313" i="4" s="1"/>
  <c r="G1314" i="4"/>
  <c r="H1314" i="4" s="1"/>
  <c r="G1315" i="4"/>
  <c r="H1315" i="4" s="1"/>
  <c r="G1316" i="4"/>
  <c r="H1316" i="4" s="1"/>
  <c r="G1317" i="4"/>
  <c r="H1317" i="4" s="1"/>
  <c r="G1318" i="4"/>
  <c r="H1318" i="4" s="1"/>
  <c r="G1319" i="4"/>
  <c r="H1319" i="4" s="1"/>
  <c r="G1320" i="4"/>
  <c r="H1320" i="4" s="1"/>
  <c r="G1321" i="4"/>
  <c r="H1321" i="4" s="1"/>
  <c r="G1322" i="4"/>
  <c r="H1322" i="4" s="1"/>
  <c r="G1323" i="4"/>
  <c r="H1323" i="4" s="1"/>
  <c r="G1324" i="4"/>
  <c r="H1324" i="4" s="1"/>
  <c r="G1325" i="4"/>
  <c r="H1325" i="4" s="1"/>
  <c r="G1326" i="4"/>
  <c r="H1326" i="4" s="1"/>
  <c r="G1327" i="4"/>
  <c r="H1327" i="4" s="1"/>
  <c r="G1328" i="4"/>
  <c r="H1328" i="4" s="1"/>
  <c r="G1329" i="4"/>
  <c r="H1329" i="4" s="1"/>
  <c r="G1330" i="4"/>
  <c r="H1330" i="4" s="1"/>
  <c r="G1331" i="4"/>
  <c r="H1331" i="4" s="1"/>
  <c r="G1332" i="4"/>
  <c r="H1332" i="4" s="1"/>
  <c r="G1333" i="4"/>
  <c r="H1333" i="4" s="1"/>
  <c r="G1334" i="4"/>
  <c r="H1334" i="4" s="1"/>
  <c r="G1335" i="4"/>
  <c r="H1335" i="4" s="1"/>
  <c r="G1336" i="4"/>
  <c r="H1336" i="4" s="1"/>
  <c r="G1337" i="4"/>
  <c r="H1337" i="4" s="1"/>
  <c r="G1338" i="4"/>
  <c r="H1338" i="4" s="1"/>
  <c r="G1339" i="4"/>
  <c r="H1339" i="4" s="1"/>
  <c r="G1340" i="4"/>
  <c r="H1340" i="4" s="1"/>
  <c r="G1341" i="4"/>
  <c r="H1341" i="4" s="1"/>
  <c r="G1342" i="4"/>
  <c r="H1342" i="4" s="1"/>
  <c r="G1343" i="4"/>
  <c r="H1343" i="4" s="1"/>
  <c r="G1344" i="4"/>
  <c r="H1344" i="4" s="1"/>
  <c r="G1345" i="4"/>
  <c r="H1345" i="4" s="1"/>
  <c r="G1346" i="4"/>
  <c r="H1346" i="4" s="1"/>
  <c r="G1347" i="4"/>
  <c r="H1347" i="4" s="1"/>
  <c r="G1348" i="4"/>
  <c r="H1348" i="4" s="1"/>
  <c r="G1349" i="4"/>
  <c r="H1349" i="4" s="1"/>
  <c r="G1350" i="4"/>
  <c r="H1350" i="4" s="1"/>
  <c r="G1351" i="4"/>
  <c r="H1351" i="4" s="1"/>
  <c r="G1352" i="4"/>
  <c r="H1352" i="4" s="1"/>
  <c r="G1353" i="4"/>
  <c r="G1354" i="4"/>
  <c r="H1354" i="4" s="1"/>
  <c r="G1355" i="4"/>
  <c r="H1355" i="4" s="1"/>
  <c r="G1356" i="4"/>
  <c r="H1356" i="4" s="1"/>
  <c r="G1357" i="4"/>
  <c r="H1357" i="4" s="1"/>
  <c r="G1358" i="4"/>
  <c r="H1358" i="4" s="1"/>
  <c r="G1359" i="4"/>
  <c r="H1359" i="4" s="1"/>
  <c r="G1360" i="4"/>
  <c r="H1360" i="4" s="1"/>
  <c r="G1361" i="4"/>
  <c r="H1361" i="4" s="1"/>
  <c r="G1362" i="4"/>
  <c r="H1362" i="4" s="1"/>
  <c r="G1363" i="4"/>
  <c r="H1363" i="4" s="1"/>
  <c r="G1364" i="4"/>
  <c r="H1364" i="4" s="1"/>
  <c r="G1365" i="4"/>
  <c r="H1365" i="4" s="1"/>
  <c r="G1366" i="4"/>
  <c r="H1366" i="4" s="1"/>
  <c r="G1367" i="4"/>
  <c r="H1367" i="4" s="1"/>
  <c r="G1368" i="4"/>
  <c r="H1368" i="4" s="1"/>
  <c r="G1369" i="4"/>
  <c r="H1369" i="4" s="1"/>
  <c r="G1370" i="4"/>
  <c r="H1370" i="4" s="1"/>
  <c r="G1371" i="4"/>
  <c r="H1371" i="4" s="1"/>
  <c r="G1372" i="4"/>
  <c r="H1372" i="4" s="1"/>
  <c r="G1373" i="4"/>
  <c r="H1373" i="4" s="1"/>
  <c r="G1374" i="4"/>
  <c r="H1374" i="4" s="1"/>
  <c r="G1375" i="4"/>
  <c r="H1375" i="4" s="1"/>
  <c r="G1376" i="4"/>
  <c r="H1376" i="4" s="1"/>
  <c r="G1377" i="4"/>
  <c r="H1377" i="4" s="1"/>
  <c r="G1378" i="4"/>
  <c r="H1378" i="4" s="1"/>
  <c r="G1379" i="4"/>
  <c r="H1379" i="4" s="1"/>
  <c r="G1380" i="4"/>
  <c r="H1380" i="4" s="1"/>
  <c r="G1381" i="4"/>
  <c r="H1381" i="4" s="1"/>
  <c r="G1382" i="4"/>
  <c r="H1382" i="4" s="1"/>
  <c r="G1383" i="4"/>
  <c r="H1383" i="4" s="1"/>
  <c r="G1384" i="4"/>
  <c r="H1384" i="4" s="1"/>
  <c r="G1385" i="4"/>
  <c r="H1385" i="4" s="1"/>
  <c r="G1386" i="4"/>
  <c r="H1386" i="4" s="1"/>
  <c r="G1387" i="4"/>
  <c r="H1387" i="4" s="1"/>
  <c r="G1388" i="4"/>
  <c r="H1388" i="4" s="1"/>
  <c r="G1389" i="4"/>
  <c r="H1389" i="4" s="1"/>
  <c r="G1390" i="4"/>
  <c r="H1390" i="4" s="1"/>
  <c r="G1391" i="4"/>
  <c r="H1391" i="4" s="1"/>
  <c r="G1392" i="4"/>
  <c r="H1392" i="4" s="1"/>
  <c r="G1393" i="4"/>
  <c r="H1393" i="4" s="1"/>
  <c r="G1394" i="4"/>
  <c r="H1394" i="4" s="1"/>
  <c r="G1395" i="4"/>
  <c r="H1395" i="4" s="1"/>
  <c r="G1396" i="4"/>
  <c r="H1396" i="4" s="1"/>
  <c r="G1397" i="4"/>
  <c r="H1397" i="4" s="1"/>
  <c r="G1398" i="4"/>
  <c r="H1398" i="4" s="1"/>
  <c r="G1399" i="4"/>
  <c r="H1399" i="4" s="1"/>
  <c r="G1400" i="4"/>
  <c r="H1400" i="4" s="1"/>
  <c r="G1401" i="4"/>
  <c r="H1401" i="4" s="1"/>
  <c r="G1402" i="4"/>
  <c r="H1402" i="4" s="1"/>
  <c r="D3" i="3" s="1"/>
  <c r="G1403" i="4"/>
  <c r="H1403" i="4" s="1"/>
  <c r="G1404" i="4"/>
  <c r="H1404" i="4" s="1"/>
  <c r="G1405" i="4"/>
  <c r="H1405" i="4" s="1"/>
  <c r="G1406" i="4"/>
  <c r="H1406" i="4" s="1"/>
  <c r="G1407" i="4"/>
  <c r="H1407" i="4" s="1"/>
  <c r="G1408" i="4"/>
  <c r="H1408" i="4" s="1"/>
  <c r="G1409" i="4"/>
  <c r="H1409" i="4" s="1"/>
  <c r="G1410" i="4"/>
  <c r="H1410" i="4" s="1"/>
  <c r="G1411" i="4"/>
  <c r="H1411" i="4" s="1"/>
  <c r="G1412" i="4"/>
  <c r="H1412" i="4" s="1"/>
  <c r="G1413" i="4"/>
  <c r="H1413" i="4" s="1"/>
  <c r="G1414" i="4"/>
  <c r="H1414" i="4" s="1"/>
  <c r="G1415" i="4"/>
  <c r="H1415" i="4" s="1"/>
  <c r="G1416" i="4"/>
  <c r="H1416" i="4" s="1"/>
  <c r="G1417" i="4"/>
  <c r="G1418" i="4"/>
  <c r="H1418" i="4" s="1"/>
  <c r="G1419" i="4"/>
  <c r="H1419" i="4" s="1"/>
  <c r="G1420" i="4"/>
  <c r="H1420" i="4" s="1"/>
  <c r="G1421" i="4"/>
  <c r="H1421" i="4" s="1"/>
  <c r="G1422" i="4"/>
  <c r="H1422" i="4" s="1"/>
  <c r="G1423" i="4"/>
  <c r="H1423" i="4" s="1"/>
  <c r="G1424" i="4"/>
  <c r="H1424" i="4" s="1"/>
  <c r="G1425" i="4"/>
  <c r="H1425" i="4" s="1"/>
  <c r="G1426" i="4"/>
  <c r="H1426" i="4" s="1"/>
  <c r="G1427" i="4"/>
  <c r="H1427" i="4" s="1"/>
  <c r="G1428" i="4"/>
  <c r="H1428" i="4" s="1"/>
  <c r="G1429" i="4"/>
  <c r="H1429" i="4" s="1"/>
  <c r="G1430" i="4"/>
  <c r="H1430" i="4" s="1"/>
  <c r="G1431" i="4"/>
  <c r="H1431" i="4" s="1"/>
  <c r="G1432" i="4"/>
  <c r="H1432" i="4" s="1"/>
  <c r="G1433" i="4"/>
  <c r="H1433" i="4" s="1"/>
  <c r="G1434" i="4"/>
  <c r="H1434" i="4" s="1"/>
  <c r="G1435" i="4"/>
  <c r="H1435" i="4" s="1"/>
  <c r="G1436" i="4"/>
  <c r="H1436" i="4" s="1"/>
  <c r="G1437" i="4"/>
  <c r="H1437" i="4" s="1"/>
  <c r="G1438" i="4"/>
  <c r="H1438" i="4" s="1"/>
  <c r="G1439" i="4"/>
  <c r="H1439" i="4" s="1"/>
  <c r="G1440" i="4"/>
  <c r="H1440" i="4" s="1"/>
  <c r="G1441" i="4"/>
  <c r="H1441" i="4" s="1"/>
  <c r="G1442" i="4"/>
  <c r="H1442" i="4" s="1"/>
  <c r="G1443" i="4"/>
  <c r="H1443" i="4" s="1"/>
  <c r="G1444" i="4"/>
  <c r="H1444" i="4" s="1"/>
  <c r="G1445" i="4"/>
  <c r="H1445" i="4" s="1"/>
  <c r="G1446" i="4"/>
  <c r="H1446" i="4" s="1"/>
  <c r="G1447" i="4"/>
  <c r="H1447" i="4" s="1"/>
  <c r="G1448" i="4"/>
  <c r="H1448" i="4" s="1"/>
  <c r="G1449" i="4"/>
  <c r="H1449" i="4" s="1"/>
  <c r="G1450" i="4"/>
  <c r="H1450" i="4" s="1"/>
  <c r="G1451" i="4"/>
  <c r="H1451" i="4" s="1"/>
  <c r="G1452" i="4"/>
  <c r="H1452" i="4" s="1"/>
  <c r="G1453" i="4"/>
  <c r="H1453" i="4" s="1"/>
  <c r="G1454" i="4"/>
  <c r="H1454" i="4" s="1"/>
  <c r="G1455" i="4"/>
  <c r="H1455" i="4" s="1"/>
  <c r="G1456" i="4"/>
  <c r="H1456" i="4" s="1"/>
  <c r="G1457" i="4"/>
  <c r="H1457" i="4" s="1"/>
  <c r="G1458" i="4"/>
  <c r="H1458" i="4" s="1"/>
  <c r="G1459" i="4"/>
  <c r="H1459" i="4" s="1"/>
  <c r="G1460" i="4"/>
  <c r="H1460" i="4" s="1"/>
  <c r="G1461" i="4"/>
  <c r="H1461" i="4" s="1"/>
  <c r="G1462" i="4"/>
  <c r="H1462" i="4" s="1"/>
  <c r="G1463" i="4"/>
  <c r="H1463" i="4" s="1"/>
  <c r="G1464" i="4"/>
  <c r="H1464" i="4" s="1"/>
  <c r="G1465" i="4"/>
  <c r="H1465" i="4" s="1"/>
  <c r="G1466" i="4"/>
  <c r="H1466" i="4" s="1"/>
  <c r="G1467" i="4"/>
  <c r="H1467" i="4" s="1"/>
  <c r="G1468" i="4"/>
  <c r="H1468" i="4" s="1"/>
  <c r="G1469" i="4"/>
  <c r="H1469" i="4" s="1"/>
  <c r="G1470" i="4"/>
  <c r="H1470" i="4" s="1"/>
  <c r="G1471" i="4"/>
  <c r="H1471" i="4" s="1"/>
  <c r="G1472" i="4"/>
  <c r="H1472" i="4" s="1"/>
  <c r="G1473" i="4"/>
  <c r="H1473" i="4" s="1"/>
  <c r="G1474" i="4"/>
  <c r="H1474" i="4" s="1"/>
  <c r="G1475" i="4"/>
  <c r="H1475" i="4" s="1"/>
  <c r="G1476" i="4"/>
  <c r="H1476" i="4" s="1"/>
  <c r="G1477" i="4"/>
  <c r="H1477" i="4" s="1"/>
  <c r="G1478" i="4"/>
  <c r="H1478" i="4" s="1"/>
  <c r="G1479" i="4"/>
  <c r="H1479" i="4" s="1"/>
  <c r="G1480" i="4"/>
  <c r="H1480" i="4" s="1"/>
  <c r="G1481" i="4"/>
  <c r="G1482" i="4"/>
  <c r="H1482" i="4" s="1"/>
  <c r="G1483" i="4"/>
  <c r="H1483" i="4" s="1"/>
  <c r="G1484" i="4"/>
  <c r="H1484" i="4" s="1"/>
  <c r="G1485" i="4"/>
  <c r="H1485" i="4" s="1"/>
  <c r="G1486" i="4"/>
  <c r="H1486" i="4" s="1"/>
  <c r="G1487" i="4"/>
  <c r="H1487" i="4" s="1"/>
  <c r="G1488" i="4"/>
  <c r="H1488" i="4" s="1"/>
  <c r="G1489" i="4"/>
  <c r="H1489" i="4" s="1"/>
  <c r="G1490" i="4"/>
  <c r="H1490" i="4" s="1"/>
  <c r="G1491" i="4"/>
  <c r="H1491" i="4" s="1"/>
  <c r="G1492" i="4"/>
  <c r="H1492" i="4" s="1"/>
  <c r="G1493" i="4"/>
  <c r="H1493" i="4" s="1"/>
  <c r="G1494" i="4"/>
  <c r="H1494" i="4" s="1"/>
  <c r="G1495" i="4"/>
  <c r="H1495" i="4" s="1"/>
  <c r="G1496" i="4"/>
  <c r="H1496" i="4" s="1"/>
  <c r="G1497" i="4"/>
  <c r="H1497" i="4" s="1"/>
  <c r="G1498" i="4"/>
  <c r="H1498" i="4" s="1"/>
  <c r="G1499" i="4"/>
  <c r="H1499" i="4" s="1"/>
  <c r="G1500" i="4"/>
  <c r="H1500" i="4" s="1"/>
  <c r="G1501" i="4"/>
  <c r="H1501" i="4" s="1"/>
  <c r="G1502" i="4"/>
  <c r="H1502" i="4" s="1"/>
  <c r="G1503" i="4"/>
  <c r="H1503" i="4" s="1"/>
  <c r="G1504" i="4"/>
  <c r="H1504" i="4" s="1"/>
  <c r="G1505" i="4"/>
  <c r="H1505" i="4" s="1"/>
  <c r="G1506" i="4"/>
  <c r="H1506" i="4" s="1"/>
  <c r="G1507" i="4"/>
  <c r="H1507" i="4" s="1"/>
  <c r="G1508" i="4"/>
  <c r="H1508" i="4" s="1"/>
  <c r="G1509" i="4"/>
  <c r="H1509" i="4" s="1"/>
  <c r="G1510" i="4"/>
  <c r="H1510" i="4" s="1"/>
  <c r="G1511" i="4"/>
  <c r="H1511" i="4" s="1"/>
  <c r="G1512" i="4"/>
  <c r="H1512" i="4" s="1"/>
  <c r="G1513" i="4"/>
  <c r="H1513" i="4" s="1"/>
  <c r="G1514" i="4"/>
  <c r="H1514" i="4" s="1"/>
  <c r="G1515" i="4"/>
  <c r="H1515" i="4" s="1"/>
  <c r="G1516" i="4"/>
  <c r="H1516" i="4" s="1"/>
  <c r="G1517" i="4"/>
  <c r="H1517" i="4" s="1"/>
  <c r="G1518" i="4"/>
  <c r="H1518" i="4" s="1"/>
  <c r="G1519" i="4"/>
  <c r="H1519" i="4" s="1"/>
  <c r="G1520" i="4"/>
  <c r="H1520" i="4" s="1"/>
  <c r="G1521" i="4"/>
  <c r="H1521" i="4" s="1"/>
  <c r="G1522" i="4"/>
  <c r="H1522" i="4" s="1"/>
  <c r="G1523" i="4"/>
  <c r="H1523" i="4" s="1"/>
  <c r="G1524" i="4"/>
  <c r="H1524" i="4" s="1"/>
  <c r="G1525" i="4"/>
  <c r="H1525" i="4" s="1"/>
  <c r="G1526" i="4"/>
  <c r="H1526" i="4" s="1"/>
  <c r="G1527" i="4"/>
  <c r="H1527" i="4" s="1"/>
  <c r="G1528" i="4"/>
  <c r="H1528" i="4" s="1"/>
  <c r="G1529" i="4"/>
  <c r="H1529" i="4" s="1"/>
  <c r="G1530" i="4"/>
  <c r="H1530" i="4" s="1"/>
  <c r="G1531" i="4"/>
  <c r="H1531" i="4" s="1"/>
  <c r="G1532" i="4"/>
  <c r="H1532" i="4" s="1"/>
  <c r="G1533" i="4"/>
  <c r="H1533" i="4" s="1"/>
  <c r="G1534" i="4"/>
  <c r="H1534" i="4" s="1"/>
  <c r="G1535" i="4"/>
  <c r="H1535" i="4" s="1"/>
  <c r="G1536" i="4"/>
  <c r="H1536" i="4" s="1"/>
  <c r="G1537" i="4"/>
  <c r="H1537" i="4" s="1"/>
  <c r="G1538" i="4"/>
  <c r="H1538" i="4" s="1"/>
  <c r="G1539" i="4"/>
  <c r="H1539" i="4" s="1"/>
  <c r="G1540" i="4"/>
  <c r="H1540" i="4" s="1"/>
  <c r="G1541" i="4"/>
  <c r="H1541" i="4" s="1"/>
  <c r="G1542" i="4"/>
  <c r="H1542" i="4" s="1"/>
  <c r="G1543" i="4"/>
  <c r="H1543" i="4" s="1"/>
  <c r="G1544" i="4"/>
  <c r="H1544" i="4" s="1"/>
  <c r="G1545" i="4"/>
  <c r="G1546" i="4"/>
  <c r="H1546" i="4" s="1"/>
  <c r="G1547" i="4"/>
  <c r="H1547" i="4" s="1"/>
  <c r="G1548" i="4"/>
  <c r="H1548" i="4" s="1"/>
  <c r="G1549" i="4"/>
  <c r="H1549" i="4" s="1"/>
  <c r="G1550" i="4"/>
  <c r="H1550" i="4" s="1"/>
  <c r="G1551" i="4"/>
  <c r="H1551" i="4" s="1"/>
  <c r="G1552" i="4"/>
  <c r="H1552" i="4" s="1"/>
  <c r="G1553" i="4"/>
  <c r="H1553" i="4" s="1"/>
  <c r="G1554" i="4"/>
  <c r="H1554" i="4" s="1"/>
  <c r="G1555" i="4"/>
  <c r="H1555" i="4" s="1"/>
  <c r="G1556" i="4"/>
  <c r="H1556" i="4" s="1"/>
  <c r="G1557" i="4"/>
  <c r="H1557" i="4" s="1"/>
  <c r="G1558" i="4"/>
  <c r="H1558" i="4" s="1"/>
  <c r="G1559" i="4"/>
  <c r="H1559" i="4" s="1"/>
  <c r="G1560" i="4"/>
  <c r="H1560" i="4" s="1"/>
  <c r="G1561" i="4"/>
  <c r="H1561" i="4" s="1"/>
  <c r="G1562" i="4"/>
  <c r="H1562" i="4" s="1"/>
  <c r="G1563" i="4"/>
  <c r="H1563" i="4" s="1"/>
  <c r="G1564" i="4"/>
  <c r="H1564" i="4" s="1"/>
  <c r="G1565" i="4"/>
  <c r="H1565" i="4" s="1"/>
  <c r="G1566" i="4"/>
  <c r="H1566" i="4" s="1"/>
  <c r="G1567" i="4"/>
  <c r="H1567" i="4" s="1"/>
  <c r="G1568" i="4"/>
  <c r="H1568" i="4" s="1"/>
  <c r="G1569" i="4"/>
  <c r="H1569" i="4" s="1"/>
  <c r="G1570" i="4"/>
  <c r="H1570" i="4" s="1"/>
  <c r="G1571" i="4"/>
  <c r="H1571" i="4" s="1"/>
  <c r="G1572" i="4"/>
  <c r="H1572" i="4" s="1"/>
  <c r="G1573" i="4"/>
  <c r="H1573" i="4" s="1"/>
  <c r="G1574" i="4"/>
  <c r="H1574" i="4" s="1"/>
  <c r="G1575" i="4"/>
  <c r="H1575" i="4" s="1"/>
  <c r="G1576" i="4"/>
  <c r="H1576" i="4" s="1"/>
  <c r="G1577" i="4"/>
  <c r="H1577" i="4" s="1"/>
  <c r="G1578" i="4"/>
  <c r="H1578" i="4" s="1"/>
  <c r="G1579" i="4"/>
  <c r="H1579" i="4" s="1"/>
  <c r="G1580" i="4"/>
  <c r="H1580" i="4" s="1"/>
  <c r="G1581" i="4"/>
  <c r="H1581" i="4" s="1"/>
  <c r="G1582" i="4"/>
  <c r="H1582" i="4" s="1"/>
  <c r="G1583" i="4"/>
  <c r="H1583" i="4" s="1"/>
  <c r="G1584" i="4"/>
  <c r="H1584" i="4" s="1"/>
  <c r="G1585" i="4"/>
  <c r="H1585" i="4" s="1"/>
  <c r="G1586" i="4"/>
  <c r="H1586" i="4" s="1"/>
  <c r="G1587" i="4"/>
  <c r="H1587" i="4" s="1"/>
  <c r="G1588" i="4"/>
  <c r="H1588" i="4" s="1"/>
  <c r="G1589" i="4"/>
  <c r="H1589" i="4" s="1"/>
  <c r="G1590" i="4"/>
  <c r="H1590" i="4" s="1"/>
  <c r="G1591" i="4"/>
  <c r="H1591" i="4" s="1"/>
  <c r="G1592" i="4"/>
  <c r="H1592" i="4" s="1"/>
  <c r="G1593" i="4"/>
  <c r="H1593" i="4" s="1"/>
  <c r="G1594" i="4"/>
  <c r="H1594" i="4" s="1"/>
  <c r="G1595" i="4"/>
  <c r="H1595" i="4" s="1"/>
  <c r="G1596" i="4"/>
  <c r="H1596" i="4" s="1"/>
  <c r="G1597" i="4"/>
  <c r="H1597" i="4" s="1"/>
  <c r="G1598" i="4"/>
  <c r="H1598" i="4" s="1"/>
  <c r="G1599" i="4"/>
  <c r="H1599" i="4" s="1"/>
  <c r="G1600" i="4"/>
  <c r="H1600" i="4" s="1"/>
  <c r="G1601" i="4"/>
  <c r="H1601" i="4" s="1"/>
  <c r="G1602" i="4"/>
  <c r="H1602" i="4" s="1"/>
  <c r="G1603" i="4"/>
  <c r="H1603" i="4" s="1"/>
  <c r="G1604" i="4"/>
  <c r="H1604" i="4" s="1"/>
  <c r="G1605" i="4"/>
  <c r="H1605" i="4" s="1"/>
  <c r="G1606" i="4"/>
  <c r="H1606" i="4" s="1"/>
  <c r="G1607" i="4"/>
  <c r="H1607" i="4" s="1"/>
  <c r="G1608" i="4"/>
  <c r="H1608" i="4" s="1"/>
  <c r="G1609" i="4"/>
  <c r="G1610" i="4"/>
  <c r="H1610" i="4" s="1"/>
  <c r="G1611" i="4"/>
  <c r="H1611" i="4" s="1"/>
  <c r="G1612" i="4"/>
  <c r="H1612" i="4" s="1"/>
  <c r="G1613" i="4"/>
  <c r="H1613" i="4" s="1"/>
  <c r="G1614" i="4"/>
  <c r="H1614" i="4" s="1"/>
  <c r="G1615" i="4"/>
  <c r="H1615" i="4" s="1"/>
  <c r="G1616" i="4"/>
  <c r="H1616" i="4" s="1"/>
  <c r="G1617" i="4"/>
  <c r="H1617" i="4" s="1"/>
  <c r="G1618" i="4"/>
  <c r="H1618" i="4" s="1"/>
  <c r="G1619" i="4"/>
  <c r="H1619" i="4" s="1"/>
  <c r="G1620" i="4"/>
  <c r="H1620" i="4" s="1"/>
  <c r="G1621" i="4"/>
  <c r="H1621" i="4" s="1"/>
  <c r="G1622" i="4"/>
  <c r="H1622" i="4" s="1"/>
  <c r="G1623" i="4"/>
  <c r="H1623" i="4" s="1"/>
  <c r="G1624" i="4"/>
  <c r="H1624" i="4" s="1"/>
  <c r="G1625" i="4"/>
  <c r="H1625" i="4" s="1"/>
  <c r="G1626" i="4"/>
  <c r="H1626" i="4" s="1"/>
  <c r="G1627" i="4"/>
  <c r="H1627" i="4" s="1"/>
  <c r="G1628" i="4"/>
  <c r="H1628" i="4" s="1"/>
  <c r="G1629" i="4"/>
  <c r="H1629" i="4" s="1"/>
  <c r="G1630" i="4"/>
  <c r="H1630" i="4" s="1"/>
  <c r="G1631" i="4"/>
  <c r="H1631" i="4" s="1"/>
  <c r="G1632" i="4"/>
  <c r="H1632" i="4" s="1"/>
  <c r="G1633" i="4"/>
  <c r="H1633" i="4" s="1"/>
  <c r="G1634" i="4"/>
  <c r="H1634" i="4" s="1"/>
  <c r="G1635" i="4"/>
  <c r="H1635" i="4" s="1"/>
  <c r="G1636" i="4"/>
  <c r="H1636" i="4" s="1"/>
  <c r="G1637" i="4"/>
  <c r="H1637" i="4" s="1"/>
  <c r="G1638" i="4"/>
  <c r="H1638" i="4" s="1"/>
  <c r="G1639" i="4"/>
  <c r="H1639" i="4" s="1"/>
  <c r="G1640" i="4"/>
  <c r="H1640" i="4" s="1"/>
  <c r="G1641" i="4"/>
  <c r="H1641" i="4" s="1"/>
  <c r="G1642" i="4"/>
  <c r="H1642" i="4" s="1"/>
  <c r="G1643" i="4"/>
  <c r="H1643" i="4" s="1"/>
  <c r="G1644" i="4"/>
  <c r="H1644" i="4" s="1"/>
  <c r="G1645" i="4"/>
  <c r="H1645" i="4" s="1"/>
  <c r="G1646" i="4"/>
  <c r="H1646" i="4" s="1"/>
  <c r="G1647" i="4"/>
  <c r="H1647" i="4" s="1"/>
  <c r="G1648" i="4"/>
  <c r="H1648" i="4" s="1"/>
  <c r="G1649" i="4"/>
  <c r="H1649" i="4" s="1"/>
  <c r="G1650" i="4"/>
  <c r="H1650" i="4" s="1"/>
  <c r="G1651" i="4"/>
  <c r="H1651" i="4" s="1"/>
  <c r="G1652" i="4"/>
  <c r="H1652" i="4" s="1"/>
  <c r="G1653" i="4"/>
  <c r="H1653" i="4" s="1"/>
  <c r="G1654" i="4"/>
  <c r="H1654" i="4" s="1"/>
  <c r="G1655" i="4"/>
  <c r="H1655" i="4" s="1"/>
  <c r="G1656" i="4"/>
  <c r="H1656" i="4" s="1"/>
  <c r="G1657" i="4"/>
  <c r="H1657" i="4" s="1"/>
  <c r="G1658" i="4"/>
  <c r="H1658" i="4" s="1"/>
  <c r="G1659" i="4"/>
  <c r="H1659" i="4" s="1"/>
  <c r="G1660" i="4"/>
  <c r="H1660" i="4" s="1"/>
  <c r="G1661" i="4"/>
  <c r="H1661" i="4" s="1"/>
  <c r="G1662" i="4"/>
  <c r="H1662" i="4" s="1"/>
  <c r="G1663" i="4"/>
  <c r="H1663" i="4" s="1"/>
  <c r="G1664" i="4"/>
  <c r="H1664" i="4" s="1"/>
  <c r="G1665" i="4"/>
  <c r="H1665" i="4" s="1"/>
  <c r="G1666" i="4"/>
  <c r="H1666" i="4" s="1"/>
  <c r="G1667" i="4"/>
  <c r="H1667" i="4" s="1"/>
  <c r="G1668" i="4"/>
  <c r="H1668" i="4" s="1"/>
  <c r="G1669" i="4"/>
  <c r="H1669" i="4" s="1"/>
  <c r="G1670" i="4"/>
  <c r="H1670" i="4" s="1"/>
  <c r="G1671" i="4"/>
  <c r="H1671" i="4" s="1"/>
  <c r="G1672" i="4"/>
  <c r="H1672" i="4" s="1"/>
  <c r="G1673" i="4"/>
  <c r="G1674" i="4"/>
  <c r="H1674" i="4" s="1"/>
  <c r="G1675" i="4"/>
  <c r="H1675" i="4" s="1"/>
  <c r="G1676" i="4"/>
  <c r="H1676" i="4" s="1"/>
  <c r="G1677" i="4"/>
  <c r="H1677" i="4" s="1"/>
  <c r="G1678" i="4"/>
  <c r="H1678" i="4" s="1"/>
  <c r="G1679" i="4"/>
  <c r="H1679" i="4" s="1"/>
  <c r="G1680" i="4"/>
  <c r="H1680" i="4" s="1"/>
  <c r="G1681" i="4"/>
  <c r="H1681" i="4" s="1"/>
  <c r="G1682" i="4"/>
  <c r="H1682" i="4" s="1"/>
  <c r="G1683" i="4"/>
  <c r="H1683" i="4" s="1"/>
  <c r="G1684" i="4"/>
  <c r="H1684" i="4" s="1"/>
  <c r="G1685" i="4"/>
  <c r="H1685" i="4" s="1"/>
  <c r="G1686" i="4"/>
  <c r="H1686" i="4" s="1"/>
  <c r="G1687" i="4"/>
  <c r="H1687" i="4" s="1"/>
  <c r="G1688" i="4"/>
  <c r="H1688" i="4" s="1"/>
  <c r="G1689" i="4"/>
  <c r="H1689" i="4" s="1"/>
  <c r="G1690" i="4"/>
  <c r="H1690" i="4" s="1"/>
  <c r="G1691" i="4"/>
  <c r="H1691" i="4" s="1"/>
  <c r="G1692" i="4"/>
  <c r="H1692" i="4" s="1"/>
  <c r="G1693" i="4"/>
  <c r="H1693" i="4" s="1"/>
  <c r="G1694" i="4"/>
  <c r="H1694" i="4" s="1"/>
  <c r="G1695" i="4"/>
  <c r="H1695" i="4" s="1"/>
  <c r="G1696" i="4"/>
  <c r="H1696" i="4" s="1"/>
  <c r="G1697" i="4"/>
  <c r="H1697" i="4" s="1"/>
  <c r="G1698" i="4"/>
  <c r="H1698" i="4" s="1"/>
  <c r="G1699" i="4"/>
  <c r="H1699" i="4" s="1"/>
  <c r="G1700" i="4"/>
  <c r="H1700" i="4" s="1"/>
  <c r="G1701" i="4"/>
  <c r="H1701" i="4" s="1"/>
  <c r="G1702" i="4"/>
  <c r="H1702" i="4" s="1"/>
  <c r="G1703" i="4"/>
  <c r="H1703" i="4" s="1"/>
  <c r="G1704" i="4"/>
  <c r="H1704" i="4" s="1"/>
  <c r="G1705" i="4"/>
  <c r="H1705" i="4" s="1"/>
  <c r="G1706" i="4"/>
  <c r="H1706" i="4" s="1"/>
  <c r="G1707" i="4"/>
  <c r="H1707" i="4" s="1"/>
  <c r="G1708" i="4"/>
  <c r="H1708" i="4" s="1"/>
  <c r="G1709" i="4"/>
  <c r="H1709" i="4" s="1"/>
  <c r="G1710" i="4"/>
  <c r="H1710" i="4" s="1"/>
  <c r="G1711" i="4"/>
  <c r="H1711" i="4" s="1"/>
  <c r="G1712" i="4"/>
  <c r="H1712" i="4" s="1"/>
  <c r="G1713" i="4"/>
  <c r="H1713" i="4" s="1"/>
  <c r="G1714" i="4"/>
  <c r="H1714" i="4" s="1"/>
  <c r="G1715" i="4"/>
  <c r="H1715" i="4" s="1"/>
  <c r="G1716" i="4"/>
  <c r="H1716" i="4" s="1"/>
  <c r="G1717" i="4"/>
  <c r="H1717" i="4" s="1"/>
  <c r="G1718" i="4"/>
  <c r="H1718" i="4" s="1"/>
  <c r="G1719" i="4"/>
  <c r="H1719" i="4" s="1"/>
  <c r="G1720" i="4"/>
  <c r="H1720" i="4" s="1"/>
  <c r="G1721" i="4"/>
  <c r="H1721" i="4" s="1"/>
  <c r="G1722" i="4"/>
  <c r="H1722" i="4" s="1"/>
  <c r="G1723" i="4"/>
  <c r="H1723" i="4" s="1"/>
  <c r="G1724" i="4"/>
  <c r="H1724" i="4" s="1"/>
  <c r="G1725" i="4"/>
  <c r="H1725" i="4" s="1"/>
  <c r="G1726" i="4"/>
  <c r="H1726" i="4" s="1"/>
  <c r="G1727" i="4"/>
  <c r="H1727" i="4" s="1"/>
  <c r="G1728" i="4"/>
  <c r="H1728" i="4" s="1"/>
  <c r="G1729" i="4"/>
  <c r="H1729" i="4" s="1"/>
  <c r="G1730" i="4"/>
  <c r="H1730" i="4" s="1"/>
  <c r="G1731" i="4"/>
  <c r="H1731" i="4" s="1"/>
  <c r="G1732" i="4"/>
  <c r="H1732" i="4" s="1"/>
  <c r="G1733" i="4"/>
  <c r="H1733" i="4" s="1"/>
  <c r="G1734" i="4"/>
  <c r="H1734" i="4" s="1"/>
  <c r="G1735" i="4"/>
  <c r="H1735" i="4" s="1"/>
  <c r="G1736" i="4"/>
  <c r="H1736" i="4" s="1"/>
  <c r="G1737" i="4"/>
  <c r="G1738" i="4"/>
  <c r="H1738" i="4" s="1"/>
  <c r="G1739" i="4"/>
  <c r="H1739" i="4" s="1"/>
  <c r="G1740" i="4"/>
  <c r="H1740" i="4" s="1"/>
  <c r="G1741" i="4"/>
  <c r="H1741" i="4" s="1"/>
  <c r="G1742" i="4"/>
  <c r="H1742" i="4" s="1"/>
  <c r="G1743" i="4"/>
  <c r="H1743" i="4" s="1"/>
  <c r="G1744" i="4"/>
  <c r="H1744" i="4" s="1"/>
  <c r="G1745" i="4"/>
  <c r="H1745" i="4" s="1"/>
  <c r="G1746" i="4"/>
  <c r="H1746" i="4" s="1"/>
  <c r="G1747" i="4"/>
  <c r="H1747" i="4" s="1"/>
  <c r="G1748" i="4"/>
  <c r="H1748" i="4" s="1"/>
  <c r="G1749" i="4"/>
  <c r="H1749" i="4" s="1"/>
  <c r="G1750" i="4"/>
  <c r="H1750" i="4" s="1"/>
  <c r="G1751" i="4"/>
  <c r="H1751" i="4" s="1"/>
  <c r="G1752" i="4"/>
  <c r="H1752" i="4" s="1"/>
  <c r="G1753" i="4"/>
  <c r="H1753" i="4" s="1"/>
  <c r="G1754" i="4"/>
  <c r="H1754" i="4" s="1"/>
  <c r="G1755" i="4"/>
  <c r="H1755" i="4" s="1"/>
  <c r="G1756" i="4"/>
  <c r="H1756" i="4" s="1"/>
  <c r="G1757" i="4"/>
  <c r="H1757" i="4" s="1"/>
  <c r="G1758" i="4"/>
  <c r="H1758" i="4" s="1"/>
  <c r="G1759" i="4"/>
  <c r="H1759" i="4" s="1"/>
  <c r="G1760" i="4"/>
  <c r="H1760" i="4" s="1"/>
  <c r="G1761" i="4"/>
  <c r="H1761" i="4" s="1"/>
  <c r="G1762" i="4"/>
  <c r="H1762" i="4" s="1"/>
  <c r="G1763" i="4"/>
  <c r="H1763" i="4" s="1"/>
  <c r="G1764" i="4"/>
  <c r="H1764" i="4" s="1"/>
  <c r="G1765" i="4"/>
  <c r="H1765" i="4" s="1"/>
  <c r="G1766" i="4"/>
  <c r="H1766" i="4" s="1"/>
  <c r="G1767" i="4"/>
  <c r="H1767" i="4" s="1"/>
  <c r="G1768" i="4"/>
  <c r="H1768" i="4" s="1"/>
  <c r="G1769" i="4"/>
  <c r="H1769" i="4" s="1"/>
  <c r="G1770" i="4"/>
  <c r="H1770" i="4" s="1"/>
  <c r="G1771" i="4"/>
  <c r="H1771" i="4" s="1"/>
  <c r="G1772" i="4"/>
  <c r="H1772" i="4" s="1"/>
  <c r="G1773" i="4"/>
  <c r="H1773" i="4" s="1"/>
  <c r="G1774" i="4"/>
  <c r="H1774" i="4" s="1"/>
  <c r="G1775" i="4"/>
  <c r="H1775" i="4" s="1"/>
  <c r="G1776" i="4"/>
  <c r="H1776" i="4" s="1"/>
  <c r="G1777" i="4"/>
  <c r="H1777" i="4" s="1"/>
  <c r="G1778" i="4"/>
  <c r="H1778" i="4" s="1"/>
  <c r="G1779" i="4"/>
  <c r="H1779" i="4" s="1"/>
  <c r="G1780" i="4"/>
  <c r="H1780" i="4" s="1"/>
  <c r="G1781" i="4"/>
  <c r="H1781" i="4" s="1"/>
  <c r="G1782" i="4"/>
  <c r="H1782" i="4" s="1"/>
  <c r="G1783" i="4"/>
  <c r="H1783" i="4" s="1"/>
  <c r="G1784" i="4"/>
  <c r="H1784" i="4" s="1"/>
  <c r="G1785" i="4"/>
  <c r="H1785" i="4" s="1"/>
  <c r="G1786" i="4"/>
  <c r="H1786" i="4" s="1"/>
  <c r="G1787" i="4"/>
  <c r="H1787" i="4" s="1"/>
  <c r="G1788" i="4"/>
  <c r="H1788" i="4" s="1"/>
  <c r="G1789" i="4"/>
  <c r="H1789" i="4" s="1"/>
  <c r="G1790" i="4"/>
  <c r="H1790" i="4" s="1"/>
  <c r="G1791" i="4"/>
  <c r="H1791" i="4" s="1"/>
  <c r="G1792" i="4"/>
  <c r="H1792" i="4" s="1"/>
  <c r="G1793" i="4"/>
  <c r="H1793" i="4" s="1"/>
  <c r="G1794" i="4"/>
  <c r="H1794" i="4" s="1"/>
  <c r="G1795" i="4"/>
  <c r="H1795" i="4" s="1"/>
  <c r="G1796" i="4"/>
  <c r="H1796" i="4" s="1"/>
  <c r="G1797" i="4"/>
  <c r="H1797" i="4" s="1"/>
  <c r="G1798" i="4"/>
  <c r="H1798" i="4" s="1"/>
  <c r="G1799" i="4"/>
  <c r="H1799" i="4" s="1"/>
  <c r="G1800" i="4"/>
  <c r="H1800" i="4" s="1"/>
  <c r="G1801" i="4"/>
  <c r="G1802" i="4"/>
  <c r="H1802" i="4" s="1"/>
  <c r="G1803" i="4"/>
  <c r="H1803" i="4" s="1"/>
  <c r="G1804" i="4"/>
  <c r="H1804" i="4" s="1"/>
  <c r="G1805" i="4"/>
  <c r="H1805" i="4" s="1"/>
  <c r="G1806" i="4"/>
  <c r="H1806" i="4" s="1"/>
  <c r="G1807" i="4"/>
  <c r="H1807" i="4" s="1"/>
  <c r="G1808" i="4"/>
  <c r="H1808" i="4" s="1"/>
  <c r="G1809" i="4"/>
  <c r="H1809" i="4" s="1"/>
  <c r="G1810" i="4"/>
  <c r="H1810" i="4" s="1"/>
  <c r="G1811" i="4"/>
  <c r="H1811" i="4" s="1"/>
  <c r="G1812" i="4"/>
  <c r="H1812" i="4" s="1"/>
  <c r="G1813" i="4"/>
  <c r="H1813" i="4" s="1"/>
  <c r="G1814" i="4"/>
  <c r="H1814" i="4" s="1"/>
  <c r="G1815" i="4"/>
  <c r="H1815" i="4" s="1"/>
  <c r="G1816" i="4"/>
  <c r="H1816" i="4" s="1"/>
  <c r="G1817" i="4"/>
  <c r="H1817" i="4" s="1"/>
  <c r="G1818" i="4"/>
  <c r="H1818" i="4" s="1"/>
  <c r="G1819" i="4"/>
  <c r="H1819" i="4" s="1"/>
  <c r="G1820" i="4"/>
  <c r="H1820" i="4" s="1"/>
  <c r="G1821" i="4"/>
  <c r="H1821" i="4" s="1"/>
  <c r="G1822" i="4"/>
  <c r="H1822" i="4" s="1"/>
  <c r="G1823" i="4"/>
  <c r="H1823" i="4" s="1"/>
  <c r="G1824" i="4"/>
  <c r="H1824" i="4" s="1"/>
  <c r="G1825" i="4"/>
  <c r="H1825" i="4" s="1"/>
  <c r="G1826" i="4"/>
  <c r="H1826" i="4" s="1"/>
  <c r="G1827" i="4"/>
  <c r="H1827" i="4" s="1"/>
  <c r="G1828" i="4"/>
  <c r="H1828" i="4" s="1"/>
  <c r="G1829" i="4"/>
  <c r="H1829" i="4" s="1"/>
  <c r="G1830" i="4"/>
  <c r="H1830" i="4" s="1"/>
  <c r="G1831" i="4"/>
  <c r="H1831" i="4" s="1"/>
  <c r="G1832" i="4"/>
  <c r="H1832" i="4" s="1"/>
  <c r="G1833" i="4"/>
  <c r="H1833" i="4" s="1"/>
  <c r="G1834" i="4"/>
  <c r="H1834" i="4" s="1"/>
  <c r="G1835" i="4"/>
  <c r="H1835" i="4" s="1"/>
  <c r="G1836" i="4"/>
  <c r="H1836" i="4" s="1"/>
  <c r="G1837" i="4"/>
  <c r="H1837" i="4" s="1"/>
  <c r="G1838" i="4"/>
  <c r="H1838" i="4" s="1"/>
  <c r="G1839" i="4"/>
  <c r="H1839" i="4" s="1"/>
  <c r="G1840" i="4"/>
  <c r="H1840" i="4" s="1"/>
  <c r="G1841" i="4"/>
  <c r="H1841" i="4" s="1"/>
  <c r="G1842" i="4"/>
  <c r="H1842" i="4" s="1"/>
  <c r="G1843" i="4"/>
  <c r="H1843" i="4" s="1"/>
  <c r="G1844" i="4"/>
  <c r="H1844" i="4" s="1"/>
  <c r="G1845" i="4"/>
  <c r="H1845" i="4" s="1"/>
  <c r="G1846" i="4"/>
  <c r="H1846" i="4" s="1"/>
  <c r="G1847" i="4"/>
  <c r="H1847" i="4" s="1"/>
  <c r="G1848" i="4"/>
  <c r="H1848" i="4" s="1"/>
  <c r="G1849" i="4"/>
  <c r="H1849" i="4" s="1"/>
  <c r="G1850" i="4"/>
  <c r="H1850" i="4" s="1"/>
  <c r="G1851" i="4"/>
  <c r="H1851" i="4" s="1"/>
  <c r="G1852" i="4"/>
  <c r="H1852" i="4" s="1"/>
  <c r="G1853" i="4"/>
  <c r="H1853" i="4" s="1"/>
  <c r="G1854" i="4"/>
  <c r="H1854" i="4" s="1"/>
  <c r="G1855" i="4"/>
  <c r="H1855" i="4" s="1"/>
  <c r="G1856" i="4"/>
  <c r="H1856" i="4" s="1"/>
  <c r="G1857" i="4"/>
  <c r="H1857" i="4" s="1"/>
  <c r="G1858" i="4"/>
  <c r="H1858" i="4" s="1"/>
  <c r="G1859" i="4"/>
  <c r="H1859" i="4" s="1"/>
  <c r="G1860" i="4"/>
  <c r="H1860" i="4" s="1"/>
  <c r="G1861" i="4"/>
  <c r="H1861" i="4" s="1"/>
  <c r="G1862" i="4"/>
  <c r="H1862" i="4" s="1"/>
  <c r="G1863" i="4"/>
  <c r="H1863" i="4" s="1"/>
  <c r="G1864" i="4"/>
  <c r="H1864" i="4" s="1"/>
  <c r="G1865" i="4"/>
  <c r="G1866" i="4"/>
  <c r="H1866" i="4" s="1"/>
  <c r="G1867" i="4"/>
  <c r="H1867" i="4" s="1"/>
  <c r="G1868" i="4"/>
  <c r="H1868" i="4" s="1"/>
  <c r="G1869" i="4"/>
  <c r="H1869" i="4" s="1"/>
  <c r="G1870" i="4"/>
  <c r="H1870" i="4" s="1"/>
  <c r="G1871" i="4"/>
  <c r="H1871" i="4" s="1"/>
  <c r="G1872" i="4"/>
  <c r="H1872" i="4" s="1"/>
  <c r="G1873" i="4"/>
  <c r="H1873" i="4" s="1"/>
  <c r="G1874" i="4"/>
  <c r="H1874" i="4" s="1"/>
  <c r="G1875" i="4"/>
  <c r="H1875" i="4" s="1"/>
  <c r="G1876" i="4"/>
  <c r="H1876" i="4" s="1"/>
  <c r="G1877" i="4"/>
  <c r="H1877" i="4" s="1"/>
  <c r="G1878" i="4"/>
  <c r="H1878" i="4" s="1"/>
  <c r="G1879" i="4"/>
  <c r="H1879" i="4" s="1"/>
  <c r="G1880" i="4"/>
  <c r="H1880" i="4" s="1"/>
  <c r="G1881" i="4"/>
  <c r="H1881" i="4" s="1"/>
  <c r="G1882" i="4"/>
  <c r="H1882" i="4" s="1"/>
  <c r="G1883" i="4"/>
  <c r="H1883" i="4" s="1"/>
  <c r="G1884" i="4"/>
  <c r="H1884" i="4" s="1"/>
  <c r="G1885" i="4"/>
  <c r="H1885" i="4" s="1"/>
  <c r="G1886" i="4"/>
  <c r="H1886" i="4" s="1"/>
  <c r="G1887" i="4"/>
  <c r="H1887" i="4" s="1"/>
  <c r="G1888" i="4"/>
  <c r="H1888" i="4" s="1"/>
  <c r="G1889" i="4"/>
  <c r="H1889" i="4" s="1"/>
  <c r="G1890" i="4"/>
  <c r="H1890" i="4" s="1"/>
  <c r="G1891" i="4"/>
  <c r="H1891" i="4" s="1"/>
  <c r="G1892" i="4"/>
  <c r="H1892" i="4" s="1"/>
  <c r="G1893" i="4"/>
  <c r="H1893" i="4" s="1"/>
  <c r="G1894" i="4"/>
  <c r="H1894" i="4" s="1"/>
  <c r="G1895" i="4"/>
  <c r="H1895" i="4" s="1"/>
  <c r="G1896" i="4"/>
  <c r="H1896" i="4" s="1"/>
  <c r="G1897" i="4"/>
  <c r="H1897" i="4" s="1"/>
  <c r="G1898" i="4"/>
  <c r="H1898" i="4" s="1"/>
  <c r="G1899" i="4"/>
  <c r="H1899" i="4" s="1"/>
  <c r="G1900" i="4"/>
  <c r="H1900" i="4" s="1"/>
  <c r="G1901" i="4"/>
  <c r="H1901" i="4" s="1"/>
  <c r="G1902" i="4"/>
  <c r="H1902" i="4" s="1"/>
  <c r="E3" i="3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B6" i="3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C6" i="3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 s="1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 s="1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 s="1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 s="1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 s="1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 s="1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1126" i="4"/>
  <c r="F1126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 s="1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 s="1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 s="1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8" i="4"/>
  <c r="F1318" i="4" s="1"/>
  <c r="E1319" i="4"/>
  <c r="F1319" i="4" s="1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 s="1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 s="1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 s="1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 s="1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 s="1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 s="1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 s="1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2" i="4"/>
  <c r="F1402" i="4" s="1"/>
  <c r="D6" i="3" s="1"/>
  <c r="E1403" i="4"/>
  <c r="F1403" i="4" s="1"/>
  <c r="E1404" i="4"/>
  <c r="F1404" i="4" s="1"/>
  <c r="E1405" i="4"/>
  <c r="F1405" i="4" s="1"/>
  <c r="E1406" i="4"/>
  <c r="F1406" i="4" s="1"/>
  <c r="E1407" i="4"/>
  <c r="F1407" i="4" s="1"/>
  <c r="E1408" i="4"/>
  <c r="F1408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5" i="4"/>
  <c r="F1425" i="4" s="1"/>
  <c r="E1426" i="4"/>
  <c r="F1426" i="4" s="1"/>
  <c r="E1427" i="4"/>
  <c r="F1427" i="4" s="1"/>
  <c r="E1428" i="4"/>
  <c r="F1428" i="4" s="1"/>
  <c r="E1429" i="4"/>
  <c r="F1429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 s="1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 s="1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 s="1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 s="1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 s="1"/>
  <c r="E1510" i="4"/>
  <c r="F1510" i="4" s="1"/>
  <c r="E1511" i="4"/>
  <c r="F1511" i="4" s="1"/>
  <c r="E1512" i="4"/>
  <c r="F1512" i="4" s="1"/>
  <c r="E1513" i="4"/>
  <c r="F1513" i="4" s="1"/>
  <c r="E1514" i="4"/>
  <c r="F1514" i="4" s="1"/>
  <c r="E1515" i="4"/>
  <c r="F1515" i="4" s="1"/>
  <c r="E1516" i="4"/>
  <c r="F1516" i="4" s="1"/>
  <c r="E1517" i="4"/>
  <c r="F1517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5" i="4"/>
  <c r="F1525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2" i="4"/>
  <c r="F1532" i="4" s="1"/>
  <c r="E1533" i="4"/>
  <c r="F1533" i="4" s="1"/>
  <c r="E1534" i="4"/>
  <c r="F1534" i="4" s="1"/>
  <c r="E1535" i="4"/>
  <c r="F1535" i="4" s="1"/>
  <c r="E1536" i="4"/>
  <c r="F1536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2" i="4"/>
  <c r="F1542" i="4" s="1"/>
  <c r="E1543" i="4"/>
  <c r="F1543" i="4" s="1"/>
  <c r="E1544" i="4"/>
  <c r="F1544" i="4" s="1"/>
  <c r="E1545" i="4"/>
  <c r="F1545" i="4" s="1"/>
  <c r="E1546" i="4"/>
  <c r="F1546" i="4" s="1"/>
  <c r="E1547" i="4"/>
  <c r="F1547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59" i="4"/>
  <c r="F1559" i="4" s="1"/>
  <c r="E1560" i="4"/>
  <c r="F1560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6" i="4"/>
  <c r="F1566" i="4" s="1"/>
  <c r="E1567" i="4"/>
  <c r="F1567" i="4" s="1"/>
  <c r="E1568" i="4"/>
  <c r="F1568" i="4" s="1"/>
  <c r="E1569" i="4"/>
  <c r="F1569" i="4" s="1"/>
  <c r="E1570" i="4"/>
  <c r="F1570" i="4" s="1"/>
  <c r="E1571" i="4"/>
  <c r="F1571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7" i="4"/>
  <c r="F1577" i="4" s="1"/>
  <c r="E1578" i="4"/>
  <c r="F1578" i="4" s="1"/>
  <c r="E1579" i="4"/>
  <c r="F1579" i="4" s="1"/>
  <c r="E1580" i="4"/>
  <c r="F1580" i="4" s="1"/>
  <c r="E1581" i="4"/>
  <c r="F1581" i="4" s="1"/>
  <c r="E1582" i="4"/>
  <c r="F1582" i="4" s="1"/>
  <c r="E1583" i="4"/>
  <c r="F1583" i="4" s="1"/>
  <c r="E1584" i="4"/>
  <c r="F1584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1" i="4"/>
  <c r="F1591" i="4" s="1"/>
  <c r="E1592" i="4"/>
  <c r="F1592" i="4" s="1"/>
  <c r="E1593" i="4"/>
  <c r="F1593" i="4" s="1"/>
  <c r="E1594" i="4"/>
  <c r="F1594" i="4" s="1"/>
  <c r="E1595" i="4"/>
  <c r="F1595" i="4" s="1"/>
  <c r="E1596" i="4"/>
  <c r="F1596" i="4" s="1"/>
  <c r="E1597" i="4"/>
  <c r="F1597" i="4" s="1"/>
  <c r="E1598" i="4"/>
  <c r="F1598" i="4" s="1"/>
  <c r="E1599" i="4"/>
  <c r="F1599" i="4" s="1"/>
  <c r="E1600" i="4"/>
  <c r="F1600" i="4" s="1"/>
  <c r="E1601" i="4"/>
  <c r="F1601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1" i="4"/>
  <c r="F1611" i="4" s="1"/>
  <c r="E1612" i="4"/>
  <c r="F1612" i="4" s="1"/>
  <c r="E1613" i="4"/>
  <c r="F1613" i="4" s="1"/>
  <c r="E1614" i="4"/>
  <c r="F1614" i="4" s="1"/>
  <c r="E1615" i="4"/>
  <c r="F1615" i="4" s="1"/>
  <c r="E1616" i="4"/>
  <c r="F1616" i="4" s="1"/>
  <c r="E1617" i="4"/>
  <c r="F1617" i="4" s="1"/>
  <c r="E1618" i="4"/>
  <c r="F1618" i="4" s="1"/>
  <c r="E1619" i="4"/>
  <c r="F1619" i="4" s="1"/>
  <c r="E1620" i="4"/>
  <c r="F1620" i="4" s="1"/>
  <c r="E1621" i="4"/>
  <c r="F1621" i="4" s="1"/>
  <c r="E1622" i="4"/>
  <c r="F1622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4" i="4"/>
  <c r="F1634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3" i="4"/>
  <c r="F1643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5" i="4"/>
  <c r="F1655" i="4" s="1"/>
  <c r="E1656" i="4"/>
  <c r="F1656" i="4" s="1"/>
  <c r="E1657" i="4"/>
  <c r="F1657" i="4" s="1"/>
  <c r="E1658" i="4"/>
  <c r="F1658" i="4" s="1"/>
  <c r="E1659" i="4"/>
  <c r="F1659" i="4" s="1"/>
  <c r="E1660" i="4"/>
  <c r="F1660" i="4" s="1"/>
  <c r="E1661" i="4"/>
  <c r="F1661" i="4" s="1"/>
  <c r="E1662" i="4"/>
  <c r="F1662" i="4" s="1"/>
  <c r="E1663" i="4"/>
  <c r="F1663" i="4" s="1"/>
  <c r="E1664" i="4"/>
  <c r="F1664" i="4" s="1"/>
  <c r="E1665" i="4"/>
  <c r="F1665" i="4" s="1"/>
  <c r="E1666" i="4"/>
  <c r="F1666" i="4" s="1"/>
  <c r="E1667" i="4"/>
  <c r="F1667" i="4" s="1"/>
  <c r="E1668" i="4"/>
  <c r="F1668" i="4" s="1"/>
  <c r="E1669" i="4"/>
  <c r="F1669" i="4" s="1"/>
  <c r="E1670" i="4"/>
  <c r="F1670" i="4" s="1"/>
  <c r="E1671" i="4"/>
  <c r="F1671" i="4" s="1"/>
  <c r="E1672" i="4"/>
  <c r="F1672" i="4" s="1"/>
  <c r="E1673" i="4"/>
  <c r="F1673" i="4" s="1"/>
  <c r="E1674" i="4"/>
  <c r="F1674" i="4" s="1"/>
  <c r="E1675" i="4"/>
  <c r="F1675" i="4" s="1"/>
  <c r="E1676" i="4"/>
  <c r="F1676" i="4" s="1"/>
  <c r="E1677" i="4"/>
  <c r="F1677" i="4" s="1"/>
  <c r="E1678" i="4"/>
  <c r="F1678" i="4" s="1"/>
  <c r="E1679" i="4"/>
  <c r="F1679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7" i="4"/>
  <c r="F1687" i="4" s="1"/>
  <c r="E1688" i="4"/>
  <c r="F1688" i="4" s="1"/>
  <c r="E1689" i="4"/>
  <c r="F1689" i="4" s="1"/>
  <c r="E1690" i="4"/>
  <c r="F1690" i="4" s="1"/>
  <c r="E1691" i="4"/>
  <c r="F1691" i="4" s="1"/>
  <c r="E1692" i="4"/>
  <c r="F1692" i="4" s="1"/>
  <c r="E1693" i="4"/>
  <c r="F1693" i="4" s="1"/>
  <c r="E1694" i="4"/>
  <c r="F1694" i="4" s="1"/>
  <c r="E1695" i="4"/>
  <c r="F1695" i="4" s="1"/>
  <c r="E1696" i="4"/>
  <c r="F1696" i="4" s="1"/>
  <c r="E1697" i="4"/>
  <c r="F1697" i="4" s="1"/>
  <c r="E1698" i="4"/>
  <c r="F1698" i="4" s="1"/>
  <c r="E1699" i="4"/>
  <c r="F1699" i="4" s="1"/>
  <c r="E1700" i="4"/>
  <c r="F1700" i="4" s="1"/>
  <c r="E1701" i="4"/>
  <c r="F1701" i="4" s="1"/>
  <c r="E1702" i="4"/>
  <c r="F1702" i="4" s="1"/>
  <c r="E1703" i="4"/>
  <c r="F1703" i="4" s="1"/>
  <c r="E1704" i="4"/>
  <c r="F1704" i="4" s="1"/>
  <c r="E1705" i="4"/>
  <c r="F1705" i="4" s="1"/>
  <c r="E1706" i="4"/>
  <c r="F1706" i="4" s="1"/>
  <c r="E1707" i="4"/>
  <c r="F1707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0" i="4"/>
  <c r="F1720" i="4" s="1"/>
  <c r="E1721" i="4"/>
  <c r="F1721" i="4" s="1"/>
  <c r="E1722" i="4"/>
  <c r="F1722" i="4" s="1"/>
  <c r="E1723" i="4"/>
  <c r="F1723" i="4" s="1"/>
  <c r="E1724" i="4"/>
  <c r="F1724" i="4" s="1"/>
  <c r="E1725" i="4"/>
  <c r="F1725" i="4" s="1"/>
  <c r="E1726" i="4"/>
  <c r="F1726" i="4" s="1"/>
  <c r="E1727" i="4"/>
  <c r="F1727" i="4" s="1"/>
  <c r="E1728" i="4"/>
  <c r="F1728" i="4" s="1"/>
  <c r="E1729" i="4"/>
  <c r="F1729" i="4" s="1"/>
  <c r="E1730" i="4"/>
  <c r="F1730" i="4" s="1"/>
  <c r="E1731" i="4"/>
  <c r="F1731" i="4" s="1"/>
  <c r="E1732" i="4"/>
  <c r="F1732" i="4" s="1"/>
  <c r="E1733" i="4"/>
  <c r="F1733" i="4" s="1"/>
  <c r="E1734" i="4"/>
  <c r="F1734" i="4" s="1"/>
  <c r="E1735" i="4"/>
  <c r="F1735" i="4" s="1"/>
  <c r="E1736" i="4"/>
  <c r="F1736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3" i="4"/>
  <c r="F1743" i="4" s="1"/>
  <c r="E1744" i="4"/>
  <c r="F1744" i="4" s="1"/>
  <c r="E1745" i="4"/>
  <c r="F1745" i="4" s="1"/>
  <c r="E1746" i="4"/>
  <c r="F1746" i="4" s="1"/>
  <c r="E1747" i="4"/>
  <c r="F1747" i="4" s="1"/>
  <c r="E1748" i="4"/>
  <c r="F1748" i="4" s="1"/>
  <c r="E1749" i="4"/>
  <c r="F1749" i="4" s="1"/>
  <c r="E1750" i="4"/>
  <c r="F1750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2" i="4"/>
  <c r="F1762" i="4" s="1"/>
  <c r="E1763" i="4"/>
  <c r="F1763" i="4" s="1"/>
  <c r="E1764" i="4"/>
  <c r="F1764" i="4" s="1"/>
  <c r="E1765" i="4"/>
  <c r="F1765" i="4" s="1"/>
  <c r="E1766" i="4"/>
  <c r="F1766" i="4" s="1"/>
  <c r="E1767" i="4"/>
  <c r="F1767" i="4" s="1"/>
  <c r="E1768" i="4"/>
  <c r="F1768" i="4" s="1"/>
  <c r="E1769" i="4"/>
  <c r="F1769" i="4" s="1"/>
  <c r="E1770" i="4"/>
  <c r="F1770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1" i="4"/>
  <c r="F1781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89" i="4"/>
  <c r="F1789" i="4" s="1"/>
  <c r="E1790" i="4"/>
  <c r="F1790" i="4" s="1"/>
  <c r="E1791" i="4"/>
  <c r="F1791" i="4" s="1"/>
  <c r="E1792" i="4"/>
  <c r="F1792" i="4" s="1"/>
  <c r="E1793" i="4"/>
  <c r="F1793" i="4" s="1"/>
  <c r="E1794" i="4"/>
  <c r="F1794" i="4" s="1"/>
  <c r="E1795" i="4"/>
  <c r="F1795" i="4" s="1"/>
  <c r="E1796" i="4"/>
  <c r="F1796" i="4" s="1"/>
  <c r="E1797" i="4"/>
  <c r="F1797" i="4" s="1"/>
  <c r="E1798" i="4"/>
  <c r="F1798" i="4" s="1"/>
  <c r="E1799" i="4"/>
  <c r="F1799" i="4" s="1"/>
  <c r="E1800" i="4"/>
  <c r="F1800" i="4" s="1"/>
  <c r="E1801" i="4"/>
  <c r="F1801" i="4" s="1"/>
  <c r="E1802" i="4"/>
  <c r="F1802" i="4" s="1"/>
  <c r="E1803" i="4"/>
  <c r="F1803" i="4" s="1"/>
  <c r="E1804" i="4"/>
  <c r="F1804" i="4" s="1"/>
  <c r="E1805" i="4"/>
  <c r="F1805" i="4" s="1"/>
  <c r="E1806" i="4"/>
  <c r="F1806" i="4" s="1"/>
  <c r="E1807" i="4"/>
  <c r="F1807" i="4" s="1"/>
  <c r="E1808" i="4"/>
  <c r="F1808" i="4" s="1"/>
  <c r="E1809" i="4"/>
  <c r="F1809" i="4" s="1"/>
  <c r="E1810" i="4"/>
  <c r="F1810" i="4" s="1"/>
  <c r="E1811" i="4"/>
  <c r="F1811" i="4" s="1"/>
  <c r="E1812" i="4"/>
  <c r="F1812" i="4" s="1"/>
  <c r="E1813" i="4"/>
  <c r="F1813" i="4" s="1"/>
  <c r="E1814" i="4"/>
  <c r="F1814" i="4" s="1"/>
  <c r="E1815" i="4"/>
  <c r="F1815" i="4" s="1"/>
  <c r="E1816" i="4"/>
  <c r="F1816" i="4" s="1"/>
  <c r="E1817" i="4"/>
  <c r="F1817" i="4" s="1"/>
  <c r="E1818" i="4"/>
  <c r="F1818" i="4" s="1"/>
  <c r="E1819" i="4"/>
  <c r="F1819" i="4" s="1"/>
  <c r="E1820" i="4"/>
  <c r="F1820" i="4" s="1"/>
  <c r="E1821" i="4"/>
  <c r="F1821" i="4" s="1"/>
  <c r="E1822" i="4"/>
  <c r="F1822" i="4" s="1"/>
  <c r="E1823" i="4"/>
  <c r="F1823" i="4" s="1"/>
  <c r="E1824" i="4"/>
  <c r="F1824" i="4" s="1"/>
  <c r="E1825" i="4"/>
  <c r="F1825" i="4" s="1"/>
  <c r="E1826" i="4"/>
  <c r="F1826" i="4" s="1"/>
  <c r="E1827" i="4"/>
  <c r="F1827" i="4" s="1"/>
  <c r="E1828" i="4"/>
  <c r="F1828" i="4" s="1"/>
  <c r="E1829" i="4"/>
  <c r="F1829" i="4" s="1"/>
  <c r="E1830" i="4"/>
  <c r="F1830" i="4" s="1"/>
  <c r="E1831" i="4"/>
  <c r="F1831" i="4" s="1"/>
  <c r="E1832" i="4"/>
  <c r="F1832" i="4" s="1"/>
  <c r="E1833" i="4"/>
  <c r="F1833" i="4" s="1"/>
  <c r="E1834" i="4"/>
  <c r="F1834" i="4" s="1"/>
  <c r="E1835" i="4"/>
  <c r="F1835" i="4" s="1"/>
  <c r="E1836" i="4"/>
  <c r="F1836" i="4" s="1"/>
  <c r="E1837" i="4"/>
  <c r="F1837" i="4" s="1"/>
  <c r="E1838" i="4"/>
  <c r="F1838" i="4" s="1"/>
  <c r="E1839" i="4"/>
  <c r="F1839" i="4" s="1"/>
  <c r="E1840" i="4"/>
  <c r="F1840" i="4" s="1"/>
  <c r="E1841" i="4"/>
  <c r="F1841" i="4" s="1"/>
  <c r="E1842" i="4"/>
  <c r="F1842" i="4" s="1"/>
  <c r="E1843" i="4"/>
  <c r="F1843" i="4" s="1"/>
  <c r="E1844" i="4"/>
  <c r="F1844" i="4" s="1"/>
  <c r="E1845" i="4"/>
  <c r="F1845" i="4" s="1"/>
  <c r="E1846" i="4"/>
  <c r="F1846" i="4" s="1"/>
  <c r="E1847" i="4"/>
  <c r="F1847" i="4" s="1"/>
  <c r="E1848" i="4"/>
  <c r="F1848" i="4" s="1"/>
  <c r="E1849" i="4"/>
  <c r="F1849" i="4" s="1"/>
  <c r="E1850" i="4"/>
  <c r="F1850" i="4" s="1"/>
  <c r="E1851" i="4"/>
  <c r="F1851" i="4" s="1"/>
  <c r="E1852" i="4"/>
  <c r="F1852" i="4" s="1"/>
  <c r="E1853" i="4"/>
  <c r="F1853" i="4" s="1"/>
  <c r="E1854" i="4"/>
  <c r="F1854" i="4" s="1"/>
  <c r="E1855" i="4"/>
  <c r="F1855" i="4" s="1"/>
  <c r="E1856" i="4"/>
  <c r="F1856" i="4" s="1"/>
  <c r="E1857" i="4"/>
  <c r="F1857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3" i="4"/>
  <c r="F1863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69" i="4"/>
  <c r="F1869" i="4" s="1"/>
  <c r="E1870" i="4"/>
  <c r="E1871" i="4"/>
  <c r="F1871" i="4" s="1"/>
  <c r="E1872" i="4"/>
  <c r="F1872" i="4" s="1"/>
  <c r="E1873" i="4"/>
  <c r="F1873" i="4" s="1"/>
  <c r="E1874" i="4"/>
  <c r="F1874" i="4" s="1"/>
  <c r="E1875" i="4"/>
  <c r="F1875" i="4" s="1"/>
  <c r="E1876" i="4"/>
  <c r="F1876" i="4" s="1"/>
  <c r="E1877" i="4"/>
  <c r="F1877" i="4" s="1"/>
  <c r="E1878" i="4"/>
  <c r="F1878" i="4" s="1"/>
  <c r="E1879" i="4"/>
  <c r="F1879" i="4" s="1"/>
  <c r="E1880" i="4"/>
  <c r="F1880" i="4" s="1"/>
  <c r="E1881" i="4"/>
  <c r="F1881" i="4" s="1"/>
  <c r="E1882" i="4"/>
  <c r="F1882" i="4" s="1"/>
  <c r="E1883" i="4"/>
  <c r="F1883" i="4" s="1"/>
  <c r="E1884" i="4"/>
  <c r="F1884" i="4" s="1"/>
  <c r="E1885" i="4"/>
  <c r="F1885" i="4" s="1"/>
  <c r="E1886" i="4"/>
  <c r="F1886" i="4" s="1"/>
  <c r="E1887" i="4"/>
  <c r="F1887" i="4" s="1"/>
  <c r="E1888" i="4"/>
  <c r="F1888" i="4" s="1"/>
  <c r="E1889" i="4"/>
  <c r="F1889" i="4" s="1"/>
  <c r="E1890" i="4"/>
  <c r="F1890" i="4" s="1"/>
  <c r="E1891" i="4"/>
  <c r="F1891" i="4" s="1"/>
  <c r="E1892" i="4"/>
  <c r="F1892" i="4" s="1"/>
  <c r="E1893" i="4"/>
  <c r="F1893" i="4" s="1"/>
  <c r="E1894" i="4"/>
  <c r="F1894" i="4" s="1"/>
  <c r="E1895" i="4"/>
  <c r="F1895" i="4" s="1"/>
  <c r="E1896" i="4"/>
  <c r="F1896" i="4" s="1"/>
  <c r="E1897" i="4"/>
  <c r="F1897" i="4" s="1"/>
  <c r="E1898" i="4"/>
  <c r="F1898" i="4" s="1"/>
  <c r="E1899" i="4"/>
  <c r="F1899" i="4" s="1"/>
  <c r="E1900" i="4"/>
  <c r="F1900" i="4" s="1"/>
  <c r="E1901" i="4"/>
  <c r="F1901" i="4" s="1"/>
  <c r="E1902" i="4"/>
  <c r="F1902" i="4" s="1"/>
  <c r="E6" i="3" s="1"/>
  <c r="C59" i="4"/>
  <c r="D59" i="4" s="1"/>
  <c r="C412" i="4"/>
  <c r="D412" i="4" s="1"/>
  <c r="C572" i="4"/>
  <c r="D572" i="4" s="1"/>
  <c r="C668" i="4"/>
  <c r="D668" i="4" s="1"/>
  <c r="C828" i="4"/>
  <c r="D828" i="4" s="1"/>
  <c r="C924" i="4"/>
  <c r="D924" i="4" s="1"/>
  <c r="C1012" i="4"/>
  <c r="D1012" i="4" s="1"/>
  <c r="C1140" i="4"/>
  <c r="D1140" i="4" s="1"/>
  <c r="C1268" i="4"/>
  <c r="D1268" i="4" s="1"/>
  <c r="C1396" i="4"/>
  <c r="D1396" i="4" s="1"/>
  <c r="C1436" i="4"/>
  <c r="D1436" i="4" s="1"/>
  <c r="C1476" i="4"/>
  <c r="D1476" i="4" s="1"/>
  <c r="C1500" i="4"/>
  <c r="D1500" i="4" s="1"/>
  <c r="C1508" i="4"/>
  <c r="D1508" i="4" s="1"/>
  <c r="C1540" i="4"/>
  <c r="D1540" i="4" s="1"/>
  <c r="C1564" i="4"/>
  <c r="D1564" i="4" s="1"/>
  <c r="C1572" i="4"/>
  <c r="D1572" i="4" s="1"/>
  <c r="C1604" i="4"/>
  <c r="D1604" i="4" s="1"/>
  <c r="C1628" i="4"/>
  <c r="D1628" i="4" s="1"/>
  <c r="C1636" i="4"/>
  <c r="D1636" i="4" s="1"/>
  <c r="C1668" i="4"/>
  <c r="D1668" i="4" s="1"/>
  <c r="C1684" i="4"/>
  <c r="D1684" i="4" s="1"/>
  <c r="C1692" i="4"/>
  <c r="D1692" i="4" s="1"/>
  <c r="C1700" i="4"/>
  <c r="D1700" i="4" s="1"/>
  <c r="C1732" i="4"/>
  <c r="D1732" i="4" s="1"/>
  <c r="C1748" i="4"/>
  <c r="D1748" i="4" s="1"/>
  <c r="C1756" i="4"/>
  <c r="D1756" i="4" s="1"/>
  <c r="C1764" i="4"/>
  <c r="D1764" i="4" s="1"/>
  <c r="C1796" i="4"/>
  <c r="D1796" i="4" s="1"/>
  <c r="C1812" i="4"/>
  <c r="D1812" i="4" s="1"/>
  <c r="C1844" i="4"/>
  <c r="D1844" i="4" s="1"/>
  <c r="C1876" i="4"/>
  <c r="D1876" i="4" s="1"/>
  <c r="F2" i="1"/>
  <c r="B1902" i="4"/>
  <c r="C1902" i="4" s="1"/>
  <c r="D1902" i="4" s="1"/>
  <c r="E4" i="3" s="1"/>
  <c r="E5" i="3" s="1"/>
  <c r="E7" i="3" s="1"/>
  <c r="E9" i="3" s="1"/>
  <c r="B1901" i="4"/>
  <c r="C1901" i="4" s="1"/>
  <c r="D1901" i="4" s="1"/>
  <c r="B1900" i="4"/>
  <c r="C1900" i="4" s="1"/>
  <c r="D1900" i="4" s="1"/>
  <c r="B1899" i="4"/>
  <c r="C1899" i="4" s="1"/>
  <c r="D1899" i="4" s="1"/>
  <c r="B1898" i="4"/>
  <c r="C1898" i="4" s="1"/>
  <c r="D1898" i="4" s="1"/>
  <c r="B1897" i="4"/>
  <c r="C1897" i="4" s="1"/>
  <c r="D1897" i="4" s="1"/>
  <c r="B1896" i="4"/>
  <c r="C1896" i="4" s="1"/>
  <c r="D1896" i="4" s="1"/>
  <c r="B1895" i="4"/>
  <c r="C1895" i="4" s="1"/>
  <c r="D1895" i="4" s="1"/>
  <c r="B1894" i="4"/>
  <c r="C1894" i="4" s="1"/>
  <c r="D1894" i="4" s="1"/>
  <c r="B1893" i="4"/>
  <c r="C1893" i="4" s="1"/>
  <c r="D1893" i="4" s="1"/>
  <c r="B1892" i="4"/>
  <c r="C1892" i="4" s="1"/>
  <c r="D1892" i="4" s="1"/>
  <c r="B1891" i="4"/>
  <c r="C1891" i="4" s="1"/>
  <c r="D1891" i="4" s="1"/>
  <c r="B1890" i="4"/>
  <c r="C1890" i="4" s="1"/>
  <c r="D1890" i="4" s="1"/>
  <c r="B1889" i="4"/>
  <c r="C1889" i="4" s="1"/>
  <c r="D1889" i="4" s="1"/>
  <c r="B1888" i="4"/>
  <c r="C1888" i="4" s="1"/>
  <c r="D1888" i="4" s="1"/>
  <c r="B1887" i="4"/>
  <c r="C1887" i="4" s="1"/>
  <c r="D1887" i="4" s="1"/>
  <c r="B1886" i="4"/>
  <c r="C1886" i="4" s="1"/>
  <c r="D1886" i="4" s="1"/>
  <c r="B1885" i="4"/>
  <c r="C1885" i="4" s="1"/>
  <c r="D1885" i="4" s="1"/>
  <c r="B1884" i="4"/>
  <c r="C1884" i="4" s="1"/>
  <c r="D1884" i="4" s="1"/>
  <c r="B1883" i="4"/>
  <c r="C1883" i="4" s="1"/>
  <c r="D1883" i="4" s="1"/>
  <c r="B1882" i="4"/>
  <c r="C1882" i="4" s="1"/>
  <c r="D1882" i="4" s="1"/>
  <c r="B1881" i="4"/>
  <c r="C1881" i="4" s="1"/>
  <c r="D1881" i="4" s="1"/>
  <c r="B1880" i="4"/>
  <c r="C1880" i="4" s="1"/>
  <c r="D1880" i="4" s="1"/>
  <c r="B1879" i="4"/>
  <c r="C1879" i="4" s="1"/>
  <c r="D1879" i="4" s="1"/>
  <c r="B1878" i="4"/>
  <c r="C1878" i="4" s="1"/>
  <c r="D1878" i="4" s="1"/>
  <c r="B1877" i="4"/>
  <c r="C1877" i="4" s="1"/>
  <c r="D1877" i="4" s="1"/>
  <c r="B1876" i="4"/>
  <c r="B1875" i="4"/>
  <c r="C1875" i="4" s="1"/>
  <c r="D1875" i="4" s="1"/>
  <c r="B1874" i="4"/>
  <c r="C1874" i="4" s="1"/>
  <c r="D1874" i="4" s="1"/>
  <c r="B1873" i="4"/>
  <c r="C1873" i="4" s="1"/>
  <c r="D1873" i="4" s="1"/>
  <c r="B1872" i="4"/>
  <c r="C1872" i="4" s="1"/>
  <c r="D1872" i="4" s="1"/>
  <c r="B1871" i="4"/>
  <c r="C1871" i="4" s="1"/>
  <c r="D1871" i="4" s="1"/>
  <c r="B1870" i="4"/>
  <c r="C1870" i="4" s="1"/>
  <c r="D1870" i="4" s="1"/>
  <c r="B1869" i="4"/>
  <c r="C1869" i="4" s="1"/>
  <c r="D1869" i="4" s="1"/>
  <c r="B1868" i="4"/>
  <c r="C1868" i="4" s="1"/>
  <c r="D1868" i="4" s="1"/>
  <c r="B1867" i="4"/>
  <c r="C1867" i="4" s="1"/>
  <c r="D1867" i="4" s="1"/>
  <c r="B1866" i="4"/>
  <c r="C1866" i="4" s="1"/>
  <c r="D1866" i="4" s="1"/>
  <c r="B1865" i="4"/>
  <c r="C1865" i="4" s="1"/>
  <c r="D1865" i="4" s="1"/>
  <c r="B1864" i="4"/>
  <c r="C1864" i="4" s="1"/>
  <c r="D1864" i="4" s="1"/>
  <c r="B1863" i="4"/>
  <c r="C1863" i="4" s="1"/>
  <c r="D1863" i="4" s="1"/>
  <c r="B1862" i="4"/>
  <c r="C1862" i="4" s="1"/>
  <c r="D1862" i="4" s="1"/>
  <c r="B1861" i="4"/>
  <c r="C1861" i="4" s="1"/>
  <c r="D1861" i="4" s="1"/>
  <c r="B1860" i="4"/>
  <c r="C1860" i="4" s="1"/>
  <c r="D1860" i="4" s="1"/>
  <c r="B1859" i="4"/>
  <c r="C1859" i="4" s="1"/>
  <c r="D1859" i="4" s="1"/>
  <c r="B1858" i="4"/>
  <c r="C1858" i="4" s="1"/>
  <c r="D1858" i="4" s="1"/>
  <c r="B1857" i="4"/>
  <c r="C1857" i="4" s="1"/>
  <c r="D1857" i="4" s="1"/>
  <c r="B1856" i="4"/>
  <c r="C1856" i="4" s="1"/>
  <c r="D1856" i="4" s="1"/>
  <c r="B1855" i="4"/>
  <c r="C1855" i="4" s="1"/>
  <c r="D1855" i="4" s="1"/>
  <c r="B1854" i="4"/>
  <c r="C1854" i="4" s="1"/>
  <c r="D1854" i="4" s="1"/>
  <c r="B1853" i="4"/>
  <c r="C1853" i="4" s="1"/>
  <c r="D1853" i="4" s="1"/>
  <c r="B1852" i="4"/>
  <c r="C1852" i="4" s="1"/>
  <c r="D1852" i="4" s="1"/>
  <c r="B1851" i="4"/>
  <c r="C1851" i="4" s="1"/>
  <c r="D1851" i="4" s="1"/>
  <c r="B1850" i="4"/>
  <c r="C1850" i="4" s="1"/>
  <c r="D1850" i="4" s="1"/>
  <c r="B1849" i="4"/>
  <c r="C1849" i="4" s="1"/>
  <c r="D1849" i="4" s="1"/>
  <c r="B1848" i="4"/>
  <c r="C1848" i="4" s="1"/>
  <c r="D1848" i="4" s="1"/>
  <c r="B1847" i="4"/>
  <c r="C1847" i="4" s="1"/>
  <c r="D1847" i="4" s="1"/>
  <c r="B1846" i="4"/>
  <c r="C1846" i="4" s="1"/>
  <c r="D1846" i="4" s="1"/>
  <c r="B1845" i="4"/>
  <c r="C1845" i="4" s="1"/>
  <c r="D1845" i="4" s="1"/>
  <c r="B1844" i="4"/>
  <c r="B1843" i="4"/>
  <c r="C1843" i="4" s="1"/>
  <c r="D1843" i="4" s="1"/>
  <c r="B1842" i="4"/>
  <c r="C1842" i="4" s="1"/>
  <c r="D1842" i="4" s="1"/>
  <c r="B1841" i="4"/>
  <c r="C1841" i="4" s="1"/>
  <c r="D1841" i="4" s="1"/>
  <c r="B1840" i="4"/>
  <c r="C1840" i="4" s="1"/>
  <c r="D1840" i="4" s="1"/>
  <c r="B1839" i="4"/>
  <c r="C1839" i="4" s="1"/>
  <c r="D1839" i="4" s="1"/>
  <c r="B1838" i="4"/>
  <c r="C1838" i="4" s="1"/>
  <c r="D1838" i="4" s="1"/>
  <c r="B1837" i="4"/>
  <c r="C1837" i="4" s="1"/>
  <c r="D1837" i="4" s="1"/>
  <c r="B1836" i="4"/>
  <c r="C1836" i="4" s="1"/>
  <c r="D1836" i="4" s="1"/>
  <c r="B1835" i="4"/>
  <c r="C1835" i="4" s="1"/>
  <c r="D1835" i="4" s="1"/>
  <c r="B1834" i="4"/>
  <c r="C1834" i="4" s="1"/>
  <c r="D1834" i="4" s="1"/>
  <c r="B1833" i="4"/>
  <c r="C1833" i="4" s="1"/>
  <c r="D1833" i="4" s="1"/>
  <c r="B1832" i="4"/>
  <c r="C1832" i="4" s="1"/>
  <c r="D1832" i="4" s="1"/>
  <c r="B1831" i="4"/>
  <c r="C1831" i="4" s="1"/>
  <c r="D1831" i="4" s="1"/>
  <c r="B1830" i="4"/>
  <c r="C1830" i="4" s="1"/>
  <c r="D1830" i="4" s="1"/>
  <c r="B1829" i="4"/>
  <c r="C1829" i="4" s="1"/>
  <c r="D1829" i="4" s="1"/>
  <c r="B1828" i="4"/>
  <c r="C1828" i="4" s="1"/>
  <c r="D1828" i="4" s="1"/>
  <c r="B1827" i="4"/>
  <c r="C1827" i="4" s="1"/>
  <c r="D1827" i="4" s="1"/>
  <c r="B1826" i="4"/>
  <c r="C1826" i="4" s="1"/>
  <c r="D1826" i="4" s="1"/>
  <c r="B1825" i="4"/>
  <c r="C1825" i="4" s="1"/>
  <c r="D1825" i="4" s="1"/>
  <c r="B1824" i="4"/>
  <c r="C1824" i="4" s="1"/>
  <c r="D1824" i="4" s="1"/>
  <c r="B1823" i="4"/>
  <c r="C1823" i="4" s="1"/>
  <c r="D1823" i="4" s="1"/>
  <c r="B1822" i="4"/>
  <c r="C1822" i="4" s="1"/>
  <c r="D1822" i="4" s="1"/>
  <c r="B1821" i="4"/>
  <c r="C1821" i="4" s="1"/>
  <c r="D1821" i="4" s="1"/>
  <c r="B1820" i="4"/>
  <c r="C1820" i="4" s="1"/>
  <c r="D1820" i="4" s="1"/>
  <c r="B1819" i="4"/>
  <c r="C1819" i="4" s="1"/>
  <c r="D1819" i="4" s="1"/>
  <c r="B1818" i="4"/>
  <c r="C1818" i="4" s="1"/>
  <c r="D1818" i="4" s="1"/>
  <c r="B1817" i="4"/>
  <c r="C1817" i="4" s="1"/>
  <c r="D1817" i="4" s="1"/>
  <c r="B1816" i="4"/>
  <c r="C1816" i="4" s="1"/>
  <c r="D1816" i="4" s="1"/>
  <c r="B1815" i="4"/>
  <c r="C1815" i="4" s="1"/>
  <c r="D1815" i="4" s="1"/>
  <c r="B1814" i="4"/>
  <c r="C1814" i="4" s="1"/>
  <c r="D1814" i="4" s="1"/>
  <c r="B1813" i="4"/>
  <c r="C1813" i="4" s="1"/>
  <c r="D1813" i="4" s="1"/>
  <c r="B1812" i="4"/>
  <c r="B1811" i="4"/>
  <c r="C1811" i="4" s="1"/>
  <c r="D1811" i="4" s="1"/>
  <c r="B1810" i="4"/>
  <c r="C1810" i="4" s="1"/>
  <c r="D1810" i="4" s="1"/>
  <c r="B1809" i="4"/>
  <c r="C1809" i="4" s="1"/>
  <c r="D1809" i="4" s="1"/>
  <c r="B1808" i="4"/>
  <c r="C1808" i="4" s="1"/>
  <c r="D1808" i="4" s="1"/>
  <c r="B1807" i="4"/>
  <c r="C1807" i="4" s="1"/>
  <c r="D1807" i="4" s="1"/>
  <c r="B1806" i="4"/>
  <c r="C1806" i="4" s="1"/>
  <c r="D1806" i="4" s="1"/>
  <c r="B1805" i="4"/>
  <c r="C1805" i="4" s="1"/>
  <c r="D1805" i="4" s="1"/>
  <c r="B1804" i="4"/>
  <c r="C1804" i="4" s="1"/>
  <c r="D1804" i="4" s="1"/>
  <c r="B1803" i="4"/>
  <c r="C1803" i="4" s="1"/>
  <c r="D1803" i="4" s="1"/>
  <c r="B1802" i="4"/>
  <c r="C1802" i="4" s="1"/>
  <c r="D1802" i="4" s="1"/>
  <c r="B1801" i="4"/>
  <c r="C1801" i="4" s="1"/>
  <c r="D1801" i="4" s="1"/>
  <c r="B1800" i="4"/>
  <c r="C1800" i="4" s="1"/>
  <c r="D1800" i="4" s="1"/>
  <c r="B1799" i="4"/>
  <c r="C1799" i="4" s="1"/>
  <c r="D1799" i="4" s="1"/>
  <c r="B1798" i="4"/>
  <c r="C1798" i="4" s="1"/>
  <c r="D1798" i="4" s="1"/>
  <c r="B1797" i="4"/>
  <c r="C1797" i="4" s="1"/>
  <c r="D1797" i="4" s="1"/>
  <c r="B1796" i="4"/>
  <c r="B1795" i="4"/>
  <c r="C1795" i="4" s="1"/>
  <c r="D1795" i="4" s="1"/>
  <c r="B1794" i="4"/>
  <c r="C1794" i="4" s="1"/>
  <c r="D1794" i="4" s="1"/>
  <c r="B1793" i="4"/>
  <c r="C1793" i="4" s="1"/>
  <c r="D1793" i="4" s="1"/>
  <c r="B1792" i="4"/>
  <c r="C1792" i="4" s="1"/>
  <c r="D1792" i="4" s="1"/>
  <c r="B1791" i="4"/>
  <c r="C1791" i="4" s="1"/>
  <c r="D1791" i="4" s="1"/>
  <c r="B1790" i="4"/>
  <c r="C1790" i="4" s="1"/>
  <c r="D1790" i="4" s="1"/>
  <c r="B1789" i="4"/>
  <c r="C1789" i="4" s="1"/>
  <c r="D1789" i="4" s="1"/>
  <c r="B1788" i="4"/>
  <c r="C1788" i="4" s="1"/>
  <c r="D1788" i="4" s="1"/>
  <c r="B1787" i="4"/>
  <c r="C1787" i="4" s="1"/>
  <c r="D1787" i="4" s="1"/>
  <c r="B1786" i="4"/>
  <c r="C1786" i="4" s="1"/>
  <c r="D1786" i="4" s="1"/>
  <c r="B1785" i="4"/>
  <c r="C1785" i="4" s="1"/>
  <c r="D1785" i="4" s="1"/>
  <c r="B1784" i="4"/>
  <c r="C1784" i="4" s="1"/>
  <c r="D1784" i="4" s="1"/>
  <c r="B1783" i="4"/>
  <c r="C1783" i="4" s="1"/>
  <c r="D1783" i="4" s="1"/>
  <c r="B1782" i="4"/>
  <c r="C1782" i="4" s="1"/>
  <c r="D1782" i="4" s="1"/>
  <c r="B1781" i="4"/>
  <c r="C1781" i="4" s="1"/>
  <c r="D1781" i="4" s="1"/>
  <c r="B1780" i="4"/>
  <c r="C1780" i="4" s="1"/>
  <c r="D1780" i="4" s="1"/>
  <c r="B1779" i="4"/>
  <c r="C1779" i="4" s="1"/>
  <c r="D1779" i="4" s="1"/>
  <c r="B1778" i="4"/>
  <c r="C1778" i="4" s="1"/>
  <c r="D1778" i="4" s="1"/>
  <c r="B1777" i="4"/>
  <c r="C1777" i="4" s="1"/>
  <c r="D1777" i="4" s="1"/>
  <c r="B1776" i="4"/>
  <c r="C1776" i="4" s="1"/>
  <c r="D1776" i="4" s="1"/>
  <c r="B1775" i="4"/>
  <c r="C1775" i="4" s="1"/>
  <c r="D1775" i="4" s="1"/>
  <c r="B1774" i="4"/>
  <c r="C1774" i="4" s="1"/>
  <c r="D1774" i="4" s="1"/>
  <c r="B1773" i="4"/>
  <c r="C1773" i="4" s="1"/>
  <c r="D1773" i="4" s="1"/>
  <c r="B1772" i="4"/>
  <c r="C1772" i="4" s="1"/>
  <c r="D1772" i="4" s="1"/>
  <c r="B1771" i="4"/>
  <c r="C1771" i="4" s="1"/>
  <c r="D1771" i="4" s="1"/>
  <c r="B1770" i="4"/>
  <c r="C1770" i="4" s="1"/>
  <c r="D1770" i="4" s="1"/>
  <c r="B1769" i="4"/>
  <c r="C1769" i="4" s="1"/>
  <c r="D1769" i="4" s="1"/>
  <c r="B1768" i="4"/>
  <c r="C1768" i="4" s="1"/>
  <c r="D1768" i="4" s="1"/>
  <c r="B1767" i="4"/>
  <c r="C1767" i="4" s="1"/>
  <c r="D1767" i="4" s="1"/>
  <c r="B1766" i="4"/>
  <c r="C1766" i="4" s="1"/>
  <c r="D1766" i="4" s="1"/>
  <c r="B1765" i="4"/>
  <c r="C1765" i="4" s="1"/>
  <c r="D1765" i="4" s="1"/>
  <c r="B1764" i="4"/>
  <c r="B1763" i="4"/>
  <c r="C1763" i="4" s="1"/>
  <c r="D1763" i="4" s="1"/>
  <c r="B1762" i="4"/>
  <c r="C1762" i="4" s="1"/>
  <c r="D1762" i="4" s="1"/>
  <c r="B1761" i="4"/>
  <c r="C1761" i="4" s="1"/>
  <c r="D1761" i="4" s="1"/>
  <c r="B1760" i="4"/>
  <c r="C1760" i="4" s="1"/>
  <c r="D1760" i="4" s="1"/>
  <c r="B1759" i="4"/>
  <c r="C1759" i="4" s="1"/>
  <c r="D1759" i="4" s="1"/>
  <c r="B1758" i="4"/>
  <c r="C1758" i="4" s="1"/>
  <c r="D1758" i="4" s="1"/>
  <c r="B1757" i="4"/>
  <c r="C1757" i="4" s="1"/>
  <c r="D1757" i="4" s="1"/>
  <c r="B1756" i="4"/>
  <c r="B1755" i="4"/>
  <c r="C1755" i="4" s="1"/>
  <c r="D1755" i="4" s="1"/>
  <c r="B1754" i="4"/>
  <c r="C1754" i="4" s="1"/>
  <c r="D1754" i="4" s="1"/>
  <c r="B1753" i="4"/>
  <c r="C1753" i="4" s="1"/>
  <c r="D1753" i="4" s="1"/>
  <c r="B1752" i="4"/>
  <c r="C1752" i="4" s="1"/>
  <c r="D1752" i="4" s="1"/>
  <c r="B1751" i="4"/>
  <c r="C1751" i="4" s="1"/>
  <c r="D1751" i="4" s="1"/>
  <c r="B1750" i="4"/>
  <c r="C1750" i="4" s="1"/>
  <c r="D1750" i="4" s="1"/>
  <c r="B1749" i="4"/>
  <c r="C1749" i="4" s="1"/>
  <c r="D1749" i="4" s="1"/>
  <c r="B1748" i="4"/>
  <c r="B1747" i="4"/>
  <c r="C1747" i="4" s="1"/>
  <c r="D1747" i="4" s="1"/>
  <c r="B1746" i="4"/>
  <c r="C1746" i="4" s="1"/>
  <c r="D1746" i="4" s="1"/>
  <c r="B1745" i="4"/>
  <c r="C1745" i="4" s="1"/>
  <c r="D1745" i="4" s="1"/>
  <c r="B1744" i="4"/>
  <c r="C1744" i="4" s="1"/>
  <c r="D1744" i="4" s="1"/>
  <c r="B1743" i="4"/>
  <c r="C1743" i="4" s="1"/>
  <c r="D1743" i="4" s="1"/>
  <c r="B1742" i="4"/>
  <c r="C1742" i="4" s="1"/>
  <c r="D1742" i="4" s="1"/>
  <c r="B1741" i="4"/>
  <c r="C1741" i="4" s="1"/>
  <c r="D1741" i="4" s="1"/>
  <c r="B1740" i="4"/>
  <c r="C1740" i="4" s="1"/>
  <c r="D1740" i="4" s="1"/>
  <c r="B1739" i="4"/>
  <c r="C1739" i="4" s="1"/>
  <c r="D1739" i="4" s="1"/>
  <c r="B1738" i="4"/>
  <c r="C1738" i="4" s="1"/>
  <c r="D1738" i="4" s="1"/>
  <c r="B1737" i="4"/>
  <c r="C1737" i="4" s="1"/>
  <c r="D1737" i="4" s="1"/>
  <c r="B1736" i="4"/>
  <c r="C1736" i="4" s="1"/>
  <c r="D1736" i="4" s="1"/>
  <c r="B1735" i="4"/>
  <c r="C1735" i="4" s="1"/>
  <c r="D1735" i="4" s="1"/>
  <c r="B1734" i="4"/>
  <c r="C1734" i="4" s="1"/>
  <c r="D1734" i="4" s="1"/>
  <c r="B1733" i="4"/>
  <c r="C1733" i="4" s="1"/>
  <c r="D1733" i="4" s="1"/>
  <c r="B1732" i="4"/>
  <c r="B1731" i="4"/>
  <c r="C1731" i="4" s="1"/>
  <c r="D1731" i="4" s="1"/>
  <c r="B1730" i="4"/>
  <c r="C1730" i="4" s="1"/>
  <c r="D1730" i="4" s="1"/>
  <c r="B1729" i="4"/>
  <c r="C1729" i="4" s="1"/>
  <c r="D1729" i="4" s="1"/>
  <c r="B1728" i="4"/>
  <c r="C1728" i="4" s="1"/>
  <c r="D1728" i="4" s="1"/>
  <c r="B1727" i="4"/>
  <c r="C1727" i="4" s="1"/>
  <c r="D1727" i="4" s="1"/>
  <c r="B1726" i="4"/>
  <c r="C1726" i="4" s="1"/>
  <c r="D1726" i="4" s="1"/>
  <c r="B1725" i="4"/>
  <c r="C1725" i="4" s="1"/>
  <c r="D1725" i="4" s="1"/>
  <c r="B1724" i="4"/>
  <c r="C1724" i="4" s="1"/>
  <c r="D1724" i="4" s="1"/>
  <c r="B1723" i="4"/>
  <c r="C1723" i="4" s="1"/>
  <c r="D1723" i="4" s="1"/>
  <c r="B1722" i="4"/>
  <c r="C1722" i="4" s="1"/>
  <c r="D1722" i="4" s="1"/>
  <c r="B1721" i="4"/>
  <c r="C1721" i="4" s="1"/>
  <c r="D1721" i="4" s="1"/>
  <c r="B1720" i="4"/>
  <c r="C1720" i="4" s="1"/>
  <c r="D1720" i="4" s="1"/>
  <c r="B1719" i="4"/>
  <c r="C1719" i="4" s="1"/>
  <c r="D1719" i="4" s="1"/>
  <c r="B1718" i="4"/>
  <c r="C1718" i="4" s="1"/>
  <c r="D1718" i="4" s="1"/>
  <c r="B1717" i="4"/>
  <c r="C1717" i="4" s="1"/>
  <c r="D1717" i="4" s="1"/>
  <c r="B1716" i="4"/>
  <c r="C1716" i="4" s="1"/>
  <c r="D1716" i="4" s="1"/>
  <c r="B1715" i="4"/>
  <c r="C1715" i="4" s="1"/>
  <c r="D1715" i="4" s="1"/>
  <c r="B1714" i="4"/>
  <c r="C1714" i="4" s="1"/>
  <c r="D1714" i="4" s="1"/>
  <c r="B1713" i="4"/>
  <c r="C1713" i="4" s="1"/>
  <c r="D1713" i="4" s="1"/>
  <c r="B1712" i="4"/>
  <c r="C1712" i="4" s="1"/>
  <c r="D1712" i="4" s="1"/>
  <c r="B1711" i="4"/>
  <c r="C1711" i="4" s="1"/>
  <c r="D1711" i="4" s="1"/>
  <c r="B1710" i="4"/>
  <c r="C1710" i="4" s="1"/>
  <c r="D1710" i="4" s="1"/>
  <c r="B1709" i="4"/>
  <c r="C1709" i="4" s="1"/>
  <c r="D1709" i="4" s="1"/>
  <c r="B1708" i="4"/>
  <c r="C1708" i="4" s="1"/>
  <c r="D1708" i="4" s="1"/>
  <c r="B1707" i="4"/>
  <c r="C1707" i="4" s="1"/>
  <c r="D1707" i="4" s="1"/>
  <c r="B1706" i="4"/>
  <c r="C1706" i="4" s="1"/>
  <c r="D1706" i="4" s="1"/>
  <c r="B1705" i="4"/>
  <c r="C1705" i="4" s="1"/>
  <c r="D1705" i="4" s="1"/>
  <c r="B1704" i="4"/>
  <c r="C1704" i="4" s="1"/>
  <c r="D1704" i="4" s="1"/>
  <c r="B1703" i="4"/>
  <c r="C1703" i="4" s="1"/>
  <c r="D1703" i="4" s="1"/>
  <c r="B1702" i="4"/>
  <c r="C1702" i="4" s="1"/>
  <c r="D1702" i="4" s="1"/>
  <c r="B1701" i="4"/>
  <c r="C1701" i="4" s="1"/>
  <c r="D1701" i="4" s="1"/>
  <c r="B1700" i="4"/>
  <c r="B1699" i="4"/>
  <c r="C1699" i="4" s="1"/>
  <c r="D1699" i="4" s="1"/>
  <c r="B1698" i="4"/>
  <c r="C1698" i="4" s="1"/>
  <c r="D1698" i="4" s="1"/>
  <c r="B1697" i="4"/>
  <c r="C1697" i="4" s="1"/>
  <c r="D1697" i="4" s="1"/>
  <c r="B1696" i="4"/>
  <c r="C1696" i="4" s="1"/>
  <c r="D1696" i="4" s="1"/>
  <c r="B1695" i="4"/>
  <c r="C1695" i="4" s="1"/>
  <c r="D1695" i="4" s="1"/>
  <c r="B1694" i="4"/>
  <c r="C1694" i="4" s="1"/>
  <c r="D1694" i="4" s="1"/>
  <c r="B1693" i="4"/>
  <c r="C1693" i="4" s="1"/>
  <c r="D1693" i="4" s="1"/>
  <c r="B1692" i="4"/>
  <c r="B1691" i="4"/>
  <c r="C1691" i="4" s="1"/>
  <c r="D1691" i="4" s="1"/>
  <c r="B1690" i="4"/>
  <c r="C1690" i="4" s="1"/>
  <c r="D1690" i="4" s="1"/>
  <c r="B1689" i="4"/>
  <c r="C1689" i="4" s="1"/>
  <c r="D1689" i="4" s="1"/>
  <c r="B1688" i="4"/>
  <c r="C1688" i="4" s="1"/>
  <c r="D1688" i="4" s="1"/>
  <c r="B1687" i="4"/>
  <c r="C1687" i="4" s="1"/>
  <c r="D1687" i="4" s="1"/>
  <c r="B1686" i="4"/>
  <c r="C1686" i="4" s="1"/>
  <c r="D1686" i="4" s="1"/>
  <c r="B1685" i="4"/>
  <c r="C1685" i="4" s="1"/>
  <c r="D1685" i="4" s="1"/>
  <c r="B1684" i="4"/>
  <c r="B1683" i="4"/>
  <c r="C1683" i="4" s="1"/>
  <c r="D1683" i="4" s="1"/>
  <c r="B1682" i="4"/>
  <c r="C1682" i="4" s="1"/>
  <c r="D1682" i="4" s="1"/>
  <c r="B1681" i="4"/>
  <c r="C1681" i="4" s="1"/>
  <c r="D1681" i="4" s="1"/>
  <c r="B1680" i="4"/>
  <c r="C1680" i="4" s="1"/>
  <c r="D1680" i="4" s="1"/>
  <c r="B1679" i="4"/>
  <c r="C1679" i="4" s="1"/>
  <c r="D1679" i="4" s="1"/>
  <c r="B1678" i="4"/>
  <c r="C1678" i="4" s="1"/>
  <c r="D1678" i="4" s="1"/>
  <c r="B1677" i="4"/>
  <c r="C1677" i="4" s="1"/>
  <c r="D1677" i="4" s="1"/>
  <c r="B1676" i="4"/>
  <c r="C1676" i="4" s="1"/>
  <c r="D1676" i="4" s="1"/>
  <c r="B1675" i="4"/>
  <c r="C1675" i="4" s="1"/>
  <c r="D1675" i="4" s="1"/>
  <c r="B1674" i="4"/>
  <c r="C1674" i="4" s="1"/>
  <c r="D1674" i="4" s="1"/>
  <c r="B1673" i="4"/>
  <c r="C1673" i="4" s="1"/>
  <c r="D1673" i="4" s="1"/>
  <c r="B1672" i="4"/>
  <c r="C1672" i="4" s="1"/>
  <c r="D1672" i="4" s="1"/>
  <c r="B1671" i="4"/>
  <c r="C1671" i="4" s="1"/>
  <c r="D1671" i="4" s="1"/>
  <c r="B1670" i="4"/>
  <c r="C1670" i="4" s="1"/>
  <c r="D1670" i="4" s="1"/>
  <c r="B1669" i="4"/>
  <c r="C1669" i="4" s="1"/>
  <c r="D1669" i="4" s="1"/>
  <c r="B1668" i="4"/>
  <c r="B1667" i="4"/>
  <c r="C1667" i="4" s="1"/>
  <c r="D1667" i="4" s="1"/>
  <c r="B1666" i="4"/>
  <c r="C1666" i="4" s="1"/>
  <c r="D1666" i="4" s="1"/>
  <c r="B1665" i="4"/>
  <c r="C1665" i="4" s="1"/>
  <c r="D1665" i="4" s="1"/>
  <c r="B1664" i="4"/>
  <c r="C1664" i="4" s="1"/>
  <c r="D1664" i="4" s="1"/>
  <c r="B1663" i="4"/>
  <c r="C1663" i="4" s="1"/>
  <c r="D1663" i="4" s="1"/>
  <c r="B1662" i="4"/>
  <c r="C1662" i="4" s="1"/>
  <c r="D1662" i="4" s="1"/>
  <c r="B1661" i="4"/>
  <c r="C1661" i="4" s="1"/>
  <c r="D1661" i="4" s="1"/>
  <c r="B1660" i="4"/>
  <c r="C1660" i="4" s="1"/>
  <c r="D1660" i="4" s="1"/>
  <c r="B1659" i="4"/>
  <c r="C1659" i="4" s="1"/>
  <c r="D1659" i="4" s="1"/>
  <c r="B1658" i="4"/>
  <c r="C1658" i="4" s="1"/>
  <c r="D1658" i="4" s="1"/>
  <c r="B1657" i="4"/>
  <c r="C1657" i="4" s="1"/>
  <c r="D1657" i="4" s="1"/>
  <c r="B1656" i="4"/>
  <c r="C1656" i="4" s="1"/>
  <c r="D1656" i="4" s="1"/>
  <c r="B1655" i="4"/>
  <c r="C1655" i="4" s="1"/>
  <c r="D1655" i="4" s="1"/>
  <c r="B1654" i="4"/>
  <c r="C1654" i="4" s="1"/>
  <c r="D1654" i="4" s="1"/>
  <c r="B1653" i="4"/>
  <c r="C1653" i="4" s="1"/>
  <c r="D1653" i="4" s="1"/>
  <c r="B1652" i="4"/>
  <c r="C1652" i="4" s="1"/>
  <c r="D1652" i="4" s="1"/>
  <c r="B1651" i="4"/>
  <c r="C1651" i="4" s="1"/>
  <c r="D1651" i="4" s="1"/>
  <c r="B1650" i="4"/>
  <c r="C1650" i="4" s="1"/>
  <c r="D1650" i="4" s="1"/>
  <c r="B1649" i="4"/>
  <c r="C1649" i="4" s="1"/>
  <c r="D1649" i="4" s="1"/>
  <c r="B1648" i="4"/>
  <c r="C1648" i="4" s="1"/>
  <c r="D1648" i="4" s="1"/>
  <c r="B1647" i="4"/>
  <c r="C1647" i="4" s="1"/>
  <c r="D1647" i="4" s="1"/>
  <c r="B1646" i="4"/>
  <c r="C1646" i="4" s="1"/>
  <c r="D1646" i="4" s="1"/>
  <c r="B1645" i="4"/>
  <c r="C1645" i="4" s="1"/>
  <c r="D1645" i="4" s="1"/>
  <c r="B1644" i="4"/>
  <c r="C1644" i="4" s="1"/>
  <c r="D1644" i="4" s="1"/>
  <c r="B1643" i="4"/>
  <c r="C1643" i="4" s="1"/>
  <c r="D1643" i="4" s="1"/>
  <c r="B1642" i="4"/>
  <c r="C1642" i="4" s="1"/>
  <c r="D1642" i="4" s="1"/>
  <c r="B1641" i="4"/>
  <c r="C1641" i="4" s="1"/>
  <c r="D1641" i="4" s="1"/>
  <c r="B1640" i="4"/>
  <c r="C1640" i="4" s="1"/>
  <c r="D1640" i="4" s="1"/>
  <c r="B1639" i="4"/>
  <c r="C1639" i="4" s="1"/>
  <c r="D1639" i="4" s="1"/>
  <c r="B1638" i="4"/>
  <c r="C1638" i="4" s="1"/>
  <c r="D1638" i="4" s="1"/>
  <c r="B1637" i="4"/>
  <c r="C1637" i="4" s="1"/>
  <c r="D1637" i="4" s="1"/>
  <c r="B1636" i="4"/>
  <c r="B1635" i="4"/>
  <c r="C1635" i="4" s="1"/>
  <c r="D1635" i="4" s="1"/>
  <c r="B1634" i="4"/>
  <c r="C1634" i="4" s="1"/>
  <c r="D1634" i="4" s="1"/>
  <c r="B1633" i="4"/>
  <c r="C1633" i="4" s="1"/>
  <c r="D1633" i="4" s="1"/>
  <c r="B1632" i="4"/>
  <c r="C1632" i="4" s="1"/>
  <c r="D1632" i="4" s="1"/>
  <c r="B1631" i="4"/>
  <c r="C1631" i="4" s="1"/>
  <c r="D1631" i="4" s="1"/>
  <c r="B1630" i="4"/>
  <c r="C1630" i="4" s="1"/>
  <c r="D1630" i="4" s="1"/>
  <c r="B1629" i="4"/>
  <c r="C1629" i="4" s="1"/>
  <c r="D1629" i="4" s="1"/>
  <c r="B1628" i="4"/>
  <c r="B1627" i="4"/>
  <c r="C1627" i="4" s="1"/>
  <c r="D1627" i="4" s="1"/>
  <c r="B1626" i="4"/>
  <c r="C1626" i="4" s="1"/>
  <c r="D1626" i="4" s="1"/>
  <c r="B1625" i="4"/>
  <c r="C1625" i="4" s="1"/>
  <c r="D1625" i="4" s="1"/>
  <c r="B1624" i="4"/>
  <c r="C1624" i="4" s="1"/>
  <c r="D1624" i="4" s="1"/>
  <c r="B1623" i="4"/>
  <c r="C1623" i="4" s="1"/>
  <c r="D1623" i="4" s="1"/>
  <c r="B1622" i="4"/>
  <c r="C1622" i="4" s="1"/>
  <c r="D1622" i="4" s="1"/>
  <c r="B1621" i="4"/>
  <c r="C1621" i="4" s="1"/>
  <c r="D1621" i="4" s="1"/>
  <c r="B1620" i="4"/>
  <c r="C1620" i="4" s="1"/>
  <c r="D1620" i="4" s="1"/>
  <c r="B1619" i="4"/>
  <c r="C1619" i="4" s="1"/>
  <c r="D1619" i="4" s="1"/>
  <c r="B1618" i="4"/>
  <c r="C1618" i="4" s="1"/>
  <c r="D1618" i="4" s="1"/>
  <c r="B1617" i="4"/>
  <c r="C1617" i="4" s="1"/>
  <c r="D1617" i="4" s="1"/>
  <c r="B1616" i="4"/>
  <c r="C1616" i="4" s="1"/>
  <c r="D1616" i="4" s="1"/>
  <c r="B1615" i="4"/>
  <c r="C1615" i="4" s="1"/>
  <c r="D1615" i="4" s="1"/>
  <c r="B1614" i="4"/>
  <c r="C1614" i="4" s="1"/>
  <c r="D1614" i="4" s="1"/>
  <c r="B1613" i="4"/>
  <c r="C1613" i="4" s="1"/>
  <c r="D1613" i="4" s="1"/>
  <c r="B1612" i="4"/>
  <c r="C1612" i="4" s="1"/>
  <c r="D1612" i="4" s="1"/>
  <c r="B1611" i="4"/>
  <c r="C1611" i="4" s="1"/>
  <c r="D1611" i="4" s="1"/>
  <c r="B1610" i="4"/>
  <c r="C1610" i="4" s="1"/>
  <c r="D1610" i="4" s="1"/>
  <c r="B1609" i="4"/>
  <c r="C1609" i="4" s="1"/>
  <c r="D1609" i="4" s="1"/>
  <c r="B1608" i="4"/>
  <c r="C1608" i="4" s="1"/>
  <c r="D1608" i="4" s="1"/>
  <c r="B1607" i="4"/>
  <c r="C1607" i="4" s="1"/>
  <c r="D1607" i="4" s="1"/>
  <c r="B1606" i="4"/>
  <c r="C1606" i="4" s="1"/>
  <c r="D1606" i="4" s="1"/>
  <c r="B1605" i="4"/>
  <c r="C1605" i="4" s="1"/>
  <c r="D1605" i="4" s="1"/>
  <c r="B1604" i="4"/>
  <c r="B1603" i="4"/>
  <c r="C1603" i="4" s="1"/>
  <c r="D1603" i="4" s="1"/>
  <c r="B1602" i="4"/>
  <c r="C1602" i="4" s="1"/>
  <c r="D1602" i="4" s="1"/>
  <c r="B1601" i="4"/>
  <c r="C1601" i="4" s="1"/>
  <c r="D1601" i="4" s="1"/>
  <c r="B1600" i="4"/>
  <c r="C1600" i="4" s="1"/>
  <c r="D1600" i="4" s="1"/>
  <c r="B1599" i="4"/>
  <c r="C1599" i="4" s="1"/>
  <c r="D1599" i="4" s="1"/>
  <c r="B1598" i="4"/>
  <c r="C1598" i="4" s="1"/>
  <c r="D1598" i="4" s="1"/>
  <c r="B1597" i="4"/>
  <c r="C1597" i="4" s="1"/>
  <c r="D1597" i="4" s="1"/>
  <c r="B1596" i="4"/>
  <c r="C1596" i="4" s="1"/>
  <c r="D1596" i="4" s="1"/>
  <c r="B1595" i="4"/>
  <c r="C1595" i="4" s="1"/>
  <c r="D1595" i="4" s="1"/>
  <c r="B1594" i="4"/>
  <c r="C1594" i="4" s="1"/>
  <c r="D1594" i="4" s="1"/>
  <c r="B1593" i="4"/>
  <c r="C1593" i="4" s="1"/>
  <c r="D1593" i="4" s="1"/>
  <c r="B1592" i="4"/>
  <c r="C1592" i="4" s="1"/>
  <c r="D1592" i="4" s="1"/>
  <c r="B1591" i="4"/>
  <c r="C1591" i="4" s="1"/>
  <c r="D1591" i="4" s="1"/>
  <c r="B1590" i="4"/>
  <c r="C1590" i="4" s="1"/>
  <c r="D1590" i="4" s="1"/>
  <c r="B1589" i="4"/>
  <c r="C1589" i="4" s="1"/>
  <c r="D1589" i="4" s="1"/>
  <c r="B1588" i="4"/>
  <c r="C1588" i="4" s="1"/>
  <c r="D1588" i="4" s="1"/>
  <c r="B1587" i="4"/>
  <c r="C1587" i="4" s="1"/>
  <c r="D1587" i="4" s="1"/>
  <c r="B1586" i="4"/>
  <c r="C1586" i="4" s="1"/>
  <c r="D1586" i="4" s="1"/>
  <c r="B1585" i="4"/>
  <c r="C1585" i="4" s="1"/>
  <c r="D1585" i="4" s="1"/>
  <c r="B1584" i="4"/>
  <c r="C1584" i="4" s="1"/>
  <c r="D1584" i="4" s="1"/>
  <c r="B1583" i="4"/>
  <c r="C1583" i="4" s="1"/>
  <c r="D1583" i="4" s="1"/>
  <c r="B1582" i="4"/>
  <c r="C1582" i="4" s="1"/>
  <c r="D1582" i="4" s="1"/>
  <c r="B1581" i="4"/>
  <c r="C1581" i="4" s="1"/>
  <c r="D1581" i="4" s="1"/>
  <c r="B1580" i="4"/>
  <c r="C1580" i="4" s="1"/>
  <c r="D1580" i="4" s="1"/>
  <c r="B1579" i="4"/>
  <c r="C1579" i="4" s="1"/>
  <c r="D1579" i="4" s="1"/>
  <c r="B1578" i="4"/>
  <c r="C1578" i="4" s="1"/>
  <c r="D1578" i="4" s="1"/>
  <c r="B1577" i="4"/>
  <c r="C1577" i="4" s="1"/>
  <c r="D1577" i="4" s="1"/>
  <c r="B1576" i="4"/>
  <c r="C1576" i="4" s="1"/>
  <c r="D1576" i="4" s="1"/>
  <c r="B1575" i="4"/>
  <c r="C1575" i="4" s="1"/>
  <c r="D1575" i="4" s="1"/>
  <c r="B1574" i="4"/>
  <c r="C1574" i="4" s="1"/>
  <c r="D1574" i="4" s="1"/>
  <c r="B1573" i="4"/>
  <c r="C1573" i="4" s="1"/>
  <c r="D1573" i="4" s="1"/>
  <c r="B1572" i="4"/>
  <c r="B1571" i="4"/>
  <c r="C1571" i="4" s="1"/>
  <c r="D1571" i="4" s="1"/>
  <c r="B1570" i="4"/>
  <c r="C1570" i="4" s="1"/>
  <c r="D1570" i="4" s="1"/>
  <c r="B1569" i="4"/>
  <c r="C1569" i="4" s="1"/>
  <c r="D1569" i="4" s="1"/>
  <c r="B1568" i="4"/>
  <c r="C1568" i="4" s="1"/>
  <c r="D1568" i="4" s="1"/>
  <c r="B1567" i="4"/>
  <c r="C1567" i="4" s="1"/>
  <c r="D1567" i="4" s="1"/>
  <c r="B1566" i="4"/>
  <c r="C1566" i="4" s="1"/>
  <c r="D1566" i="4" s="1"/>
  <c r="B1565" i="4"/>
  <c r="C1565" i="4" s="1"/>
  <c r="D1565" i="4" s="1"/>
  <c r="B1564" i="4"/>
  <c r="B1563" i="4"/>
  <c r="C1563" i="4" s="1"/>
  <c r="D1563" i="4" s="1"/>
  <c r="B1562" i="4"/>
  <c r="C1562" i="4" s="1"/>
  <c r="D1562" i="4" s="1"/>
  <c r="B1561" i="4"/>
  <c r="C1561" i="4" s="1"/>
  <c r="D1561" i="4" s="1"/>
  <c r="B1560" i="4"/>
  <c r="C1560" i="4" s="1"/>
  <c r="D1560" i="4" s="1"/>
  <c r="B1559" i="4"/>
  <c r="C1559" i="4" s="1"/>
  <c r="D1559" i="4" s="1"/>
  <c r="B1558" i="4"/>
  <c r="C1558" i="4" s="1"/>
  <c r="D1558" i="4" s="1"/>
  <c r="B1557" i="4"/>
  <c r="C1557" i="4" s="1"/>
  <c r="D1557" i="4" s="1"/>
  <c r="B1556" i="4"/>
  <c r="C1556" i="4" s="1"/>
  <c r="D1556" i="4" s="1"/>
  <c r="B1555" i="4"/>
  <c r="C1555" i="4" s="1"/>
  <c r="D1555" i="4" s="1"/>
  <c r="B1554" i="4"/>
  <c r="C1554" i="4" s="1"/>
  <c r="D1554" i="4" s="1"/>
  <c r="B1553" i="4"/>
  <c r="C1553" i="4" s="1"/>
  <c r="D1553" i="4" s="1"/>
  <c r="B1552" i="4"/>
  <c r="C1552" i="4" s="1"/>
  <c r="D1552" i="4" s="1"/>
  <c r="B1551" i="4"/>
  <c r="C1551" i="4" s="1"/>
  <c r="D1551" i="4" s="1"/>
  <c r="B1550" i="4"/>
  <c r="C1550" i="4" s="1"/>
  <c r="D1550" i="4" s="1"/>
  <c r="B1549" i="4"/>
  <c r="C1549" i="4" s="1"/>
  <c r="D1549" i="4" s="1"/>
  <c r="B1548" i="4"/>
  <c r="C1548" i="4" s="1"/>
  <c r="D1548" i="4" s="1"/>
  <c r="B1547" i="4"/>
  <c r="C1547" i="4" s="1"/>
  <c r="D1547" i="4" s="1"/>
  <c r="B1546" i="4"/>
  <c r="C1546" i="4" s="1"/>
  <c r="D1546" i="4" s="1"/>
  <c r="B1545" i="4"/>
  <c r="C1545" i="4" s="1"/>
  <c r="D1545" i="4" s="1"/>
  <c r="B1544" i="4"/>
  <c r="C1544" i="4" s="1"/>
  <c r="D1544" i="4" s="1"/>
  <c r="B1543" i="4"/>
  <c r="C1543" i="4" s="1"/>
  <c r="D1543" i="4" s="1"/>
  <c r="B1542" i="4"/>
  <c r="C1542" i="4" s="1"/>
  <c r="D1542" i="4" s="1"/>
  <c r="B1541" i="4"/>
  <c r="C1541" i="4" s="1"/>
  <c r="D1541" i="4" s="1"/>
  <c r="B1540" i="4"/>
  <c r="B1539" i="4"/>
  <c r="C1539" i="4" s="1"/>
  <c r="D1539" i="4" s="1"/>
  <c r="B1538" i="4"/>
  <c r="C1538" i="4" s="1"/>
  <c r="D1538" i="4" s="1"/>
  <c r="B1537" i="4"/>
  <c r="C1537" i="4" s="1"/>
  <c r="D1537" i="4" s="1"/>
  <c r="B1536" i="4"/>
  <c r="C1536" i="4" s="1"/>
  <c r="D1536" i="4" s="1"/>
  <c r="B1535" i="4"/>
  <c r="C1535" i="4" s="1"/>
  <c r="D1535" i="4" s="1"/>
  <c r="B1534" i="4"/>
  <c r="C1534" i="4" s="1"/>
  <c r="D1534" i="4" s="1"/>
  <c r="B1533" i="4"/>
  <c r="C1533" i="4" s="1"/>
  <c r="D1533" i="4" s="1"/>
  <c r="B1532" i="4"/>
  <c r="C1532" i="4" s="1"/>
  <c r="D1532" i="4" s="1"/>
  <c r="B1531" i="4"/>
  <c r="C1531" i="4" s="1"/>
  <c r="D1531" i="4" s="1"/>
  <c r="B1530" i="4"/>
  <c r="C1530" i="4" s="1"/>
  <c r="D1530" i="4" s="1"/>
  <c r="B1529" i="4"/>
  <c r="C1529" i="4" s="1"/>
  <c r="D1529" i="4" s="1"/>
  <c r="B1528" i="4"/>
  <c r="C1528" i="4" s="1"/>
  <c r="D1528" i="4" s="1"/>
  <c r="B1527" i="4"/>
  <c r="C1527" i="4" s="1"/>
  <c r="D1527" i="4" s="1"/>
  <c r="B1526" i="4"/>
  <c r="C1526" i="4" s="1"/>
  <c r="D1526" i="4" s="1"/>
  <c r="B1525" i="4"/>
  <c r="C1525" i="4" s="1"/>
  <c r="D1525" i="4" s="1"/>
  <c r="B1524" i="4"/>
  <c r="C1524" i="4" s="1"/>
  <c r="D1524" i="4" s="1"/>
  <c r="B1523" i="4"/>
  <c r="C1523" i="4" s="1"/>
  <c r="D1523" i="4" s="1"/>
  <c r="B1522" i="4"/>
  <c r="C1522" i="4" s="1"/>
  <c r="D1522" i="4" s="1"/>
  <c r="B1521" i="4"/>
  <c r="C1521" i="4" s="1"/>
  <c r="D1521" i="4" s="1"/>
  <c r="B1520" i="4"/>
  <c r="C1520" i="4" s="1"/>
  <c r="D1520" i="4" s="1"/>
  <c r="B1519" i="4"/>
  <c r="C1519" i="4" s="1"/>
  <c r="D1519" i="4" s="1"/>
  <c r="B1518" i="4"/>
  <c r="C1518" i="4" s="1"/>
  <c r="D1518" i="4" s="1"/>
  <c r="B1517" i="4"/>
  <c r="C1517" i="4" s="1"/>
  <c r="D1517" i="4" s="1"/>
  <c r="B1516" i="4"/>
  <c r="C1516" i="4" s="1"/>
  <c r="D1516" i="4" s="1"/>
  <c r="B1515" i="4"/>
  <c r="C1515" i="4" s="1"/>
  <c r="D1515" i="4" s="1"/>
  <c r="B1514" i="4"/>
  <c r="C1514" i="4" s="1"/>
  <c r="D1514" i="4" s="1"/>
  <c r="B1513" i="4"/>
  <c r="C1513" i="4" s="1"/>
  <c r="D1513" i="4" s="1"/>
  <c r="B1512" i="4"/>
  <c r="C1512" i="4" s="1"/>
  <c r="D1512" i="4" s="1"/>
  <c r="B1511" i="4"/>
  <c r="C1511" i="4" s="1"/>
  <c r="D1511" i="4" s="1"/>
  <c r="B1510" i="4"/>
  <c r="C1510" i="4" s="1"/>
  <c r="D1510" i="4" s="1"/>
  <c r="B1509" i="4"/>
  <c r="C1509" i="4" s="1"/>
  <c r="D1509" i="4" s="1"/>
  <c r="B1508" i="4"/>
  <c r="B1507" i="4"/>
  <c r="C1507" i="4" s="1"/>
  <c r="D1507" i="4" s="1"/>
  <c r="B1506" i="4"/>
  <c r="C1506" i="4" s="1"/>
  <c r="D1506" i="4" s="1"/>
  <c r="B1505" i="4"/>
  <c r="C1505" i="4" s="1"/>
  <c r="D1505" i="4" s="1"/>
  <c r="B1504" i="4"/>
  <c r="C1504" i="4" s="1"/>
  <c r="D1504" i="4" s="1"/>
  <c r="B1503" i="4"/>
  <c r="C1503" i="4" s="1"/>
  <c r="D1503" i="4" s="1"/>
  <c r="B1502" i="4"/>
  <c r="C1502" i="4" s="1"/>
  <c r="D1502" i="4" s="1"/>
  <c r="B1501" i="4"/>
  <c r="C1501" i="4" s="1"/>
  <c r="D1501" i="4" s="1"/>
  <c r="B1500" i="4"/>
  <c r="B1499" i="4"/>
  <c r="C1499" i="4" s="1"/>
  <c r="D1499" i="4" s="1"/>
  <c r="B1498" i="4"/>
  <c r="C1498" i="4" s="1"/>
  <c r="D1498" i="4" s="1"/>
  <c r="B1497" i="4"/>
  <c r="C1497" i="4" s="1"/>
  <c r="D1497" i="4" s="1"/>
  <c r="B1496" i="4"/>
  <c r="C1496" i="4" s="1"/>
  <c r="D1496" i="4" s="1"/>
  <c r="B1495" i="4"/>
  <c r="C1495" i="4" s="1"/>
  <c r="D1495" i="4" s="1"/>
  <c r="B1494" i="4"/>
  <c r="C1494" i="4" s="1"/>
  <c r="D1494" i="4" s="1"/>
  <c r="B1493" i="4"/>
  <c r="C1493" i="4" s="1"/>
  <c r="D1493" i="4" s="1"/>
  <c r="B1492" i="4"/>
  <c r="C1492" i="4" s="1"/>
  <c r="D1492" i="4" s="1"/>
  <c r="B1491" i="4"/>
  <c r="C1491" i="4" s="1"/>
  <c r="D1491" i="4" s="1"/>
  <c r="B1490" i="4"/>
  <c r="C1490" i="4" s="1"/>
  <c r="D1490" i="4" s="1"/>
  <c r="B1489" i="4"/>
  <c r="C1489" i="4" s="1"/>
  <c r="D1489" i="4" s="1"/>
  <c r="B1488" i="4"/>
  <c r="C1488" i="4" s="1"/>
  <c r="D1488" i="4" s="1"/>
  <c r="B1487" i="4"/>
  <c r="C1487" i="4" s="1"/>
  <c r="D1487" i="4" s="1"/>
  <c r="B1486" i="4"/>
  <c r="C1486" i="4" s="1"/>
  <c r="D1486" i="4" s="1"/>
  <c r="B1485" i="4"/>
  <c r="C1485" i="4" s="1"/>
  <c r="D1485" i="4" s="1"/>
  <c r="B1484" i="4"/>
  <c r="C1484" i="4" s="1"/>
  <c r="D1484" i="4" s="1"/>
  <c r="B1483" i="4"/>
  <c r="C1483" i="4" s="1"/>
  <c r="D1483" i="4" s="1"/>
  <c r="B1482" i="4"/>
  <c r="C1482" i="4" s="1"/>
  <c r="D1482" i="4" s="1"/>
  <c r="B1481" i="4"/>
  <c r="C1481" i="4" s="1"/>
  <c r="D1481" i="4" s="1"/>
  <c r="B1480" i="4"/>
  <c r="C1480" i="4" s="1"/>
  <c r="D1480" i="4" s="1"/>
  <c r="B1479" i="4"/>
  <c r="C1479" i="4" s="1"/>
  <c r="D1479" i="4" s="1"/>
  <c r="B1478" i="4"/>
  <c r="C1478" i="4" s="1"/>
  <c r="D1478" i="4" s="1"/>
  <c r="B1477" i="4"/>
  <c r="C1477" i="4" s="1"/>
  <c r="D1477" i="4" s="1"/>
  <c r="B1476" i="4"/>
  <c r="B1475" i="4"/>
  <c r="C1475" i="4" s="1"/>
  <c r="D1475" i="4" s="1"/>
  <c r="B1474" i="4"/>
  <c r="C1474" i="4" s="1"/>
  <c r="D1474" i="4" s="1"/>
  <c r="B1473" i="4"/>
  <c r="C1473" i="4" s="1"/>
  <c r="D1473" i="4" s="1"/>
  <c r="B1472" i="4"/>
  <c r="C1472" i="4" s="1"/>
  <c r="D1472" i="4" s="1"/>
  <c r="B1471" i="4"/>
  <c r="C1471" i="4" s="1"/>
  <c r="D1471" i="4" s="1"/>
  <c r="B1470" i="4"/>
  <c r="C1470" i="4" s="1"/>
  <c r="D1470" i="4" s="1"/>
  <c r="B1469" i="4"/>
  <c r="C1469" i="4" s="1"/>
  <c r="D1469" i="4" s="1"/>
  <c r="B1468" i="4"/>
  <c r="C1468" i="4" s="1"/>
  <c r="D1468" i="4" s="1"/>
  <c r="B1467" i="4"/>
  <c r="C1467" i="4" s="1"/>
  <c r="D1467" i="4" s="1"/>
  <c r="B1466" i="4"/>
  <c r="C1466" i="4" s="1"/>
  <c r="D1466" i="4" s="1"/>
  <c r="B1465" i="4"/>
  <c r="C1465" i="4" s="1"/>
  <c r="D1465" i="4" s="1"/>
  <c r="B1464" i="4"/>
  <c r="C1464" i="4" s="1"/>
  <c r="D1464" i="4" s="1"/>
  <c r="B1463" i="4"/>
  <c r="C1463" i="4" s="1"/>
  <c r="D1463" i="4" s="1"/>
  <c r="B1462" i="4"/>
  <c r="C1462" i="4" s="1"/>
  <c r="D1462" i="4" s="1"/>
  <c r="B1461" i="4"/>
  <c r="C1461" i="4" s="1"/>
  <c r="D1461" i="4" s="1"/>
  <c r="B1460" i="4"/>
  <c r="C1460" i="4" s="1"/>
  <c r="D1460" i="4" s="1"/>
  <c r="B1459" i="4"/>
  <c r="C1459" i="4" s="1"/>
  <c r="D1459" i="4" s="1"/>
  <c r="B1458" i="4"/>
  <c r="C1458" i="4" s="1"/>
  <c r="D1458" i="4" s="1"/>
  <c r="B1457" i="4"/>
  <c r="C1457" i="4" s="1"/>
  <c r="D1457" i="4" s="1"/>
  <c r="B1456" i="4"/>
  <c r="C1456" i="4" s="1"/>
  <c r="D1456" i="4" s="1"/>
  <c r="B1455" i="4"/>
  <c r="C1455" i="4" s="1"/>
  <c r="D1455" i="4" s="1"/>
  <c r="B1454" i="4"/>
  <c r="C1454" i="4" s="1"/>
  <c r="D1454" i="4" s="1"/>
  <c r="B1453" i="4"/>
  <c r="C1453" i="4" s="1"/>
  <c r="D1453" i="4" s="1"/>
  <c r="B1452" i="4"/>
  <c r="C1452" i="4" s="1"/>
  <c r="D1452" i="4" s="1"/>
  <c r="B1451" i="4"/>
  <c r="C1451" i="4" s="1"/>
  <c r="D1451" i="4" s="1"/>
  <c r="B1450" i="4"/>
  <c r="C1450" i="4" s="1"/>
  <c r="D1450" i="4" s="1"/>
  <c r="B1449" i="4"/>
  <c r="C1449" i="4" s="1"/>
  <c r="D1449" i="4" s="1"/>
  <c r="B1448" i="4"/>
  <c r="C1448" i="4" s="1"/>
  <c r="D1448" i="4" s="1"/>
  <c r="B1447" i="4"/>
  <c r="C1447" i="4" s="1"/>
  <c r="D1447" i="4" s="1"/>
  <c r="B1446" i="4"/>
  <c r="C1446" i="4" s="1"/>
  <c r="D1446" i="4" s="1"/>
  <c r="B1445" i="4"/>
  <c r="C1445" i="4" s="1"/>
  <c r="D1445" i="4" s="1"/>
  <c r="B1444" i="4"/>
  <c r="C1444" i="4" s="1"/>
  <c r="D1444" i="4" s="1"/>
  <c r="B1443" i="4"/>
  <c r="C1443" i="4" s="1"/>
  <c r="D1443" i="4" s="1"/>
  <c r="B1442" i="4"/>
  <c r="C1442" i="4" s="1"/>
  <c r="D1442" i="4" s="1"/>
  <c r="B1441" i="4"/>
  <c r="C1441" i="4" s="1"/>
  <c r="D1441" i="4" s="1"/>
  <c r="B1440" i="4"/>
  <c r="C1440" i="4" s="1"/>
  <c r="D1440" i="4" s="1"/>
  <c r="B1439" i="4"/>
  <c r="C1439" i="4" s="1"/>
  <c r="D1439" i="4" s="1"/>
  <c r="B1438" i="4"/>
  <c r="C1438" i="4" s="1"/>
  <c r="D1438" i="4" s="1"/>
  <c r="B1437" i="4"/>
  <c r="C1437" i="4" s="1"/>
  <c r="D1437" i="4" s="1"/>
  <c r="B1436" i="4"/>
  <c r="B1435" i="4"/>
  <c r="C1435" i="4" s="1"/>
  <c r="D1435" i="4" s="1"/>
  <c r="B1434" i="4"/>
  <c r="C1434" i="4" s="1"/>
  <c r="D1434" i="4" s="1"/>
  <c r="B1433" i="4"/>
  <c r="C1433" i="4" s="1"/>
  <c r="D1433" i="4" s="1"/>
  <c r="B1432" i="4"/>
  <c r="C1432" i="4" s="1"/>
  <c r="D1432" i="4" s="1"/>
  <c r="B1431" i="4"/>
  <c r="C1431" i="4" s="1"/>
  <c r="D1431" i="4" s="1"/>
  <c r="B1430" i="4"/>
  <c r="C1430" i="4" s="1"/>
  <c r="D1430" i="4" s="1"/>
  <c r="B1429" i="4"/>
  <c r="C1429" i="4" s="1"/>
  <c r="D1429" i="4" s="1"/>
  <c r="B1428" i="4"/>
  <c r="C1428" i="4" s="1"/>
  <c r="D1428" i="4" s="1"/>
  <c r="B1427" i="4"/>
  <c r="C1427" i="4" s="1"/>
  <c r="D1427" i="4" s="1"/>
  <c r="B1426" i="4"/>
  <c r="C1426" i="4" s="1"/>
  <c r="D1426" i="4" s="1"/>
  <c r="B1425" i="4"/>
  <c r="C1425" i="4" s="1"/>
  <c r="D1425" i="4" s="1"/>
  <c r="B1424" i="4"/>
  <c r="C1424" i="4" s="1"/>
  <c r="D1424" i="4" s="1"/>
  <c r="B1423" i="4"/>
  <c r="C1423" i="4" s="1"/>
  <c r="D1423" i="4" s="1"/>
  <c r="B1422" i="4"/>
  <c r="C1422" i="4" s="1"/>
  <c r="D1422" i="4" s="1"/>
  <c r="B1421" i="4"/>
  <c r="C1421" i="4" s="1"/>
  <c r="D1421" i="4" s="1"/>
  <c r="B1420" i="4"/>
  <c r="C1420" i="4" s="1"/>
  <c r="D1420" i="4" s="1"/>
  <c r="B1419" i="4"/>
  <c r="C1419" i="4" s="1"/>
  <c r="D1419" i="4" s="1"/>
  <c r="B1418" i="4"/>
  <c r="C1418" i="4" s="1"/>
  <c r="D1418" i="4" s="1"/>
  <c r="B1417" i="4"/>
  <c r="C1417" i="4" s="1"/>
  <c r="D1417" i="4" s="1"/>
  <c r="B1416" i="4"/>
  <c r="C1416" i="4" s="1"/>
  <c r="D1416" i="4" s="1"/>
  <c r="B1415" i="4"/>
  <c r="C1415" i="4" s="1"/>
  <c r="D1415" i="4" s="1"/>
  <c r="B1414" i="4"/>
  <c r="C1414" i="4" s="1"/>
  <c r="D1414" i="4" s="1"/>
  <c r="B1413" i="4"/>
  <c r="C1413" i="4" s="1"/>
  <c r="D1413" i="4" s="1"/>
  <c r="B1412" i="4"/>
  <c r="C1412" i="4" s="1"/>
  <c r="D1412" i="4" s="1"/>
  <c r="B1411" i="4"/>
  <c r="C1411" i="4" s="1"/>
  <c r="D1411" i="4" s="1"/>
  <c r="B1410" i="4"/>
  <c r="C1410" i="4" s="1"/>
  <c r="D1410" i="4" s="1"/>
  <c r="B1409" i="4"/>
  <c r="C1409" i="4" s="1"/>
  <c r="D1409" i="4" s="1"/>
  <c r="B1408" i="4"/>
  <c r="C1408" i="4" s="1"/>
  <c r="D1408" i="4" s="1"/>
  <c r="B1407" i="4"/>
  <c r="C1407" i="4" s="1"/>
  <c r="D1407" i="4" s="1"/>
  <c r="B1406" i="4"/>
  <c r="C1406" i="4" s="1"/>
  <c r="D1406" i="4" s="1"/>
  <c r="B1405" i="4"/>
  <c r="C1405" i="4" s="1"/>
  <c r="D1405" i="4" s="1"/>
  <c r="B1404" i="4"/>
  <c r="C1404" i="4" s="1"/>
  <c r="D1404" i="4" s="1"/>
  <c r="B1403" i="4"/>
  <c r="C1403" i="4" s="1"/>
  <c r="D1403" i="4" s="1"/>
  <c r="B1402" i="4"/>
  <c r="C1402" i="4" s="1"/>
  <c r="D1402" i="4" s="1"/>
  <c r="D4" i="3" s="1"/>
  <c r="B1401" i="4"/>
  <c r="C1401" i="4" s="1"/>
  <c r="D1401" i="4" s="1"/>
  <c r="B1400" i="4"/>
  <c r="C1400" i="4" s="1"/>
  <c r="D1400" i="4" s="1"/>
  <c r="B1399" i="4"/>
  <c r="C1399" i="4" s="1"/>
  <c r="D1399" i="4" s="1"/>
  <c r="B1398" i="4"/>
  <c r="C1398" i="4" s="1"/>
  <c r="D1398" i="4" s="1"/>
  <c r="B1397" i="4"/>
  <c r="C1397" i="4" s="1"/>
  <c r="D1397" i="4" s="1"/>
  <c r="B1396" i="4"/>
  <c r="B1395" i="4"/>
  <c r="C1395" i="4" s="1"/>
  <c r="D1395" i="4" s="1"/>
  <c r="B1394" i="4"/>
  <c r="C1394" i="4" s="1"/>
  <c r="D1394" i="4" s="1"/>
  <c r="B1393" i="4"/>
  <c r="C1393" i="4" s="1"/>
  <c r="D1393" i="4" s="1"/>
  <c r="B1392" i="4"/>
  <c r="C1392" i="4" s="1"/>
  <c r="D1392" i="4" s="1"/>
  <c r="B1391" i="4"/>
  <c r="C1391" i="4" s="1"/>
  <c r="D1391" i="4" s="1"/>
  <c r="B1390" i="4"/>
  <c r="C1390" i="4" s="1"/>
  <c r="D1390" i="4" s="1"/>
  <c r="B1389" i="4"/>
  <c r="C1389" i="4" s="1"/>
  <c r="D1389" i="4" s="1"/>
  <c r="B1388" i="4"/>
  <c r="C1388" i="4" s="1"/>
  <c r="D1388" i="4" s="1"/>
  <c r="B1387" i="4"/>
  <c r="C1387" i="4" s="1"/>
  <c r="D1387" i="4" s="1"/>
  <c r="B1386" i="4"/>
  <c r="C1386" i="4" s="1"/>
  <c r="D1386" i="4" s="1"/>
  <c r="B1385" i="4"/>
  <c r="C1385" i="4" s="1"/>
  <c r="D1385" i="4" s="1"/>
  <c r="B1384" i="4"/>
  <c r="C1384" i="4" s="1"/>
  <c r="D1384" i="4" s="1"/>
  <c r="B1383" i="4"/>
  <c r="C1383" i="4" s="1"/>
  <c r="D1383" i="4" s="1"/>
  <c r="B1382" i="4"/>
  <c r="C1382" i="4" s="1"/>
  <c r="D1382" i="4" s="1"/>
  <c r="B1381" i="4"/>
  <c r="C1381" i="4" s="1"/>
  <c r="D1381" i="4" s="1"/>
  <c r="B1380" i="4"/>
  <c r="C1380" i="4" s="1"/>
  <c r="D1380" i="4" s="1"/>
  <c r="B1379" i="4"/>
  <c r="C1379" i="4" s="1"/>
  <c r="D1379" i="4" s="1"/>
  <c r="B1378" i="4"/>
  <c r="C1378" i="4" s="1"/>
  <c r="D1378" i="4" s="1"/>
  <c r="B1377" i="4"/>
  <c r="C1377" i="4" s="1"/>
  <c r="D1377" i="4" s="1"/>
  <c r="B1376" i="4"/>
  <c r="C1376" i="4" s="1"/>
  <c r="D1376" i="4" s="1"/>
  <c r="B1375" i="4"/>
  <c r="C1375" i="4" s="1"/>
  <c r="D1375" i="4" s="1"/>
  <c r="B1374" i="4"/>
  <c r="C1374" i="4" s="1"/>
  <c r="D1374" i="4" s="1"/>
  <c r="B1373" i="4"/>
  <c r="C1373" i="4" s="1"/>
  <c r="D1373" i="4" s="1"/>
  <c r="B1372" i="4"/>
  <c r="C1372" i="4" s="1"/>
  <c r="D1372" i="4" s="1"/>
  <c r="B1371" i="4"/>
  <c r="C1371" i="4" s="1"/>
  <c r="D1371" i="4" s="1"/>
  <c r="B1370" i="4"/>
  <c r="C1370" i="4" s="1"/>
  <c r="D1370" i="4" s="1"/>
  <c r="B1369" i="4"/>
  <c r="C1369" i="4" s="1"/>
  <c r="D1369" i="4" s="1"/>
  <c r="B1368" i="4"/>
  <c r="C1368" i="4" s="1"/>
  <c r="D1368" i="4" s="1"/>
  <c r="B1367" i="4"/>
  <c r="C1367" i="4" s="1"/>
  <c r="D1367" i="4" s="1"/>
  <c r="B1366" i="4"/>
  <c r="C1366" i="4" s="1"/>
  <c r="D1366" i="4" s="1"/>
  <c r="B1365" i="4"/>
  <c r="C1365" i="4" s="1"/>
  <c r="D1365" i="4" s="1"/>
  <c r="B1364" i="4"/>
  <c r="C1364" i="4" s="1"/>
  <c r="D1364" i="4" s="1"/>
  <c r="B1363" i="4"/>
  <c r="C1363" i="4" s="1"/>
  <c r="D1363" i="4" s="1"/>
  <c r="B1362" i="4"/>
  <c r="C1362" i="4" s="1"/>
  <c r="D1362" i="4" s="1"/>
  <c r="B1361" i="4"/>
  <c r="C1361" i="4" s="1"/>
  <c r="D1361" i="4" s="1"/>
  <c r="B1360" i="4"/>
  <c r="C1360" i="4" s="1"/>
  <c r="D1360" i="4" s="1"/>
  <c r="B1359" i="4"/>
  <c r="C1359" i="4" s="1"/>
  <c r="D1359" i="4" s="1"/>
  <c r="B1358" i="4"/>
  <c r="C1358" i="4" s="1"/>
  <c r="D1358" i="4" s="1"/>
  <c r="B1357" i="4"/>
  <c r="C1357" i="4" s="1"/>
  <c r="D1357" i="4" s="1"/>
  <c r="B1356" i="4"/>
  <c r="C1356" i="4" s="1"/>
  <c r="D1356" i="4" s="1"/>
  <c r="B1355" i="4"/>
  <c r="C1355" i="4" s="1"/>
  <c r="D1355" i="4" s="1"/>
  <c r="B1354" i="4"/>
  <c r="C1354" i="4" s="1"/>
  <c r="D1354" i="4" s="1"/>
  <c r="B1353" i="4"/>
  <c r="C1353" i="4" s="1"/>
  <c r="D1353" i="4" s="1"/>
  <c r="B1352" i="4"/>
  <c r="C1352" i="4" s="1"/>
  <c r="D1352" i="4" s="1"/>
  <c r="B1351" i="4"/>
  <c r="C1351" i="4" s="1"/>
  <c r="D1351" i="4" s="1"/>
  <c r="B1350" i="4"/>
  <c r="C1350" i="4" s="1"/>
  <c r="D1350" i="4" s="1"/>
  <c r="B1349" i="4"/>
  <c r="C1349" i="4" s="1"/>
  <c r="D1349" i="4" s="1"/>
  <c r="B1348" i="4"/>
  <c r="C1348" i="4" s="1"/>
  <c r="D1348" i="4" s="1"/>
  <c r="B1347" i="4"/>
  <c r="C1347" i="4" s="1"/>
  <c r="D1347" i="4" s="1"/>
  <c r="B1346" i="4"/>
  <c r="C1346" i="4" s="1"/>
  <c r="D1346" i="4" s="1"/>
  <c r="B1345" i="4"/>
  <c r="C1345" i="4" s="1"/>
  <c r="D1345" i="4" s="1"/>
  <c r="B1344" i="4"/>
  <c r="C1344" i="4" s="1"/>
  <c r="D1344" i="4" s="1"/>
  <c r="B1343" i="4"/>
  <c r="C1343" i="4" s="1"/>
  <c r="D1343" i="4" s="1"/>
  <c r="B1342" i="4"/>
  <c r="C1342" i="4" s="1"/>
  <c r="D1342" i="4" s="1"/>
  <c r="B1341" i="4"/>
  <c r="C1341" i="4" s="1"/>
  <c r="D1341" i="4" s="1"/>
  <c r="B1340" i="4"/>
  <c r="C1340" i="4" s="1"/>
  <c r="D1340" i="4" s="1"/>
  <c r="B1339" i="4"/>
  <c r="C1339" i="4" s="1"/>
  <c r="D1339" i="4" s="1"/>
  <c r="B1338" i="4"/>
  <c r="C1338" i="4" s="1"/>
  <c r="D1338" i="4" s="1"/>
  <c r="B1337" i="4"/>
  <c r="C1337" i="4" s="1"/>
  <c r="D1337" i="4" s="1"/>
  <c r="B1336" i="4"/>
  <c r="C1336" i="4" s="1"/>
  <c r="D1336" i="4" s="1"/>
  <c r="B1335" i="4"/>
  <c r="C1335" i="4" s="1"/>
  <c r="D1335" i="4" s="1"/>
  <c r="B1334" i="4"/>
  <c r="C1334" i="4" s="1"/>
  <c r="D1334" i="4" s="1"/>
  <c r="B1333" i="4"/>
  <c r="C1333" i="4" s="1"/>
  <c r="D1333" i="4" s="1"/>
  <c r="B1332" i="4"/>
  <c r="C1332" i="4" s="1"/>
  <c r="D1332" i="4" s="1"/>
  <c r="B1331" i="4"/>
  <c r="C1331" i="4" s="1"/>
  <c r="D1331" i="4" s="1"/>
  <c r="B1330" i="4"/>
  <c r="C1330" i="4" s="1"/>
  <c r="D1330" i="4" s="1"/>
  <c r="B1329" i="4"/>
  <c r="C1329" i="4" s="1"/>
  <c r="D1329" i="4" s="1"/>
  <c r="B1328" i="4"/>
  <c r="C1328" i="4" s="1"/>
  <c r="D1328" i="4" s="1"/>
  <c r="B1327" i="4"/>
  <c r="C1327" i="4" s="1"/>
  <c r="D1327" i="4" s="1"/>
  <c r="B1326" i="4"/>
  <c r="C1326" i="4" s="1"/>
  <c r="D1326" i="4" s="1"/>
  <c r="B1325" i="4"/>
  <c r="C1325" i="4" s="1"/>
  <c r="D1325" i="4" s="1"/>
  <c r="B1324" i="4"/>
  <c r="C1324" i="4" s="1"/>
  <c r="D1324" i="4" s="1"/>
  <c r="B1323" i="4"/>
  <c r="C1323" i="4" s="1"/>
  <c r="D1323" i="4" s="1"/>
  <c r="B1322" i="4"/>
  <c r="C1322" i="4" s="1"/>
  <c r="D1322" i="4" s="1"/>
  <c r="B1321" i="4"/>
  <c r="C1321" i="4" s="1"/>
  <c r="D1321" i="4" s="1"/>
  <c r="B1320" i="4"/>
  <c r="C1320" i="4" s="1"/>
  <c r="D1320" i="4" s="1"/>
  <c r="B1319" i="4"/>
  <c r="C1319" i="4" s="1"/>
  <c r="D1319" i="4" s="1"/>
  <c r="B1318" i="4"/>
  <c r="C1318" i="4" s="1"/>
  <c r="D1318" i="4" s="1"/>
  <c r="B1317" i="4"/>
  <c r="C1317" i="4" s="1"/>
  <c r="D1317" i="4" s="1"/>
  <c r="B1316" i="4"/>
  <c r="C1316" i="4" s="1"/>
  <c r="D1316" i="4" s="1"/>
  <c r="B1315" i="4"/>
  <c r="C1315" i="4" s="1"/>
  <c r="D1315" i="4" s="1"/>
  <c r="B1314" i="4"/>
  <c r="C1314" i="4" s="1"/>
  <c r="D1314" i="4" s="1"/>
  <c r="B1313" i="4"/>
  <c r="C1313" i="4" s="1"/>
  <c r="D1313" i="4" s="1"/>
  <c r="B1312" i="4"/>
  <c r="C1312" i="4" s="1"/>
  <c r="D1312" i="4" s="1"/>
  <c r="B1311" i="4"/>
  <c r="C1311" i="4" s="1"/>
  <c r="D1311" i="4" s="1"/>
  <c r="B1310" i="4"/>
  <c r="C1310" i="4" s="1"/>
  <c r="D1310" i="4" s="1"/>
  <c r="B1309" i="4"/>
  <c r="C1309" i="4" s="1"/>
  <c r="D1309" i="4" s="1"/>
  <c r="B1308" i="4"/>
  <c r="C1308" i="4" s="1"/>
  <c r="D1308" i="4" s="1"/>
  <c r="B1307" i="4"/>
  <c r="C1307" i="4" s="1"/>
  <c r="D1307" i="4" s="1"/>
  <c r="B1306" i="4"/>
  <c r="C1306" i="4" s="1"/>
  <c r="D1306" i="4" s="1"/>
  <c r="B1305" i="4"/>
  <c r="C1305" i="4" s="1"/>
  <c r="D1305" i="4" s="1"/>
  <c r="B1304" i="4"/>
  <c r="C1304" i="4" s="1"/>
  <c r="D1304" i="4" s="1"/>
  <c r="B1303" i="4"/>
  <c r="C1303" i="4" s="1"/>
  <c r="D1303" i="4" s="1"/>
  <c r="B1302" i="4"/>
  <c r="C1302" i="4" s="1"/>
  <c r="D1302" i="4" s="1"/>
  <c r="B1301" i="4"/>
  <c r="C1301" i="4" s="1"/>
  <c r="D1301" i="4" s="1"/>
  <c r="B1300" i="4"/>
  <c r="C1300" i="4" s="1"/>
  <c r="D1300" i="4" s="1"/>
  <c r="B1299" i="4"/>
  <c r="C1299" i="4" s="1"/>
  <c r="D1299" i="4" s="1"/>
  <c r="B1298" i="4"/>
  <c r="C1298" i="4" s="1"/>
  <c r="D1298" i="4" s="1"/>
  <c r="B1297" i="4"/>
  <c r="C1297" i="4" s="1"/>
  <c r="D1297" i="4" s="1"/>
  <c r="B1296" i="4"/>
  <c r="C1296" i="4" s="1"/>
  <c r="D1296" i="4" s="1"/>
  <c r="B1295" i="4"/>
  <c r="C1295" i="4" s="1"/>
  <c r="D1295" i="4" s="1"/>
  <c r="B1294" i="4"/>
  <c r="C1294" i="4" s="1"/>
  <c r="D1294" i="4" s="1"/>
  <c r="B1293" i="4"/>
  <c r="C1293" i="4" s="1"/>
  <c r="D1293" i="4" s="1"/>
  <c r="B1292" i="4"/>
  <c r="C1292" i="4" s="1"/>
  <c r="D1292" i="4" s="1"/>
  <c r="B1291" i="4"/>
  <c r="C1291" i="4" s="1"/>
  <c r="D1291" i="4" s="1"/>
  <c r="B1290" i="4"/>
  <c r="C1290" i="4" s="1"/>
  <c r="D1290" i="4" s="1"/>
  <c r="B1289" i="4"/>
  <c r="C1289" i="4" s="1"/>
  <c r="D1289" i="4" s="1"/>
  <c r="B1288" i="4"/>
  <c r="C1288" i="4" s="1"/>
  <c r="D1288" i="4" s="1"/>
  <c r="B1287" i="4"/>
  <c r="C1287" i="4" s="1"/>
  <c r="D1287" i="4" s="1"/>
  <c r="B1286" i="4"/>
  <c r="C1286" i="4" s="1"/>
  <c r="D1286" i="4" s="1"/>
  <c r="B1285" i="4"/>
  <c r="C1285" i="4" s="1"/>
  <c r="D1285" i="4" s="1"/>
  <c r="B1284" i="4"/>
  <c r="C1284" i="4" s="1"/>
  <c r="D1284" i="4" s="1"/>
  <c r="B1283" i="4"/>
  <c r="C1283" i="4" s="1"/>
  <c r="D1283" i="4" s="1"/>
  <c r="B1282" i="4"/>
  <c r="C1282" i="4" s="1"/>
  <c r="D1282" i="4" s="1"/>
  <c r="B1281" i="4"/>
  <c r="C1281" i="4" s="1"/>
  <c r="D1281" i="4" s="1"/>
  <c r="B1280" i="4"/>
  <c r="C1280" i="4" s="1"/>
  <c r="D1280" i="4" s="1"/>
  <c r="B1279" i="4"/>
  <c r="C1279" i="4" s="1"/>
  <c r="D1279" i="4" s="1"/>
  <c r="B1278" i="4"/>
  <c r="C1278" i="4" s="1"/>
  <c r="D1278" i="4" s="1"/>
  <c r="B1277" i="4"/>
  <c r="C1277" i="4" s="1"/>
  <c r="D1277" i="4" s="1"/>
  <c r="B1276" i="4"/>
  <c r="C1276" i="4" s="1"/>
  <c r="D1276" i="4" s="1"/>
  <c r="B1275" i="4"/>
  <c r="C1275" i="4" s="1"/>
  <c r="D1275" i="4" s="1"/>
  <c r="B1274" i="4"/>
  <c r="C1274" i="4" s="1"/>
  <c r="D1274" i="4" s="1"/>
  <c r="B1273" i="4"/>
  <c r="C1273" i="4" s="1"/>
  <c r="D1273" i="4" s="1"/>
  <c r="B1272" i="4"/>
  <c r="C1272" i="4" s="1"/>
  <c r="D1272" i="4" s="1"/>
  <c r="B1271" i="4"/>
  <c r="C1271" i="4" s="1"/>
  <c r="D1271" i="4" s="1"/>
  <c r="B1270" i="4"/>
  <c r="C1270" i="4" s="1"/>
  <c r="D1270" i="4" s="1"/>
  <c r="B1269" i="4"/>
  <c r="C1269" i="4" s="1"/>
  <c r="D1269" i="4" s="1"/>
  <c r="B1268" i="4"/>
  <c r="B1267" i="4"/>
  <c r="C1267" i="4" s="1"/>
  <c r="D1267" i="4" s="1"/>
  <c r="B1266" i="4"/>
  <c r="C1266" i="4" s="1"/>
  <c r="D1266" i="4" s="1"/>
  <c r="B1265" i="4"/>
  <c r="C1265" i="4" s="1"/>
  <c r="D1265" i="4" s="1"/>
  <c r="B1264" i="4"/>
  <c r="C1264" i="4" s="1"/>
  <c r="D1264" i="4" s="1"/>
  <c r="B1263" i="4"/>
  <c r="C1263" i="4" s="1"/>
  <c r="D1263" i="4" s="1"/>
  <c r="B1262" i="4"/>
  <c r="C1262" i="4" s="1"/>
  <c r="D1262" i="4" s="1"/>
  <c r="B1261" i="4"/>
  <c r="C1261" i="4" s="1"/>
  <c r="D1261" i="4" s="1"/>
  <c r="B1260" i="4"/>
  <c r="C1260" i="4" s="1"/>
  <c r="D1260" i="4" s="1"/>
  <c r="B1259" i="4"/>
  <c r="C1259" i="4" s="1"/>
  <c r="D1259" i="4" s="1"/>
  <c r="B1258" i="4"/>
  <c r="C1258" i="4" s="1"/>
  <c r="D1258" i="4" s="1"/>
  <c r="B1257" i="4"/>
  <c r="C1257" i="4" s="1"/>
  <c r="D1257" i="4" s="1"/>
  <c r="B1256" i="4"/>
  <c r="C1256" i="4" s="1"/>
  <c r="D1256" i="4" s="1"/>
  <c r="B1255" i="4"/>
  <c r="C1255" i="4" s="1"/>
  <c r="D1255" i="4" s="1"/>
  <c r="B1254" i="4"/>
  <c r="C1254" i="4" s="1"/>
  <c r="D1254" i="4" s="1"/>
  <c r="B1253" i="4"/>
  <c r="C1253" i="4" s="1"/>
  <c r="D1253" i="4" s="1"/>
  <c r="B1252" i="4"/>
  <c r="C1252" i="4" s="1"/>
  <c r="D1252" i="4" s="1"/>
  <c r="B1251" i="4"/>
  <c r="C1251" i="4" s="1"/>
  <c r="D1251" i="4" s="1"/>
  <c r="B1250" i="4"/>
  <c r="C1250" i="4" s="1"/>
  <c r="D1250" i="4" s="1"/>
  <c r="B1249" i="4"/>
  <c r="C1249" i="4" s="1"/>
  <c r="D1249" i="4" s="1"/>
  <c r="B1248" i="4"/>
  <c r="C1248" i="4" s="1"/>
  <c r="D1248" i="4" s="1"/>
  <c r="B1247" i="4"/>
  <c r="C1247" i="4" s="1"/>
  <c r="D1247" i="4" s="1"/>
  <c r="B1246" i="4"/>
  <c r="C1246" i="4" s="1"/>
  <c r="D1246" i="4" s="1"/>
  <c r="B1245" i="4"/>
  <c r="C1245" i="4" s="1"/>
  <c r="D1245" i="4" s="1"/>
  <c r="B1244" i="4"/>
  <c r="C1244" i="4" s="1"/>
  <c r="D1244" i="4" s="1"/>
  <c r="B1243" i="4"/>
  <c r="C1243" i="4" s="1"/>
  <c r="D1243" i="4" s="1"/>
  <c r="B1242" i="4"/>
  <c r="C1242" i="4" s="1"/>
  <c r="D1242" i="4" s="1"/>
  <c r="B1241" i="4"/>
  <c r="C1241" i="4" s="1"/>
  <c r="D1241" i="4" s="1"/>
  <c r="B1240" i="4"/>
  <c r="C1240" i="4" s="1"/>
  <c r="D1240" i="4" s="1"/>
  <c r="B1239" i="4"/>
  <c r="C1239" i="4" s="1"/>
  <c r="D1239" i="4" s="1"/>
  <c r="B1238" i="4"/>
  <c r="C1238" i="4" s="1"/>
  <c r="D1238" i="4" s="1"/>
  <c r="B1237" i="4"/>
  <c r="C1237" i="4" s="1"/>
  <c r="D1237" i="4" s="1"/>
  <c r="B1236" i="4"/>
  <c r="C1236" i="4" s="1"/>
  <c r="D1236" i="4" s="1"/>
  <c r="B1235" i="4"/>
  <c r="C1235" i="4" s="1"/>
  <c r="D1235" i="4" s="1"/>
  <c r="B1234" i="4"/>
  <c r="C1234" i="4" s="1"/>
  <c r="D1234" i="4" s="1"/>
  <c r="B1233" i="4"/>
  <c r="C1233" i="4" s="1"/>
  <c r="D1233" i="4" s="1"/>
  <c r="B1232" i="4"/>
  <c r="C1232" i="4" s="1"/>
  <c r="D1232" i="4" s="1"/>
  <c r="B1231" i="4"/>
  <c r="C1231" i="4" s="1"/>
  <c r="D1231" i="4" s="1"/>
  <c r="B1230" i="4"/>
  <c r="C1230" i="4" s="1"/>
  <c r="D1230" i="4" s="1"/>
  <c r="B1229" i="4"/>
  <c r="C1229" i="4" s="1"/>
  <c r="D1229" i="4" s="1"/>
  <c r="B1228" i="4"/>
  <c r="C1228" i="4" s="1"/>
  <c r="D1228" i="4" s="1"/>
  <c r="B1227" i="4"/>
  <c r="C1227" i="4" s="1"/>
  <c r="D1227" i="4" s="1"/>
  <c r="B1226" i="4"/>
  <c r="C1226" i="4" s="1"/>
  <c r="D1226" i="4" s="1"/>
  <c r="B1225" i="4"/>
  <c r="C1225" i="4" s="1"/>
  <c r="D1225" i="4" s="1"/>
  <c r="B1224" i="4"/>
  <c r="C1224" i="4" s="1"/>
  <c r="D1224" i="4" s="1"/>
  <c r="B1223" i="4"/>
  <c r="C1223" i="4" s="1"/>
  <c r="D1223" i="4" s="1"/>
  <c r="B1222" i="4"/>
  <c r="C1222" i="4" s="1"/>
  <c r="D1222" i="4" s="1"/>
  <c r="B1221" i="4"/>
  <c r="C1221" i="4" s="1"/>
  <c r="D1221" i="4" s="1"/>
  <c r="B1220" i="4"/>
  <c r="C1220" i="4" s="1"/>
  <c r="D1220" i="4" s="1"/>
  <c r="B1219" i="4"/>
  <c r="C1219" i="4" s="1"/>
  <c r="D1219" i="4" s="1"/>
  <c r="B1218" i="4"/>
  <c r="C1218" i="4" s="1"/>
  <c r="D1218" i="4" s="1"/>
  <c r="B1217" i="4"/>
  <c r="C1217" i="4" s="1"/>
  <c r="D1217" i="4" s="1"/>
  <c r="B1216" i="4"/>
  <c r="C1216" i="4" s="1"/>
  <c r="D1216" i="4" s="1"/>
  <c r="B1215" i="4"/>
  <c r="C1215" i="4" s="1"/>
  <c r="D1215" i="4" s="1"/>
  <c r="B1214" i="4"/>
  <c r="C1214" i="4" s="1"/>
  <c r="D1214" i="4" s="1"/>
  <c r="B1213" i="4"/>
  <c r="C1213" i="4" s="1"/>
  <c r="D1213" i="4" s="1"/>
  <c r="B1212" i="4"/>
  <c r="C1212" i="4" s="1"/>
  <c r="D1212" i="4" s="1"/>
  <c r="B1211" i="4"/>
  <c r="C1211" i="4" s="1"/>
  <c r="D1211" i="4" s="1"/>
  <c r="B1210" i="4"/>
  <c r="C1210" i="4" s="1"/>
  <c r="D1210" i="4" s="1"/>
  <c r="B1209" i="4"/>
  <c r="C1209" i="4" s="1"/>
  <c r="D1209" i="4" s="1"/>
  <c r="B1208" i="4"/>
  <c r="C1208" i="4" s="1"/>
  <c r="D1208" i="4" s="1"/>
  <c r="B1207" i="4"/>
  <c r="C1207" i="4" s="1"/>
  <c r="D1207" i="4" s="1"/>
  <c r="B1206" i="4"/>
  <c r="C1206" i="4" s="1"/>
  <c r="D1206" i="4" s="1"/>
  <c r="B1205" i="4"/>
  <c r="C1205" i="4" s="1"/>
  <c r="D1205" i="4" s="1"/>
  <c r="B1204" i="4"/>
  <c r="C1204" i="4" s="1"/>
  <c r="D1204" i="4" s="1"/>
  <c r="B1203" i="4"/>
  <c r="C1203" i="4" s="1"/>
  <c r="D1203" i="4" s="1"/>
  <c r="B1202" i="4"/>
  <c r="C1202" i="4" s="1"/>
  <c r="D1202" i="4" s="1"/>
  <c r="B1201" i="4"/>
  <c r="C1201" i="4" s="1"/>
  <c r="D1201" i="4" s="1"/>
  <c r="B1200" i="4"/>
  <c r="C1200" i="4" s="1"/>
  <c r="D1200" i="4" s="1"/>
  <c r="B1199" i="4"/>
  <c r="C1199" i="4" s="1"/>
  <c r="D1199" i="4" s="1"/>
  <c r="B1198" i="4"/>
  <c r="C1198" i="4" s="1"/>
  <c r="D1198" i="4" s="1"/>
  <c r="B1197" i="4"/>
  <c r="C1197" i="4" s="1"/>
  <c r="D1197" i="4" s="1"/>
  <c r="B1196" i="4"/>
  <c r="C1196" i="4" s="1"/>
  <c r="D1196" i="4" s="1"/>
  <c r="B1195" i="4"/>
  <c r="C1195" i="4" s="1"/>
  <c r="D1195" i="4" s="1"/>
  <c r="B1194" i="4"/>
  <c r="C1194" i="4" s="1"/>
  <c r="D1194" i="4" s="1"/>
  <c r="B1193" i="4"/>
  <c r="C1193" i="4" s="1"/>
  <c r="D1193" i="4" s="1"/>
  <c r="B1192" i="4"/>
  <c r="C1192" i="4" s="1"/>
  <c r="D1192" i="4" s="1"/>
  <c r="B1191" i="4"/>
  <c r="C1191" i="4" s="1"/>
  <c r="D1191" i="4" s="1"/>
  <c r="B1190" i="4"/>
  <c r="C1190" i="4" s="1"/>
  <c r="D1190" i="4" s="1"/>
  <c r="B1189" i="4"/>
  <c r="C1189" i="4" s="1"/>
  <c r="D1189" i="4" s="1"/>
  <c r="B1188" i="4"/>
  <c r="C1188" i="4" s="1"/>
  <c r="D1188" i="4" s="1"/>
  <c r="B1187" i="4"/>
  <c r="C1187" i="4" s="1"/>
  <c r="D1187" i="4" s="1"/>
  <c r="B1186" i="4"/>
  <c r="C1186" i="4" s="1"/>
  <c r="D1186" i="4" s="1"/>
  <c r="B1185" i="4"/>
  <c r="C1185" i="4" s="1"/>
  <c r="D1185" i="4" s="1"/>
  <c r="B1184" i="4"/>
  <c r="C1184" i="4" s="1"/>
  <c r="D1184" i="4" s="1"/>
  <c r="B1183" i="4"/>
  <c r="C1183" i="4" s="1"/>
  <c r="D1183" i="4" s="1"/>
  <c r="B1182" i="4"/>
  <c r="C1182" i="4" s="1"/>
  <c r="D1182" i="4" s="1"/>
  <c r="B1181" i="4"/>
  <c r="C1181" i="4" s="1"/>
  <c r="D1181" i="4" s="1"/>
  <c r="B1180" i="4"/>
  <c r="C1180" i="4" s="1"/>
  <c r="D1180" i="4" s="1"/>
  <c r="B1179" i="4"/>
  <c r="C1179" i="4" s="1"/>
  <c r="D1179" i="4" s="1"/>
  <c r="B1178" i="4"/>
  <c r="C1178" i="4" s="1"/>
  <c r="D1178" i="4" s="1"/>
  <c r="B1177" i="4"/>
  <c r="C1177" i="4" s="1"/>
  <c r="D1177" i="4" s="1"/>
  <c r="B1176" i="4"/>
  <c r="C1176" i="4" s="1"/>
  <c r="D1176" i="4" s="1"/>
  <c r="B1175" i="4"/>
  <c r="C1175" i="4" s="1"/>
  <c r="D1175" i="4" s="1"/>
  <c r="B1174" i="4"/>
  <c r="C1174" i="4" s="1"/>
  <c r="D1174" i="4" s="1"/>
  <c r="B1173" i="4"/>
  <c r="C1173" i="4" s="1"/>
  <c r="D1173" i="4" s="1"/>
  <c r="B1172" i="4"/>
  <c r="C1172" i="4" s="1"/>
  <c r="D1172" i="4" s="1"/>
  <c r="B1171" i="4"/>
  <c r="C1171" i="4" s="1"/>
  <c r="D1171" i="4" s="1"/>
  <c r="B1170" i="4"/>
  <c r="C1170" i="4" s="1"/>
  <c r="D1170" i="4" s="1"/>
  <c r="B1169" i="4"/>
  <c r="C1169" i="4" s="1"/>
  <c r="D1169" i="4" s="1"/>
  <c r="B1168" i="4"/>
  <c r="C1168" i="4" s="1"/>
  <c r="D1168" i="4" s="1"/>
  <c r="B1167" i="4"/>
  <c r="C1167" i="4" s="1"/>
  <c r="D1167" i="4" s="1"/>
  <c r="B1166" i="4"/>
  <c r="C1166" i="4" s="1"/>
  <c r="D1166" i="4" s="1"/>
  <c r="B1165" i="4"/>
  <c r="C1165" i="4" s="1"/>
  <c r="D1165" i="4" s="1"/>
  <c r="B1164" i="4"/>
  <c r="C1164" i="4" s="1"/>
  <c r="D1164" i="4" s="1"/>
  <c r="B1163" i="4"/>
  <c r="C1163" i="4" s="1"/>
  <c r="D1163" i="4" s="1"/>
  <c r="B1162" i="4"/>
  <c r="C1162" i="4" s="1"/>
  <c r="D1162" i="4" s="1"/>
  <c r="B1161" i="4"/>
  <c r="C1161" i="4" s="1"/>
  <c r="D1161" i="4" s="1"/>
  <c r="B1160" i="4"/>
  <c r="C1160" i="4" s="1"/>
  <c r="D1160" i="4" s="1"/>
  <c r="B1159" i="4"/>
  <c r="C1159" i="4" s="1"/>
  <c r="D1159" i="4" s="1"/>
  <c r="B1158" i="4"/>
  <c r="C1158" i="4" s="1"/>
  <c r="D1158" i="4" s="1"/>
  <c r="B1157" i="4"/>
  <c r="C1157" i="4" s="1"/>
  <c r="D1157" i="4" s="1"/>
  <c r="B1156" i="4"/>
  <c r="C1156" i="4" s="1"/>
  <c r="D1156" i="4" s="1"/>
  <c r="B1155" i="4"/>
  <c r="C1155" i="4" s="1"/>
  <c r="D1155" i="4" s="1"/>
  <c r="B1154" i="4"/>
  <c r="C1154" i="4" s="1"/>
  <c r="D1154" i="4" s="1"/>
  <c r="B1153" i="4"/>
  <c r="C1153" i="4" s="1"/>
  <c r="D1153" i="4" s="1"/>
  <c r="B1152" i="4"/>
  <c r="C1152" i="4" s="1"/>
  <c r="D1152" i="4" s="1"/>
  <c r="B1151" i="4"/>
  <c r="C1151" i="4" s="1"/>
  <c r="D1151" i="4" s="1"/>
  <c r="B1150" i="4"/>
  <c r="C1150" i="4" s="1"/>
  <c r="D1150" i="4" s="1"/>
  <c r="B1149" i="4"/>
  <c r="C1149" i="4" s="1"/>
  <c r="D1149" i="4" s="1"/>
  <c r="B1148" i="4"/>
  <c r="C1148" i="4" s="1"/>
  <c r="D1148" i="4" s="1"/>
  <c r="B1147" i="4"/>
  <c r="C1147" i="4" s="1"/>
  <c r="D1147" i="4" s="1"/>
  <c r="B1146" i="4"/>
  <c r="C1146" i="4" s="1"/>
  <c r="D1146" i="4" s="1"/>
  <c r="B1145" i="4"/>
  <c r="C1145" i="4" s="1"/>
  <c r="D1145" i="4" s="1"/>
  <c r="B1144" i="4"/>
  <c r="C1144" i="4" s="1"/>
  <c r="D1144" i="4" s="1"/>
  <c r="B1143" i="4"/>
  <c r="C1143" i="4" s="1"/>
  <c r="D1143" i="4" s="1"/>
  <c r="B1142" i="4"/>
  <c r="C1142" i="4" s="1"/>
  <c r="D1142" i="4" s="1"/>
  <c r="B1141" i="4"/>
  <c r="C1141" i="4" s="1"/>
  <c r="D1141" i="4" s="1"/>
  <c r="B1140" i="4"/>
  <c r="B1139" i="4"/>
  <c r="C1139" i="4" s="1"/>
  <c r="D1139" i="4" s="1"/>
  <c r="B1138" i="4"/>
  <c r="C1138" i="4" s="1"/>
  <c r="D1138" i="4" s="1"/>
  <c r="B1137" i="4"/>
  <c r="C1137" i="4" s="1"/>
  <c r="D1137" i="4" s="1"/>
  <c r="B1136" i="4"/>
  <c r="C1136" i="4" s="1"/>
  <c r="D1136" i="4" s="1"/>
  <c r="B1135" i="4"/>
  <c r="C1135" i="4" s="1"/>
  <c r="D1135" i="4" s="1"/>
  <c r="B1134" i="4"/>
  <c r="C1134" i="4" s="1"/>
  <c r="D1134" i="4" s="1"/>
  <c r="B1133" i="4"/>
  <c r="C1133" i="4" s="1"/>
  <c r="D1133" i="4" s="1"/>
  <c r="B1132" i="4"/>
  <c r="C1132" i="4" s="1"/>
  <c r="D1132" i="4" s="1"/>
  <c r="B1131" i="4"/>
  <c r="C1131" i="4" s="1"/>
  <c r="D1131" i="4" s="1"/>
  <c r="B1130" i="4"/>
  <c r="C1130" i="4" s="1"/>
  <c r="D1130" i="4" s="1"/>
  <c r="B1129" i="4"/>
  <c r="C1129" i="4" s="1"/>
  <c r="D1129" i="4" s="1"/>
  <c r="B1128" i="4"/>
  <c r="C1128" i="4" s="1"/>
  <c r="D1128" i="4" s="1"/>
  <c r="B1127" i="4"/>
  <c r="C1127" i="4" s="1"/>
  <c r="D1127" i="4" s="1"/>
  <c r="B1126" i="4"/>
  <c r="C1126" i="4" s="1"/>
  <c r="D1126" i="4" s="1"/>
  <c r="B1125" i="4"/>
  <c r="C1125" i="4" s="1"/>
  <c r="D1125" i="4" s="1"/>
  <c r="B1124" i="4"/>
  <c r="C1124" i="4" s="1"/>
  <c r="D1124" i="4" s="1"/>
  <c r="B1123" i="4"/>
  <c r="C1123" i="4" s="1"/>
  <c r="D1123" i="4" s="1"/>
  <c r="B1122" i="4"/>
  <c r="C1122" i="4" s="1"/>
  <c r="D1122" i="4" s="1"/>
  <c r="B1121" i="4"/>
  <c r="C1121" i="4" s="1"/>
  <c r="D1121" i="4" s="1"/>
  <c r="B1120" i="4"/>
  <c r="C1120" i="4" s="1"/>
  <c r="D1120" i="4" s="1"/>
  <c r="B1119" i="4"/>
  <c r="C1119" i="4" s="1"/>
  <c r="D1119" i="4" s="1"/>
  <c r="B1118" i="4"/>
  <c r="C1118" i="4" s="1"/>
  <c r="D1118" i="4" s="1"/>
  <c r="B1117" i="4"/>
  <c r="C1117" i="4" s="1"/>
  <c r="D1117" i="4" s="1"/>
  <c r="B1116" i="4"/>
  <c r="C1116" i="4" s="1"/>
  <c r="D1116" i="4" s="1"/>
  <c r="B1115" i="4"/>
  <c r="C1115" i="4" s="1"/>
  <c r="D1115" i="4" s="1"/>
  <c r="B1114" i="4"/>
  <c r="C1114" i="4" s="1"/>
  <c r="D1114" i="4" s="1"/>
  <c r="B1113" i="4"/>
  <c r="C1113" i="4" s="1"/>
  <c r="D1113" i="4" s="1"/>
  <c r="B1112" i="4"/>
  <c r="C1112" i="4" s="1"/>
  <c r="D1112" i="4" s="1"/>
  <c r="B1111" i="4"/>
  <c r="C1111" i="4" s="1"/>
  <c r="D1111" i="4" s="1"/>
  <c r="B1110" i="4"/>
  <c r="C1110" i="4" s="1"/>
  <c r="D1110" i="4" s="1"/>
  <c r="B1109" i="4"/>
  <c r="C1109" i="4" s="1"/>
  <c r="D1109" i="4" s="1"/>
  <c r="B1108" i="4"/>
  <c r="C1108" i="4" s="1"/>
  <c r="D1108" i="4" s="1"/>
  <c r="B1107" i="4"/>
  <c r="C1107" i="4" s="1"/>
  <c r="D1107" i="4" s="1"/>
  <c r="B1106" i="4"/>
  <c r="C1106" i="4" s="1"/>
  <c r="D1106" i="4" s="1"/>
  <c r="B1105" i="4"/>
  <c r="C1105" i="4" s="1"/>
  <c r="D1105" i="4" s="1"/>
  <c r="B1104" i="4"/>
  <c r="C1104" i="4" s="1"/>
  <c r="D1104" i="4" s="1"/>
  <c r="B1103" i="4"/>
  <c r="C1103" i="4" s="1"/>
  <c r="D1103" i="4" s="1"/>
  <c r="B1102" i="4"/>
  <c r="C1102" i="4" s="1"/>
  <c r="D1102" i="4" s="1"/>
  <c r="B1101" i="4"/>
  <c r="C1101" i="4" s="1"/>
  <c r="D1101" i="4" s="1"/>
  <c r="B1100" i="4"/>
  <c r="C1100" i="4" s="1"/>
  <c r="D1100" i="4" s="1"/>
  <c r="B1099" i="4"/>
  <c r="C1099" i="4" s="1"/>
  <c r="D1099" i="4" s="1"/>
  <c r="B1098" i="4"/>
  <c r="C1098" i="4" s="1"/>
  <c r="D1098" i="4" s="1"/>
  <c r="B1097" i="4"/>
  <c r="C1097" i="4" s="1"/>
  <c r="D1097" i="4" s="1"/>
  <c r="B1096" i="4"/>
  <c r="C1096" i="4" s="1"/>
  <c r="D1096" i="4" s="1"/>
  <c r="B1095" i="4"/>
  <c r="C1095" i="4" s="1"/>
  <c r="D1095" i="4" s="1"/>
  <c r="B1094" i="4"/>
  <c r="C1094" i="4" s="1"/>
  <c r="D1094" i="4" s="1"/>
  <c r="B1093" i="4"/>
  <c r="C1093" i="4" s="1"/>
  <c r="D1093" i="4" s="1"/>
  <c r="B1092" i="4"/>
  <c r="C1092" i="4" s="1"/>
  <c r="D1092" i="4" s="1"/>
  <c r="B1091" i="4"/>
  <c r="C1091" i="4" s="1"/>
  <c r="D1091" i="4" s="1"/>
  <c r="B1090" i="4"/>
  <c r="C1090" i="4" s="1"/>
  <c r="D1090" i="4" s="1"/>
  <c r="B1089" i="4"/>
  <c r="C1089" i="4" s="1"/>
  <c r="D1089" i="4" s="1"/>
  <c r="B1088" i="4"/>
  <c r="C1088" i="4" s="1"/>
  <c r="D1088" i="4" s="1"/>
  <c r="B1087" i="4"/>
  <c r="C1087" i="4" s="1"/>
  <c r="D1087" i="4" s="1"/>
  <c r="B1086" i="4"/>
  <c r="C1086" i="4" s="1"/>
  <c r="D1086" i="4" s="1"/>
  <c r="B1085" i="4"/>
  <c r="C1085" i="4" s="1"/>
  <c r="D1085" i="4" s="1"/>
  <c r="B1084" i="4"/>
  <c r="C1084" i="4" s="1"/>
  <c r="D1084" i="4" s="1"/>
  <c r="B1083" i="4"/>
  <c r="C1083" i="4" s="1"/>
  <c r="D1083" i="4" s="1"/>
  <c r="B1082" i="4"/>
  <c r="C1082" i="4" s="1"/>
  <c r="D1082" i="4" s="1"/>
  <c r="B1081" i="4"/>
  <c r="C1081" i="4" s="1"/>
  <c r="D1081" i="4" s="1"/>
  <c r="B1080" i="4"/>
  <c r="C1080" i="4" s="1"/>
  <c r="D1080" i="4" s="1"/>
  <c r="B1079" i="4"/>
  <c r="C1079" i="4" s="1"/>
  <c r="D1079" i="4" s="1"/>
  <c r="B1078" i="4"/>
  <c r="C1078" i="4" s="1"/>
  <c r="D1078" i="4" s="1"/>
  <c r="B1077" i="4"/>
  <c r="C1077" i="4" s="1"/>
  <c r="D1077" i="4" s="1"/>
  <c r="B1076" i="4"/>
  <c r="C1076" i="4" s="1"/>
  <c r="D1076" i="4" s="1"/>
  <c r="B1075" i="4"/>
  <c r="C1075" i="4" s="1"/>
  <c r="D1075" i="4" s="1"/>
  <c r="B1074" i="4"/>
  <c r="C1074" i="4" s="1"/>
  <c r="D1074" i="4" s="1"/>
  <c r="B1073" i="4"/>
  <c r="C1073" i="4" s="1"/>
  <c r="D1073" i="4" s="1"/>
  <c r="B1072" i="4"/>
  <c r="C1072" i="4" s="1"/>
  <c r="D1072" i="4" s="1"/>
  <c r="B1071" i="4"/>
  <c r="C1071" i="4" s="1"/>
  <c r="D1071" i="4" s="1"/>
  <c r="B1070" i="4"/>
  <c r="C1070" i="4" s="1"/>
  <c r="D1070" i="4" s="1"/>
  <c r="B1069" i="4"/>
  <c r="C1069" i="4" s="1"/>
  <c r="D1069" i="4" s="1"/>
  <c r="B1068" i="4"/>
  <c r="C1068" i="4" s="1"/>
  <c r="D1068" i="4" s="1"/>
  <c r="B1067" i="4"/>
  <c r="C1067" i="4" s="1"/>
  <c r="D1067" i="4" s="1"/>
  <c r="B1066" i="4"/>
  <c r="C1066" i="4" s="1"/>
  <c r="D1066" i="4" s="1"/>
  <c r="B1065" i="4"/>
  <c r="C1065" i="4" s="1"/>
  <c r="D1065" i="4" s="1"/>
  <c r="B1064" i="4"/>
  <c r="C1064" i="4" s="1"/>
  <c r="D1064" i="4" s="1"/>
  <c r="B1063" i="4"/>
  <c r="C1063" i="4" s="1"/>
  <c r="D1063" i="4" s="1"/>
  <c r="B1062" i="4"/>
  <c r="C1062" i="4" s="1"/>
  <c r="D1062" i="4" s="1"/>
  <c r="B1061" i="4"/>
  <c r="C1061" i="4" s="1"/>
  <c r="D1061" i="4" s="1"/>
  <c r="B1060" i="4"/>
  <c r="C1060" i="4" s="1"/>
  <c r="D1060" i="4" s="1"/>
  <c r="B1059" i="4"/>
  <c r="C1059" i="4" s="1"/>
  <c r="D1059" i="4" s="1"/>
  <c r="B1058" i="4"/>
  <c r="C1058" i="4" s="1"/>
  <c r="D1058" i="4" s="1"/>
  <c r="B1057" i="4"/>
  <c r="C1057" i="4" s="1"/>
  <c r="D1057" i="4" s="1"/>
  <c r="B1056" i="4"/>
  <c r="C1056" i="4" s="1"/>
  <c r="D1056" i="4" s="1"/>
  <c r="B1055" i="4"/>
  <c r="C1055" i="4" s="1"/>
  <c r="D1055" i="4" s="1"/>
  <c r="B1054" i="4"/>
  <c r="C1054" i="4" s="1"/>
  <c r="D1054" i="4" s="1"/>
  <c r="B1053" i="4"/>
  <c r="C1053" i="4" s="1"/>
  <c r="D1053" i="4" s="1"/>
  <c r="B1052" i="4"/>
  <c r="C1052" i="4" s="1"/>
  <c r="D1052" i="4" s="1"/>
  <c r="B1051" i="4"/>
  <c r="C1051" i="4" s="1"/>
  <c r="D1051" i="4" s="1"/>
  <c r="B1050" i="4"/>
  <c r="C1050" i="4" s="1"/>
  <c r="D1050" i="4" s="1"/>
  <c r="B1049" i="4"/>
  <c r="C1049" i="4" s="1"/>
  <c r="D1049" i="4" s="1"/>
  <c r="B1048" i="4"/>
  <c r="C1048" i="4" s="1"/>
  <c r="D1048" i="4" s="1"/>
  <c r="B1047" i="4"/>
  <c r="C1047" i="4" s="1"/>
  <c r="D1047" i="4" s="1"/>
  <c r="B1046" i="4"/>
  <c r="C1046" i="4" s="1"/>
  <c r="D1046" i="4" s="1"/>
  <c r="B1045" i="4"/>
  <c r="C1045" i="4" s="1"/>
  <c r="D1045" i="4" s="1"/>
  <c r="B1044" i="4"/>
  <c r="C1044" i="4" s="1"/>
  <c r="D1044" i="4" s="1"/>
  <c r="B1043" i="4"/>
  <c r="C1043" i="4" s="1"/>
  <c r="D1043" i="4" s="1"/>
  <c r="B1042" i="4"/>
  <c r="C1042" i="4" s="1"/>
  <c r="D1042" i="4" s="1"/>
  <c r="B1041" i="4"/>
  <c r="C1041" i="4" s="1"/>
  <c r="D1041" i="4" s="1"/>
  <c r="B1040" i="4"/>
  <c r="C1040" i="4" s="1"/>
  <c r="D1040" i="4" s="1"/>
  <c r="B1039" i="4"/>
  <c r="C1039" i="4" s="1"/>
  <c r="D1039" i="4" s="1"/>
  <c r="B1038" i="4"/>
  <c r="C1038" i="4" s="1"/>
  <c r="D1038" i="4" s="1"/>
  <c r="B1037" i="4"/>
  <c r="C1037" i="4" s="1"/>
  <c r="D1037" i="4" s="1"/>
  <c r="B1036" i="4"/>
  <c r="C1036" i="4" s="1"/>
  <c r="D1036" i="4" s="1"/>
  <c r="B1035" i="4"/>
  <c r="C1035" i="4" s="1"/>
  <c r="D1035" i="4" s="1"/>
  <c r="B1034" i="4"/>
  <c r="C1034" i="4" s="1"/>
  <c r="D1034" i="4" s="1"/>
  <c r="B1033" i="4"/>
  <c r="C1033" i="4" s="1"/>
  <c r="D1033" i="4" s="1"/>
  <c r="B1032" i="4"/>
  <c r="C1032" i="4" s="1"/>
  <c r="D1032" i="4" s="1"/>
  <c r="B1031" i="4"/>
  <c r="C1031" i="4" s="1"/>
  <c r="D1031" i="4" s="1"/>
  <c r="B1030" i="4"/>
  <c r="C1030" i="4" s="1"/>
  <c r="D1030" i="4" s="1"/>
  <c r="B1029" i="4"/>
  <c r="C1029" i="4" s="1"/>
  <c r="D1029" i="4" s="1"/>
  <c r="B1028" i="4"/>
  <c r="C1028" i="4" s="1"/>
  <c r="D1028" i="4" s="1"/>
  <c r="B1027" i="4"/>
  <c r="C1027" i="4" s="1"/>
  <c r="D1027" i="4" s="1"/>
  <c r="B1026" i="4"/>
  <c r="C1026" i="4" s="1"/>
  <c r="D1026" i="4" s="1"/>
  <c r="B1025" i="4"/>
  <c r="C1025" i="4" s="1"/>
  <c r="D1025" i="4" s="1"/>
  <c r="B1024" i="4"/>
  <c r="C1024" i="4" s="1"/>
  <c r="D1024" i="4" s="1"/>
  <c r="B1023" i="4"/>
  <c r="C1023" i="4" s="1"/>
  <c r="D1023" i="4" s="1"/>
  <c r="B1022" i="4"/>
  <c r="C1022" i="4" s="1"/>
  <c r="D1022" i="4" s="1"/>
  <c r="B1021" i="4"/>
  <c r="C1021" i="4" s="1"/>
  <c r="D1021" i="4" s="1"/>
  <c r="B1020" i="4"/>
  <c r="C1020" i="4" s="1"/>
  <c r="D1020" i="4" s="1"/>
  <c r="B1019" i="4"/>
  <c r="C1019" i="4" s="1"/>
  <c r="D1019" i="4" s="1"/>
  <c r="B1018" i="4"/>
  <c r="C1018" i="4" s="1"/>
  <c r="D1018" i="4" s="1"/>
  <c r="B1017" i="4"/>
  <c r="C1017" i="4" s="1"/>
  <c r="D1017" i="4" s="1"/>
  <c r="B1016" i="4"/>
  <c r="C1016" i="4" s="1"/>
  <c r="D1016" i="4" s="1"/>
  <c r="B1015" i="4"/>
  <c r="C1015" i="4" s="1"/>
  <c r="D1015" i="4" s="1"/>
  <c r="B1014" i="4"/>
  <c r="C1014" i="4" s="1"/>
  <c r="D1014" i="4" s="1"/>
  <c r="B1013" i="4"/>
  <c r="C1013" i="4" s="1"/>
  <c r="D1013" i="4" s="1"/>
  <c r="B1012" i="4"/>
  <c r="B1011" i="4"/>
  <c r="C1011" i="4" s="1"/>
  <c r="D1011" i="4" s="1"/>
  <c r="B1010" i="4"/>
  <c r="C1010" i="4" s="1"/>
  <c r="D1010" i="4" s="1"/>
  <c r="B1009" i="4"/>
  <c r="C1009" i="4" s="1"/>
  <c r="D1009" i="4" s="1"/>
  <c r="B1008" i="4"/>
  <c r="C1008" i="4" s="1"/>
  <c r="D1008" i="4" s="1"/>
  <c r="B1007" i="4"/>
  <c r="C1007" i="4" s="1"/>
  <c r="D1007" i="4" s="1"/>
  <c r="B1006" i="4"/>
  <c r="C1006" i="4" s="1"/>
  <c r="D1006" i="4" s="1"/>
  <c r="B1005" i="4"/>
  <c r="C1005" i="4" s="1"/>
  <c r="D1005" i="4" s="1"/>
  <c r="B1004" i="4"/>
  <c r="C1004" i="4" s="1"/>
  <c r="D1004" i="4" s="1"/>
  <c r="B1003" i="4"/>
  <c r="C1003" i="4" s="1"/>
  <c r="D1003" i="4" s="1"/>
  <c r="B1002" i="4"/>
  <c r="C1002" i="4" s="1"/>
  <c r="D1002" i="4" s="1"/>
  <c r="B1001" i="4"/>
  <c r="C1001" i="4" s="1"/>
  <c r="D1001" i="4" s="1"/>
  <c r="B1000" i="4"/>
  <c r="C1000" i="4" s="1"/>
  <c r="D1000" i="4" s="1"/>
  <c r="B999" i="4"/>
  <c r="C999" i="4" s="1"/>
  <c r="D999" i="4" s="1"/>
  <c r="B998" i="4"/>
  <c r="C998" i="4" s="1"/>
  <c r="D998" i="4" s="1"/>
  <c r="B997" i="4"/>
  <c r="C997" i="4" s="1"/>
  <c r="D997" i="4" s="1"/>
  <c r="B996" i="4"/>
  <c r="C996" i="4" s="1"/>
  <c r="D996" i="4" s="1"/>
  <c r="B995" i="4"/>
  <c r="C995" i="4" s="1"/>
  <c r="D995" i="4" s="1"/>
  <c r="B994" i="4"/>
  <c r="C994" i="4" s="1"/>
  <c r="D994" i="4" s="1"/>
  <c r="B993" i="4"/>
  <c r="C993" i="4" s="1"/>
  <c r="D993" i="4" s="1"/>
  <c r="B992" i="4"/>
  <c r="C992" i="4" s="1"/>
  <c r="D992" i="4" s="1"/>
  <c r="B991" i="4"/>
  <c r="C991" i="4" s="1"/>
  <c r="D991" i="4" s="1"/>
  <c r="B990" i="4"/>
  <c r="C990" i="4" s="1"/>
  <c r="D990" i="4" s="1"/>
  <c r="B989" i="4"/>
  <c r="C989" i="4" s="1"/>
  <c r="D989" i="4" s="1"/>
  <c r="B988" i="4"/>
  <c r="C988" i="4" s="1"/>
  <c r="D988" i="4" s="1"/>
  <c r="B987" i="4"/>
  <c r="C987" i="4" s="1"/>
  <c r="D987" i="4" s="1"/>
  <c r="B986" i="4"/>
  <c r="C986" i="4" s="1"/>
  <c r="D986" i="4" s="1"/>
  <c r="B985" i="4"/>
  <c r="C985" i="4" s="1"/>
  <c r="D985" i="4" s="1"/>
  <c r="B984" i="4"/>
  <c r="C984" i="4" s="1"/>
  <c r="D984" i="4" s="1"/>
  <c r="B983" i="4"/>
  <c r="C983" i="4" s="1"/>
  <c r="D983" i="4" s="1"/>
  <c r="B982" i="4"/>
  <c r="C982" i="4" s="1"/>
  <c r="D982" i="4" s="1"/>
  <c r="B981" i="4"/>
  <c r="C981" i="4" s="1"/>
  <c r="D981" i="4" s="1"/>
  <c r="B980" i="4"/>
  <c r="C980" i="4" s="1"/>
  <c r="D980" i="4" s="1"/>
  <c r="B979" i="4"/>
  <c r="C979" i="4" s="1"/>
  <c r="D979" i="4" s="1"/>
  <c r="B978" i="4"/>
  <c r="C978" i="4" s="1"/>
  <c r="D978" i="4" s="1"/>
  <c r="B977" i="4"/>
  <c r="C977" i="4" s="1"/>
  <c r="D977" i="4" s="1"/>
  <c r="B976" i="4"/>
  <c r="C976" i="4" s="1"/>
  <c r="D976" i="4" s="1"/>
  <c r="B975" i="4"/>
  <c r="C975" i="4" s="1"/>
  <c r="D975" i="4" s="1"/>
  <c r="B974" i="4"/>
  <c r="C974" i="4" s="1"/>
  <c r="D974" i="4" s="1"/>
  <c r="B973" i="4"/>
  <c r="C973" i="4" s="1"/>
  <c r="D973" i="4" s="1"/>
  <c r="B972" i="4"/>
  <c r="C972" i="4" s="1"/>
  <c r="D972" i="4" s="1"/>
  <c r="B971" i="4"/>
  <c r="C971" i="4" s="1"/>
  <c r="D971" i="4" s="1"/>
  <c r="B970" i="4"/>
  <c r="C970" i="4" s="1"/>
  <c r="D970" i="4" s="1"/>
  <c r="B969" i="4"/>
  <c r="C969" i="4" s="1"/>
  <c r="D969" i="4" s="1"/>
  <c r="B968" i="4"/>
  <c r="C968" i="4" s="1"/>
  <c r="D968" i="4" s="1"/>
  <c r="B967" i="4"/>
  <c r="C967" i="4" s="1"/>
  <c r="D967" i="4" s="1"/>
  <c r="B966" i="4"/>
  <c r="C966" i="4" s="1"/>
  <c r="D966" i="4" s="1"/>
  <c r="B965" i="4"/>
  <c r="C965" i="4" s="1"/>
  <c r="D965" i="4" s="1"/>
  <c r="B964" i="4"/>
  <c r="C964" i="4" s="1"/>
  <c r="D964" i="4" s="1"/>
  <c r="B963" i="4"/>
  <c r="C963" i="4" s="1"/>
  <c r="D963" i="4" s="1"/>
  <c r="B962" i="4"/>
  <c r="C962" i="4" s="1"/>
  <c r="D962" i="4" s="1"/>
  <c r="B961" i="4"/>
  <c r="C961" i="4" s="1"/>
  <c r="D961" i="4" s="1"/>
  <c r="B960" i="4"/>
  <c r="C960" i="4" s="1"/>
  <c r="D960" i="4" s="1"/>
  <c r="B959" i="4"/>
  <c r="C959" i="4" s="1"/>
  <c r="D959" i="4" s="1"/>
  <c r="B958" i="4"/>
  <c r="C958" i="4" s="1"/>
  <c r="D958" i="4" s="1"/>
  <c r="B957" i="4"/>
  <c r="C957" i="4" s="1"/>
  <c r="D957" i="4" s="1"/>
  <c r="B956" i="4"/>
  <c r="C956" i="4" s="1"/>
  <c r="D956" i="4" s="1"/>
  <c r="B955" i="4"/>
  <c r="C955" i="4" s="1"/>
  <c r="D955" i="4" s="1"/>
  <c r="B954" i="4"/>
  <c r="C954" i="4" s="1"/>
  <c r="D954" i="4" s="1"/>
  <c r="B953" i="4"/>
  <c r="C953" i="4" s="1"/>
  <c r="D953" i="4" s="1"/>
  <c r="B952" i="4"/>
  <c r="C952" i="4" s="1"/>
  <c r="D952" i="4" s="1"/>
  <c r="B951" i="4"/>
  <c r="C951" i="4" s="1"/>
  <c r="D951" i="4" s="1"/>
  <c r="B950" i="4"/>
  <c r="C950" i="4" s="1"/>
  <c r="D950" i="4" s="1"/>
  <c r="B949" i="4"/>
  <c r="C949" i="4" s="1"/>
  <c r="D949" i="4" s="1"/>
  <c r="B948" i="4"/>
  <c r="C948" i="4" s="1"/>
  <c r="D948" i="4" s="1"/>
  <c r="B947" i="4"/>
  <c r="C947" i="4" s="1"/>
  <c r="D947" i="4" s="1"/>
  <c r="B946" i="4"/>
  <c r="C946" i="4" s="1"/>
  <c r="D946" i="4" s="1"/>
  <c r="B945" i="4"/>
  <c r="C945" i="4" s="1"/>
  <c r="D945" i="4" s="1"/>
  <c r="B944" i="4"/>
  <c r="C944" i="4" s="1"/>
  <c r="D944" i="4" s="1"/>
  <c r="B943" i="4"/>
  <c r="C943" i="4" s="1"/>
  <c r="D943" i="4" s="1"/>
  <c r="B942" i="4"/>
  <c r="C942" i="4" s="1"/>
  <c r="D942" i="4" s="1"/>
  <c r="B941" i="4"/>
  <c r="C941" i="4" s="1"/>
  <c r="D941" i="4" s="1"/>
  <c r="B940" i="4"/>
  <c r="C940" i="4" s="1"/>
  <c r="D940" i="4" s="1"/>
  <c r="B939" i="4"/>
  <c r="C939" i="4" s="1"/>
  <c r="D939" i="4" s="1"/>
  <c r="B938" i="4"/>
  <c r="C938" i="4" s="1"/>
  <c r="D938" i="4" s="1"/>
  <c r="B937" i="4"/>
  <c r="C937" i="4" s="1"/>
  <c r="D937" i="4" s="1"/>
  <c r="B936" i="4"/>
  <c r="C936" i="4" s="1"/>
  <c r="D936" i="4" s="1"/>
  <c r="B935" i="4"/>
  <c r="C935" i="4" s="1"/>
  <c r="D935" i="4" s="1"/>
  <c r="B934" i="4"/>
  <c r="C934" i="4" s="1"/>
  <c r="D934" i="4" s="1"/>
  <c r="B933" i="4"/>
  <c r="C933" i="4" s="1"/>
  <c r="D933" i="4" s="1"/>
  <c r="B932" i="4"/>
  <c r="C932" i="4" s="1"/>
  <c r="D932" i="4" s="1"/>
  <c r="B931" i="4"/>
  <c r="C931" i="4" s="1"/>
  <c r="D931" i="4" s="1"/>
  <c r="B930" i="4"/>
  <c r="C930" i="4" s="1"/>
  <c r="D930" i="4" s="1"/>
  <c r="B929" i="4"/>
  <c r="C929" i="4" s="1"/>
  <c r="D929" i="4" s="1"/>
  <c r="B928" i="4"/>
  <c r="C928" i="4" s="1"/>
  <c r="D928" i="4" s="1"/>
  <c r="B927" i="4"/>
  <c r="C927" i="4" s="1"/>
  <c r="D927" i="4" s="1"/>
  <c r="B926" i="4"/>
  <c r="C926" i="4" s="1"/>
  <c r="D926" i="4" s="1"/>
  <c r="B925" i="4"/>
  <c r="C925" i="4" s="1"/>
  <c r="D925" i="4" s="1"/>
  <c r="B924" i="4"/>
  <c r="B923" i="4"/>
  <c r="C923" i="4" s="1"/>
  <c r="D923" i="4" s="1"/>
  <c r="B922" i="4"/>
  <c r="C922" i="4" s="1"/>
  <c r="D922" i="4" s="1"/>
  <c r="B921" i="4"/>
  <c r="C921" i="4" s="1"/>
  <c r="D921" i="4" s="1"/>
  <c r="B920" i="4"/>
  <c r="C920" i="4" s="1"/>
  <c r="D920" i="4" s="1"/>
  <c r="B919" i="4"/>
  <c r="C919" i="4" s="1"/>
  <c r="D919" i="4" s="1"/>
  <c r="B918" i="4"/>
  <c r="C918" i="4" s="1"/>
  <c r="D918" i="4" s="1"/>
  <c r="B917" i="4"/>
  <c r="C917" i="4" s="1"/>
  <c r="D917" i="4" s="1"/>
  <c r="B916" i="4"/>
  <c r="C916" i="4" s="1"/>
  <c r="D916" i="4" s="1"/>
  <c r="B915" i="4"/>
  <c r="C915" i="4" s="1"/>
  <c r="D915" i="4" s="1"/>
  <c r="B914" i="4"/>
  <c r="C914" i="4" s="1"/>
  <c r="D914" i="4" s="1"/>
  <c r="B913" i="4"/>
  <c r="C913" i="4" s="1"/>
  <c r="D913" i="4" s="1"/>
  <c r="B912" i="4"/>
  <c r="C912" i="4" s="1"/>
  <c r="D912" i="4" s="1"/>
  <c r="B911" i="4"/>
  <c r="C911" i="4" s="1"/>
  <c r="D911" i="4" s="1"/>
  <c r="B910" i="4"/>
  <c r="C910" i="4" s="1"/>
  <c r="D910" i="4" s="1"/>
  <c r="B909" i="4"/>
  <c r="C909" i="4" s="1"/>
  <c r="D909" i="4" s="1"/>
  <c r="B908" i="4"/>
  <c r="C908" i="4" s="1"/>
  <c r="D908" i="4" s="1"/>
  <c r="B907" i="4"/>
  <c r="C907" i="4" s="1"/>
  <c r="D907" i="4" s="1"/>
  <c r="B906" i="4"/>
  <c r="C906" i="4" s="1"/>
  <c r="D906" i="4" s="1"/>
  <c r="B905" i="4"/>
  <c r="C905" i="4" s="1"/>
  <c r="D905" i="4" s="1"/>
  <c r="B904" i="4"/>
  <c r="C904" i="4" s="1"/>
  <c r="D904" i="4" s="1"/>
  <c r="B903" i="4"/>
  <c r="C903" i="4" s="1"/>
  <c r="D903" i="4" s="1"/>
  <c r="B902" i="4"/>
  <c r="C902" i="4" s="1"/>
  <c r="D902" i="4" s="1"/>
  <c r="C4" i="3" s="1"/>
  <c r="C5" i="3" s="1"/>
  <c r="C7" i="3" s="1"/>
  <c r="C9" i="3" s="1"/>
  <c r="C10" i="3" s="1"/>
  <c r="B901" i="4"/>
  <c r="C901" i="4" s="1"/>
  <c r="D901" i="4" s="1"/>
  <c r="B900" i="4"/>
  <c r="C900" i="4" s="1"/>
  <c r="D900" i="4" s="1"/>
  <c r="B899" i="4"/>
  <c r="C899" i="4" s="1"/>
  <c r="D899" i="4" s="1"/>
  <c r="B898" i="4"/>
  <c r="C898" i="4" s="1"/>
  <c r="D898" i="4" s="1"/>
  <c r="B897" i="4"/>
  <c r="C897" i="4" s="1"/>
  <c r="D897" i="4" s="1"/>
  <c r="B896" i="4"/>
  <c r="C896" i="4" s="1"/>
  <c r="D896" i="4" s="1"/>
  <c r="B895" i="4"/>
  <c r="C895" i="4" s="1"/>
  <c r="D895" i="4" s="1"/>
  <c r="B894" i="4"/>
  <c r="C894" i="4" s="1"/>
  <c r="D894" i="4" s="1"/>
  <c r="B893" i="4"/>
  <c r="C893" i="4" s="1"/>
  <c r="D893" i="4" s="1"/>
  <c r="B892" i="4"/>
  <c r="C892" i="4" s="1"/>
  <c r="D892" i="4" s="1"/>
  <c r="B891" i="4"/>
  <c r="C891" i="4" s="1"/>
  <c r="D891" i="4" s="1"/>
  <c r="B890" i="4"/>
  <c r="C890" i="4" s="1"/>
  <c r="D890" i="4" s="1"/>
  <c r="B889" i="4"/>
  <c r="C889" i="4" s="1"/>
  <c r="D889" i="4" s="1"/>
  <c r="B888" i="4"/>
  <c r="C888" i="4" s="1"/>
  <c r="D888" i="4" s="1"/>
  <c r="B887" i="4"/>
  <c r="C887" i="4" s="1"/>
  <c r="D887" i="4" s="1"/>
  <c r="B886" i="4"/>
  <c r="C886" i="4" s="1"/>
  <c r="D886" i="4" s="1"/>
  <c r="B885" i="4"/>
  <c r="C885" i="4" s="1"/>
  <c r="D885" i="4" s="1"/>
  <c r="B884" i="4"/>
  <c r="C884" i="4" s="1"/>
  <c r="D884" i="4" s="1"/>
  <c r="B883" i="4"/>
  <c r="C883" i="4" s="1"/>
  <c r="D883" i="4" s="1"/>
  <c r="B882" i="4"/>
  <c r="C882" i="4" s="1"/>
  <c r="D882" i="4" s="1"/>
  <c r="B881" i="4"/>
  <c r="C881" i="4" s="1"/>
  <c r="D881" i="4" s="1"/>
  <c r="B880" i="4"/>
  <c r="C880" i="4" s="1"/>
  <c r="D880" i="4" s="1"/>
  <c r="B879" i="4"/>
  <c r="C879" i="4" s="1"/>
  <c r="D879" i="4" s="1"/>
  <c r="B878" i="4"/>
  <c r="C878" i="4" s="1"/>
  <c r="D878" i="4" s="1"/>
  <c r="B877" i="4"/>
  <c r="C877" i="4" s="1"/>
  <c r="D877" i="4" s="1"/>
  <c r="B876" i="4"/>
  <c r="C876" i="4" s="1"/>
  <c r="D876" i="4" s="1"/>
  <c r="B875" i="4"/>
  <c r="C875" i="4" s="1"/>
  <c r="D875" i="4" s="1"/>
  <c r="B874" i="4"/>
  <c r="C874" i="4" s="1"/>
  <c r="D874" i="4" s="1"/>
  <c r="B873" i="4"/>
  <c r="C873" i="4" s="1"/>
  <c r="D873" i="4" s="1"/>
  <c r="B872" i="4"/>
  <c r="C872" i="4" s="1"/>
  <c r="D872" i="4" s="1"/>
  <c r="B871" i="4"/>
  <c r="C871" i="4" s="1"/>
  <c r="D871" i="4" s="1"/>
  <c r="B870" i="4"/>
  <c r="C870" i="4" s="1"/>
  <c r="D870" i="4" s="1"/>
  <c r="B869" i="4"/>
  <c r="C869" i="4" s="1"/>
  <c r="D869" i="4" s="1"/>
  <c r="B868" i="4"/>
  <c r="C868" i="4" s="1"/>
  <c r="D868" i="4" s="1"/>
  <c r="B867" i="4"/>
  <c r="C867" i="4" s="1"/>
  <c r="D867" i="4" s="1"/>
  <c r="B866" i="4"/>
  <c r="C866" i="4" s="1"/>
  <c r="D866" i="4" s="1"/>
  <c r="B865" i="4"/>
  <c r="C865" i="4" s="1"/>
  <c r="D865" i="4" s="1"/>
  <c r="B864" i="4"/>
  <c r="C864" i="4" s="1"/>
  <c r="D864" i="4" s="1"/>
  <c r="B863" i="4"/>
  <c r="C863" i="4" s="1"/>
  <c r="D863" i="4" s="1"/>
  <c r="B862" i="4"/>
  <c r="C862" i="4" s="1"/>
  <c r="D862" i="4" s="1"/>
  <c r="B861" i="4"/>
  <c r="C861" i="4" s="1"/>
  <c r="D861" i="4" s="1"/>
  <c r="B860" i="4"/>
  <c r="C860" i="4" s="1"/>
  <c r="D860" i="4" s="1"/>
  <c r="B859" i="4"/>
  <c r="C859" i="4" s="1"/>
  <c r="D859" i="4" s="1"/>
  <c r="B858" i="4"/>
  <c r="C858" i="4" s="1"/>
  <c r="D858" i="4" s="1"/>
  <c r="B857" i="4"/>
  <c r="C857" i="4" s="1"/>
  <c r="D857" i="4" s="1"/>
  <c r="B856" i="4"/>
  <c r="C856" i="4" s="1"/>
  <c r="D856" i="4" s="1"/>
  <c r="B855" i="4"/>
  <c r="C855" i="4" s="1"/>
  <c r="D855" i="4" s="1"/>
  <c r="B854" i="4"/>
  <c r="C854" i="4" s="1"/>
  <c r="D854" i="4" s="1"/>
  <c r="B853" i="4"/>
  <c r="C853" i="4" s="1"/>
  <c r="D853" i="4" s="1"/>
  <c r="B852" i="4"/>
  <c r="C852" i="4" s="1"/>
  <c r="D852" i="4" s="1"/>
  <c r="B851" i="4"/>
  <c r="C851" i="4" s="1"/>
  <c r="D851" i="4" s="1"/>
  <c r="B850" i="4"/>
  <c r="C850" i="4" s="1"/>
  <c r="D850" i="4" s="1"/>
  <c r="B849" i="4"/>
  <c r="C849" i="4" s="1"/>
  <c r="D849" i="4" s="1"/>
  <c r="B848" i="4"/>
  <c r="C848" i="4" s="1"/>
  <c r="D848" i="4" s="1"/>
  <c r="B847" i="4"/>
  <c r="C847" i="4" s="1"/>
  <c r="D847" i="4" s="1"/>
  <c r="B846" i="4"/>
  <c r="C846" i="4" s="1"/>
  <c r="D846" i="4" s="1"/>
  <c r="B845" i="4"/>
  <c r="C845" i="4" s="1"/>
  <c r="D845" i="4" s="1"/>
  <c r="B844" i="4"/>
  <c r="C844" i="4" s="1"/>
  <c r="D844" i="4" s="1"/>
  <c r="B843" i="4"/>
  <c r="C843" i="4" s="1"/>
  <c r="D843" i="4" s="1"/>
  <c r="B842" i="4"/>
  <c r="C842" i="4" s="1"/>
  <c r="D842" i="4" s="1"/>
  <c r="B841" i="4"/>
  <c r="C841" i="4" s="1"/>
  <c r="D841" i="4" s="1"/>
  <c r="B840" i="4"/>
  <c r="C840" i="4" s="1"/>
  <c r="D840" i="4" s="1"/>
  <c r="B839" i="4"/>
  <c r="C839" i="4" s="1"/>
  <c r="D839" i="4" s="1"/>
  <c r="B838" i="4"/>
  <c r="C838" i="4" s="1"/>
  <c r="D838" i="4" s="1"/>
  <c r="B837" i="4"/>
  <c r="C837" i="4" s="1"/>
  <c r="D837" i="4" s="1"/>
  <c r="B836" i="4"/>
  <c r="C836" i="4" s="1"/>
  <c r="D836" i="4" s="1"/>
  <c r="B835" i="4"/>
  <c r="C835" i="4" s="1"/>
  <c r="D835" i="4" s="1"/>
  <c r="B834" i="4"/>
  <c r="C834" i="4" s="1"/>
  <c r="D834" i="4" s="1"/>
  <c r="B833" i="4"/>
  <c r="C833" i="4" s="1"/>
  <c r="D833" i="4" s="1"/>
  <c r="B832" i="4"/>
  <c r="C832" i="4" s="1"/>
  <c r="D832" i="4" s="1"/>
  <c r="B831" i="4"/>
  <c r="C831" i="4" s="1"/>
  <c r="D831" i="4" s="1"/>
  <c r="B830" i="4"/>
  <c r="C830" i="4" s="1"/>
  <c r="D830" i="4" s="1"/>
  <c r="B829" i="4"/>
  <c r="C829" i="4" s="1"/>
  <c r="D829" i="4" s="1"/>
  <c r="B828" i="4"/>
  <c r="B827" i="4"/>
  <c r="C827" i="4" s="1"/>
  <c r="D827" i="4" s="1"/>
  <c r="B826" i="4"/>
  <c r="C826" i="4" s="1"/>
  <c r="D826" i="4" s="1"/>
  <c r="B825" i="4"/>
  <c r="C825" i="4" s="1"/>
  <c r="D825" i="4" s="1"/>
  <c r="B824" i="4"/>
  <c r="C824" i="4" s="1"/>
  <c r="D824" i="4" s="1"/>
  <c r="B823" i="4"/>
  <c r="C823" i="4" s="1"/>
  <c r="D823" i="4" s="1"/>
  <c r="B822" i="4"/>
  <c r="C822" i="4" s="1"/>
  <c r="D822" i="4" s="1"/>
  <c r="B821" i="4"/>
  <c r="C821" i="4" s="1"/>
  <c r="D821" i="4" s="1"/>
  <c r="B820" i="4"/>
  <c r="C820" i="4" s="1"/>
  <c r="D820" i="4" s="1"/>
  <c r="B819" i="4"/>
  <c r="C819" i="4" s="1"/>
  <c r="D819" i="4" s="1"/>
  <c r="B818" i="4"/>
  <c r="C818" i="4" s="1"/>
  <c r="D818" i="4" s="1"/>
  <c r="B817" i="4"/>
  <c r="C817" i="4" s="1"/>
  <c r="D817" i="4" s="1"/>
  <c r="B816" i="4"/>
  <c r="C816" i="4" s="1"/>
  <c r="D816" i="4" s="1"/>
  <c r="B815" i="4"/>
  <c r="C815" i="4" s="1"/>
  <c r="D815" i="4" s="1"/>
  <c r="B814" i="4"/>
  <c r="C814" i="4" s="1"/>
  <c r="D814" i="4" s="1"/>
  <c r="B813" i="4"/>
  <c r="C813" i="4" s="1"/>
  <c r="D813" i="4" s="1"/>
  <c r="B812" i="4"/>
  <c r="C812" i="4" s="1"/>
  <c r="D812" i="4" s="1"/>
  <c r="B811" i="4"/>
  <c r="C811" i="4" s="1"/>
  <c r="D811" i="4" s="1"/>
  <c r="B810" i="4"/>
  <c r="C810" i="4" s="1"/>
  <c r="D810" i="4" s="1"/>
  <c r="B809" i="4"/>
  <c r="C809" i="4" s="1"/>
  <c r="D809" i="4" s="1"/>
  <c r="B808" i="4"/>
  <c r="C808" i="4" s="1"/>
  <c r="D808" i="4" s="1"/>
  <c r="B807" i="4"/>
  <c r="C807" i="4" s="1"/>
  <c r="D807" i="4" s="1"/>
  <c r="B806" i="4"/>
  <c r="C806" i="4" s="1"/>
  <c r="D806" i="4" s="1"/>
  <c r="B805" i="4"/>
  <c r="C805" i="4" s="1"/>
  <c r="D805" i="4" s="1"/>
  <c r="B804" i="4"/>
  <c r="C804" i="4" s="1"/>
  <c r="D804" i="4" s="1"/>
  <c r="B803" i="4"/>
  <c r="C803" i="4" s="1"/>
  <c r="D803" i="4" s="1"/>
  <c r="B802" i="4"/>
  <c r="C802" i="4" s="1"/>
  <c r="D802" i="4" s="1"/>
  <c r="B801" i="4"/>
  <c r="C801" i="4" s="1"/>
  <c r="D801" i="4" s="1"/>
  <c r="B800" i="4"/>
  <c r="C800" i="4" s="1"/>
  <c r="D800" i="4" s="1"/>
  <c r="B799" i="4"/>
  <c r="C799" i="4" s="1"/>
  <c r="D799" i="4" s="1"/>
  <c r="B798" i="4"/>
  <c r="C798" i="4" s="1"/>
  <c r="D798" i="4" s="1"/>
  <c r="B797" i="4"/>
  <c r="C797" i="4" s="1"/>
  <c r="D797" i="4" s="1"/>
  <c r="B796" i="4"/>
  <c r="C796" i="4" s="1"/>
  <c r="D796" i="4" s="1"/>
  <c r="B795" i="4"/>
  <c r="C795" i="4" s="1"/>
  <c r="D795" i="4" s="1"/>
  <c r="B794" i="4"/>
  <c r="C794" i="4" s="1"/>
  <c r="D794" i="4" s="1"/>
  <c r="B793" i="4"/>
  <c r="C793" i="4" s="1"/>
  <c r="D793" i="4" s="1"/>
  <c r="B792" i="4"/>
  <c r="C792" i="4" s="1"/>
  <c r="D792" i="4" s="1"/>
  <c r="B791" i="4"/>
  <c r="C791" i="4" s="1"/>
  <c r="D791" i="4" s="1"/>
  <c r="B790" i="4"/>
  <c r="C790" i="4" s="1"/>
  <c r="D790" i="4" s="1"/>
  <c r="B789" i="4"/>
  <c r="C789" i="4" s="1"/>
  <c r="D789" i="4" s="1"/>
  <c r="B788" i="4"/>
  <c r="C788" i="4" s="1"/>
  <c r="D788" i="4" s="1"/>
  <c r="B787" i="4"/>
  <c r="C787" i="4" s="1"/>
  <c r="D787" i="4" s="1"/>
  <c r="B786" i="4"/>
  <c r="C786" i="4" s="1"/>
  <c r="D786" i="4" s="1"/>
  <c r="B785" i="4"/>
  <c r="C785" i="4" s="1"/>
  <c r="D785" i="4" s="1"/>
  <c r="B784" i="4"/>
  <c r="C784" i="4" s="1"/>
  <c r="D784" i="4" s="1"/>
  <c r="B783" i="4"/>
  <c r="C783" i="4" s="1"/>
  <c r="D783" i="4" s="1"/>
  <c r="B782" i="4"/>
  <c r="C782" i="4" s="1"/>
  <c r="D782" i="4" s="1"/>
  <c r="B781" i="4"/>
  <c r="C781" i="4" s="1"/>
  <c r="D781" i="4" s="1"/>
  <c r="B780" i="4"/>
  <c r="C780" i="4" s="1"/>
  <c r="D780" i="4" s="1"/>
  <c r="B779" i="4"/>
  <c r="C779" i="4" s="1"/>
  <c r="D779" i="4" s="1"/>
  <c r="B778" i="4"/>
  <c r="C778" i="4" s="1"/>
  <c r="D778" i="4" s="1"/>
  <c r="B777" i="4"/>
  <c r="C777" i="4" s="1"/>
  <c r="D777" i="4" s="1"/>
  <c r="B776" i="4"/>
  <c r="C776" i="4" s="1"/>
  <c r="D776" i="4" s="1"/>
  <c r="B775" i="4"/>
  <c r="C775" i="4" s="1"/>
  <c r="D775" i="4" s="1"/>
  <c r="B774" i="4"/>
  <c r="C774" i="4" s="1"/>
  <c r="D774" i="4" s="1"/>
  <c r="B773" i="4"/>
  <c r="C773" i="4" s="1"/>
  <c r="D773" i="4" s="1"/>
  <c r="B772" i="4"/>
  <c r="C772" i="4" s="1"/>
  <c r="D772" i="4" s="1"/>
  <c r="B771" i="4"/>
  <c r="C771" i="4" s="1"/>
  <c r="D771" i="4" s="1"/>
  <c r="B770" i="4"/>
  <c r="C770" i="4" s="1"/>
  <c r="D770" i="4" s="1"/>
  <c r="B769" i="4"/>
  <c r="C769" i="4" s="1"/>
  <c r="D769" i="4" s="1"/>
  <c r="B768" i="4"/>
  <c r="C768" i="4" s="1"/>
  <c r="D768" i="4" s="1"/>
  <c r="B767" i="4"/>
  <c r="C767" i="4" s="1"/>
  <c r="D767" i="4" s="1"/>
  <c r="B766" i="4"/>
  <c r="C766" i="4" s="1"/>
  <c r="D766" i="4" s="1"/>
  <c r="B765" i="4"/>
  <c r="C765" i="4" s="1"/>
  <c r="D765" i="4" s="1"/>
  <c r="B764" i="4"/>
  <c r="C764" i="4" s="1"/>
  <c r="D764" i="4" s="1"/>
  <c r="B763" i="4"/>
  <c r="C763" i="4" s="1"/>
  <c r="D763" i="4" s="1"/>
  <c r="B762" i="4"/>
  <c r="C762" i="4" s="1"/>
  <c r="D762" i="4" s="1"/>
  <c r="B761" i="4"/>
  <c r="C761" i="4" s="1"/>
  <c r="D761" i="4" s="1"/>
  <c r="B760" i="4"/>
  <c r="C760" i="4" s="1"/>
  <c r="D760" i="4" s="1"/>
  <c r="B759" i="4"/>
  <c r="C759" i="4" s="1"/>
  <c r="D759" i="4" s="1"/>
  <c r="B758" i="4"/>
  <c r="C758" i="4" s="1"/>
  <c r="D758" i="4" s="1"/>
  <c r="B757" i="4"/>
  <c r="C757" i="4" s="1"/>
  <c r="D757" i="4" s="1"/>
  <c r="B756" i="4"/>
  <c r="C756" i="4" s="1"/>
  <c r="D756" i="4" s="1"/>
  <c r="B755" i="4"/>
  <c r="C755" i="4" s="1"/>
  <c r="D755" i="4" s="1"/>
  <c r="B754" i="4"/>
  <c r="C754" i="4" s="1"/>
  <c r="D754" i="4" s="1"/>
  <c r="B753" i="4"/>
  <c r="C753" i="4" s="1"/>
  <c r="D753" i="4" s="1"/>
  <c r="B752" i="4"/>
  <c r="C752" i="4" s="1"/>
  <c r="D752" i="4" s="1"/>
  <c r="B751" i="4"/>
  <c r="C751" i="4" s="1"/>
  <c r="D751" i="4" s="1"/>
  <c r="B750" i="4"/>
  <c r="C750" i="4" s="1"/>
  <c r="D750" i="4" s="1"/>
  <c r="B749" i="4"/>
  <c r="C749" i="4" s="1"/>
  <c r="D749" i="4" s="1"/>
  <c r="B748" i="4"/>
  <c r="C748" i="4" s="1"/>
  <c r="D748" i="4" s="1"/>
  <c r="B747" i="4"/>
  <c r="C747" i="4" s="1"/>
  <c r="D747" i="4" s="1"/>
  <c r="B746" i="4"/>
  <c r="C746" i="4" s="1"/>
  <c r="D746" i="4" s="1"/>
  <c r="B745" i="4"/>
  <c r="C745" i="4" s="1"/>
  <c r="D745" i="4" s="1"/>
  <c r="B744" i="4"/>
  <c r="C744" i="4" s="1"/>
  <c r="D744" i="4" s="1"/>
  <c r="B743" i="4"/>
  <c r="C743" i="4" s="1"/>
  <c r="D743" i="4" s="1"/>
  <c r="B742" i="4"/>
  <c r="C742" i="4" s="1"/>
  <c r="D742" i="4" s="1"/>
  <c r="B741" i="4"/>
  <c r="C741" i="4" s="1"/>
  <c r="D741" i="4" s="1"/>
  <c r="B740" i="4"/>
  <c r="C740" i="4" s="1"/>
  <c r="D740" i="4" s="1"/>
  <c r="B739" i="4"/>
  <c r="C739" i="4" s="1"/>
  <c r="D739" i="4" s="1"/>
  <c r="B738" i="4"/>
  <c r="C738" i="4" s="1"/>
  <c r="D738" i="4" s="1"/>
  <c r="B737" i="4"/>
  <c r="C737" i="4" s="1"/>
  <c r="D737" i="4" s="1"/>
  <c r="B736" i="4"/>
  <c r="C736" i="4" s="1"/>
  <c r="D736" i="4" s="1"/>
  <c r="B735" i="4"/>
  <c r="C735" i="4" s="1"/>
  <c r="D735" i="4" s="1"/>
  <c r="B734" i="4"/>
  <c r="C734" i="4" s="1"/>
  <c r="D734" i="4" s="1"/>
  <c r="B733" i="4"/>
  <c r="C733" i="4" s="1"/>
  <c r="D733" i="4" s="1"/>
  <c r="B732" i="4"/>
  <c r="C732" i="4" s="1"/>
  <c r="D732" i="4" s="1"/>
  <c r="B731" i="4"/>
  <c r="C731" i="4" s="1"/>
  <c r="D731" i="4" s="1"/>
  <c r="B730" i="4"/>
  <c r="C730" i="4" s="1"/>
  <c r="D730" i="4" s="1"/>
  <c r="B729" i="4"/>
  <c r="C729" i="4" s="1"/>
  <c r="D729" i="4" s="1"/>
  <c r="B728" i="4"/>
  <c r="C728" i="4" s="1"/>
  <c r="D728" i="4" s="1"/>
  <c r="B727" i="4"/>
  <c r="C727" i="4" s="1"/>
  <c r="D727" i="4" s="1"/>
  <c r="B726" i="4"/>
  <c r="C726" i="4" s="1"/>
  <c r="D726" i="4" s="1"/>
  <c r="B725" i="4"/>
  <c r="C725" i="4" s="1"/>
  <c r="D725" i="4" s="1"/>
  <c r="B724" i="4"/>
  <c r="C724" i="4" s="1"/>
  <c r="D724" i="4" s="1"/>
  <c r="B723" i="4"/>
  <c r="C723" i="4" s="1"/>
  <c r="D723" i="4" s="1"/>
  <c r="B722" i="4"/>
  <c r="C722" i="4" s="1"/>
  <c r="D722" i="4" s="1"/>
  <c r="B721" i="4"/>
  <c r="C721" i="4" s="1"/>
  <c r="D721" i="4" s="1"/>
  <c r="B720" i="4"/>
  <c r="C720" i="4" s="1"/>
  <c r="D720" i="4" s="1"/>
  <c r="B719" i="4"/>
  <c r="C719" i="4" s="1"/>
  <c r="D719" i="4" s="1"/>
  <c r="B718" i="4"/>
  <c r="C718" i="4" s="1"/>
  <c r="D718" i="4" s="1"/>
  <c r="B717" i="4"/>
  <c r="C717" i="4" s="1"/>
  <c r="D717" i="4" s="1"/>
  <c r="B716" i="4"/>
  <c r="C716" i="4" s="1"/>
  <c r="D716" i="4" s="1"/>
  <c r="B715" i="4"/>
  <c r="C715" i="4" s="1"/>
  <c r="D715" i="4" s="1"/>
  <c r="B714" i="4"/>
  <c r="C714" i="4" s="1"/>
  <c r="D714" i="4" s="1"/>
  <c r="B713" i="4"/>
  <c r="C713" i="4" s="1"/>
  <c r="D713" i="4" s="1"/>
  <c r="B712" i="4"/>
  <c r="C712" i="4" s="1"/>
  <c r="D712" i="4" s="1"/>
  <c r="B711" i="4"/>
  <c r="C711" i="4" s="1"/>
  <c r="D711" i="4" s="1"/>
  <c r="B710" i="4"/>
  <c r="C710" i="4" s="1"/>
  <c r="D710" i="4" s="1"/>
  <c r="B709" i="4"/>
  <c r="C709" i="4" s="1"/>
  <c r="D709" i="4" s="1"/>
  <c r="B708" i="4"/>
  <c r="C708" i="4" s="1"/>
  <c r="D708" i="4" s="1"/>
  <c r="B707" i="4"/>
  <c r="C707" i="4" s="1"/>
  <c r="D707" i="4" s="1"/>
  <c r="B706" i="4"/>
  <c r="C706" i="4" s="1"/>
  <c r="D706" i="4" s="1"/>
  <c r="B705" i="4"/>
  <c r="C705" i="4" s="1"/>
  <c r="D705" i="4" s="1"/>
  <c r="B704" i="4"/>
  <c r="C704" i="4" s="1"/>
  <c r="D704" i="4" s="1"/>
  <c r="B703" i="4"/>
  <c r="C703" i="4" s="1"/>
  <c r="D703" i="4" s="1"/>
  <c r="B702" i="4"/>
  <c r="C702" i="4" s="1"/>
  <c r="D702" i="4" s="1"/>
  <c r="B701" i="4"/>
  <c r="C701" i="4" s="1"/>
  <c r="D701" i="4" s="1"/>
  <c r="B700" i="4"/>
  <c r="C700" i="4" s="1"/>
  <c r="D700" i="4" s="1"/>
  <c r="B699" i="4"/>
  <c r="C699" i="4" s="1"/>
  <c r="D699" i="4" s="1"/>
  <c r="B698" i="4"/>
  <c r="C698" i="4" s="1"/>
  <c r="D698" i="4" s="1"/>
  <c r="B697" i="4"/>
  <c r="C697" i="4" s="1"/>
  <c r="D697" i="4" s="1"/>
  <c r="B696" i="4"/>
  <c r="C696" i="4" s="1"/>
  <c r="D696" i="4" s="1"/>
  <c r="B695" i="4"/>
  <c r="C695" i="4" s="1"/>
  <c r="D695" i="4" s="1"/>
  <c r="B694" i="4"/>
  <c r="C694" i="4" s="1"/>
  <c r="D694" i="4" s="1"/>
  <c r="B693" i="4"/>
  <c r="C693" i="4" s="1"/>
  <c r="D693" i="4" s="1"/>
  <c r="B692" i="4"/>
  <c r="C692" i="4" s="1"/>
  <c r="D692" i="4" s="1"/>
  <c r="B691" i="4"/>
  <c r="C691" i="4" s="1"/>
  <c r="D691" i="4" s="1"/>
  <c r="B690" i="4"/>
  <c r="C690" i="4" s="1"/>
  <c r="D690" i="4" s="1"/>
  <c r="B689" i="4"/>
  <c r="C689" i="4" s="1"/>
  <c r="D689" i="4" s="1"/>
  <c r="B688" i="4"/>
  <c r="C688" i="4" s="1"/>
  <c r="D688" i="4" s="1"/>
  <c r="B687" i="4"/>
  <c r="C687" i="4" s="1"/>
  <c r="D687" i="4" s="1"/>
  <c r="B686" i="4"/>
  <c r="C686" i="4" s="1"/>
  <c r="D686" i="4" s="1"/>
  <c r="B685" i="4"/>
  <c r="C685" i="4" s="1"/>
  <c r="D685" i="4" s="1"/>
  <c r="B684" i="4"/>
  <c r="C684" i="4" s="1"/>
  <c r="D684" i="4" s="1"/>
  <c r="B683" i="4"/>
  <c r="C683" i="4" s="1"/>
  <c r="D683" i="4" s="1"/>
  <c r="B682" i="4"/>
  <c r="C682" i="4" s="1"/>
  <c r="D682" i="4" s="1"/>
  <c r="B681" i="4"/>
  <c r="C681" i="4" s="1"/>
  <c r="D681" i="4" s="1"/>
  <c r="B680" i="4"/>
  <c r="C680" i="4" s="1"/>
  <c r="D680" i="4" s="1"/>
  <c r="B679" i="4"/>
  <c r="C679" i="4" s="1"/>
  <c r="D679" i="4" s="1"/>
  <c r="B678" i="4"/>
  <c r="C678" i="4" s="1"/>
  <c r="D678" i="4" s="1"/>
  <c r="B677" i="4"/>
  <c r="C677" i="4" s="1"/>
  <c r="D677" i="4" s="1"/>
  <c r="B676" i="4"/>
  <c r="C676" i="4" s="1"/>
  <c r="D676" i="4" s="1"/>
  <c r="B675" i="4"/>
  <c r="C675" i="4" s="1"/>
  <c r="D675" i="4" s="1"/>
  <c r="B674" i="4"/>
  <c r="C674" i="4" s="1"/>
  <c r="D674" i="4" s="1"/>
  <c r="B673" i="4"/>
  <c r="C673" i="4" s="1"/>
  <c r="D673" i="4" s="1"/>
  <c r="B672" i="4"/>
  <c r="C672" i="4" s="1"/>
  <c r="D672" i="4" s="1"/>
  <c r="B671" i="4"/>
  <c r="C671" i="4" s="1"/>
  <c r="D671" i="4" s="1"/>
  <c r="B670" i="4"/>
  <c r="C670" i="4" s="1"/>
  <c r="D670" i="4" s="1"/>
  <c r="B669" i="4"/>
  <c r="C669" i="4" s="1"/>
  <c r="D669" i="4" s="1"/>
  <c r="B668" i="4"/>
  <c r="B667" i="4"/>
  <c r="C667" i="4" s="1"/>
  <c r="D667" i="4" s="1"/>
  <c r="B666" i="4"/>
  <c r="C666" i="4" s="1"/>
  <c r="D666" i="4" s="1"/>
  <c r="B665" i="4"/>
  <c r="C665" i="4" s="1"/>
  <c r="D665" i="4" s="1"/>
  <c r="B664" i="4"/>
  <c r="C664" i="4" s="1"/>
  <c r="D664" i="4" s="1"/>
  <c r="B663" i="4"/>
  <c r="C663" i="4" s="1"/>
  <c r="D663" i="4" s="1"/>
  <c r="B662" i="4"/>
  <c r="C662" i="4" s="1"/>
  <c r="D662" i="4" s="1"/>
  <c r="B661" i="4"/>
  <c r="C661" i="4" s="1"/>
  <c r="D661" i="4" s="1"/>
  <c r="B660" i="4"/>
  <c r="C660" i="4" s="1"/>
  <c r="D660" i="4" s="1"/>
  <c r="B659" i="4"/>
  <c r="C659" i="4" s="1"/>
  <c r="D659" i="4" s="1"/>
  <c r="B658" i="4"/>
  <c r="C658" i="4" s="1"/>
  <c r="D658" i="4" s="1"/>
  <c r="B657" i="4"/>
  <c r="C657" i="4" s="1"/>
  <c r="D657" i="4" s="1"/>
  <c r="B656" i="4"/>
  <c r="C656" i="4" s="1"/>
  <c r="D656" i="4" s="1"/>
  <c r="B655" i="4"/>
  <c r="C655" i="4" s="1"/>
  <c r="D655" i="4" s="1"/>
  <c r="B654" i="4"/>
  <c r="C654" i="4" s="1"/>
  <c r="D654" i="4" s="1"/>
  <c r="B653" i="4"/>
  <c r="C653" i="4" s="1"/>
  <c r="D653" i="4" s="1"/>
  <c r="B652" i="4"/>
  <c r="C652" i="4" s="1"/>
  <c r="D652" i="4" s="1"/>
  <c r="B651" i="4"/>
  <c r="C651" i="4" s="1"/>
  <c r="D651" i="4" s="1"/>
  <c r="B650" i="4"/>
  <c r="C650" i="4" s="1"/>
  <c r="D650" i="4" s="1"/>
  <c r="B649" i="4"/>
  <c r="C649" i="4" s="1"/>
  <c r="D649" i="4" s="1"/>
  <c r="B648" i="4"/>
  <c r="C648" i="4" s="1"/>
  <c r="D648" i="4" s="1"/>
  <c r="B647" i="4"/>
  <c r="C647" i="4" s="1"/>
  <c r="D647" i="4" s="1"/>
  <c r="B646" i="4"/>
  <c r="C646" i="4" s="1"/>
  <c r="D646" i="4" s="1"/>
  <c r="B645" i="4"/>
  <c r="C645" i="4" s="1"/>
  <c r="D645" i="4" s="1"/>
  <c r="B644" i="4"/>
  <c r="C644" i="4" s="1"/>
  <c r="D644" i="4" s="1"/>
  <c r="B643" i="4"/>
  <c r="C643" i="4" s="1"/>
  <c r="D643" i="4" s="1"/>
  <c r="B642" i="4"/>
  <c r="C642" i="4" s="1"/>
  <c r="D642" i="4" s="1"/>
  <c r="B641" i="4"/>
  <c r="C641" i="4" s="1"/>
  <c r="D641" i="4" s="1"/>
  <c r="B640" i="4"/>
  <c r="C640" i="4" s="1"/>
  <c r="D640" i="4" s="1"/>
  <c r="B639" i="4"/>
  <c r="C639" i="4" s="1"/>
  <c r="D639" i="4" s="1"/>
  <c r="B638" i="4"/>
  <c r="C638" i="4" s="1"/>
  <c r="D638" i="4" s="1"/>
  <c r="B637" i="4"/>
  <c r="C637" i="4" s="1"/>
  <c r="D637" i="4" s="1"/>
  <c r="B636" i="4"/>
  <c r="C636" i="4" s="1"/>
  <c r="D636" i="4" s="1"/>
  <c r="B635" i="4"/>
  <c r="C635" i="4" s="1"/>
  <c r="D635" i="4" s="1"/>
  <c r="B634" i="4"/>
  <c r="C634" i="4" s="1"/>
  <c r="D634" i="4" s="1"/>
  <c r="B633" i="4"/>
  <c r="C633" i="4" s="1"/>
  <c r="D633" i="4" s="1"/>
  <c r="B632" i="4"/>
  <c r="C632" i="4" s="1"/>
  <c r="D632" i="4" s="1"/>
  <c r="B631" i="4"/>
  <c r="C631" i="4" s="1"/>
  <c r="D631" i="4" s="1"/>
  <c r="B630" i="4"/>
  <c r="C630" i="4" s="1"/>
  <c r="D630" i="4" s="1"/>
  <c r="B629" i="4"/>
  <c r="C629" i="4" s="1"/>
  <c r="D629" i="4" s="1"/>
  <c r="B628" i="4"/>
  <c r="C628" i="4" s="1"/>
  <c r="D628" i="4" s="1"/>
  <c r="B627" i="4"/>
  <c r="C627" i="4" s="1"/>
  <c r="D627" i="4" s="1"/>
  <c r="B626" i="4"/>
  <c r="C626" i="4" s="1"/>
  <c r="D626" i="4" s="1"/>
  <c r="B625" i="4"/>
  <c r="C625" i="4" s="1"/>
  <c r="D625" i="4" s="1"/>
  <c r="B624" i="4"/>
  <c r="C624" i="4" s="1"/>
  <c r="D624" i="4" s="1"/>
  <c r="B623" i="4"/>
  <c r="C623" i="4" s="1"/>
  <c r="D623" i="4" s="1"/>
  <c r="B622" i="4"/>
  <c r="C622" i="4" s="1"/>
  <c r="D622" i="4" s="1"/>
  <c r="B621" i="4"/>
  <c r="C621" i="4" s="1"/>
  <c r="D621" i="4" s="1"/>
  <c r="B620" i="4"/>
  <c r="C620" i="4" s="1"/>
  <c r="D620" i="4" s="1"/>
  <c r="B619" i="4"/>
  <c r="C619" i="4" s="1"/>
  <c r="D619" i="4" s="1"/>
  <c r="B618" i="4"/>
  <c r="C618" i="4" s="1"/>
  <c r="D618" i="4" s="1"/>
  <c r="B617" i="4"/>
  <c r="C617" i="4" s="1"/>
  <c r="D617" i="4" s="1"/>
  <c r="B616" i="4"/>
  <c r="C616" i="4" s="1"/>
  <c r="D616" i="4" s="1"/>
  <c r="B615" i="4"/>
  <c r="C615" i="4" s="1"/>
  <c r="D615" i="4" s="1"/>
  <c r="B614" i="4"/>
  <c r="C614" i="4" s="1"/>
  <c r="D614" i="4" s="1"/>
  <c r="B613" i="4"/>
  <c r="C613" i="4" s="1"/>
  <c r="D613" i="4" s="1"/>
  <c r="B612" i="4"/>
  <c r="C612" i="4" s="1"/>
  <c r="D612" i="4" s="1"/>
  <c r="B611" i="4"/>
  <c r="C611" i="4" s="1"/>
  <c r="D611" i="4" s="1"/>
  <c r="B610" i="4"/>
  <c r="C610" i="4" s="1"/>
  <c r="D610" i="4" s="1"/>
  <c r="B609" i="4"/>
  <c r="C609" i="4" s="1"/>
  <c r="D609" i="4" s="1"/>
  <c r="B608" i="4"/>
  <c r="C608" i="4" s="1"/>
  <c r="D608" i="4" s="1"/>
  <c r="B607" i="4"/>
  <c r="C607" i="4" s="1"/>
  <c r="D607" i="4" s="1"/>
  <c r="B606" i="4"/>
  <c r="C606" i="4" s="1"/>
  <c r="D606" i="4" s="1"/>
  <c r="B605" i="4"/>
  <c r="C605" i="4" s="1"/>
  <c r="D605" i="4" s="1"/>
  <c r="B604" i="4"/>
  <c r="C604" i="4" s="1"/>
  <c r="D604" i="4" s="1"/>
  <c r="B603" i="4"/>
  <c r="C603" i="4" s="1"/>
  <c r="D603" i="4" s="1"/>
  <c r="B602" i="4"/>
  <c r="C602" i="4" s="1"/>
  <c r="D602" i="4" s="1"/>
  <c r="B601" i="4"/>
  <c r="C601" i="4" s="1"/>
  <c r="D601" i="4" s="1"/>
  <c r="B600" i="4"/>
  <c r="C600" i="4" s="1"/>
  <c r="D600" i="4" s="1"/>
  <c r="B599" i="4"/>
  <c r="C599" i="4" s="1"/>
  <c r="D599" i="4" s="1"/>
  <c r="B598" i="4"/>
  <c r="C598" i="4" s="1"/>
  <c r="D598" i="4" s="1"/>
  <c r="B597" i="4"/>
  <c r="C597" i="4" s="1"/>
  <c r="D597" i="4" s="1"/>
  <c r="B596" i="4"/>
  <c r="C596" i="4" s="1"/>
  <c r="D596" i="4" s="1"/>
  <c r="B595" i="4"/>
  <c r="C595" i="4" s="1"/>
  <c r="D595" i="4" s="1"/>
  <c r="B594" i="4"/>
  <c r="C594" i="4" s="1"/>
  <c r="D594" i="4" s="1"/>
  <c r="B593" i="4"/>
  <c r="C593" i="4" s="1"/>
  <c r="D593" i="4" s="1"/>
  <c r="B592" i="4"/>
  <c r="C592" i="4" s="1"/>
  <c r="D592" i="4" s="1"/>
  <c r="B591" i="4"/>
  <c r="C591" i="4" s="1"/>
  <c r="D591" i="4" s="1"/>
  <c r="B590" i="4"/>
  <c r="C590" i="4" s="1"/>
  <c r="D590" i="4" s="1"/>
  <c r="B589" i="4"/>
  <c r="C589" i="4" s="1"/>
  <c r="D589" i="4" s="1"/>
  <c r="B588" i="4"/>
  <c r="C588" i="4" s="1"/>
  <c r="D588" i="4" s="1"/>
  <c r="B587" i="4"/>
  <c r="C587" i="4" s="1"/>
  <c r="D587" i="4" s="1"/>
  <c r="B586" i="4"/>
  <c r="C586" i="4" s="1"/>
  <c r="D586" i="4" s="1"/>
  <c r="B585" i="4"/>
  <c r="C585" i="4" s="1"/>
  <c r="D585" i="4" s="1"/>
  <c r="B584" i="4"/>
  <c r="C584" i="4" s="1"/>
  <c r="D584" i="4" s="1"/>
  <c r="B583" i="4"/>
  <c r="C583" i="4" s="1"/>
  <c r="D583" i="4" s="1"/>
  <c r="B582" i="4"/>
  <c r="C582" i="4" s="1"/>
  <c r="D582" i="4" s="1"/>
  <c r="B581" i="4"/>
  <c r="C581" i="4" s="1"/>
  <c r="D581" i="4" s="1"/>
  <c r="B580" i="4"/>
  <c r="C580" i="4" s="1"/>
  <c r="D580" i="4" s="1"/>
  <c r="B579" i="4"/>
  <c r="C579" i="4" s="1"/>
  <c r="D579" i="4" s="1"/>
  <c r="B578" i="4"/>
  <c r="C578" i="4" s="1"/>
  <c r="D578" i="4" s="1"/>
  <c r="B577" i="4"/>
  <c r="C577" i="4" s="1"/>
  <c r="D577" i="4" s="1"/>
  <c r="B576" i="4"/>
  <c r="C576" i="4" s="1"/>
  <c r="D576" i="4" s="1"/>
  <c r="B575" i="4"/>
  <c r="C575" i="4" s="1"/>
  <c r="D575" i="4" s="1"/>
  <c r="B574" i="4"/>
  <c r="C574" i="4" s="1"/>
  <c r="D574" i="4" s="1"/>
  <c r="B573" i="4"/>
  <c r="C573" i="4" s="1"/>
  <c r="D573" i="4" s="1"/>
  <c r="B572" i="4"/>
  <c r="B571" i="4"/>
  <c r="C571" i="4" s="1"/>
  <c r="D571" i="4" s="1"/>
  <c r="B570" i="4"/>
  <c r="C570" i="4" s="1"/>
  <c r="D570" i="4" s="1"/>
  <c r="B569" i="4"/>
  <c r="C569" i="4" s="1"/>
  <c r="D569" i="4" s="1"/>
  <c r="B568" i="4"/>
  <c r="C568" i="4" s="1"/>
  <c r="D568" i="4" s="1"/>
  <c r="B567" i="4"/>
  <c r="C567" i="4" s="1"/>
  <c r="D567" i="4" s="1"/>
  <c r="B566" i="4"/>
  <c r="C566" i="4" s="1"/>
  <c r="D566" i="4" s="1"/>
  <c r="B565" i="4"/>
  <c r="C565" i="4" s="1"/>
  <c r="D565" i="4" s="1"/>
  <c r="B564" i="4"/>
  <c r="C564" i="4" s="1"/>
  <c r="D564" i="4" s="1"/>
  <c r="B563" i="4"/>
  <c r="C563" i="4" s="1"/>
  <c r="D563" i="4" s="1"/>
  <c r="B562" i="4"/>
  <c r="C562" i="4" s="1"/>
  <c r="D562" i="4" s="1"/>
  <c r="B561" i="4"/>
  <c r="C561" i="4" s="1"/>
  <c r="D561" i="4" s="1"/>
  <c r="B560" i="4"/>
  <c r="C560" i="4" s="1"/>
  <c r="D560" i="4" s="1"/>
  <c r="B559" i="4"/>
  <c r="C559" i="4" s="1"/>
  <c r="D559" i="4" s="1"/>
  <c r="B558" i="4"/>
  <c r="C558" i="4" s="1"/>
  <c r="D558" i="4" s="1"/>
  <c r="B557" i="4"/>
  <c r="C557" i="4" s="1"/>
  <c r="D557" i="4" s="1"/>
  <c r="B556" i="4"/>
  <c r="C556" i="4" s="1"/>
  <c r="D556" i="4" s="1"/>
  <c r="B555" i="4"/>
  <c r="C555" i="4" s="1"/>
  <c r="D555" i="4" s="1"/>
  <c r="B554" i="4"/>
  <c r="C554" i="4" s="1"/>
  <c r="D554" i="4" s="1"/>
  <c r="B553" i="4"/>
  <c r="C553" i="4" s="1"/>
  <c r="D553" i="4" s="1"/>
  <c r="B552" i="4"/>
  <c r="C552" i="4" s="1"/>
  <c r="D552" i="4" s="1"/>
  <c r="B551" i="4"/>
  <c r="C551" i="4" s="1"/>
  <c r="D551" i="4" s="1"/>
  <c r="B550" i="4"/>
  <c r="C550" i="4" s="1"/>
  <c r="D550" i="4" s="1"/>
  <c r="B549" i="4"/>
  <c r="C549" i="4" s="1"/>
  <c r="D549" i="4" s="1"/>
  <c r="B548" i="4"/>
  <c r="C548" i="4" s="1"/>
  <c r="D548" i="4" s="1"/>
  <c r="B547" i="4"/>
  <c r="C547" i="4" s="1"/>
  <c r="D547" i="4" s="1"/>
  <c r="B546" i="4"/>
  <c r="C546" i="4" s="1"/>
  <c r="D546" i="4" s="1"/>
  <c r="B545" i="4"/>
  <c r="C545" i="4" s="1"/>
  <c r="D545" i="4" s="1"/>
  <c r="B544" i="4"/>
  <c r="C544" i="4" s="1"/>
  <c r="D544" i="4" s="1"/>
  <c r="B543" i="4"/>
  <c r="C543" i="4" s="1"/>
  <c r="D543" i="4" s="1"/>
  <c r="B542" i="4"/>
  <c r="C542" i="4" s="1"/>
  <c r="D542" i="4" s="1"/>
  <c r="B541" i="4"/>
  <c r="C541" i="4" s="1"/>
  <c r="D541" i="4" s="1"/>
  <c r="B540" i="4"/>
  <c r="C540" i="4" s="1"/>
  <c r="D540" i="4" s="1"/>
  <c r="B539" i="4"/>
  <c r="C539" i="4" s="1"/>
  <c r="D539" i="4" s="1"/>
  <c r="B538" i="4"/>
  <c r="C538" i="4" s="1"/>
  <c r="D538" i="4" s="1"/>
  <c r="B537" i="4"/>
  <c r="C537" i="4" s="1"/>
  <c r="D537" i="4" s="1"/>
  <c r="B536" i="4"/>
  <c r="C536" i="4" s="1"/>
  <c r="D536" i="4" s="1"/>
  <c r="B535" i="4"/>
  <c r="C535" i="4" s="1"/>
  <c r="D535" i="4" s="1"/>
  <c r="B534" i="4"/>
  <c r="C534" i="4" s="1"/>
  <c r="D534" i="4" s="1"/>
  <c r="B533" i="4"/>
  <c r="C533" i="4" s="1"/>
  <c r="D533" i="4" s="1"/>
  <c r="B532" i="4"/>
  <c r="C532" i="4" s="1"/>
  <c r="D532" i="4" s="1"/>
  <c r="B531" i="4"/>
  <c r="C531" i="4" s="1"/>
  <c r="D531" i="4" s="1"/>
  <c r="B530" i="4"/>
  <c r="C530" i="4" s="1"/>
  <c r="D530" i="4" s="1"/>
  <c r="B529" i="4"/>
  <c r="C529" i="4" s="1"/>
  <c r="D529" i="4" s="1"/>
  <c r="B528" i="4"/>
  <c r="C528" i="4" s="1"/>
  <c r="D528" i="4" s="1"/>
  <c r="B527" i="4"/>
  <c r="C527" i="4" s="1"/>
  <c r="D527" i="4" s="1"/>
  <c r="B526" i="4"/>
  <c r="C526" i="4" s="1"/>
  <c r="D526" i="4" s="1"/>
  <c r="B525" i="4"/>
  <c r="C525" i="4" s="1"/>
  <c r="D525" i="4" s="1"/>
  <c r="B524" i="4"/>
  <c r="C524" i="4" s="1"/>
  <c r="D524" i="4" s="1"/>
  <c r="B523" i="4"/>
  <c r="C523" i="4" s="1"/>
  <c r="D523" i="4" s="1"/>
  <c r="B522" i="4"/>
  <c r="C522" i="4" s="1"/>
  <c r="D522" i="4" s="1"/>
  <c r="B521" i="4"/>
  <c r="C521" i="4" s="1"/>
  <c r="D521" i="4" s="1"/>
  <c r="B520" i="4"/>
  <c r="C520" i="4" s="1"/>
  <c r="D520" i="4" s="1"/>
  <c r="B519" i="4"/>
  <c r="C519" i="4" s="1"/>
  <c r="D519" i="4" s="1"/>
  <c r="B518" i="4"/>
  <c r="C518" i="4" s="1"/>
  <c r="D518" i="4" s="1"/>
  <c r="B517" i="4"/>
  <c r="C517" i="4" s="1"/>
  <c r="D517" i="4" s="1"/>
  <c r="B516" i="4"/>
  <c r="C516" i="4" s="1"/>
  <c r="D516" i="4" s="1"/>
  <c r="B515" i="4"/>
  <c r="C515" i="4" s="1"/>
  <c r="D515" i="4" s="1"/>
  <c r="B514" i="4"/>
  <c r="C514" i="4" s="1"/>
  <c r="D514" i="4" s="1"/>
  <c r="B513" i="4"/>
  <c r="C513" i="4" s="1"/>
  <c r="D513" i="4" s="1"/>
  <c r="B512" i="4"/>
  <c r="C512" i="4" s="1"/>
  <c r="D512" i="4" s="1"/>
  <c r="B511" i="4"/>
  <c r="C511" i="4" s="1"/>
  <c r="D511" i="4" s="1"/>
  <c r="B510" i="4"/>
  <c r="C510" i="4" s="1"/>
  <c r="D510" i="4" s="1"/>
  <c r="B509" i="4"/>
  <c r="C509" i="4" s="1"/>
  <c r="D509" i="4" s="1"/>
  <c r="B508" i="4"/>
  <c r="C508" i="4" s="1"/>
  <c r="D508" i="4" s="1"/>
  <c r="B507" i="4"/>
  <c r="C507" i="4" s="1"/>
  <c r="D507" i="4" s="1"/>
  <c r="B506" i="4"/>
  <c r="C506" i="4" s="1"/>
  <c r="D506" i="4" s="1"/>
  <c r="B505" i="4"/>
  <c r="C505" i="4" s="1"/>
  <c r="D505" i="4" s="1"/>
  <c r="B504" i="4"/>
  <c r="C504" i="4" s="1"/>
  <c r="D504" i="4" s="1"/>
  <c r="B503" i="4"/>
  <c r="C503" i="4" s="1"/>
  <c r="D503" i="4" s="1"/>
  <c r="B502" i="4"/>
  <c r="C502" i="4" s="1"/>
  <c r="D502" i="4" s="1"/>
  <c r="B501" i="4"/>
  <c r="C501" i="4" s="1"/>
  <c r="D501" i="4" s="1"/>
  <c r="B500" i="4"/>
  <c r="C500" i="4" s="1"/>
  <c r="D500" i="4" s="1"/>
  <c r="B499" i="4"/>
  <c r="C499" i="4" s="1"/>
  <c r="D499" i="4" s="1"/>
  <c r="B498" i="4"/>
  <c r="C498" i="4" s="1"/>
  <c r="D498" i="4" s="1"/>
  <c r="B497" i="4"/>
  <c r="C497" i="4" s="1"/>
  <c r="D497" i="4" s="1"/>
  <c r="B496" i="4"/>
  <c r="C496" i="4" s="1"/>
  <c r="D496" i="4" s="1"/>
  <c r="B495" i="4"/>
  <c r="C495" i="4" s="1"/>
  <c r="D495" i="4" s="1"/>
  <c r="B494" i="4"/>
  <c r="C494" i="4" s="1"/>
  <c r="D494" i="4" s="1"/>
  <c r="B493" i="4"/>
  <c r="C493" i="4" s="1"/>
  <c r="D493" i="4" s="1"/>
  <c r="B492" i="4"/>
  <c r="C492" i="4" s="1"/>
  <c r="D492" i="4" s="1"/>
  <c r="B491" i="4"/>
  <c r="C491" i="4" s="1"/>
  <c r="D491" i="4" s="1"/>
  <c r="B490" i="4"/>
  <c r="C490" i="4" s="1"/>
  <c r="D490" i="4" s="1"/>
  <c r="B489" i="4"/>
  <c r="C489" i="4" s="1"/>
  <c r="D489" i="4" s="1"/>
  <c r="B488" i="4"/>
  <c r="C488" i="4" s="1"/>
  <c r="D488" i="4" s="1"/>
  <c r="B487" i="4"/>
  <c r="C487" i="4" s="1"/>
  <c r="D487" i="4" s="1"/>
  <c r="B486" i="4"/>
  <c r="C486" i="4" s="1"/>
  <c r="D486" i="4" s="1"/>
  <c r="B485" i="4"/>
  <c r="C485" i="4" s="1"/>
  <c r="D485" i="4" s="1"/>
  <c r="B484" i="4"/>
  <c r="C484" i="4" s="1"/>
  <c r="D484" i="4" s="1"/>
  <c r="B483" i="4"/>
  <c r="C483" i="4" s="1"/>
  <c r="D483" i="4" s="1"/>
  <c r="B482" i="4"/>
  <c r="C482" i="4" s="1"/>
  <c r="D482" i="4" s="1"/>
  <c r="B481" i="4"/>
  <c r="C481" i="4" s="1"/>
  <c r="D481" i="4" s="1"/>
  <c r="B480" i="4"/>
  <c r="C480" i="4" s="1"/>
  <c r="D480" i="4" s="1"/>
  <c r="B479" i="4"/>
  <c r="C479" i="4" s="1"/>
  <c r="D479" i="4" s="1"/>
  <c r="B478" i="4"/>
  <c r="C478" i="4" s="1"/>
  <c r="D478" i="4" s="1"/>
  <c r="B477" i="4"/>
  <c r="C477" i="4" s="1"/>
  <c r="D477" i="4" s="1"/>
  <c r="B476" i="4"/>
  <c r="C476" i="4" s="1"/>
  <c r="D476" i="4" s="1"/>
  <c r="B475" i="4"/>
  <c r="C475" i="4" s="1"/>
  <c r="D475" i="4" s="1"/>
  <c r="B474" i="4"/>
  <c r="C474" i="4" s="1"/>
  <c r="D474" i="4" s="1"/>
  <c r="B473" i="4"/>
  <c r="C473" i="4" s="1"/>
  <c r="D473" i="4" s="1"/>
  <c r="B472" i="4"/>
  <c r="C472" i="4" s="1"/>
  <c r="D472" i="4" s="1"/>
  <c r="B471" i="4"/>
  <c r="C471" i="4" s="1"/>
  <c r="D471" i="4" s="1"/>
  <c r="B470" i="4"/>
  <c r="C470" i="4" s="1"/>
  <c r="D470" i="4" s="1"/>
  <c r="B469" i="4"/>
  <c r="C469" i="4" s="1"/>
  <c r="D469" i="4" s="1"/>
  <c r="B468" i="4"/>
  <c r="C468" i="4" s="1"/>
  <c r="D468" i="4" s="1"/>
  <c r="B467" i="4"/>
  <c r="C467" i="4" s="1"/>
  <c r="D467" i="4" s="1"/>
  <c r="B466" i="4"/>
  <c r="C466" i="4" s="1"/>
  <c r="D466" i="4" s="1"/>
  <c r="B465" i="4"/>
  <c r="C465" i="4" s="1"/>
  <c r="D465" i="4" s="1"/>
  <c r="B464" i="4"/>
  <c r="C464" i="4" s="1"/>
  <c r="D464" i="4" s="1"/>
  <c r="B463" i="4"/>
  <c r="C463" i="4" s="1"/>
  <c r="D463" i="4" s="1"/>
  <c r="B462" i="4"/>
  <c r="C462" i="4" s="1"/>
  <c r="D462" i="4" s="1"/>
  <c r="B461" i="4"/>
  <c r="C461" i="4" s="1"/>
  <c r="D461" i="4" s="1"/>
  <c r="B460" i="4"/>
  <c r="C460" i="4" s="1"/>
  <c r="D460" i="4" s="1"/>
  <c r="B459" i="4"/>
  <c r="C459" i="4" s="1"/>
  <c r="D459" i="4" s="1"/>
  <c r="B458" i="4"/>
  <c r="C458" i="4" s="1"/>
  <c r="D458" i="4" s="1"/>
  <c r="B457" i="4"/>
  <c r="C457" i="4" s="1"/>
  <c r="D457" i="4" s="1"/>
  <c r="B456" i="4"/>
  <c r="C456" i="4" s="1"/>
  <c r="D456" i="4" s="1"/>
  <c r="B455" i="4"/>
  <c r="C455" i="4" s="1"/>
  <c r="D455" i="4" s="1"/>
  <c r="B454" i="4"/>
  <c r="C454" i="4" s="1"/>
  <c r="D454" i="4" s="1"/>
  <c r="B453" i="4"/>
  <c r="C453" i="4" s="1"/>
  <c r="D453" i="4" s="1"/>
  <c r="B452" i="4"/>
  <c r="C452" i="4" s="1"/>
  <c r="D452" i="4" s="1"/>
  <c r="B451" i="4"/>
  <c r="C451" i="4" s="1"/>
  <c r="D451" i="4" s="1"/>
  <c r="B450" i="4"/>
  <c r="C450" i="4" s="1"/>
  <c r="D450" i="4" s="1"/>
  <c r="B449" i="4"/>
  <c r="C449" i="4" s="1"/>
  <c r="D449" i="4" s="1"/>
  <c r="B448" i="4"/>
  <c r="C448" i="4" s="1"/>
  <c r="D448" i="4" s="1"/>
  <c r="B447" i="4"/>
  <c r="C447" i="4" s="1"/>
  <c r="D447" i="4" s="1"/>
  <c r="B446" i="4"/>
  <c r="C446" i="4" s="1"/>
  <c r="D446" i="4" s="1"/>
  <c r="B445" i="4"/>
  <c r="C445" i="4" s="1"/>
  <c r="D445" i="4" s="1"/>
  <c r="B444" i="4"/>
  <c r="C444" i="4" s="1"/>
  <c r="D444" i="4" s="1"/>
  <c r="B443" i="4"/>
  <c r="C443" i="4" s="1"/>
  <c r="D443" i="4" s="1"/>
  <c r="B442" i="4"/>
  <c r="C442" i="4" s="1"/>
  <c r="D442" i="4" s="1"/>
  <c r="B441" i="4"/>
  <c r="C441" i="4" s="1"/>
  <c r="D441" i="4" s="1"/>
  <c r="B440" i="4"/>
  <c r="C440" i="4" s="1"/>
  <c r="D440" i="4" s="1"/>
  <c r="B439" i="4"/>
  <c r="C439" i="4" s="1"/>
  <c r="D439" i="4" s="1"/>
  <c r="B438" i="4"/>
  <c r="C438" i="4" s="1"/>
  <c r="D438" i="4" s="1"/>
  <c r="B437" i="4"/>
  <c r="C437" i="4" s="1"/>
  <c r="D437" i="4" s="1"/>
  <c r="B436" i="4"/>
  <c r="C436" i="4" s="1"/>
  <c r="D436" i="4" s="1"/>
  <c r="B435" i="4"/>
  <c r="C435" i="4" s="1"/>
  <c r="D435" i="4" s="1"/>
  <c r="B434" i="4"/>
  <c r="C434" i="4" s="1"/>
  <c r="D434" i="4" s="1"/>
  <c r="B433" i="4"/>
  <c r="C433" i="4" s="1"/>
  <c r="D433" i="4" s="1"/>
  <c r="B432" i="4"/>
  <c r="C432" i="4" s="1"/>
  <c r="D432" i="4" s="1"/>
  <c r="B431" i="4"/>
  <c r="C431" i="4" s="1"/>
  <c r="D431" i="4" s="1"/>
  <c r="B430" i="4"/>
  <c r="C430" i="4" s="1"/>
  <c r="D430" i="4" s="1"/>
  <c r="B429" i="4"/>
  <c r="C429" i="4" s="1"/>
  <c r="D429" i="4" s="1"/>
  <c r="B428" i="4"/>
  <c r="C428" i="4" s="1"/>
  <c r="D428" i="4" s="1"/>
  <c r="B427" i="4"/>
  <c r="C427" i="4" s="1"/>
  <c r="D427" i="4" s="1"/>
  <c r="B426" i="4"/>
  <c r="C426" i="4" s="1"/>
  <c r="D426" i="4" s="1"/>
  <c r="B425" i="4"/>
  <c r="C425" i="4" s="1"/>
  <c r="D425" i="4" s="1"/>
  <c r="B424" i="4"/>
  <c r="C424" i="4" s="1"/>
  <c r="D424" i="4" s="1"/>
  <c r="B423" i="4"/>
  <c r="C423" i="4" s="1"/>
  <c r="D423" i="4" s="1"/>
  <c r="B422" i="4"/>
  <c r="C422" i="4" s="1"/>
  <c r="D422" i="4" s="1"/>
  <c r="B421" i="4"/>
  <c r="C421" i="4" s="1"/>
  <c r="D421" i="4" s="1"/>
  <c r="B420" i="4"/>
  <c r="C420" i="4" s="1"/>
  <c r="D420" i="4" s="1"/>
  <c r="B419" i="4"/>
  <c r="C419" i="4" s="1"/>
  <c r="D419" i="4" s="1"/>
  <c r="B418" i="4"/>
  <c r="C418" i="4" s="1"/>
  <c r="D418" i="4" s="1"/>
  <c r="B417" i="4"/>
  <c r="C417" i="4" s="1"/>
  <c r="D417" i="4" s="1"/>
  <c r="B416" i="4"/>
  <c r="C416" i="4" s="1"/>
  <c r="D416" i="4" s="1"/>
  <c r="B415" i="4"/>
  <c r="C415" i="4" s="1"/>
  <c r="D415" i="4" s="1"/>
  <c r="B414" i="4"/>
  <c r="C414" i="4" s="1"/>
  <c r="D414" i="4" s="1"/>
  <c r="B413" i="4"/>
  <c r="C413" i="4" s="1"/>
  <c r="D413" i="4" s="1"/>
  <c r="B412" i="4"/>
  <c r="B411" i="4"/>
  <c r="C411" i="4" s="1"/>
  <c r="D411" i="4" s="1"/>
  <c r="B410" i="4"/>
  <c r="C410" i="4" s="1"/>
  <c r="D410" i="4" s="1"/>
  <c r="B409" i="4"/>
  <c r="C409" i="4" s="1"/>
  <c r="D409" i="4" s="1"/>
  <c r="B408" i="4"/>
  <c r="C408" i="4" s="1"/>
  <c r="D408" i="4" s="1"/>
  <c r="B407" i="4"/>
  <c r="C407" i="4" s="1"/>
  <c r="D407" i="4" s="1"/>
  <c r="B406" i="4"/>
  <c r="C406" i="4" s="1"/>
  <c r="D406" i="4" s="1"/>
  <c r="B405" i="4"/>
  <c r="C405" i="4" s="1"/>
  <c r="D405" i="4" s="1"/>
  <c r="B404" i="4"/>
  <c r="C404" i="4" s="1"/>
  <c r="D404" i="4" s="1"/>
  <c r="B403" i="4"/>
  <c r="C403" i="4" s="1"/>
  <c r="D403" i="4" s="1"/>
  <c r="B402" i="4"/>
  <c r="C402" i="4" s="1"/>
  <c r="D402" i="4" s="1"/>
  <c r="B4" i="3" s="1"/>
  <c r="B5" i="3" s="1"/>
  <c r="B7" i="3" s="1"/>
  <c r="B9" i="3" s="1"/>
  <c r="B10" i="3" s="1"/>
  <c r="B401" i="4"/>
  <c r="C401" i="4" s="1"/>
  <c r="D401" i="4" s="1"/>
  <c r="B400" i="4"/>
  <c r="C400" i="4" s="1"/>
  <c r="D400" i="4" s="1"/>
  <c r="B399" i="4"/>
  <c r="C399" i="4" s="1"/>
  <c r="D399" i="4" s="1"/>
  <c r="B398" i="4"/>
  <c r="C398" i="4" s="1"/>
  <c r="D398" i="4" s="1"/>
  <c r="B397" i="4"/>
  <c r="C397" i="4" s="1"/>
  <c r="D397" i="4" s="1"/>
  <c r="B396" i="4"/>
  <c r="C396" i="4" s="1"/>
  <c r="D396" i="4" s="1"/>
  <c r="B395" i="4"/>
  <c r="C395" i="4" s="1"/>
  <c r="D395" i="4" s="1"/>
  <c r="B394" i="4"/>
  <c r="C394" i="4" s="1"/>
  <c r="D394" i="4" s="1"/>
  <c r="B393" i="4"/>
  <c r="C393" i="4" s="1"/>
  <c r="D393" i="4" s="1"/>
  <c r="B392" i="4"/>
  <c r="C392" i="4" s="1"/>
  <c r="D392" i="4" s="1"/>
  <c r="B391" i="4"/>
  <c r="C391" i="4" s="1"/>
  <c r="D391" i="4" s="1"/>
  <c r="B390" i="4"/>
  <c r="C390" i="4" s="1"/>
  <c r="D390" i="4" s="1"/>
  <c r="B389" i="4"/>
  <c r="C389" i="4" s="1"/>
  <c r="D389" i="4" s="1"/>
  <c r="B388" i="4"/>
  <c r="C388" i="4" s="1"/>
  <c r="D388" i="4" s="1"/>
  <c r="B387" i="4"/>
  <c r="C387" i="4" s="1"/>
  <c r="D387" i="4" s="1"/>
  <c r="B386" i="4"/>
  <c r="C386" i="4" s="1"/>
  <c r="D386" i="4" s="1"/>
  <c r="B385" i="4"/>
  <c r="C385" i="4" s="1"/>
  <c r="D385" i="4" s="1"/>
  <c r="B384" i="4"/>
  <c r="C384" i="4" s="1"/>
  <c r="D384" i="4" s="1"/>
  <c r="B383" i="4"/>
  <c r="C383" i="4" s="1"/>
  <c r="D383" i="4" s="1"/>
  <c r="B382" i="4"/>
  <c r="C382" i="4" s="1"/>
  <c r="D382" i="4" s="1"/>
  <c r="B381" i="4"/>
  <c r="C381" i="4" s="1"/>
  <c r="D381" i="4" s="1"/>
  <c r="B380" i="4"/>
  <c r="C380" i="4" s="1"/>
  <c r="D380" i="4" s="1"/>
  <c r="B379" i="4"/>
  <c r="C379" i="4" s="1"/>
  <c r="D379" i="4" s="1"/>
  <c r="B378" i="4"/>
  <c r="C378" i="4" s="1"/>
  <c r="D378" i="4" s="1"/>
  <c r="B377" i="4"/>
  <c r="C377" i="4" s="1"/>
  <c r="D377" i="4" s="1"/>
  <c r="B376" i="4"/>
  <c r="C376" i="4" s="1"/>
  <c r="D376" i="4" s="1"/>
  <c r="B375" i="4"/>
  <c r="C375" i="4" s="1"/>
  <c r="D375" i="4" s="1"/>
  <c r="B374" i="4"/>
  <c r="C374" i="4" s="1"/>
  <c r="D374" i="4" s="1"/>
  <c r="B373" i="4"/>
  <c r="C373" i="4" s="1"/>
  <c r="D373" i="4" s="1"/>
  <c r="B372" i="4"/>
  <c r="C372" i="4" s="1"/>
  <c r="D372" i="4" s="1"/>
  <c r="B371" i="4"/>
  <c r="C371" i="4" s="1"/>
  <c r="D371" i="4" s="1"/>
  <c r="B370" i="4"/>
  <c r="C370" i="4" s="1"/>
  <c r="D370" i="4" s="1"/>
  <c r="B369" i="4"/>
  <c r="C369" i="4" s="1"/>
  <c r="D369" i="4" s="1"/>
  <c r="B368" i="4"/>
  <c r="C368" i="4" s="1"/>
  <c r="D368" i="4" s="1"/>
  <c r="B367" i="4"/>
  <c r="C367" i="4" s="1"/>
  <c r="D367" i="4" s="1"/>
  <c r="B366" i="4"/>
  <c r="C366" i="4" s="1"/>
  <c r="D366" i="4" s="1"/>
  <c r="B365" i="4"/>
  <c r="C365" i="4" s="1"/>
  <c r="D365" i="4" s="1"/>
  <c r="B364" i="4"/>
  <c r="C364" i="4" s="1"/>
  <c r="D364" i="4" s="1"/>
  <c r="B363" i="4"/>
  <c r="C363" i="4" s="1"/>
  <c r="D363" i="4" s="1"/>
  <c r="B362" i="4"/>
  <c r="C362" i="4" s="1"/>
  <c r="D362" i="4" s="1"/>
  <c r="B361" i="4"/>
  <c r="C361" i="4" s="1"/>
  <c r="D361" i="4" s="1"/>
  <c r="B360" i="4"/>
  <c r="C360" i="4" s="1"/>
  <c r="D360" i="4" s="1"/>
  <c r="B359" i="4"/>
  <c r="C359" i="4" s="1"/>
  <c r="D359" i="4" s="1"/>
  <c r="B358" i="4"/>
  <c r="C358" i="4" s="1"/>
  <c r="D358" i="4" s="1"/>
  <c r="B357" i="4"/>
  <c r="C357" i="4" s="1"/>
  <c r="D357" i="4" s="1"/>
  <c r="B356" i="4"/>
  <c r="C356" i="4" s="1"/>
  <c r="D356" i="4" s="1"/>
  <c r="B355" i="4"/>
  <c r="C355" i="4" s="1"/>
  <c r="D355" i="4" s="1"/>
  <c r="B354" i="4"/>
  <c r="C354" i="4" s="1"/>
  <c r="D354" i="4" s="1"/>
  <c r="B353" i="4"/>
  <c r="C353" i="4" s="1"/>
  <c r="D353" i="4" s="1"/>
  <c r="B352" i="4"/>
  <c r="C352" i="4" s="1"/>
  <c r="D352" i="4" s="1"/>
  <c r="B351" i="4"/>
  <c r="C351" i="4" s="1"/>
  <c r="D351" i="4" s="1"/>
  <c r="B350" i="4"/>
  <c r="C350" i="4" s="1"/>
  <c r="D350" i="4" s="1"/>
  <c r="B349" i="4"/>
  <c r="C349" i="4" s="1"/>
  <c r="D349" i="4" s="1"/>
  <c r="B348" i="4"/>
  <c r="C348" i="4" s="1"/>
  <c r="D348" i="4" s="1"/>
  <c r="B347" i="4"/>
  <c r="C347" i="4" s="1"/>
  <c r="D347" i="4" s="1"/>
  <c r="B346" i="4"/>
  <c r="C346" i="4" s="1"/>
  <c r="D346" i="4" s="1"/>
  <c r="B345" i="4"/>
  <c r="C345" i="4" s="1"/>
  <c r="D345" i="4" s="1"/>
  <c r="B344" i="4"/>
  <c r="C344" i="4" s="1"/>
  <c r="D344" i="4" s="1"/>
  <c r="B343" i="4"/>
  <c r="C343" i="4" s="1"/>
  <c r="D343" i="4" s="1"/>
  <c r="B342" i="4"/>
  <c r="C342" i="4" s="1"/>
  <c r="D342" i="4" s="1"/>
  <c r="B341" i="4"/>
  <c r="C341" i="4" s="1"/>
  <c r="D341" i="4" s="1"/>
  <c r="B340" i="4"/>
  <c r="C340" i="4" s="1"/>
  <c r="D340" i="4" s="1"/>
  <c r="B339" i="4"/>
  <c r="C339" i="4" s="1"/>
  <c r="D339" i="4" s="1"/>
  <c r="B338" i="4"/>
  <c r="C338" i="4" s="1"/>
  <c r="D338" i="4" s="1"/>
  <c r="B337" i="4"/>
  <c r="C337" i="4" s="1"/>
  <c r="D337" i="4" s="1"/>
  <c r="B336" i="4"/>
  <c r="C336" i="4" s="1"/>
  <c r="D336" i="4" s="1"/>
  <c r="B335" i="4"/>
  <c r="C335" i="4" s="1"/>
  <c r="D335" i="4" s="1"/>
  <c r="B334" i="4"/>
  <c r="C334" i="4" s="1"/>
  <c r="D334" i="4" s="1"/>
  <c r="B333" i="4"/>
  <c r="C333" i="4" s="1"/>
  <c r="D333" i="4" s="1"/>
  <c r="B332" i="4"/>
  <c r="C332" i="4" s="1"/>
  <c r="D332" i="4" s="1"/>
  <c r="B331" i="4"/>
  <c r="C331" i="4" s="1"/>
  <c r="D331" i="4" s="1"/>
  <c r="B330" i="4"/>
  <c r="C330" i="4" s="1"/>
  <c r="D330" i="4" s="1"/>
  <c r="B329" i="4"/>
  <c r="C329" i="4" s="1"/>
  <c r="D329" i="4" s="1"/>
  <c r="B328" i="4"/>
  <c r="C328" i="4" s="1"/>
  <c r="D328" i="4" s="1"/>
  <c r="B327" i="4"/>
  <c r="C327" i="4" s="1"/>
  <c r="D327" i="4" s="1"/>
  <c r="B326" i="4"/>
  <c r="C326" i="4" s="1"/>
  <c r="D326" i="4" s="1"/>
  <c r="B325" i="4"/>
  <c r="C325" i="4" s="1"/>
  <c r="D325" i="4" s="1"/>
  <c r="B324" i="4"/>
  <c r="C324" i="4" s="1"/>
  <c r="D324" i="4" s="1"/>
  <c r="B323" i="4"/>
  <c r="C323" i="4" s="1"/>
  <c r="D323" i="4" s="1"/>
  <c r="B322" i="4"/>
  <c r="C322" i="4" s="1"/>
  <c r="D322" i="4" s="1"/>
  <c r="B321" i="4"/>
  <c r="C321" i="4" s="1"/>
  <c r="D321" i="4" s="1"/>
  <c r="B320" i="4"/>
  <c r="C320" i="4" s="1"/>
  <c r="D320" i="4" s="1"/>
  <c r="B319" i="4"/>
  <c r="C319" i="4" s="1"/>
  <c r="D319" i="4" s="1"/>
  <c r="B318" i="4"/>
  <c r="C318" i="4" s="1"/>
  <c r="D318" i="4" s="1"/>
  <c r="B317" i="4"/>
  <c r="C317" i="4" s="1"/>
  <c r="D317" i="4" s="1"/>
  <c r="B316" i="4"/>
  <c r="C316" i="4" s="1"/>
  <c r="D316" i="4" s="1"/>
  <c r="B315" i="4"/>
  <c r="C315" i="4" s="1"/>
  <c r="D315" i="4" s="1"/>
  <c r="B314" i="4"/>
  <c r="C314" i="4" s="1"/>
  <c r="D314" i="4" s="1"/>
  <c r="B313" i="4"/>
  <c r="C313" i="4" s="1"/>
  <c r="D313" i="4" s="1"/>
  <c r="B312" i="4"/>
  <c r="C312" i="4" s="1"/>
  <c r="D312" i="4" s="1"/>
  <c r="B311" i="4"/>
  <c r="C311" i="4" s="1"/>
  <c r="D311" i="4" s="1"/>
  <c r="B310" i="4"/>
  <c r="C310" i="4" s="1"/>
  <c r="D310" i="4" s="1"/>
  <c r="B309" i="4"/>
  <c r="C309" i="4" s="1"/>
  <c r="D309" i="4" s="1"/>
  <c r="B308" i="4"/>
  <c r="C308" i="4" s="1"/>
  <c r="D308" i="4" s="1"/>
  <c r="B307" i="4"/>
  <c r="C307" i="4" s="1"/>
  <c r="D307" i="4" s="1"/>
  <c r="B306" i="4"/>
  <c r="C306" i="4" s="1"/>
  <c r="D306" i="4" s="1"/>
  <c r="B305" i="4"/>
  <c r="C305" i="4" s="1"/>
  <c r="D305" i="4" s="1"/>
  <c r="B304" i="4"/>
  <c r="C304" i="4" s="1"/>
  <c r="D304" i="4" s="1"/>
  <c r="B303" i="4"/>
  <c r="C303" i="4" s="1"/>
  <c r="D303" i="4" s="1"/>
  <c r="B302" i="4"/>
  <c r="C302" i="4" s="1"/>
  <c r="D302" i="4" s="1"/>
  <c r="B301" i="4"/>
  <c r="C301" i="4" s="1"/>
  <c r="D301" i="4" s="1"/>
  <c r="B300" i="4"/>
  <c r="C300" i="4" s="1"/>
  <c r="D300" i="4" s="1"/>
  <c r="B299" i="4"/>
  <c r="C299" i="4" s="1"/>
  <c r="D299" i="4" s="1"/>
  <c r="B298" i="4"/>
  <c r="C298" i="4" s="1"/>
  <c r="D298" i="4" s="1"/>
  <c r="B297" i="4"/>
  <c r="C297" i="4" s="1"/>
  <c r="D297" i="4" s="1"/>
  <c r="B296" i="4"/>
  <c r="C296" i="4" s="1"/>
  <c r="D296" i="4" s="1"/>
  <c r="B295" i="4"/>
  <c r="C295" i="4" s="1"/>
  <c r="D295" i="4" s="1"/>
  <c r="B294" i="4"/>
  <c r="C294" i="4" s="1"/>
  <c r="D294" i="4" s="1"/>
  <c r="B293" i="4"/>
  <c r="C293" i="4" s="1"/>
  <c r="D293" i="4" s="1"/>
  <c r="B292" i="4"/>
  <c r="C292" i="4" s="1"/>
  <c r="D292" i="4" s="1"/>
  <c r="B291" i="4"/>
  <c r="C291" i="4" s="1"/>
  <c r="D291" i="4" s="1"/>
  <c r="B290" i="4"/>
  <c r="C290" i="4" s="1"/>
  <c r="D290" i="4" s="1"/>
  <c r="B289" i="4"/>
  <c r="C289" i="4" s="1"/>
  <c r="D289" i="4" s="1"/>
  <c r="B288" i="4"/>
  <c r="C288" i="4" s="1"/>
  <c r="D288" i="4" s="1"/>
  <c r="B287" i="4"/>
  <c r="C287" i="4" s="1"/>
  <c r="D287" i="4" s="1"/>
  <c r="B286" i="4"/>
  <c r="C286" i="4" s="1"/>
  <c r="D286" i="4" s="1"/>
  <c r="B285" i="4"/>
  <c r="C285" i="4" s="1"/>
  <c r="D285" i="4" s="1"/>
  <c r="B284" i="4"/>
  <c r="C284" i="4" s="1"/>
  <c r="D284" i="4" s="1"/>
  <c r="B283" i="4"/>
  <c r="C283" i="4" s="1"/>
  <c r="D283" i="4" s="1"/>
  <c r="B282" i="4"/>
  <c r="C282" i="4" s="1"/>
  <c r="D282" i="4" s="1"/>
  <c r="B281" i="4"/>
  <c r="C281" i="4" s="1"/>
  <c r="D281" i="4" s="1"/>
  <c r="B280" i="4"/>
  <c r="C280" i="4" s="1"/>
  <c r="D280" i="4" s="1"/>
  <c r="B279" i="4"/>
  <c r="C279" i="4" s="1"/>
  <c r="D279" i="4" s="1"/>
  <c r="B278" i="4"/>
  <c r="C278" i="4" s="1"/>
  <c r="D278" i="4" s="1"/>
  <c r="B277" i="4"/>
  <c r="C277" i="4" s="1"/>
  <c r="D277" i="4" s="1"/>
  <c r="B276" i="4"/>
  <c r="C276" i="4" s="1"/>
  <c r="D276" i="4" s="1"/>
  <c r="B275" i="4"/>
  <c r="C275" i="4" s="1"/>
  <c r="D275" i="4" s="1"/>
  <c r="B274" i="4"/>
  <c r="C274" i="4" s="1"/>
  <c r="D274" i="4" s="1"/>
  <c r="B273" i="4"/>
  <c r="C273" i="4" s="1"/>
  <c r="D273" i="4" s="1"/>
  <c r="B272" i="4"/>
  <c r="C272" i="4" s="1"/>
  <c r="D272" i="4" s="1"/>
  <c r="B271" i="4"/>
  <c r="C271" i="4" s="1"/>
  <c r="D271" i="4" s="1"/>
  <c r="B270" i="4"/>
  <c r="C270" i="4" s="1"/>
  <c r="D270" i="4" s="1"/>
  <c r="B269" i="4"/>
  <c r="C269" i="4" s="1"/>
  <c r="D269" i="4" s="1"/>
  <c r="B268" i="4"/>
  <c r="C268" i="4" s="1"/>
  <c r="D268" i="4" s="1"/>
  <c r="B267" i="4"/>
  <c r="C267" i="4" s="1"/>
  <c r="D267" i="4" s="1"/>
  <c r="B266" i="4"/>
  <c r="C266" i="4" s="1"/>
  <c r="D266" i="4" s="1"/>
  <c r="B265" i="4"/>
  <c r="C265" i="4" s="1"/>
  <c r="D265" i="4" s="1"/>
  <c r="B264" i="4"/>
  <c r="C264" i="4" s="1"/>
  <c r="D264" i="4" s="1"/>
  <c r="B263" i="4"/>
  <c r="C263" i="4" s="1"/>
  <c r="D263" i="4" s="1"/>
  <c r="B262" i="4"/>
  <c r="C262" i="4" s="1"/>
  <c r="D262" i="4" s="1"/>
  <c r="B261" i="4"/>
  <c r="C261" i="4" s="1"/>
  <c r="D261" i="4" s="1"/>
  <c r="B260" i="4"/>
  <c r="C260" i="4" s="1"/>
  <c r="D260" i="4" s="1"/>
  <c r="B259" i="4"/>
  <c r="C259" i="4" s="1"/>
  <c r="D259" i="4" s="1"/>
  <c r="B258" i="4"/>
  <c r="C258" i="4" s="1"/>
  <c r="D258" i="4" s="1"/>
  <c r="B257" i="4"/>
  <c r="C257" i="4" s="1"/>
  <c r="D257" i="4" s="1"/>
  <c r="B256" i="4"/>
  <c r="C256" i="4" s="1"/>
  <c r="D256" i="4" s="1"/>
  <c r="B255" i="4"/>
  <c r="C255" i="4" s="1"/>
  <c r="D255" i="4" s="1"/>
  <c r="B254" i="4"/>
  <c r="C254" i="4" s="1"/>
  <c r="D254" i="4" s="1"/>
  <c r="B253" i="4"/>
  <c r="C253" i="4" s="1"/>
  <c r="D253" i="4" s="1"/>
  <c r="B252" i="4"/>
  <c r="C252" i="4" s="1"/>
  <c r="D252" i="4" s="1"/>
  <c r="B251" i="4"/>
  <c r="C251" i="4" s="1"/>
  <c r="D251" i="4" s="1"/>
  <c r="B250" i="4"/>
  <c r="C250" i="4" s="1"/>
  <c r="D250" i="4" s="1"/>
  <c r="B249" i="4"/>
  <c r="C249" i="4" s="1"/>
  <c r="D249" i="4" s="1"/>
  <c r="B248" i="4"/>
  <c r="C248" i="4" s="1"/>
  <c r="D248" i="4" s="1"/>
  <c r="B247" i="4"/>
  <c r="C247" i="4" s="1"/>
  <c r="D247" i="4" s="1"/>
  <c r="B246" i="4"/>
  <c r="C246" i="4" s="1"/>
  <c r="D246" i="4" s="1"/>
  <c r="B245" i="4"/>
  <c r="C245" i="4" s="1"/>
  <c r="D245" i="4" s="1"/>
  <c r="B244" i="4"/>
  <c r="C244" i="4" s="1"/>
  <c r="D244" i="4" s="1"/>
  <c r="B243" i="4"/>
  <c r="C243" i="4" s="1"/>
  <c r="D243" i="4" s="1"/>
  <c r="B242" i="4"/>
  <c r="C242" i="4" s="1"/>
  <c r="D242" i="4" s="1"/>
  <c r="B241" i="4"/>
  <c r="C241" i="4" s="1"/>
  <c r="D241" i="4" s="1"/>
  <c r="B240" i="4"/>
  <c r="C240" i="4" s="1"/>
  <c r="D240" i="4" s="1"/>
  <c r="B239" i="4"/>
  <c r="C239" i="4" s="1"/>
  <c r="D239" i="4" s="1"/>
  <c r="B238" i="4"/>
  <c r="C238" i="4" s="1"/>
  <c r="D238" i="4" s="1"/>
  <c r="B237" i="4"/>
  <c r="C237" i="4" s="1"/>
  <c r="D237" i="4" s="1"/>
  <c r="B236" i="4"/>
  <c r="C236" i="4" s="1"/>
  <c r="D236" i="4" s="1"/>
  <c r="B235" i="4"/>
  <c r="C235" i="4" s="1"/>
  <c r="D235" i="4" s="1"/>
  <c r="B234" i="4"/>
  <c r="C234" i="4" s="1"/>
  <c r="D234" i="4" s="1"/>
  <c r="B233" i="4"/>
  <c r="C233" i="4" s="1"/>
  <c r="D233" i="4" s="1"/>
  <c r="B232" i="4"/>
  <c r="C232" i="4" s="1"/>
  <c r="D232" i="4" s="1"/>
  <c r="B231" i="4"/>
  <c r="C231" i="4" s="1"/>
  <c r="D231" i="4" s="1"/>
  <c r="B230" i="4"/>
  <c r="C230" i="4" s="1"/>
  <c r="D230" i="4" s="1"/>
  <c r="B229" i="4"/>
  <c r="C229" i="4" s="1"/>
  <c r="D229" i="4" s="1"/>
  <c r="B228" i="4"/>
  <c r="C228" i="4" s="1"/>
  <c r="D228" i="4" s="1"/>
  <c r="B227" i="4"/>
  <c r="C227" i="4" s="1"/>
  <c r="D227" i="4" s="1"/>
  <c r="B226" i="4"/>
  <c r="C226" i="4" s="1"/>
  <c r="D226" i="4" s="1"/>
  <c r="B225" i="4"/>
  <c r="C225" i="4" s="1"/>
  <c r="D225" i="4" s="1"/>
  <c r="B224" i="4"/>
  <c r="C224" i="4" s="1"/>
  <c r="D224" i="4" s="1"/>
  <c r="B223" i="4"/>
  <c r="C223" i="4" s="1"/>
  <c r="D223" i="4" s="1"/>
  <c r="B222" i="4"/>
  <c r="C222" i="4" s="1"/>
  <c r="D222" i="4" s="1"/>
  <c r="B221" i="4"/>
  <c r="C221" i="4" s="1"/>
  <c r="D221" i="4" s="1"/>
  <c r="B220" i="4"/>
  <c r="C220" i="4" s="1"/>
  <c r="D220" i="4" s="1"/>
  <c r="B219" i="4"/>
  <c r="C219" i="4" s="1"/>
  <c r="D219" i="4" s="1"/>
  <c r="B218" i="4"/>
  <c r="C218" i="4" s="1"/>
  <c r="D218" i="4" s="1"/>
  <c r="B217" i="4"/>
  <c r="C217" i="4" s="1"/>
  <c r="D217" i="4" s="1"/>
  <c r="B216" i="4"/>
  <c r="C216" i="4" s="1"/>
  <c r="D216" i="4" s="1"/>
  <c r="B215" i="4"/>
  <c r="C215" i="4" s="1"/>
  <c r="D215" i="4" s="1"/>
  <c r="B214" i="4"/>
  <c r="C214" i="4" s="1"/>
  <c r="D214" i="4" s="1"/>
  <c r="B213" i="4"/>
  <c r="C213" i="4" s="1"/>
  <c r="D213" i="4" s="1"/>
  <c r="B212" i="4"/>
  <c r="C212" i="4" s="1"/>
  <c r="D212" i="4" s="1"/>
  <c r="B211" i="4"/>
  <c r="C211" i="4" s="1"/>
  <c r="D211" i="4" s="1"/>
  <c r="B210" i="4"/>
  <c r="C210" i="4" s="1"/>
  <c r="D210" i="4" s="1"/>
  <c r="B209" i="4"/>
  <c r="C209" i="4" s="1"/>
  <c r="D209" i="4" s="1"/>
  <c r="B208" i="4"/>
  <c r="C208" i="4" s="1"/>
  <c r="D208" i="4" s="1"/>
  <c r="B207" i="4"/>
  <c r="C207" i="4" s="1"/>
  <c r="D207" i="4" s="1"/>
  <c r="B206" i="4"/>
  <c r="C206" i="4" s="1"/>
  <c r="D206" i="4" s="1"/>
  <c r="B205" i="4"/>
  <c r="C205" i="4" s="1"/>
  <c r="D205" i="4" s="1"/>
  <c r="B204" i="4"/>
  <c r="C204" i="4" s="1"/>
  <c r="D204" i="4" s="1"/>
  <c r="B203" i="4"/>
  <c r="C203" i="4" s="1"/>
  <c r="D203" i="4" s="1"/>
  <c r="B202" i="4"/>
  <c r="C202" i="4" s="1"/>
  <c r="D202" i="4" s="1"/>
  <c r="B201" i="4"/>
  <c r="C201" i="4" s="1"/>
  <c r="D201" i="4" s="1"/>
  <c r="B200" i="4"/>
  <c r="C200" i="4" s="1"/>
  <c r="D200" i="4" s="1"/>
  <c r="B199" i="4"/>
  <c r="C199" i="4" s="1"/>
  <c r="D199" i="4" s="1"/>
  <c r="B198" i="4"/>
  <c r="C198" i="4" s="1"/>
  <c r="D198" i="4" s="1"/>
  <c r="B197" i="4"/>
  <c r="C197" i="4" s="1"/>
  <c r="D197" i="4" s="1"/>
  <c r="B196" i="4"/>
  <c r="C196" i="4" s="1"/>
  <c r="D196" i="4" s="1"/>
  <c r="B195" i="4"/>
  <c r="C195" i="4" s="1"/>
  <c r="D195" i="4" s="1"/>
  <c r="B194" i="4"/>
  <c r="C194" i="4" s="1"/>
  <c r="D194" i="4" s="1"/>
  <c r="B193" i="4"/>
  <c r="C193" i="4" s="1"/>
  <c r="D193" i="4" s="1"/>
  <c r="B192" i="4"/>
  <c r="C192" i="4" s="1"/>
  <c r="D192" i="4" s="1"/>
  <c r="B191" i="4"/>
  <c r="C191" i="4" s="1"/>
  <c r="D191" i="4" s="1"/>
  <c r="B190" i="4"/>
  <c r="C190" i="4" s="1"/>
  <c r="D190" i="4" s="1"/>
  <c r="B189" i="4"/>
  <c r="C189" i="4" s="1"/>
  <c r="D189" i="4" s="1"/>
  <c r="B188" i="4"/>
  <c r="C188" i="4" s="1"/>
  <c r="D188" i="4" s="1"/>
  <c r="B187" i="4"/>
  <c r="C187" i="4" s="1"/>
  <c r="D187" i="4" s="1"/>
  <c r="B186" i="4"/>
  <c r="C186" i="4" s="1"/>
  <c r="D186" i="4" s="1"/>
  <c r="B185" i="4"/>
  <c r="C185" i="4" s="1"/>
  <c r="D185" i="4" s="1"/>
  <c r="B184" i="4"/>
  <c r="C184" i="4" s="1"/>
  <c r="D184" i="4" s="1"/>
  <c r="B183" i="4"/>
  <c r="C183" i="4" s="1"/>
  <c r="D183" i="4" s="1"/>
  <c r="B182" i="4"/>
  <c r="C182" i="4" s="1"/>
  <c r="D182" i="4" s="1"/>
  <c r="B181" i="4"/>
  <c r="C181" i="4" s="1"/>
  <c r="D181" i="4" s="1"/>
  <c r="B180" i="4"/>
  <c r="C180" i="4" s="1"/>
  <c r="D180" i="4" s="1"/>
  <c r="B179" i="4"/>
  <c r="C179" i="4" s="1"/>
  <c r="D179" i="4" s="1"/>
  <c r="B178" i="4"/>
  <c r="C178" i="4" s="1"/>
  <c r="D178" i="4" s="1"/>
  <c r="B177" i="4"/>
  <c r="C177" i="4" s="1"/>
  <c r="D177" i="4" s="1"/>
  <c r="B176" i="4"/>
  <c r="C176" i="4" s="1"/>
  <c r="D176" i="4" s="1"/>
  <c r="B175" i="4"/>
  <c r="C175" i="4" s="1"/>
  <c r="D175" i="4" s="1"/>
  <c r="B174" i="4"/>
  <c r="C174" i="4" s="1"/>
  <c r="D174" i="4" s="1"/>
  <c r="B173" i="4"/>
  <c r="C173" i="4" s="1"/>
  <c r="D173" i="4" s="1"/>
  <c r="B172" i="4"/>
  <c r="C172" i="4" s="1"/>
  <c r="D172" i="4" s="1"/>
  <c r="B171" i="4"/>
  <c r="C171" i="4" s="1"/>
  <c r="D171" i="4" s="1"/>
  <c r="B170" i="4"/>
  <c r="C170" i="4" s="1"/>
  <c r="D170" i="4" s="1"/>
  <c r="B169" i="4"/>
  <c r="C169" i="4" s="1"/>
  <c r="D169" i="4" s="1"/>
  <c r="B168" i="4"/>
  <c r="C168" i="4" s="1"/>
  <c r="D168" i="4" s="1"/>
  <c r="B167" i="4"/>
  <c r="C167" i="4" s="1"/>
  <c r="D167" i="4" s="1"/>
  <c r="B166" i="4"/>
  <c r="C166" i="4" s="1"/>
  <c r="D166" i="4" s="1"/>
  <c r="B165" i="4"/>
  <c r="C165" i="4" s="1"/>
  <c r="D165" i="4" s="1"/>
  <c r="B164" i="4"/>
  <c r="C164" i="4" s="1"/>
  <c r="D164" i="4" s="1"/>
  <c r="B163" i="4"/>
  <c r="C163" i="4" s="1"/>
  <c r="D163" i="4" s="1"/>
  <c r="B162" i="4"/>
  <c r="C162" i="4" s="1"/>
  <c r="D162" i="4" s="1"/>
  <c r="B161" i="4"/>
  <c r="C161" i="4" s="1"/>
  <c r="D161" i="4" s="1"/>
  <c r="B160" i="4"/>
  <c r="C160" i="4" s="1"/>
  <c r="D160" i="4" s="1"/>
  <c r="B159" i="4"/>
  <c r="C159" i="4" s="1"/>
  <c r="D159" i="4" s="1"/>
  <c r="B158" i="4"/>
  <c r="C158" i="4" s="1"/>
  <c r="D158" i="4" s="1"/>
  <c r="B157" i="4"/>
  <c r="C157" i="4" s="1"/>
  <c r="D157" i="4" s="1"/>
  <c r="B156" i="4"/>
  <c r="C156" i="4" s="1"/>
  <c r="D156" i="4" s="1"/>
  <c r="B155" i="4"/>
  <c r="C155" i="4" s="1"/>
  <c r="D155" i="4" s="1"/>
  <c r="B154" i="4"/>
  <c r="C154" i="4" s="1"/>
  <c r="D154" i="4" s="1"/>
  <c r="B153" i="4"/>
  <c r="C153" i="4" s="1"/>
  <c r="D153" i="4" s="1"/>
  <c r="B152" i="4"/>
  <c r="C152" i="4" s="1"/>
  <c r="D152" i="4" s="1"/>
  <c r="B151" i="4"/>
  <c r="C151" i="4" s="1"/>
  <c r="D151" i="4" s="1"/>
  <c r="B150" i="4"/>
  <c r="C150" i="4" s="1"/>
  <c r="D150" i="4" s="1"/>
  <c r="B149" i="4"/>
  <c r="C149" i="4" s="1"/>
  <c r="D149" i="4" s="1"/>
  <c r="B148" i="4"/>
  <c r="C148" i="4" s="1"/>
  <c r="D148" i="4" s="1"/>
  <c r="B147" i="4"/>
  <c r="C147" i="4" s="1"/>
  <c r="D147" i="4" s="1"/>
  <c r="B146" i="4"/>
  <c r="C146" i="4" s="1"/>
  <c r="D146" i="4" s="1"/>
  <c r="B145" i="4"/>
  <c r="C145" i="4" s="1"/>
  <c r="D145" i="4" s="1"/>
  <c r="B144" i="4"/>
  <c r="C144" i="4" s="1"/>
  <c r="D144" i="4" s="1"/>
  <c r="B143" i="4"/>
  <c r="C143" i="4" s="1"/>
  <c r="D143" i="4" s="1"/>
  <c r="B142" i="4"/>
  <c r="C142" i="4" s="1"/>
  <c r="D142" i="4" s="1"/>
  <c r="B141" i="4"/>
  <c r="C141" i="4" s="1"/>
  <c r="D141" i="4" s="1"/>
  <c r="B140" i="4"/>
  <c r="C140" i="4" s="1"/>
  <c r="D140" i="4" s="1"/>
  <c r="B139" i="4"/>
  <c r="C139" i="4" s="1"/>
  <c r="D139" i="4" s="1"/>
  <c r="B138" i="4"/>
  <c r="C138" i="4" s="1"/>
  <c r="D138" i="4" s="1"/>
  <c r="B137" i="4"/>
  <c r="C137" i="4" s="1"/>
  <c r="D137" i="4" s="1"/>
  <c r="B136" i="4"/>
  <c r="C136" i="4" s="1"/>
  <c r="D136" i="4" s="1"/>
  <c r="B135" i="4"/>
  <c r="C135" i="4" s="1"/>
  <c r="D135" i="4" s="1"/>
  <c r="B134" i="4"/>
  <c r="C134" i="4" s="1"/>
  <c r="D134" i="4" s="1"/>
  <c r="B133" i="4"/>
  <c r="C133" i="4" s="1"/>
  <c r="D133" i="4" s="1"/>
  <c r="B132" i="4"/>
  <c r="C132" i="4" s="1"/>
  <c r="D132" i="4" s="1"/>
  <c r="B131" i="4"/>
  <c r="C131" i="4" s="1"/>
  <c r="D131" i="4" s="1"/>
  <c r="B130" i="4"/>
  <c r="C130" i="4" s="1"/>
  <c r="D130" i="4" s="1"/>
  <c r="B129" i="4"/>
  <c r="C129" i="4" s="1"/>
  <c r="D129" i="4" s="1"/>
  <c r="B128" i="4"/>
  <c r="C128" i="4" s="1"/>
  <c r="D128" i="4" s="1"/>
  <c r="B127" i="4"/>
  <c r="C127" i="4" s="1"/>
  <c r="D127" i="4" s="1"/>
  <c r="B126" i="4"/>
  <c r="C126" i="4" s="1"/>
  <c r="D126" i="4" s="1"/>
  <c r="B125" i="4"/>
  <c r="C125" i="4" s="1"/>
  <c r="D125" i="4" s="1"/>
  <c r="B124" i="4"/>
  <c r="C124" i="4" s="1"/>
  <c r="D124" i="4" s="1"/>
  <c r="B123" i="4"/>
  <c r="C123" i="4" s="1"/>
  <c r="D123" i="4" s="1"/>
  <c r="B122" i="4"/>
  <c r="C122" i="4" s="1"/>
  <c r="D122" i="4" s="1"/>
  <c r="B121" i="4"/>
  <c r="C121" i="4" s="1"/>
  <c r="D121" i="4" s="1"/>
  <c r="B120" i="4"/>
  <c r="C120" i="4" s="1"/>
  <c r="D120" i="4" s="1"/>
  <c r="B119" i="4"/>
  <c r="C119" i="4" s="1"/>
  <c r="D119" i="4" s="1"/>
  <c r="B118" i="4"/>
  <c r="C118" i="4" s="1"/>
  <c r="D118" i="4" s="1"/>
  <c r="B117" i="4"/>
  <c r="C117" i="4" s="1"/>
  <c r="D117" i="4" s="1"/>
  <c r="B116" i="4"/>
  <c r="C116" i="4" s="1"/>
  <c r="D116" i="4" s="1"/>
  <c r="B115" i="4"/>
  <c r="C115" i="4" s="1"/>
  <c r="D115" i="4" s="1"/>
  <c r="B114" i="4"/>
  <c r="C114" i="4" s="1"/>
  <c r="D114" i="4" s="1"/>
  <c r="B113" i="4"/>
  <c r="C113" i="4" s="1"/>
  <c r="D113" i="4" s="1"/>
  <c r="B112" i="4"/>
  <c r="C112" i="4" s="1"/>
  <c r="D112" i="4" s="1"/>
  <c r="B111" i="4"/>
  <c r="C111" i="4" s="1"/>
  <c r="D111" i="4" s="1"/>
  <c r="B110" i="4"/>
  <c r="C110" i="4" s="1"/>
  <c r="D110" i="4" s="1"/>
  <c r="B109" i="4"/>
  <c r="C109" i="4" s="1"/>
  <c r="D109" i="4" s="1"/>
  <c r="B108" i="4"/>
  <c r="C108" i="4" s="1"/>
  <c r="D108" i="4" s="1"/>
  <c r="B107" i="4"/>
  <c r="C107" i="4" s="1"/>
  <c r="D107" i="4" s="1"/>
  <c r="B106" i="4"/>
  <c r="C106" i="4" s="1"/>
  <c r="D106" i="4" s="1"/>
  <c r="B105" i="4"/>
  <c r="C105" i="4" s="1"/>
  <c r="D105" i="4" s="1"/>
  <c r="B104" i="4"/>
  <c r="C104" i="4" s="1"/>
  <c r="D104" i="4" s="1"/>
  <c r="B103" i="4"/>
  <c r="C103" i="4" s="1"/>
  <c r="D103" i="4" s="1"/>
  <c r="B102" i="4"/>
  <c r="C102" i="4" s="1"/>
  <c r="D102" i="4" s="1"/>
  <c r="B101" i="4"/>
  <c r="C101" i="4" s="1"/>
  <c r="D101" i="4" s="1"/>
  <c r="B100" i="4"/>
  <c r="C100" i="4" s="1"/>
  <c r="D100" i="4" s="1"/>
  <c r="B99" i="4"/>
  <c r="C99" i="4" s="1"/>
  <c r="D99" i="4" s="1"/>
  <c r="B98" i="4"/>
  <c r="C98" i="4" s="1"/>
  <c r="D98" i="4" s="1"/>
  <c r="B97" i="4"/>
  <c r="C97" i="4" s="1"/>
  <c r="D97" i="4" s="1"/>
  <c r="B96" i="4"/>
  <c r="C96" i="4" s="1"/>
  <c r="D96" i="4" s="1"/>
  <c r="B95" i="4"/>
  <c r="C95" i="4" s="1"/>
  <c r="D95" i="4" s="1"/>
  <c r="B94" i="4"/>
  <c r="C94" i="4" s="1"/>
  <c r="D94" i="4" s="1"/>
  <c r="B93" i="4"/>
  <c r="C93" i="4" s="1"/>
  <c r="D93" i="4" s="1"/>
  <c r="B92" i="4"/>
  <c r="C92" i="4" s="1"/>
  <c r="D92" i="4" s="1"/>
  <c r="B91" i="4"/>
  <c r="C91" i="4" s="1"/>
  <c r="D91" i="4" s="1"/>
  <c r="B90" i="4"/>
  <c r="C90" i="4" s="1"/>
  <c r="D90" i="4" s="1"/>
  <c r="B89" i="4"/>
  <c r="C89" i="4" s="1"/>
  <c r="D89" i="4" s="1"/>
  <c r="B88" i="4"/>
  <c r="C88" i="4" s="1"/>
  <c r="D88" i="4" s="1"/>
  <c r="B87" i="4"/>
  <c r="C87" i="4" s="1"/>
  <c r="D87" i="4" s="1"/>
  <c r="B86" i="4"/>
  <c r="C86" i="4" s="1"/>
  <c r="D86" i="4" s="1"/>
  <c r="B85" i="4"/>
  <c r="C85" i="4" s="1"/>
  <c r="D85" i="4" s="1"/>
  <c r="B84" i="4"/>
  <c r="C84" i="4" s="1"/>
  <c r="D84" i="4" s="1"/>
  <c r="B83" i="4"/>
  <c r="C83" i="4" s="1"/>
  <c r="D83" i="4" s="1"/>
  <c r="B82" i="4"/>
  <c r="C82" i="4" s="1"/>
  <c r="D82" i="4" s="1"/>
  <c r="B81" i="4"/>
  <c r="C81" i="4" s="1"/>
  <c r="D81" i="4" s="1"/>
  <c r="B80" i="4"/>
  <c r="C80" i="4" s="1"/>
  <c r="D80" i="4" s="1"/>
  <c r="B79" i="4"/>
  <c r="C79" i="4" s="1"/>
  <c r="D79" i="4" s="1"/>
  <c r="B78" i="4"/>
  <c r="C78" i="4" s="1"/>
  <c r="D78" i="4" s="1"/>
  <c r="B77" i="4"/>
  <c r="C77" i="4" s="1"/>
  <c r="D77" i="4" s="1"/>
  <c r="B76" i="4"/>
  <c r="C76" i="4" s="1"/>
  <c r="D76" i="4" s="1"/>
  <c r="B75" i="4"/>
  <c r="C75" i="4" s="1"/>
  <c r="D75" i="4" s="1"/>
  <c r="B74" i="4"/>
  <c r="C74" i="4" s="1"/>
  <c r="D74" i="4" s="1"/>
  <c r="B73" i="4"/>
  <c r="C73" i="4" s="1"/>
  <c r="D73" i="4" s="1"/>
  <c r="B72" i="4"/>
  <c r="C72" i="4" s="1"/>
  <c r="D72" i="4" s="1"/>
  <c r="B71" i="4"/>
  <c r="C71" i="4" s="1"/>
  <c r="D71" i="4" s="1"/>
  <c r="B70" i="4"/>
  <c r="C70" i="4" s="1"/>
  <c r="D70" i="4" s="1"/>
  <c r="B69" i="4"/>
  <c r="C69" i="4" s="1"/>
  <c r="D69" i="4" s="1"/>
  <c r="B68" i="4"/>
  <c r="C68" i="4" s="1"/>
  <c r="D68" i="4" s="1"/>
  <c r="B67" i="4"/>
  <c r="C67" i="4" s="1"/>
  <c r="D67" i="4" s="1"/>
  <c r="B66" i="4"/>
  <c r="C66" i="4" s="1"/>
  <c r="D66" i="4" s="1"/>
  <c r="B65" i="4"/>
  <c r="C65" i="4" s="1"/>
  <c r="D65" i="4" s="1"/>
  <c r="B64" i="4"/>
  <c r="C64" i="4" s="1"/>
  <c r="D64" i="4" s="1"/>
  <c r="B63" i="4"/>
  <c r="C63" i="4" s="1"/>
  <c r="D63" i="4" s="1"/>
  <c r="B62" i="4"/>
  <c r="C62" i="4" s="1"/>
  <c r="D62" i="4" s="1"/>
  <c r="B61" i="4"/>
  <c r="C61" i="4" s="1"/>
  <c r="D61" i="4" s="1"/>
  <c r="B60" i="4"/>
  <c r="C60" i="4" s="1"/>
  <c r="D60" i="4" s="1"/>
  <c r="B59" i="4"/>
  <c r="B58" i="4"/>
  <c r="C58" i="4" s="1"/>
  <c r="D58" i="4" s="1"/>
  <c r="B57" i="4"/>
  <c r="C57" i="4" s="1"/>
  <c r="D57" i="4" s="1"/>
  <c r="B56" i="4"/>
  <c r="C56" i="4" s="1"/>
  <c r="D56" i="4" s="1"/>
  <c r="B55" i="4"/>
  <c r="C55" i="4" s="1"/>
  <c r="D55" i="4" s="1"/>
  <c r="B54" i="4"/>
  <c r="C54" i="4" s="1"/>
  <c r="D54" i="4" s="1"/>
  <c r="B53" i="4"/>
  <c r="C53" i="4" s="1"/>
  <c r="D53" i="4" s="1"/>
  <c r="B52" i="4"/>
  <c r="C52" i="4" s="1"/>
  <c r="D52" i="4" s="1"/>
  <c r="B51" i="4"/>
  <c r="C51" i="4" s="1"/>
  <c r="D51" i="4" s="1"/>
  <c r="B50" i="4"/>
  <c r="C50" i="4" s="1"/>
  <c r="D50" i="4" s="1"/>
  <c r="B49" i="4"/>
  <c r="C49" i="4" s="1"/>
  <c r="D49" i="4" s="1"/>
  <c r="B48" i="4"/>
  <c r="C48" i="4" s="1"/>
  <c r="D48" i="4" s="1"/>
  <c r="B47" i="4"/>
  <c r="C47" i="4" s="1"/>
  <c r="D47" i="4" s="1"/>
  <c r="B46" i="4"/>
  <c r="C46" i="4" s="1"/>
  <c r="D46" i="4" s="1"/>
  <c r="B45" i="4"/>
  <c r="C45" i="4" s="1"/>
  <c r="D45" i="4" s="1"/>
  <c r="B44" i="4"/>
  <c r="C44" i="4" s="1"/>
  <c r="D44" i="4" s="1"/>
  <c r="B43" i="4"/>
  <c r="C43" i="4" s="1"/>
  <c r="D43" i="4" s="1"/>
  <c r="B42" i="4"/>
  <c r="C42" i="4" s="1"/>
  <c r="D42" i="4" s="1"/>
  <c r="B41" i="4"/>
  <c r="C41" i="4" s="1"/>
  <c r="D41" i="4" s="1"/>
  <c r="B40" i="4"/>
  <c r="C40" i="4" s="1"/>
  <c r="D40" i="4" s="1"/>
  <c r="B39" i="4"/>
  <c r="C39" i="4" s="1"/>
  <c r="D39" i="4" s="1"/>
  <c r="B38" i="4"/>
  <c r="C38" i="4" s="1"/>
  <c r="D38" i="4" s="1"/>
  <c r="B37" i="4"/>
  <c r="C37" i="4" s="1"/>
  <c r="D37" i="4" s="1"/>
  <c r="B36" i="4"/>
  <c r="C36" i="4" s="1"/>
  <c r="D36" i="4" s="1"/>
  <c r="B35" i="4"/>
  <c r="C35" i="4" s="1"/>
  <c r="D35" i="4" s="1"/>
  <c r="B34" i="4"/>
  <c r="C34" i="4" s="1"/>
  <c r="D34" i="4" s="1"/>
  <c r="B33" i="4"/>
  <c r="C33" i="4" s="1"/>
  <c r="D33" i="4" s="1"/>
  <c r="B32" i="4"/>
  <c r="C32" i="4" s="1"/>
  <c r="D32" i="4" s="1"/>
  <c r="B31" i="4"/>
  <c r="C31" i="4" s="1"/>
  <c r="D31" i="4" s="1"/>
  <c r="B30" i="4"/>
  <c r="C30" i="4" s="1"/>
  <c r="D30" i="4" s="1"/>
  <c r="B29" i="4"/>
  <c r="C29" i="4" s="1"/>
  <c r="D29" i="4" s="1"/>
  <c r="B28" i="4"/>
  <c r="C28" i="4" s="1"/>
  <c r="D28" i="4" s="1"/>
  <c r="B27" i="4"/>
  <c r="C27" i="4" s="1"/>
  <c r="D27" i="4" s="1"/>
  <c r="B26" i="4"/>
  <c r="C26" i="4" s="1"/>
  <c r="D26" i="4" s="1"/>
  <c r="B25" i="4"/>
  <c r="C25" i="4" s="1"/>
  <c r="D25" i="4" s="1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B9" i="4"/>
  <c r="C9" i="4" s="1"/>
  <c r="D9" i="4" s="1"/>
  <c r="B8" i="4"/>
  <c r="C8" i="4" s="1"/>
  <c r="D8" i="4" s="1"/>
  <c r="B7" i="4"/>
  <c r="C7" i="4" s="1"/>
  <c r="D7" i="4" s="1"/>
  <c r="B6" i="4"/>
  <c r="C6" i="4" s="1"/>
  <c r="D6" i="4" s="1"/>
  <c r="B5" i="4"/>
  <c r="C5" i="4" s="1"/>
  <c r="D5" i="4" s="1"/>
  <c r="B4" i="4"/>
  <c r="C4" i="4" s="1"/>
  <c r="D4" i="4" s="1"/>
  <c r="B3" i="4"/>
  <c r="C3" i="4" s="1"/>
  <c r="D3" i="4" s="1"/>
  <c r="B2" i="4"/>
  <c r="C2" i="4" s="1"/>
  <c r="D2" i="4" s="1"/>
  <c r="F11" i="1"/>
  <c r="F12" i="1" s="1"/>
  <c r="F7" i="1"/>
  <c r="F8" i="1" s="1"/>
  <c r="D5" i="3" l="1"/>
  <c r="D7" i="3" s="1"/>
  <c r="D9" i="3" s="1"/>
  <c r="D10" i="3" s="1"/>
  <c r="F3" i="1"/>
  <c r="F4" i="1" s="1"/>
  <c r="E10" i="3" l="1"/>
</calcChain>
</file>

<file path=xl/sharedStrings.xml><?xml version="1.0" encoding="utf-8"?>
<sst xmlns="http://schemas.openxmlformats.org/spreadsheetml/2006/main" count="59" uniqueCount="48">
  <si>
    <t>Revenues</t>
  </si>
  <si>
    <t>Varaible Cost</t>
  </si>
  <si>
    <t>Contribution Margin I</t>
  </si>
  <si>
    <t>Product Fix Cost</t>
  </si>
  <si>
    <t>Company Fix Cost</t>
  </si>
  <si>
    <t>Profit</t>
  </si>
  <si>
    <t>Price</t>
  </si>
  <si>
    <t>Contribution Margin - Multi Stage</t>
  </si>
  <si>
    <t>Contribution Margin II</t>
  </si>
  <si>
    <t>Sales Margin</t>
  </si>
  <si>
    <t>Investment</t>
  </si>
  <si>
    <t>Volume</t>
  </si>
  <si>
    <t>Type</t>
  </si>
  <si>
    <t>Variable Cost</t>
  </si>
  <si>
    <t>EUR</t>
  </si>
  <si>
    <t>Fixed Cost</t>
  </si>
  <si>
    <t>Variable Cost (Product)</t>
  </si>
  <si>
    <t>Fixed Cost (Product)</t>
  </si>
  <si>
    <t>Fixed Cost (Company)</t>
  </si>
  <si>
    <t>Required Return</t>
  </si>
  <si>
    <t>Base Volume</t>
  </si>
  <si>
    <t>Cap Volume</t>
  </si>
  <si>
    <t>Volume Discount</t>
  </si>
  <si>
    <t>Discount</t>
  </si>
  <si>
    <t>Volume Multiplier</t>
  </si>
  <si>
    <t>Notes</t>
  </si>
  <si>
    <t>Variable Cost per Product</t>
  </si>
  <si>
    <t>Directly Attributable Fixed Cost</t>
  </si>
  <si>
    <t>Fixed Cost (allocated over all Products)</t>
  </si>
  <si>
    <t>Initial Investment</t>
  </si>
  <si>
    <t>Sales Volume per Year</t>
  </si>
  <si>
    <t>Unit Price</t>
  </si>
  <si>
    <t>Required Rate of Return</t>
  </si>
  <si>
    <t>Base Volume for Discount in Variable Cost</t>
  </si>
  <si>
    <t>Cap Volume for Discount in Variable Cost</t>
  </si>
  <si>
    <t>Discount for Variable Cost</t>
  </si>
  <si>
    <t>Steps for increase in Product Fixed Costs</t>
  </si>
  <si>
    <t>Steps for Discount in Variable Cost</t>
  </si>
  <si>
    <t>Variable Cost Function</t>
  </si>
  <si>
    <t>Volume Used</t>
  </si>
  <si>
    <t>Fixed Cost Function</t>
  </si>
  <si>
    <t>Multiplier</t>
  </si>
  <si>
    <t>Sales Function</t>
  </si>
  <si>
    <t>Sigmoid</t>
  </si>
  <si>
    <t>Volume (2,500)</t>
  </si>
  <si>
    <t>Volume (5,000)</t>
  </si>
  <si>
    <t>Volume (7,500)</t>
  </si>
  <si>
    <t>Volume (10,000)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</si>
</sst>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.00_ &quot;EUR&quot;\ ;[Red]\-#,##0.00\ &quot;EUR&quot;"/>
    <numFmt numFmtId="167" formatCode="#,##0_ &quot;Unit(s)&quot;\ ;[Red]\-#,##0\ &quot;Unit(s)&quot;"/>
    <numFmt numFmtId="173" formatCode="0.000000"/>
    <numFmt numFmtId="17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7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73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numFmt numFmtId="165" formatCode="#,##0.00_ &quot;EUR&quot;\ ;[Red]\-#,##0.00\ &quot;EUR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%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Graphs'!$A$2:$A$1902</c:f>
              <c:numCache>
                <c:formatCode>General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'Input Graphs'!$H$2:$H$1902</c:f>
              <c:numCache>
                <c:formatCode>General</c:formatCode>
                <c:ptCount val="1901"/>
                <c:pt idx="0">
                  <c:v>743.10678902699237</c:v>
                </c:pt>
                <c:pt idx="1">
                  <c:v>743.0730344733114</c:v>
                </c:pt>
                <c:pt idx="2">
                  <c:v>743.03911855630679</c:v>
                </c:pt>
                <c:pt idx="3">
                  <c:v>743.0050405431092</c:v>
                </c:pt>
                <c:pt idx="4">
                  <c:v>742.97079969789888</c:v>
                </c:pt>
                <c:pt idx="5">
                  <c:v>742.93639528189783</c:v>
                </c:pt>
                <c:pt idx="6">
                  <c:v>742.90182655336173</c:v>
                </c:pt>
                <c:pt idx="7">
                  <c:v>742.86709276757119</c:v>
                </c:pt>
                <c:pt idx="8">
                  <c:v>742.83219317682517</c:v>
                </c:pt>
                <c:pt idx="9">
                  <c:v>742.7971270304314</c:v>
                </c:pt>
                <c:pt idx="10">
                  <c:v>742.76189357469923</c:v>
                </c:pt>
                <c:pt idx="11">
                  <c:v>742.72649205293146</c:v>
                </c:pt>
                <c:pt idx="12">
                  <c:v>742.6909217054166</c:v>
                </c:pt>
                <c:pt idx="13">
                  <c:v>742.65518176942032</c:v>
                </c:pt>
                <c:pt idx="14">
                  <c:v>742.61927147917822</c:v>
                </c:pt>
                <c:pt idx="15">
                  <c:v>742.58319006588727</c:v>
                </c:pt>
                <c:pt idx="16">
                  <c:v>742.54693675769897</c:v>
                </c:pt>
                <c:pt idx="17">
                  <c:v>742.51051077970999</c:v>
                </c:pt>
                <c:pt idx="18">
                  <c:v>742.47391135395605</c:v>
                </c:pt>
                <c:pt idx="19">
                  <c:v>742.43713769940268</c:v>
                </c:pt>
                <c:pt idx="20">
                  <c:v>742.40018903193845</c:v>
                </c:pt>
                <c:pt idx="21">
                  <c:v>742.3630645643666</c:v>
                </c:pt>
                <c:pt idx="22">
                  <c:v>742.32576350639772</c:v>
                </c:pt>
                <c:pt idx="23">
                  <c:v>742.28828506464174</c:v>
                </c:pt>
                <c:pt idx="24">
                  <c:v>742.25062844260083</c:v>
                </c:pt>
                <c:pt idx="25">
                  <c:v>742.21279284066088</c:v>
                </c:pt>
                <c:pt idx="26">
                  <c:v>742.17477745608517</c:v>
                </c:pt>
                <c:pt idx="27">
                  <c:v>742.13658148300533</c:v>
                </c:pt>
                <c:pt idx="28">
                  <c:v>742.09820411241503</c:v>
                </c:pt>
                <c:pt idx="29">
                  <c:v>742.05964453216188</c:v>
                </c:pt>
                <c:pt idx="30">
                  <c:v>742.02090192694027</c:v>
                </c:pt>
                <c:pt idx="31">
                  <c:v>741.98197547828352</c:v>
                </c:pt>
                <c:pt idx="32">
                  <c:v>741.94286436455707</c:v>
                </c:pt>
                <c:pt idx="33">
                  <c:v>741.90356776095064</c:v>
                </c:pt>
                <c:pt idx="34">
                  <c:v>741.86408483947116</c:v>
                </c:pt>
                <c:pt idx="35">
                  <c:v>741.82441476893518</c:v>
                </c:pt>
                <c:pt idx="36">
                  <c:v>741.78455671496226</c:v>
                </c:pt>
                <c:pt idx="37">
                  <c:v>741.74450983996724</c:v>
                </c:pt>
                <c:pt idx="38">
                  <c:v>741.70427330315306</c:v>
                </c:pt>
                <c:pt idx="39">
                  <c:v>741.66384626050387</c:v>
                </c:pt>
                <c:pt idx="40">
                  <c:v>741.62322786477807</c:v>
                </c:pt>
                <c:pt idx="41">
                  <c:v>741.58241726550068</c:v>
                </c:pt>
                <c:pt idx="42">
                  <c:v>741.54141360895721</c:v>
                </c:pt>
                <c:pt idx="43">
                  <c:v>741.50021603818573</c:v>
                </c:pt>
                <c:pt idx="44">
                  <c:v>741.45882369297078</c:v>
                </c:pt>
                <c:pt idx="45">
                  <c:v>741.41723570983618</c:v>
                </c:pt>
                <c:pt idx="46">
                  <c:v>741.37545122203801</c:v>
                </c:pt>
                <c:pt idx="47">
                  <c:v>741.33346935955831</c:v>
                </c:pt>
                <c:pt idx="48">
                  <c:v>741.29128924909776</c:v>
                </c:pt>
                <c:pt idx="49">
                  <c:v>741.24891001406979</c:v>
                </c:pt>
                <c:pt idx="50">
                  <c:v>741.20633077459308</c:v>
                </c:pt>
                <c:pt idx="51">
                  <c:v>741.16355064748575</c:v>
                </c:pt>
                <c:pt idx="52">
                  <c:v>741.12056874625819</c:v>
                </c:pt>
                <c:pt idx="53">
                  <c:v>741.07738418110728</c:v>
                </c:pt>
                <c:pt idx="54">
                  <c:v>741.03399605890911</c:v>
                </c:pt>
                <c:pt idx="55">
                  <c:v>740.99040348321364</c:v>
                </c:pt>
                <c:pt idx="56">
                  <c:v>740.94660555423718</c:v>
                </c:pt>
                <c:pt idx="57">
                  <c:v>740.90260136885763</c:v>
                </c:pt>
                <c:pt idx="58">
                  <c:v>740.85839002060675</c:v>
                </c:pt>
                <c:pt idx="59">
                  <c:v>740.81397059966514</c:v>
                </c:pt>
                <c:pt idx="60">
                  <c:v>740.76934219285556</c:v>
                </c:pt>
                <c:pt idx="61">
                  <c:v>740.72450388363723</c:v>
                </c:pt>
                <c:pt idx="62">
                  <c:v>740.67945475209979</c:v>
                </c:pt>
                <c:pt idx="63">
                  <c:v>740.63419387495708</c:v>
                </c:pt>
                <c:pt idx="64">
                  <c:v>740.58872032554177</c:v>
                </c:pt>
                <c:pt idx="65">
                  <c:v>740.54303317379959</c:v>
                </c:pt>
                <c:pt idx="66">
                  <c:v>740.49713148628302</c:v>
                </c:pt>
                <c:pt idx="67">
                  <c:v>740.45101432614649</c:v>
                </c:pt>
                <c:pt idx="68">
                  <c:v>740.40468075313993</c:v>
                </c:pt>
                <c:pt idx="69">
                  <c:v>740.35812982360426</c:v>
                </c:pt>
                <c:pt idx="70">
                  <c:v>740.3113605904648</c:v>
                </c:pt>
                <c:pt idx="71">
                  <c:v>740.26437210322706</c:v>
                </c:pt>
                <c:pt idx="72">
                  <c:v>740.21716340797025</c:v>
                </c:pt>
                <c:pt idx="73">
                  <c:v>740.16973354734341</c:v>
                </c:pt>
                <c:pt idx="74">
                  <c:v>740.1220815605592</c:v>
                </c:pt>
                <c:pt idx="75">
                  <c:v>740.07420648338871</c:v>
                </c:pt>
                <c:pt idx="76">
                  <c:v>740.02610734815778</c:v>
                </c:pt>
                <c:pt idx="77">
                  <c:v>739.97778318374048</c:v>
                </c:pt>
                <c:pt idx="78">
                  <c:v>739.92923301555527</c:v>
                </c:pt>
                <c:pt idx="79">
                  <c:v>739.88045586555984</c:v>
                </c:pt>
                <c:pt idx="80">
                  <c:v>739.83145075224661</c:v>
                </c:pt>
                <c:pt idx="81">
                  <c:v>739.78221669063771</c:v>
                </c:pt>
                <c:pt idx="82">
                  <c:v>739.73275269228134</c:v>
                </c:pt>
                <c:pt idx="83">
                  <c:v>739.68305776524585</c:v>
                </c:pt>
                <c:pt idx="84">
                  <c:v>739.63313091411703</c:v>
                </c:pt>
                <c:pt idx="85">
                  <c:v>739.58297113999276</c:v>
                </c:pt>
                <c:pt idx="86">
                  <c:v>739.53257744047892</c:v>
                </c:pt>
                <c:pt idx="87">
                  <c:v>739.48194880968583</c:v>
                </c:pt>
                <c:pt idx="88">
                  <c:v>739.43108423822355</c:v>
                </c:pt>
                <c:pt idx="89">
                  <c:v>739.3799827131985</c:v>
                </c:pt>
                <c:pt idx="90">
                  <c:v>739.32864321820909</c:v>
                </c:pt>
                <c:pt idx="91">
                  <c:v>739.27706473334285</c:v>
                </c:pt>
                <c:pt idx="92">
                  <c:v>739.22524623517143</c:v>
                </c:pt>
                <c:pt idx="93">
                  <c:v>739.17318669674864</c:v>
                </c:pt>
                <c:pt idx="94">
                  <c:v>739.12088508760553</c:v>
                </c:pt>
                <c:pt idx="95">
                  <c:v>739.0683403737479</c:v>
                </c:pt>
                <c:pt idx="96">
                  <c:v>739.01555151765308</c:v>
                </c:pt>
                <c:pt idx="97">
                  <c:v>738.96251747826602</c:v>
                </c:pt>
                <c:pt idx="98">
                  <c:v>738.90923721099693</c:v>
                </c:pt>
                <c:pt idx="99">
                  <c:v>738.85570966771809</c:v>
                </c:pt>
                <c:pt idx="100">
                  <c:v>738.80193379676109</c:v>
                </c:pt>
                <c:pt idx="101">
                  <c:v>738.74790854291393</c:v>
                </c:pt>
                <c:pt idx="102">
                  <c:v>738.69363284741826</c:v>
                </c:pt>
                <c:pt idx="103">
                  <c:v>738.63910564796709</c:v>
                </c:pt>
                <c:pt idx="104">
                  <c:v>738.58432587870243</c:v>
                </c:pt>
                <c:pt idx="105">
                  <c:v>738.52929247021257</c:v>
                </c:pt>
                <c:pt idx="106">
                  <c:v>738.47400434953033</c:v>
                </c:pt>
                <c:pt idx="107">
                  <c:v>738.41846044013084</c:v>
                </c:pt>
                <c:pt idx="108">
                  <c:v>738.36265966192923</c:v>
                </c:pt>
                <c:pt idx="109">
                  <c:v>738.30660093127904</c:v>
                </c:pt>
                <c:pt idx="110">
                  <c:v>738.25028316097075</c:v>
                </c:pt>
                <c:pt idx="111">
                  <c:v>738.19370526022942</c:v>
                </c:pt>
                <c:pt idx="112">
                  <c:v>738.13686613471418</c:v>
                </c:pt>
                <c:pt idx="113">
                  <c:v>738.07976468651566</c:v>
                </c:pt>
                <c:pt idx="114">
                  <c:v>738.02239981415585</c:v>
                </c:pt>
                <c:pt idx="115">
                  <c:v>737.96477041258629</c:v>
                </c:pt>
                <c:pt idx="116">
                  <c:v>737.90687537318729</c:v>
                </c:pt>
                <c:pt idx="117">
                  <c:v>737.84871358376677</c:v>
                </c:pt>
                <c:pt idx="118">
                  <c:v>737.79028392856003</c:v>
                </c:pt>
                <c:pt idx="119">
                  <c:v>737.73158528822876</c:v>
                </c:pt>
                <c:pt idx="120">
                  <c:v>737.67261653986054</c:v>
                </c:pt>
                <c:pt idx="121">
                  <c:v>737.61337655696843</c:v>
                </c:pt>
                <c:pt idx="122">
                  <c:v>737.55386420949128</c:v>
                </c:pt>
                <c:pt idx="123">
                  <c:v>737.49407836379271</c:v>
                </c:pt>
                <c:pt idx="124">
                  <c:v>737.43401788266215</c:v>
                </c:pt>
                <c:pt idx="125">
                  <c:v>737.37368162531425</c:v>
                </c:pt>
                <c:pt idx="126">
                  <c:v>737.31306844738992</c:v>
                </c:pt>
                <c:pt idx="127">
                  <c:v>737.25217720095577</c:v>
                </c:pt>
                <c:pt idx="128">
                  <c:v>737.19100673450589</c:v>
                </c:pt>
                <c:pt idx="129">
                  <c:v>737.12955589296189</c:v>
                </c:pt>
                <c:pt idx="130">
                  <c:v>737.06782351767424</c:v>
                </c:pt>
                <c:pt idx="131">
                  <c:v>737.00580844642263</c:v>
                </c:pt>
                <c:pt idx="132">
                  <c:v>736.94350951341835</c:v>
                </c:pt>
                <c:pt idx="133">
                  <c:v>736.88092554930438</c:v>
                </c:pt>
                <c:pt idx="134">
                  <c:v>736.81805538115759</c:v>
                </c:pt>
                <c:pt idx="135">
                  <c:v>736.75489783249066</c:v>
                </c:pt>
                <c:pt idx="136">
                  <c:v>736.69145172325307</c:v>
                </c:pt>
                <c:pt idx="137">
                  <c:v>736.62771586983411</c:v>
                </c:pt>
                <c:pt idx="138">
                  <c:v>736.56368908506397</c:v>
                </c:pt>
                <c:pt idx="139">
                  <c:v>736.49937017821708</c:v>
                </c:pt>
                <c:pt idx="140">
                  <c:v>736.43475795501377</c:v>
                </c:pt>
                <c:pt idx="141">
                  <c:v>736.36985121762336</c:v>
                </c:pt>
                <c:pt idx="142">
                  <c:v>736.30464876466692</c:v>
                </c:pt>
                <c:pt idx="143">
                  <c:v>736.23914939121994</c:v>
                </c:pt>
                <c:pt idx="144">
                  <c:v>736.17335188881611</c:v>
                </c:pt>
                <c:pt idx="145">
                  <c:v>736.10725504544985</c:v>
                </c:pt>
                <c:pt idx="146">
                  <c:v>736.04085764558056</c:v>
                </c:pt>
                <c:pt idx="147">
                  <c:v>735.97415847013565</c:v>
                </c:pt>
                <c:pt idx="148">
                  <c:v>735.90715629651493</c:v>
                </c:pt>
                <c:pt idx="149">
                  <c:v>735.83984989859425</c:v>
                </c:pt>
                <c:pt idx="150">
                  <c:v>735.77223804672997</c:v>
                </c:pt>
                <c:pt idx="151">
                  <c:v>735.7043195077631</c:v>
                </c:pt>
                <c:pt idx="152">
                  <c:v>735.63609304502427</c:v>
                </c:pt>
                <c:pt idx="153">
                  <c:v>735.5675574183382</c:v>
                </c:pt>
                <c:pt idx="154">
                  <c:v>735.49871138402841</c:v>
                </c:pt>
                <c:pt idx="155">
                  <c:v>735.42955369492313</c:v>
                </c:pt>
                <c:pt idx="156">
                  <c:v>735.36008310036004</c:v>
                </c:pt>
                <c:pt idx="157">
                  <c:v>735.29029834619178</c:v>
                </c:pt>
                <c:pt idx="158">
                  <c:v>735.22019817479202</c:v>
                </c:pt>
                <c:pt idx="159">
                  <c:v>735.14978132506133</c:v>
                </c:pt>
                <c:pt idx="160">
                  <c:v>735.07904653243293</c:v>
                </c:pt>
                <c:pt idx="161">
                  <c:v>735.00799252887975</c:v>
                </c:pt>
                <c:pt idx="162">
                  <c:v>734.93661804292003</c:v>
                </c:pt>
                <c:pt idx="163">
                  <c:v>734.86492179962488</c:v>
                </c:pt>
                <c:pt idx="164">
                  <c:v>734.79290252062481</c:v>
                </c:pt>
                <c:pt idx="165">
                  <c:v>734.72055892411697</c:v>
                </c:pt>
                <c:pt idx="166">
                  <c:v>734.64788972487258</c:v>
                </c:pt>
                <c:pt idx="167">
                  <c:v>734.57489363424429</c:v>
                </c:pt>
                <c:pt idx="168">
                  <c:v>734.50156936017447</c:v>
                </c:pt>
                <c:pt idx="169">
                  <c:v>734.42791560720286</c:v>
                </c:pt>
                <c:pt idx="170">
                  <c:v>734.35393107647462</c:v>
                </c:pt>
                <c:pt idx="171">
                  <c:v>734.27961446574932</c:v>
                </c:pt>
                <c:pt idx="172">
                  <c:v>734.20496446940911</c:v>
                </c:pt>
                <c:pt idx="173">
                  <c:v>734.12997977846805</c:v>
                </c:pt>
                <c:pt idx="174">
                  <c:v>734.0546590805809</c:v>
                </c:pt>
                <c:pt idx="175">
                  <c:v>733.97900106005272</c:v>
                </c:pt>
                <c:pt idx="176">
                  <c:v>733.90300439784846</c:v>
                </c:pt>
                <c:pt idx="177">
                  <c:v>733.8266677716025</c:v>
                </c:pt>
                <c:pt idx="178">
                  <c:v>733.74998985562922</c:v>
                </c:pt>
                <c:pt idx="179">
                  <c:v>733.67296932093268</c:v>
                </c:pt>
                <c:pt idx="180">
                  <c:v>733.59560483521773</c:v>
                </c:pt>
                <c:pt idx="181">
                  <c:v>733.51789506290061</c:v>
                </c:pt>
                <c:pt idx="182">
                  <c:v>733.43983866511974</c:v>
                </c:pt>
                <c:pt idx="183">
                  <c:v>733.3614342997472</c:v>
                </c:pt>
                <c:pt idx="184">
                  <c:v>733.28268062140035</c:v>
                </c:pt>
                <c:pt idx="185">
                  <c:v>733.20357628145348</c:v>
                </c:pt>
                <c:pt idx="186">
                  <c:v>733.12411992804982</c:v>
                </c:pt>
                <c:pt idx="187">
                  <c:v>733.04431020611366</c:v>
                </c:pt>
                <c:pt idx="188">
                  <c:v>732.96414575736344</c:v>
                </c:pt>
                <c:pt idx="189">
                  <c:v>732.88362522032389</c:v>
                </c:pt>
                <c:pt idx="190">
                  <c:v>732.80274723033938</c:v>
                </c:pt>
                <c:pt idx="191">
                  <c:v>732.72151041958739</c:v>
                </c:pt>
                <c:pt idx="192">
                  <c:v>732.63991341709163</c:v>
                </c:pt>
                <c:pt idx="193">
                  <c:v>732.5579548487367</c:v>
                </c:pt>
                <c:pt idx="194">
                  <c:v>732.47563333728112</c:v>
                </c:pt>
                <c:pt idx="195">
                  <c:v>732.39294750237264</c:v>
                </c:pt>
                <c:pt idx="196">
                  <c:v>732.30989596056247</c:v>
                </c:pt>
                <c:pt idx="197">
                  <c:v>732.22647732532027</c:v>
                </c:pt>
                <c:pt idx="198">
                  <c:v>732.14269020704955</c:v>
                </c:pt>
                <c:pt idx="199">
                  <c:v>732.05853321310281</c:v>
                </c:pt>
                <c:pt idx="200">
                  <c:v>731.97400494779765</c:v>
                </c:pt>
                <c:pt idx="201">
                  <c:v>731.88910401243288</c:v>
                </c:pt>
                <c:pt idx="202">
                  <c:v>731.80382900530435</c:v>
                </c:pt>
                <c:pt idx="203">
                  <c:v>731.71817852172228</c:v>
                </c:pt>
                <c:pt idx="204">
                  <c:v>731.63215115402761</c:v>
                </c:pt>
                <c:pt idx="205">
                  <c:v>731.54574549160975</c:v>
                </c:pt>
                <c:pt idx="206">
                  <c:v>731.45896012092339</c:v>
                </c:pt>
                <c:pt idx="207">
                  <c:v>731.37179362550739</c:v>
                </c:pt>
                <c:pt idx="208">
                  <c:v>731.28424458600171</c:v>
                </c:pt>
                <c:pt idx="209">
                  <c:v>731.19631158016659</c:v>
                </c:pt>
                <c:pt idx="210">
                  <c:v>731.10799318290105</c:v>
                </c:pt>
                <c:pt idx="211">
                  <c:v>731.01928796626203</c:v>
                </c:pt>
                <c:pt idx="212">
                  <c:v>730.93019449948338</c:v>
                </c:pt>
                <c:pt idx="213">
                  <c:v>730.84071134899614</c:v>
                </c:pt>
                <c:pt idx="214">
                  <c:v>730.75083707844783</c:v>
                </c:pt>
                <c:pt idx="215">
                  <c:v>730.66057024872316</c:v>
                </c:pt>
                <c:pt idx="216">
                  <c:v>730.56990941796437</c:v>
                </c:pt>
                <c:pt idx="217">
                  <c:v>730.47885314159248</c:v>
                </c:pt>
                <c:pt idx="218">
                  <c:v>730.38739997232824</c:v>
                </c:pt>
                <c:pt idx="219">
                  <c:v>730.29554846021369</c:v>
                </c:pt>
                <c:pt idx="220">
                  <c:v>730.20329715263438</c:v>
                </c:pt>
                <c:pt idx="221">
                  <c:v>730.11064459434112</c:v>
                </c:pt>
                <c:pt idx="222">
                  <c:v>730.01758932747282</c:v>
                </c:pt>
                <c:pt idx="223">
                  <c:v>729.92412989157935</c:v>
                </c:pt>
                <c:pt idx="224">
                  <c:v>729.83026482364494</c:v>
                </c:pt>
                <c:pt idx="225">
                  <c:v>729.73599265811129</c:v>
                </c:pt>
                <c:pt idx="226">
                  <c:v>729.64131192690161</c:v>
                </c:pt>
                <c:pt idx="227">
                  <c:v>729.54622115944539</c:v>
                </c:pt>
                <c:pt idx="228">
                  <c:v>729.45071888270218</c:v>
                </c:pt>
                <c:pt idx="229">
                  <c:v>729.3548036211871</c:v>
                </c:pt>
                <c:pt idx="230">
                  <c:v>729.25847389699595</c:v>
                </c:pt>
                <c:pt idx="231">
                  <c:v>729.16172822983083</c:v>
                </c:pt>
                <c:pt idx="232">
                  <c:v>729.06456513702597</c:v>
                </c:pt>
                <c:pt idx="233">
                  <c:v>728.96698313357456</c:v>
                </c:pt>
                <c:pt idx="234">
                  <c:v>728.8689807321548</c:v>
                </c:pt>
                <c:pt idx="235">
                  <c:v>728.77055644315783</c:v>
                </c:pt>
                <c:pt idx="236">
                  <c:v>728.67170877471392</c:v>
                </c:pt>
                <c:pt idx="237">
                  <c:v>728.57243623272143</c:v>
                </c:pt>
                <c:pt idx="238">
                  <c:v>728.47273732087467</c:v>
                </c:pt>
                <c:pt idx="239">
                  <c:v>728.37261054069177</c:v>
                </c:pt>
                <c:pt idx="240">
                  <c:v>728.27205439154466</c:v>
                </c:pt>
                <c:pt idx="241">
                  <c:v>728.17106737068741</c:v>
                </c:pt>
                <c:pt idx="242">
                  <c:v>728.06964797328646</c:v>
                </c:pt>
                <c:pt idx="243">
                  <c:v>727.96779469245052</c:v>
                </c:pt>
                <c:pt idx="244">
                  <c:v>727.86550601926047</c:v>
                </c:pt>
                <c:pt idx="245">
                  <c:v>727.76278044280104</c:v>
                </c:pt>
                <c:pt idx="246">
                  <c:v>727.65961645019161</c:v>
                </c:pt>
                <c:pt idx="247">
                  <c:v>727.55601252661734</c:v>
                </c:pt>
                <c:pt idx="248">
                  <c:v>727.45196715536201</c:v>
                </c:pt>
                <c:pt idx="249">
                  <c:v>727.34747881783949</c:v>
                </c:pt>
                <c:pt idx="250">
                  <c:v>727.242545993627</c:v>
                </c:pt>
                <c:pt idx="251">
                  <c:v>727.13716716049805</c:v>
                </c:pt>
                <c:pt idx="252">
                  <c:v>727.03134079445636</c:v>
                </c:pt>
                <c:pt idx="253">
                  <c:v>726.92506536976919</c:v>
                </c:pt>
                <c:pt idx="254">
                  <c:v>726.81833935900204</c:v>
                </c:pt>
                <c:pt idx="255">
                  <c:v>726.71116123305353</c:v>
                </c:pt>
                <c:pt idx="256">
                  <c:v>726.60352946119008</c:v>
                </c:pt>
                <c:pt idx="257">
                  <c:v>726.49544251108205</c:v>
                </c:pt>
                <c:pt idx="258">
                  <c:v>726.38689884883945</c:v>
                </c:pt>
                <c:pt idx="259">
                  <c:v>726.27789693904788</c:v>
                </c:pt>
                <c:pt idx="260">
                  <c:v>726.16843524480646</c:v>
                </c:pt>
                <c:pt idx="261">
                  <c:v>726.0585122277638</c:v>
                </c:pt>
                <c:pt idx="262">
                  <c:v>725.94812634815628</c:v>
                </c:pt>
                <c:pt idx="263">
                  <c:v>725.83727606484638</c:v>
                </c:pt>
                <c:pt idx="264">
                  <c:v>725.72595983536041</c:v>
                </c:pt>
                <c:pt idx="265">
                  <c:v>725.6141761159281</c:v>
                </c:pt>
                <c:pt idx="266">
                  <c:v>725.50192336152156</c:v>
                </c:pt>
                <c:pt idx="267">
                  <c:v>725.38920002589532</c:v>
                </c:pt>
                <c:pt idx="268">
                  <c:v>725.27600456162622</c:v>
                </c:pt>
                <c:pt idx="269">
                  <c:v>725.16233542015402</c:v>
                </c:pt>
                <c:pt idx="270">
                  <c:v>725.04819105182332</c:v>
                </c:pt>
                <c:pt idx="271">
                  <c:v>724.9335699059236</c:v>
                </c:pt>
                <c:pt idx="272">
                  <c:v>724.81847043073253</c:v>
                </c:pt>
                <c:pt idx="273">
                  <c:v>724.70289107355768</c:v>
                </c:pt>
                <c:pt idx="274">
                  <c:v>724.58683028077928</c:v>
                </c:pt>
                <c:pt idx="275">
                  <c:v>724.47028649789399</c:v>
                </c:pt>
                <c:pt idx="276">
                  <c:v>724.3532581695581</c:v>
                </c:pt>
                <c:pt idx="277">
                  <c:v>724.23574373963208</c:v>
                </c:pt>
                <c:pt idx="278">
                  <c:v>724.11774165122495</c:v>
                </c:pt>
                <c:pt idx="279">
                  <c:v>723.99925034673981</c:v>
                </c:pt>
                <c:pt idx="280">
                  <c:v>723.88026826791861</c:v>
                </c:pt>
                <c:pt idx="281">
                  <c:v>723.76079385588878</c:v>
                </c:pt>
                <c:pt idx="282">
                  <c:v>723.64082555120967</c:v>
                </c:pt>
                <c:pt idx="283">
                  <c:v>723.52036179391871</c:v>
                </c:pt>
                <c:pt idx="284">
                  <c:v>723.39940102357991</c:v>
                </c:pt>
                <c:pt idx="285">
                  <c:v>723.27794167933109</c:v>
                </c:pt>
                <c:pt idx="286">
                  <c:v>723.1559821999316</c:v>
                </c:pt>
                <c:pt idx="287">
                  <c:v>723.03352102381223</c:v>
                </c:pt>
                <c:pt idx="288">
                  <c:v>722.91055658912398</c:v>
                </c:pt>
                <c:pt idx="289">
                  <c:v>722.78708733378744</c:v>
                </c:pt>
                <c:pt idx="290">
                  <c:v>722.66311169554319</c:v>
                </c:pt>
                <c:pt idx="291">
                  <c:v>722.53862811200247</c:v>
                </c:pt>
                <c:pt idx="292">
                  <c:v>722.41363502069873</c:v>
                </c:pt>
                <c:pt idx="293">
                  <c:v>722.28813085913816</c:v>
                </c:pt>
                <c:pt idx="294">
                  <c:v>722.16211406485286</c:v>
                </c:pt>
                <c:pt idx="295">
                  <c:v>722.03558307545291</c:v>
                </c:pt>
                <c:pt idx="296">
                  <c:v>721.90853632867925</c:v>
                </c:pt>
                <c:pt idx="297">
                  <c:v>721.78097226245768</c:v>
                </c:pt>
                <c:pt idx="298">
                  <c:v>721.65288931495229</c:v>
                </c:pt>
                <c:pt idx="299">
                  <c:v>721.52428592462036</c:v>
                </c:pt>
                <c:pt idx="300">
                  <c:v>721.39516053026716</c:v>
                </c:pt>
                <c:pt idx="301">
                  <c:v>721.26551157110168</c:v>
                </c:pt>
                <c:pt idx="302">
                  <c:v>721.1353374867922</c:v>
                </c:pt>
                <c:pt idx="303">
                  <c:v>721.00463671752266</c:v>
                </c:pt>
                <c:pt idx="304">
                  <c:v>720.87340770405024</c:v>
                </c:pt>
                <c:pt idx="305">
                  <c:v>720.74164888776227</c:v>
                </c:pt>
                <c:pt idx="306">
                  <c:v>720.60935871073377</c:v>
                </c:pt>
                <c:pt idx="307">
                  <c:v>720.47653561578693</c:v>
                </c:pt>
                <c:pt idx="308">
                  <c:v>720.34317804654916</c:v>
                </c:pt>
                <c:pt idx="309">
                  <c:v>720.20928444751269</c:v>
                </c:pt>
                <c:pt idx="310">
                  <c:v>720.07485326409449</c:v>
                </c:pt>
                <c:pt idx="311">
                  <c:v>719.93988294269684</c:v>
                </c:pt>
                <c:pt idx="312">
                  <c:v>719.80437193076796</c:v>
                </c:pt>
                <c:pt idx="313">
                  <c:v>719.66831867686358</c:v>
                </c:pt>
                <c:pt idx="314">
                  <c:v>719.53172163070906</c:v>
                </c:pt>
                <c:pt idx="315">
                  <c:v>719.39457924326086</c:v>
                </c:pt>
                <c:pt idx="316">
                  <c:v>719.25688996677081</c:v>
                </c:pt>
                <c:pt idx="317">
                  <c:v>719.11865225484837</c:v>
                </c:pt>
                <c:pt idx="318">
                  <c:v>718.97986456252511</c:v>
                </c:pt>
                <c:pt idx="319">
                  <c:v>718.84052534631917</c:v>
                </c:pt>
                <c:pt idx="320">
                  <c:v>718.70063306429961</c:v>
                </c:pt>
                <c:pt idx="321">
                  <c:v>718.56018617615268</c:v>
                </c:pt>
                <c:pt idx="322">
                  <c:v>718.4191831432471</c:v>
                </c:pt>
                <c:pt idx="323">
                  <c:v>718.27762242870062</c:v>
                </c:pt>
                <c:pt idx="324">
                  <c:v>718.13550249744731</c:v>
                </c:pt>
                <c:pt idx="325">
                  <c:v>717.99282181630463</c:v>
                </c:pt>
                <c:pt idx="326">
                  <c:v>717.84957885404151</c:v>
                </c:pt>
                <c:pt idx="327">
                  <c:v>717.70577208144698</c:v>
                </c:pt>
                <c:pt idx="328">
                  <c:v>717.56139997139894</c:v>
                </c:pt>
                <c:pt idx="329">
                  <c:v>717.41646099893364</c:v>
                </c:pt>
                <c:pt idx="330">
                  <c:v>717.27095364131617</c:v>
                </c:pt>
                <c:pt idx="331">
                  <c:v>717.12487637811</c:v>
                </c:pt>
                <c:pt idx="332">
                  <c:v>716.97822769124912</c:v>
                </c:pt>
                <c:pt idx="333">
                  <c:v>716.8310060651088</c:v>
                </c:pt>
                <c:pt idx="334">
                  <c:v>716.68320998657771</c:v>
                </c:pt>
                <c:pt idx="335">
                  <c:v>716.53483794513102</c:v>
                </c:pt>
                <c:pt idx="336">
                  <c:v>716.3858884329029</c:v>
                </c:pt>
                <c:pt idx="337">
                  <c:v>716.23635994476012</c:v>
                </c:pt>
                <c:pt idx="338">
                  <c:v>716.08625097837637</c:v>
                </c:pt>
                <c:pt idx="339">
                  <c:v>715.93556003430672</c:v>
                </c:pt>
                <c:pt idx="340">
                  <c:v>715.78428561606279</c:v>
                </c:pt>
                <c:pt idx="341">
                  <c:v>715.63242623018823</c:v>
                </c:pt>
                <c:pt idx="342">
                  <c:v>715.47998038633511</c:v>
                </c:pt>
                <c:pt idx="343">
                  <c:v>715.32694659734</c:v>
                </c:pt>
                <c:pt idx="344">
                  <c:v>715.17332337930156</c:v>
                </c:pt>
                <c:pt idx="345">
                  <c:v>715.01910925165816</c:v>
                </c:pt>
                <c:pt idx="346">
                  <c:v>714.8643027372658</c:v>
                </c:pt>
                <c:pt idx="347">
                  <c:v>714.70890236247692</c:v>
                </c:pt>
                <c:pt idx="348">
                  <c:v>714.55290665721918</c:v>
                </c:pt>
                <c:pt idx="349">
                  <c:v>714.39631415507563</c:v>
                </c:pt>
                <c:pt idx="350">
                  <c:v>714.23912339336471</c:v>
                </c:pt>
                <c:pt idx="351">
                  <c:v>714.08133291322065</c:v>
                </c:pt>
                <c:pt idx="352">
                  <c:v>713.92294125967476</c:v>
                </c:pt>
                <c:pt idx="353">
                  <c:v>713.76394698173715</c:v>
                </c:pt>
                <c:pt idx="354">
                  <c:v>713.60434863247895</c:v>
                </c:pt>
                <c:pt idx="355">
                  <c:v>713.44414476911459</c:v>
                </c:pt>
                <c:pt idx="356">
                  <c:v>713.28333395308539</c:v>
                </c:pt>
                <c:pt idx="357">
                  <c:v>713.12191475014276</c:v>
                </c:pt>
                <c:pt idx="358">
                  <c:v>712.9598857304328</c:v>
                </c:pt>
                <c:pt idx="359">
                  <c:v>712.79724546858051</c:v>
                </c:pt>
                <c:pt idx="360">
                  <c:v>712.63399254377509</c:v>
                </c:pt>
                <c:pt idx="361">
                  <c:v>712.47012553985542</c:v>
                </c:pt>
                <c:pt idx="362">
                  <c:v>712.30564304539632</c:v>
                </c:pt>
                <c:pt idx="363">
                  <c:v>712.14054365379491</c:v>
                </c:pt>
                <c:pt idx="364">
                  <c:v>711.97482596335772</c:v>
                </c:pt>
                <c:pt idx="365">
                  <c:v>711.80848857738852</c:v>
                </c:pt>
                <c:pt idx="366">
                  <c:v>711.6415301042756</c:v>
                </c:pt>
                <c:pt idx="367">
                  <c:v>711.47394915758105</c:v>
                </c:pt>
                <c:pt idx="368">
                  <c:v>711.30574435612925</c:v>
                </c:pt>
                <c:pt idx="369">
                  <c:v>711.13691432409655</c:v>
                </c:pt>
                <c:pt idx="370">
                  <c:v>710.96745769110066</c:v>
                </c:pt>
                <c:pt idx="371">
                  <c:v>710.79737309229176</c:v>
                </c:pt>
                <c:pt idx="372">
                  <c:v>710.62665916844298</c:v>
                </c:pt>
                <c:pt idx="373">
                  <c:v>710.45531456604147</c:v>
                </c:pt>
                <c:pt idx="374">
                  <c:v>710.28333793738045</c:v>
                </c:pt>
                <c:pt idx="375">
                  <c:v>710.11072794065126</c:v>
                </c:pt>
                <c:pt idx="376">
                  <c:v>709.93748324003627</c:v>
                </c:pt>
                <c:pt idx="377">
                  <c:v>709.76360250580171</c:v>
                </c:pt>
                <c:pt idx="378">
                  <c:v>709.58908441439155</c:v>
                </c:pt>
                <c:pt idx="379">
                  <c:v>709.41392764852117</c:v>
                </c:pt>
                <c:pt idx="380">
                  <c:v>709.23813089727162</c:v>
                </c:pt>
                <c:pt idx="381">
                  <c:v>709.06169285618591</c:v>
                </c:pt>
                <c:pt idx="382">
                  <c:v>708.88461222736214</c:v>
                </c:pt>
                <c:pt idx="383">
                  <c:v>708.7068877195511</c:v>
                </c:pt>
                <c:pt idx="384">
                  <c:v>708.52851804825184</c:v>
                </c:pt>
                <c:pt idx="385">
                  <c:v>708.34950193580789</c:v>
                </c:pt>
                <c:pt idx="386">
                  <c:v>708.16983811150499</c:v>
                </c:pt>
                <c:pt idx="387">
                  <c:v>707.98952531166822</c:v>
                </c:pt>
                <c:pt idx="388">
                  <c:v>707.80856227975983</c:v>
                </c:pt>
                <c:pt idx="389">
                  <c:v>707.62694776647754</c:v>
                </c:pt>
                <c:pt idx="390">
                  <c:v>707.4446805298536</c:v>
                </c:pt>
                <c:pt idx="391">
                  <c:v>707.26175933535364</c:v>
                </c:pt>
                <c:pt idx="392">
                  <c:v>707.07818295597576</c:v>
                </c:pt>
                <c:pt idx="393">
                  <c:v>706.8939501723512</c:v>
                </c:pt>
                <c:pt idx="394">
                  <c:v>706.7090597728444</c:v>
                </c:pt>
                <c:pt idx="395">
                  <c:v>706.52351055365307</c:v>
                </c:pt>
                <c:pt idx="396">
                  <c:v>706.33730131891036</c:v>
                </c:pt>
                <c:pt idx="397">
                  <c:v>706.15043088078539</c:v>
                </c:pt>
                <c:pt idx="398">
                  <c:v>705.9628980595852</c:v>
                </c:pt>
                <c:pt idx="399">
                  <c:v>705.77470168385776</c:v>
                </c:pt>
                <c:pt idx="400">
                  <c:v>705.58584059049315</c:v>
                </c:pt>
                <c:pt idx="401">
                  <c:v>705.39631362482783</c:v>
                </c:pt>
                <c:pt idx="402">
                  <c:v>705.20611964074692</c:v>
                </c:pt>
                <c:pt idx="403">
                  <c:v>705.01525750078838</c:v>
                </c:pt>
                <c:pt idx="404">
                  <c:v>704.82372607624677</c:v>
                </c:pt>
                <c:pt idx="405">
                  <c:v>704.63152424727775</c:v>
                </c:pt>
                <c:pt idx="406">
                  <c:v>704.43865090300221</c:v>
                </c:pt>
                <c:pt idx="407">
                  <c:v>704.24510494161188</c:v>
                </c:pt>
                <c:pt idx="408">
                  <c:v>704.05088527047417</c:v>
                </c:pt>
                <c:pt idx="409">
                  <c:v>703.85599080623797</c:v>
                </c:pt>
                <c:pt idx="410">
                  <c:v>703.66042047493966</c:v>
                </c:pt>
                <c:pt idx="411">
                  <c:v>703.4641732121089</c:v>
                </c:pt>
                <c:pt idx="412">
                  <c:v>703.26724796287579</c:v>
                </c:pt>
                <c:pt idx="413">
                  <c:v>703.06964368207719</c:v>
                </c:pt>
                <c:pt idx="414">
                  <c:v>702.87135933436423</c:v>
                </c:pt>
                <c:pt idx="415">
                  <c:v>702.67239389430893</c:v>
                </c:pt>
                <c:pt idx="416">
                  <c:v>702.47274634651319</c:v>
                </c:pt>
                <c:pt idx="417">
                  <c:v>702.27241568571549</c:v>
                </c:pt>
                <c:pt idx="418">
                  <c:v>702.07140091689928</c:v>
                </c:pt>
                <c:pt idx="419">
                  <c:v>701.8697010554024</c:v>
                </c:pt>
                <c:pt idx="420">
                  <c:v>701.66731512702438</c:v>
                </c:pt>
                <c:pt idx="421">
                  <c:v>701.46424216813682</c:v>
                </c:pt>
                <c:pt idx="422">
                  <c:v>701.26048122579118</c:v>
                </c:pt>
                <c:pt idx="423">
                  <c:v>701.05603135782928</c:v>
                </c:pt>
                <c:pt idx="424">
                  <c:v>700.85089163299233</c:v>
                </c:pt>
                <c:pt idx="425">
                  <c:v>700.64506113103107</c:v>
                </c:pt>
                <c:pt idx="426">
                  <c:v>700.43853894281563</c:v>
                </c:pt>
                <c:pt idx="427">
                  <c:v>700.23132417044599</c:v>
                </c:pt>
                <c:pt idx="428">
                  <c:v>700.02341592736207</c:v>
                </c:pt>
                <c:pt idx="429">
                  <c:v>699.81481333845511</c:v>
                </c:pt>
                <c:pt idx="430">
                  <c:v>699.60551554017729</c:v>
                </c:pt>
                <c:pt idx="431">
                  <c:v>699.39552168065416</c:v>
                </c:pt>
                <c:pt idx="432">
                  <c:v>699.18483091979442</c:v>
                </c:pt>
                <c:pt idx="433">
                  <c:v>698.9734424294021</c:v>
                </c:pt>
                <c:pt idx="434">
                  <c:v>698.76135539328766</c:v>
                </c:pt>
                <c:pt idx="435">
                  <c:v>698.5485690073798</c:v>
                </c:pt>
                <c:pt idx="436">
                  <c:v>698.33508247983661</c:v>
                </c:pt>
                <c:pt idx="437">
                  <c:v>698.1208950311584</c:v>
                </c:pt>
                <c:pt idx="438">
                  <c:v>697.90600589429846</c:v>
                </c:pt>
                <c:pt idx="439">
                  <c:v>697.69041431477615</c:v>
                </c:pt>
                <c:pt idx="440">
                  <c:v>697.47411955078803</c:v>
                </c:pt>
                <c:pt idx="441">
                  <c:v>697.25712087332136</c:v>
                </c:pt>
                <c:pt idx="442">
                  <c:v>697.039417566265</c:v>
                </c:pt>
                <c:pt idx="443">
                  <c:v>696.82100892652295</c:v>
                </c:pt>
                <c:pt idx="444">
                  <c:v>696.60189426412603</c:v>
                </c:pt>
                <c:pt idx="445">
                  <c:v>696.38207290234493</c:v>
                </c:pt>
                <c:pt idx="446">
                  <c:v>696.16154417780194</c:v>
                </c:pt>
                <c:pt idx="447">
                  <c:v>695.94030744058466</c:v>
                </c:pt>
                <c:pt idx="448">
                  <c:v>695.71836205435739</c:v>
                </c:pt>
                <c:pt idx="449">
                  <c:v>695.49570739647459</c:v>
                </c:pt>
                <c:pt idx="450">
                  <c:v>695.27234285809311</c:v>
                </c:pt>
                <c:pt idx="451">
                  <c:v>695.04826784428474</c:v>
                </c:pt>
                <c:pt idx="452">
                  <c:v>694.82348177414872</c:v>
                </c:pt>
                <c:pt idx="453">
                  <c:v>694.5979840809249</c:v>
                </c:pt>
                <c:pt idx="454">
                  <c:v>694.37177421210538</c:v>
                </c:pt>
                <c:pt idx="455">
                  <c:v>694.14485162954747</c:v>
                </c:pt>
                <c:pt idx="456">
                  <c:v>693.91721580958608</c:v>
                </c:pt>
                <c:pt idx="457">
                  <c:v>693.68886624314609</c:v>
                </c:pt>
                <c:pt idx="458">
                  <c:v>693.45980243585416</c:v>
                </c:pt>
                <c:pt idx="459">
                  <c:v>693.23002390815168</c:v>
                </c:pt>
                <c:pt idx="460">
                  <c:v>692.99953019540612</c:v>
                </c:pt>
                <c:pt idx="461">
                  <c:v>692.76832084802345</c:v>
                </c:pt>
                <c:pt idx="462">
                  <c:v>692.53639543155975</c:v>
                </c:pt>
                <c:pt idx="463">
                  <c:v>692.30375352683313</c:v>
                </c:pt>
                <c:pt idx="464">
                  <c:v>692.0703947300351</c:v>
                </c:pt>
                <c:pt idx="465">
                  <c:v>691.83631865284201</c:v>
                </c:pt>
                <c:pt idx="466">
                  <c:v>691.60152492252655</c:v>
                </c:pt>
                <c:pt idx="467">
                  <c:v>691.36601318206874</c:v>
                </c:pt>
                <c:pt idx="468">
                  <c:v>691.1297830902663</c:v>
                </c:pt>
                <c:pt idx="469">
                  <c:v>690.89283432184618</c:v>
                </c:pt>
                <c:pt idx="470">
                  <c:v>690.6551665675745</c:v>
                </c:pt>
                <c:pt idx="471">
                  <c:v>690.41677953436715</c:v>
                </c:pt>
                <c:pt idx="472">
                  <c:v>690.17767294539942</c:v>
                </c:pt>
                <c:pt idx="473">
                  <c:v>689.93784654021624</c:v>
                </c:pt>
                <c:pt idx="474">
                  <c:v>689.69730007484122</c:v>
                </c:pt>
                <c:pt idx="475">
                  <c:v>689.45603332188637</c:v>
                </c:pt>
                <c:pt idx="476">
                  <c:v>689.21404607066086</c:v>
                </c:pt>
                <c:pt idx="477">
                  <c:v>688.97133812727986</c:v>
                </c:pt>
                <c:pt idx="478">
                  <c:v>688.72790931477255</c:v>
                </c:pt>
                <c:pt idx="479">
                  <c:v>688.48375947319062</c:v>
                </c:pt>
                <c:pt idx="480">
                  <c:v>688.23888845971578</c:v>
                </c:pt>
                <c:pt idx="481">
                  <c:v>687.99329614876751</c:v>
                </c:pt>
                <c:pt idx="482">
                  <c:v>687.74698243210935</c:v>
                </c:pt>
                <c:pt idx="483">
                  <c:v>687.49994721895632</c:v>
                </c:pt>
                <c:pt idx="484">
                  <c:v>687.25219043608104</c:v>
                </c:pt>
                <c:pt idx="485">
                  <c:v>687.00371202791928</c:v>
                </c:pt>
                <c:pt idx="486">
                  <c:v>686.75451195667586</c:v>
                </c:pt>
                <c:pt idx="487">
                  <c:v>686.50459020242965</c:v>
                </c:pt>
                <c:pt idx="488">
                  <c:v>686.25394676323822</c:v>
                </c:pt>
                <c:pt idx="489">
                  <c:v>686.0025816552419</c:v>
                </c:pt>
                <c:pt idx="490">
                  <c:v>685.75049491276764</c:v>
                </c:pt>
                <c:pt idx="491">
                  <c:v>685.49768658843232</c:v>
                </c:pt>
                <c:pt idx="492">
                  <c:v>685.24415675324565</c:v>
                </c:pt>
                <c:pt idx="493">
                  <c:v>684.98990549671237</c:v>
                </c:pt>
                <c:pt idx="494">
                  <c:v>684.73493292693377</c:v>
                </c:pt>
                <c:pt idx="495">
                  <c:v>684.47923917070966</c:v>
                </c:pt>
                <c:pt idx="496">
                  <c:v>684.22282437363856</c:v>
                </c:pt>
                <c:pt idx="497">
                  <c:v>683.9656887002177</c:v>
                </c:pt>
                <c:pt idx="498">
                  <c:v>683.70783233394366</c:v>
                </c:pt>
                <c:pt idx="499">
                  <c:v>683.44925547741013</c:v>
                </c:pt>
                <c:pt idx="500">
                  <c:v>683.1899583524073</c:v>
                </c:pt>
                <c:pt idx="501">
                  <c:v>682.92994120001947</c:v>
                </c:pt>
                <c:pt idx="502">
                  <c:v>682.66920428072206</c:v>
                </c:pt>
                <c:pt idx="503">
                  <c:v>682.40774787447845</c:v>
                </c:pt>
                <c:pt idx="504">
                  <c:v>682.14557228083618</c:v>
                </c:pt>
                <c:pt idx="505">
                  <c:v>681.88267781902152</c:v>
                </c:pt>
                <c:pt idx="506">
                  <c:v>681.61906482803511</c:v>
                </c:pt>
                <c:pt idx="507">
                  <c:v>681.35473366674512</c:v>
                </c:pt>
                <c:pt idx="508">
                  <c:v>681.08968471398055</c:v>
                </c:pt>
                <c:pt idx="509">
                  <c:v>680.82391836862462</c:v>
                </c:pt>
                <c:pt idx="510">
                  <c:v>680.5574350497053</c:v>
                </c:pt>
                <c:pt idx="511">
                  <c:v>680.29023519648752</c:v>
                </c:pt>
                <c:pt idx="512">
                  <c:v>680.0223192685628</c:v>
                </c:pt>
                <c:pt idx="513">
                  <c:v>679.75368774593915</c:v>
                </c:pt>
                <c:pt idx="514">
                  <c:v>679.48434112912935</c:v>
                </c:pt>
                <c:pt idx="515">
                  <c:v>679.21427993923976</c:v>
                </c:pt>
                <c:pt idx="516">
                  <c:v>678.9435047180566</c:v>
                </c:pt>
                <c:pt idx="517">
                  <c:v>678.67201602813282</c:v>
                </c:pt>
                <c:pt idx="518">
                  <c:v>678.3998144528731</c:v>
                </c:pt>
                <c:pt idx="519">
                  <c:v>678.12690059661929</c:v>
                </c:pt>
                <c:pt idx="520">
                  <c:v>677.85327508473324</c:v>
                </c:pt>
                <c:pt idx="521">
                  <c:v>677.57893856368048</c:v>
                </c:pt>
                <c:pt idx="522">
                  <c:v>677.30389170111141</c:v>
                </c:pt>
                <c:pt idx="523">
                  <c:v>677.02813518594314</c:v>
                </c:pt>
                <c:pt idx="524">
                  <c:v>676.75166972843908</c:v>
                </c:pt>
                <c:pt idx="525">
                  <c:v>676.47449606028852</c:v>
                </c:pt>
                <c:pt idx="526">
                  <c:v>676.19661493468436</c:v>
                </c:pt>
                <c:pt idx="527">
                  <c:v>675.91802712640128</c:v>
                </c:pt>
                <c:pt idx="528">
                  <c:v>675.63873343187106</c:v>
                </c:pt>
                <c:pt idx="529">
                  <c:v>675.35873466925841</c:v>
                </c:pt>
                <c:pt idx="530">
                  <c:v>675.07803167853535</c:v>
                </c:pt>
                <c:pt idx="531">
                  <c:v>674.79662532155396</c:v>
                </c:pt>
                <c:pt idx="532">
                  <c:v>674.51451648211923</c:v>
                </c:pt>
                <c:pt idx="533">
                  <c:v>674.23170606605993</c:v>
                </c:pt>
                <c:pt idx="534">
                  <c:v>673.9481950012987</c:v>
                </c:pt>
                <c:pt idx="535">
                  <c:v>673.66398423792077</c:v>
                </c:pt>
                <c:pt idx="536">
                  <c:v>673.37907474824272</c:v>
                </c:pt>
                <c:pt idx="537">
                  <c:v>673.09346752687861</c:v>
                </c:pt>
                <c:pt idx="538">
                  <c:v>672.80716359080577</c:v>
                </c:pt>
                <c:pt idx="539">
                  <c:v>672.52016397942941</c:v>
                </c:pt>
                <c:pt idx="540">
                  <c:v>672.2324697546461</c:v>
                </c:pt>
                <c:pt idx="541">
                  <c:v>671.94408200090629</c:v>
                </c:pt>
                <c:pt idx="542">
                  <c:v>671.65500182527467</c:v>
                </c:pt>
                <c:pt idx="543">
                  <c:v>671.36523035749042</c:v>
                </c:pt>
                <c:pt idx="544">
                  <c:v>671.07476875002601</c:v>
                </c:pt>
                <c:pt idx="545">
                  <c:v>670.78361817814448</c:v>
                </c:pt>
                <c:pt idx="546">
                  <c:v>670.4917798399556</c:v>
                </c:pt>
                <c:pt idx="547">
                  <c:v>670.1992549564709</c:v>
                </c:pt>
                <c:pt idx="548">
                  <c:v>669.90604477165721</c:v>
                </c:pt>
                <c:pt idx="549">
                  <c:v>669.61215055248954</c:v>
                </c:pt>
                <c:pt idx="550">
                  <c:v>669.31757358900143</c:v>
                </c:pt>
                <c:pt idx="551">
                  <c:v>669.02231519433565</c:v>
                </c:pt>
                <c:pt idx="552">
                  <c:v>668.72637670479196</c:v>
                </c:pt>
                <c:pt idx="553">
                  <c:v>668.42975947987475</c:v>
                </c:pt>
                <c:pt idx="554">
                  <c:v>668.13246490233882</c:v>
                </c:pt>
                <c:pt idx="555">
                  <c:v>667.83449437823379</c:v>
                </c:pt>
                <c:pt idx="556">
                  <c:v>667.53584933694697</c:v>
                </c:pt>
                <c:pt idx="557">
                  <c:v>667.23653123124552</c:v>
                </c:pt>
                <c:pt idx="558">
                  <c:v>666.93654153731688</c:v>
                </c:pt>
                <c:pt idx="559">
                  <c:v>666.6358817548072</c:v>
                </c:pt>
                <c:pt idx="560">
                  <c:v>666.33455340685896</c:v>
                </c:pt>
                <c:pt idx="561">
                  <c:v>666.03255804014736</c:v>
                </c:pt>
                <c:pt idx="562">
                  <c:v>665.72989722491525</c:v>
                </c:pt>
                <c:pt idx="563">
                  <c:v>665.42657255500501</c:v>
                </c:pt>
                <c:pt idx="564">
                  <c:v>665.12258564789181</c:v>
                </c:pt>
                <c:pt idx="565">
                  <c:v>664.81793814471291</c:v>
                </c:pt>
                <c:pt idx="566">
                  <c:v>664.51263171029689</c:v>
                </c:pt>
                <c:pt idx="567">
                  <c:v>664.20666803319045</c:v>
                </c:pt>
                <c:pt idx="568">
                  <c:v>663.90004882568451</c:v>
                </c:pt>
                <c:pt idx="569">
                  <c:v>663.59277582383811</c:v>
                </c:pt>
                <c:pt idx="570">
                  <c:v>663.28485078750111</c:v>
                </c:pt>
                <c:pt idx="571">
                  <c:v>662.97627550033599</c:v>
                </c:pt>
                <c:pt idx="572">
                  <c:v>662.66705176983589</c:v>
                </c:pt>
                <c:pt idx="573">
                  <c:v>662.35718142734436</c:v>
                </c:pt>
                <c:pt idx="574">
                  <c:v>662.04666632807016</c:v>
                </c:pt>
                <c:pt idx="575">
                  <c:v>661.73550835110336</c:v>
                </c:pt>
                <c:pt idx="576">
                  <c:v>661.42370939942737</c:v>
                </c:pt>
                <c:pt idx="577">
                  <c:v>661.11127139993118</c:v>
                </c:pt>
                <c:pt idx="578">
                  <c:v>660.79819630341945</c:v>
                </c:pt>
                <c:pt idx="579">
                  <c:v>660.48448608462013</c:v>
                </c:pt>
                <c:pt idx="580">
                  <c:v>660.17014274219196</c:v>
                </c:pt>
                <c:pt idx="581">
                  <c:v>659.85516829872824</c:v>
                </c:pt>
                <c:pt idx="582">
                  <c:v>659.53956480076158</c:v>
                </c:pt>
                <c:pt idx="583">
                  <c:v>659.22333431876473</c:v>
                </c:pt>
                <c:pt idx="584">
                  <c:v>658.90647894715016</c:v>
                </c:pt>
                <c:pt idx="585">
                  <c:v>658.58900080426963</c:v>
                </c:pt>
                <c:pt idx="586">
                  <c:v>658.27090203240914</c:v>
                </c:pt>
                <c:pt idx="587">
                  <c:v>657.95218479778498</c:v>
                </c:pt>
                <c:pt idx="588">
                  <c:v>657.63285129053634</c:v>
                </c:pt>
                <c:pt idx="589">
                  <c:v>657.31290372471688</c:v>
                </c:pt>
                <c:pt idx="590">
                  <c:v>656.99234433828371</c:v>
                </c:pt>
                <c:pt idx="591">
                  <c:v>656.6711753930864</c:v>
                </c:pt>
                <c:pt idx="592">
                  <c:v>656.34939917485212</c:v>
                </c:pt>
                <c:pt idx="593">
                  <c:v>656.02701799317049</c:v>
                </c:pt>
                <c:pt idx="594">
                  <c:v>655.70403418147612</c:v>
                </c:pt>
                <c:pt idx="595">
                  <c:v>655.38045009702921</c:v>
                </c:pt>
                <c:pt idx="596">
                  <c:v>655.05626812089463</c:v>
                </c:pt>
                <c:pt idx="597">
                  <c:v>654.73149065791949</c:v>
                </c:pt>
                <c:pt idx="598">
                  <c:v>654.40612013670761</c:v>
                </c:pt>
                <c:pt idx="599">
                  <c:v>654.08015900959447</c:v>
                </c:pt>
                <c:pt idx="600">
                  <c:v>653.75360975261788</c:v>
                </c:pt>
                <c:pt idx="601">
                  <c:v>653.42647486548822</c:v>
                </c:pt>
                <c:pt idx="602">
                  <c:v>653.09875687155682</c:v>
                </c:pt>
                <c:pt idx="603">
                  <c:v>652.77045831778219</c:v>
                </c:pt>
                <c:pt idx="604">
                  <c:v>652.4415817746941</c:v>
                </c:pt>
                <c:pt idx="605">
                  <c:v>652.11212983635642</c:v>
                </c:pt>
                <c:pt idx="606">
                  <c:v>651.78210512032808</c:v>
                </c:pt>
                <c:pt idx="607">
                  <c:v>651.45151026762176</c:v>
                </c:pt>
                <c:pt idx="608">
                  <c:v>651.1203479426606</c:v>
                </c:pt>
                <c:pt idx="609">
                  <c:v>650.78862083323372</c:v>
                </c:pt>
                <c:pt idx="610">
                  <c:v>650.45633165044978</c:v>
                </c:pt>
                <c:pt idx="611">
                  <c:v>650.12348312868755</c:v>
                </c:pt>
                <c:pt idx="612">
                  <c:v>649.79007802554599</c:v>
                </c:pt>
                <c:pt idx="613">
                  <c:v>649.45611912179197</c:v>
                </c:pt>
                <c:pt idx="614">
                  <c:v>649.12160922130579</c:v>
                </c:pt>
                <c:pt idx="615">
                  <c:v>648.7865511510247</c:v>
                </c:pt>
                <c:pt idx="616">
                  <c:v>648.45094776088558</c:v>
                </c:pt>
                <c:pt idx="617">
                  <c:v>648.11480192376484</c:v>
                </c:pt>
                <c:pt idx="618">
                  <c:v>647.77811653541562</c:v>
                </c:pt>
                <c:pt idx="619">
                  <c:v>647.4408945144055</c:v>
                </c:pt>
                <c:pt idx="620">
                  <c:v>647.10313880204967</c:v>
                </c:pt>
                <c:pt idx="621">
                  <c:v>646.76485236234407</c:v>
                </c:pt>
                <c:pt idx="622">
                  <c:v>646.42603818189571</c:v>
                </c:pt>
                <c:pt idx="623">
                  <c:v>646.08669926985124</c:v>
                </c:pt>
                <c:pt idx="624">
                  <c:v>645.74683865782333</c:v>
                </c:pt>
                <c:pt idx="625">
                  <c:v>645.40645939981619</c:v>
                </c:pt>
                <c:pt idx="626">
                  <c:v>645.06556457214799</c:v>
                </c:pt>
                <c:pt idx="627">
                  <c:v>644.72415727337193</c:v>
                </c:pt>
                <c:pt idx="628">
                  <c:v>644.38224062419499</c:v>
                </c:pt>
                <c:pt idx="629">
                  <c:v>644.03981776739556</c:v>
                </c:pt>
                <c:pt idx="630">
                  <c:v>643.6968918677386</c:v>
                </c:pt>
                <c:pt idx="631">
                  <c:v>643.35346611188845</c:v>
                </c:pt>
                <c:pt idx="632">
                  <c:v>643.00954370832051</c:v>
                </c:pt>
                <c:pt idx="633">
                  <c:v>642.66512788723128</c:v>
                </c:pt>
                <c:pt idx="634">
                  <c:v>642.32022190044506</c:v>
                </c:pt>
                <c:pt idx="635">
                  <c:v>641.97482902132015</c:v>
                </c:pt>
                <c:pt idx="636">
                  <c:v>641.62895254465252</c:v>
                </c:pt>
                <c:pt idx="637">
                  <c:v>641.28259578657753</c:v>
                </c:pt>
                <c:pt idx="638">
                  <c:v>640.93576208446996</c:v>
                </c:pt>
                <c:pt idx="639">
                  <c:v>640.58845479684203</c:v>
                </c:pt>
                <c:pt idx="640">
                  <c:v>640.2406773032402</c:v>
                </c:pt>
                <c:pt idx="641">
                  <c:v>639.89243300413818</c:v>
                </c:pt>
                <c:pt idx="642">
                  <c:v>639.5437253208305</c:v>
                </c:pt>
                <c:pt idx="643">
                  <c:v>639.19455769532226</c:v>
                </c:pt>
                <c:pt idx="644">
                  <c:v>638.84493359021837</c:v>
                </c:pt>
                <c:pt idx="645">
                  <c:v>638.4948564886098</c:v>
                </c:pt>
                <c:pt idx="646">
                  <c:v>638.14432989395868</c:v>
                </c:pt>
                <c:pt idx="647">
                  <c:v>637.79335732998118</c:v>
                </c:pt>
                <c:pt idx="648">
                  <c:v>637.44194234052873</c:v>
                </c:pt>
                <c:pt idx="649">
                  <c:v>637.0900884894678</c:v>
                </c:pt>
                <c:pt idx="650">
                  <c:v>636.73779936055644</c:v>
                </c:pt>
                <c:pt idx="651">
                  <c:v>636.38507855732041</c:v>
                </c:pt>
                <c:pt idx="652">
                  <c:v>636.03192970292707</c:v>
                </c:pt>
                <c:pt idx="653">
                  <c:v>635.67835644005709</c:v>
                </c:pt>
                <c:pt idx="654">
                  <c:v>635.32436243077473</c:v>
                </c:pt>
                <c:pt idx="655">
                  <c:v>634.96995135639588</c:v>
                </c:pt>
                <c:pt idx="656">
                  <c:v>634.61512691735459</c:v>
                </c:pt>
                <c:pt idx="657">
                  <c:v>634.25989283306853</c:v>
                </c:pt>
                <c:pt idx="658">
                  <c:v>633.90425284180071</c:v>
                </c:pt>
                <c:pt idx="659">
                  <c:v>633.54821070052105</c:v>
                </c:pt>
                <c:pt idx="660">
                  <c:v>633.1917701847666</c:v>
                </c:pt>
                <c:pt idx="661">
                  <c:v>632.83493508849756</c:v>
                </c:pt>
                <c:pt idx="662">
                  <c:v>632.47770922395432</c:v>
                </c:pt>
                <c:pt idx="663">
                  <c:v>632.12009642151111</c:v>
                </c:pt>
                <c:pt idx="664">
                  <c:v>631.7621005295282</c:v>
                </c:pt>
                <c:pt idx="665">
                  <c:v>631.40372541420277</c:v>
                </c:pt>
                <c:pt idx="666">
                  <c:v>631.04497495941791</c:v>
                </c:pt>
                <c:pt idx="667">
                  <c:v>630.68585306658929</c:v>
                </c:pt>
                <c:pt idx="668">
                  <c:v>630.32636365451094</c:v>
                </c:pt>
                <c:pt idx="669">
                  <c:v>629.96651065919946</c:v>
                </c:pt>
                <c:pt idx="670">
                  <c:v>629.60629803373558</c:v>
                </c:pt>
                <c:pt idx="671">
                  <c:v>629.24572974810485</c:v>
                </c:pt>
                <c:pt idx="672">
                  <c:v>628.88480978903635</c:v>
                </c:pt>
                <c:pt idx="673">
                  <c:v>628.52354215984008</c:v>
                </c:pt>
                <c:pt idx="674">
                  <c:v>628.16193088024272</c:v>
                </c:pt>
                <c:pt idx="675">
                  <c:v>627.79997998622093</c:v>
                </c:pt>
                <c:pt idx="676">
                  <c:v>627.43769352983395</c:v>
                </c:pt>
                <c:pt idx="677">
                  <c:v>627.07507557905501</c:v>
                </c:pt>
                <c:pt idx="678">
                  <c:v>626.71213021759957</c:v>
                </c:pt>
                <c:pt idx="679">
                  <c:v>626.34886154475339</c:v>
                </c:pt>
                <c:pt idx="680">
                  <c:v>625.98527367519898</c:v>
                </c:pt>
                <c:pt idx="681">
                  <c:v>625.62137073883957</c:v>
                </c:pt>
                <c:pt idx="682">
                  <c:v>625.25715688062223</c:v>
                </c:pt>
                <c:pt idx="683">
                  <c:v>624.89263626035995</c:v>
                </c:pt>
                <c:pt idx="684">
                  <c:v>624.52781305255087</c:v>
                </c:pt>
                <c:pt idx="685">
                  <c:v>624.16269144619798</c:v>
                </c:pt>
                <c:pt idx="686">
                  <c:v>623.79727564462473</c:v>
                </c:pt>
                <c:pt idx="687">
                  <c:v>623.43156986529277</c:v>
                </c:pt>
                <c:pt idx="688">
                  <c:v>623.06557833961392</c:v>
                </c:pt>
                <c:pt idx="689">
                  <c:v>622.69930531276475</c:v>
                </c:pt>
                <c:pt idx="690">
                  <c:v>622.33275504349774</c:v>
                </c:pt>
                <c:pt idx="691">
                  <c:v>621.96593180395041</c:v>
                </c:pt>
                <c:pt idx="692">
                  <c:v>621.59883987945557</c:v>
                </c:pt>
                <c:pt idx="693">
                  <c:v>621.23148356834747</c:v>
                </c:pt>
                <c:pt idx="694">
                  <c:v>620.86386718176868</c:v>
                </c:pt>
                <c:pt idx="695">
                  <c:v>620.49599504347441</c:v>
                </c:pt>
                <c:pt idx="696">
                  <c:v>620.12787148963628</c:v>
                </c:pt>
                <c:pt idx="697">
                  <c:v>619.75950086864452</c:v>
                </c:pt>
                <c:pt idx="698">
                  <c:v>619.39088754090881</c:v>
                </c:pt>
                <c:pt idx="699">
                  <c:v>619.02203587865802</c:v>
                </c:pt>
                <c:pt idx="700">
                  <c:v>618.65295026573949</c:v>
                </c:pt>
                <c:pt idx="701">
                  <c:v>618.28363509741484</c:v>
                </c:pt>
                <c:pt idx="702">
                  <c:v>617.91409478015794</c:v>
                </c:pt>
                <c:pt idx="703">
                  <c:v>617.54433373144843</c:v>
                </c:pt>
                <c:pt idx="704">
                  <c:v>617.17435637956669</c:v>
                </c:pt>
                <c:pt idx="705">
                  <c:v>616.80416716338596</c:v>
                </c:pt>
                <c:pt idx="706">
                  <c:v>616.43377053216443</c:v>
                </c:pt>
                <c:pt idx="707">
                  <c:v>616.06317094533551</c:v>
                </c:pt>
                <c:pt idx="708">
                  <c:v>615.6923728722976</c:v>
                </c:pt>
                <c:pt idx="709">
                  <c:v>615.3213807922026</c:v>
                </c:pt>
                <c:pt idx="710">
                  <c:v>614.9501991937434</c:v>
                </c:pt>
                <c:pt idx="711">
                  <c:v>614.57883257494029</c:v>
                </c:pt>
                <c:pt idx="712">
                  <c:v>614.20728544292683</c:v>
                </c:pt>
                <c:pt idx="713">
                  <c:v>613.83556231373382</c:v>
                </c:pt>
                <c:pt idx="714">
                  <c:v>613.46366771207397</c:v>
                </c:pt>
                <c:pt idx="715">
                  <c:v>613.09160617112366</c:v>
                </c:pt>
                <c:pt idx="716">
                  <c:v>612.71938223230529</c:v>
                </c:pt>
                <c:pt idx="717">
                  <c:v>612.34700044506837</c:v>
                </c:pt>
                <c:pt idx="718">
                  <c:v>611.97446536666973</c:v>
                </c:pt>
                <c:pt idx="719">
                  <c:v>611.60178156195241</c:v>
                </c:pt>
                <c:pt idx="720">
                  <c:v>611.22895360312486</c:v>
                </c:pt>
                <c:pt idx="721">
                  <c:v>610.8559860695384</c:v>
                </c:pt>
                <c:pt idx="722">
                  <c:v>610.48288354746433</c:v>
                </c:pt>
                <c:pt idx="723">
                  <c:v>610.1096506298702</c:v>
                </c:pt>
                <c:pt idx="724">
                  <c:v>609.73629191619568</c:v>
                </c:pt>
                <c:pt idx="725">
                  <c:v>609.36281201212694</c:v>
                </c:pt>
                <c:pt idx="726">
                  <c:v>608.98921552937156</c:v>
                </c:pt>
                <c:pt idx="727">
                  <c:v>608.61550708543189</c:v>
                </c:pt>
                <c:pt idx="728">
                  <c:v>608.24169130337816</c:v>
                </c:pt>
                <c:pt idx="729">
                  <c:v>607.86777281162063</c:v>
                </c:pt>
                <c:pt idx="730">
                  <c:v>607.49375624368201</c:v>
                </c:pt>
                <c:pt idx="731">
                  <c:v>607.11964623796825</c:v>
                </c:pt>
                <c:pt idx="732">
                  <c:v>606.74544743754007</c:v>
                </c:pt>
                <c:pt idx="733">
                  <c:v>606.37116448988229</c:v>
                </c:pt>
                <c:pt idx="734">
                  <c:v>605.99680204667459</c:v>
                </c:pt>
                <c:pt idx="735">
                  <c:v>605.62236476356065</c:v>
                </c:pt>
                <c:pt idx="736">
                  <c:v>605.24785729991697</c:v>
                </c:pt>
                <c:pt idx="737">
                  <c:v>604.87328431862181</c:v>
                </c:pt>
                <c:pt idx="738">
                  <c:v>604.49865048582296</c:v>
                </c:pt>
                <c:pt idx="739">
                  <c:v>604.12396047070638</c:v>
                </c:pt>
                <c:pt idx="740">
                  <c:v>603.74921894526301</c:v>
                </c:pt>
                <c:pt idx="741">
                  <c:v>603.37443058405643</c:v>
                </c:pt>
                <c:pt idx="742">
                  <c:v>602.99960006398965</c:v>
                </c:pt>
                <c:pt idx="743">
                  <c:v>602.62473206407208</c:v>
                </c:pt>
                <c:pt idx="744">
                  <c:v>602.24983126518612</c:v>
                </c:pt>
                <c:pt idx="745">
                  <c:v>601.87490234985319</c:v>
                </c:pt>
                <c:pt idx="746">
                  <c:v>601.49995000199988</c:v>
                </c:pt>
                <c:pt idx="747">
                  <c:v>601.12497890672466</c:v>
                </c:pt>
                <c:pt idx="748">
                  <c:v>600.74999375006246</c:v>
                </c:pt>
                <c:pt idx="749">
                  <c:v>600.3749992187519</c:v>
                </c:pt>
                <c:pt idx="750">
                  <c:v>600</c:v>
                </c:pt>
                <c:pt idx="751">
                  <c:v>599.6250007812481</c:v>
                </c:pt>
                <c:pt idx="752">
                  <c:v>599.25000624993754</c:v>
                </c:pt>
                <c:pt idx="753">
                  <c:v>598.87502109327545</c:v>
                </c:pt>
                <c:pt idx="754">
                  <c:v>598.50004999800012</c:v>
                </c:pt>
                <c:pt idx="755">
                  <c:v>598.12509765014693</c:v>
                </c:pt>
                <c:pt idx="756">
                  <c:v>597.75016873481388</c:v>
                </c:pt>
                <c:pt idx="757">
                  <c:v>597.37526793592781</c:v>
                </c:pt>
                <c:pt idx="758">
                  <c:v>597.00039993601035</c:v>
                </c:pt>
                <c:pt idx="759">
                  <c:v>596.62556941594357</c:v>
                </c:pt>
                <c:pt idx="760">
                  <c:v>596.25078105473688</c:v>
                </c:pt>
                <c:pt idx="761">
                  <c:v>595.87603952929351</c:v>
                </c:pt>
                <c:pt idx="762">
                  <c:v>595.50134951417704</c:v>
                </c:pt>
                <c:pt idx="763">
                  <c:v>595.12671568137819</c:v>
                </c:pt>
                <c:pt idx="764">
                  <c:v>594.75214270008303</c:v>
                </c:pt>
                <c:pt idx="765">
                  <c:v>594.37763523643935</c:v>
                </c:pt>
                <c:pt idx="766">
                  <c:v>594.00319795332541</c:v>
                </c:pt>
                <c:pt idx="767">
                  <c:v>593.62883551011771</c:v>
                </c:pt>
                <c:pt idx="768">
                  <c:v>593.25455256245993</c:v>
                </c:pt>
                <c:pt idx="769">
                  <c:v>592.88035376203163</c:v>
                </c:pt>
                <c:pt idx="770">
                  <c:v>592.50624375631799</c:v>
                </c:pt>
                <c:pt idx="771">
                  <c:v>592.13222718837937</c:v>
                </c:pt>
                <c:pt idx="772">
                  <c:v>591.75830869662184</c:v>
                </c:pt>
                <c:pt idx="773">
                  <c:v>591.38449291456811</c:v>
                </c:pt>
                <c:pt idx="774">
                  <c:v>591.01078447062844</c:v>
                </c:pt>
                <c:pt idx="775">
                  <c:v>590.63718798787306</c:v>
                </c:pt>
                <c:pt idx="776">
                  <c:v>590.26370808380432</c:v>
                </c:pt>
                <c:pt idx="777">
                  <c:v>589.8903493701298</c:v>
                </c:pt>
                <c:pt idx="778">
                  <c:v>589.51711645253567</c:v>
                </c:pt>
                <c:pt idx="779">
                  <c:v>589.1440139304616</c:v>
                </c:pt>
                <c:pt idx="780">
                  <c:v>588.77104639687502</c:v>
                </c:pt>
                <c:pt idx="781">
                  <c:v>588.39821843804759</c:v>
                </c:pt>
                <c:pt idx="782">
                  <c:v>588.02553463333027</c:v>
                </c:pt>
                <c:pt idx="783">
                  <c:v>587.65299955493163</c:v>
                </c:pt>
                <c:pt idx="784">
                  <c:v>587.28061776769471</c:v>
                </c:pt>
                <c:pt idx="785">
                  <c:v>586.90839382887634</c:v>
                </c:pt>
                <c:pt idx="786">
                  <c:v>586.53633228792603</c:v>
                </c:pt>
                <c:pt idx="787">
                  <c:v>586.16443768626618</c:v>
                </c:pt>
                <c:pt idx="788">
                  <c:v>585.79271455707317</c:v>
                </c:pt>
                <c:pt idx="789">
                  <c:v>585.42116742505971</c:v>
                </c:pt>
                <c:pt idx="790">
                  <c:v>585.0498008062566</c:v>
                </c:pt>
                <c:pt idx="791">
                  <c:v>584.6786192077974</c:v>
                </c:pt>
                <c:pt idx="792">
                  <c:v>584.3076271277024</c:v>
                </c:pt>
                <c:pt idx="793">
                  <c:v>583.93682905466449</c:v>
                </c:pt>
                <c:pt idx="794">
                  <c:v>583.56622946783568</c:v>
                </c:pt>
                <c:pt idx="795">
                  <c:v>583.19583283661404</c:v>
                </c:pt>
                <c:pt idx="796">
                  <c:v>582.82564362043331</c:v>
                </c:pt>
                <c:pt idx="797">
                  <c:v>582.45566626855157</c:v>
                </c:pt>
                <c:pt idx="798">
                  <c:v>582.08590521984218</c:v>
                </c:pt>
                <c:pt idx="799">
                  <c:v>581.71636490258516</c:v>
                </c:pt>
                <c:pt idx="800">
                  <c:v>581.34704973426051</c:v>
                </c:pt>
                <c:pt idx="801">
                  <c:v>580.97796412134187</c:v>
                </c:pt>
                <c:pt idx="802">
                  <c:v>580.60911245909131</c:v>
                </c:pt>
                <c:pt idx="803">
                  <c:v>580.24049913135559</c:v>
                </c:pt>
                <c:pt idx="804">
                  <c:v>579.87212851036372</c:v>
                </c:pt>
                <c:pt idx="805">
                  <c:v>579.50400495652559</c:v>
                </c:pt>
                <c:pt idx="806">
                  <c:v>579.13613281823132</c:v>
                </c:pt>
                <c:pt idx="807">
                  <c:v>578.76851643165253</c:v>
                </c:pt>
                <c:pt idx="808">
                  <c:v>578.40116012054443</c:v>
                </c:pt>
                <c:pt idx="809">
                  <c:v>578.03406819604947</c:v>
                </c:pt>
                <c:pt idx="810">
                  <c:v>577.66724495650226</c:v>
                </c:pt>
                <c:pt idx="811">
                  <c:v>577.30069468723514</c:v>
                </c:pt>
                <c:pt idx="812">
                  <c:v>576.93442166038608</c:v>
                </c:pt>
                <c:pt idx="813">
                  <c:v>576.56843013470723</c:v>
                </c:pt>
                <c:pt idx="814">
                  <c:v>576.20272435537515</c:v>
                </c:pt>
                <c:pt idx="815">
                  <c:v>575.83730855380202</c:v>
                </c:pt>
                <c:pt idx="816">
                  <c:v>575.47218694744913</c:v>
                </c:pt>
                <c:pt idx="817">
                  <c:v>575.10736373964016</c:v>
                </c:pt>
                <c:pt idx="818">
                  <c:v>574.74284311937788</c:v>
                </c:pt>
                <c:pt idx="819">
                  <c:v>574.37862926116043</c:v>
                </c:pt>
                <c:pt idx="820">
                  <c:v>574.01472632480102</c:v>
                </c:pt>
                <c:pt idx="821">
                  <c:v>573.6511384552465</c:v>
                </c:pt>
                <c:pt idx="822">
                  <c:v>573.28786978240043</c:v>
                </c:pt>
                <c:pt idx="823">
                  <c:v>572.92492442094499</c:v>
                </c:pt>
                <c:pt idx="824">
                  <c:v>572.56230647016594</c:v>
                </c:pt>
                <c:pt idx="825">
                  <c:v>572.20002001377907</c:v>
                </c:pt>
                <c:pt idx="826">
                  <c:v>571.83806911975717</c:v>
                </c:pt>
                <c:pt idx="827">
                  <c:v>571.47645784015981</c:v>
                </c:pt>
                <c:pt idx="828">
                  <c:v>571.11519021096365</c:v>
                </c:pt>
                <c:pt idx="829">
                  <c:v>570.75427025189515</c:v>
                </c:pt>
                <c:pt idx="830">
                  <c:v>570.3937019662643</c:v>
                </c:pt>
                <c:pt idx="831">
                  <c:v>570.03348934080054</c:v>
                </c:pt>
                <c:pt idx="832">
                  <c:v>569.67363634548906</c:v>
                </c:pt>
                <c:pt idx="833">
                  <c:v>569.31414693341083</c:v>
                </c:pt>
                <c:pt idx="834">
                  <c:v>568.95502504058209</c:v>
                </c:pt>
                <c:pt idx="835">
                  <c:v>568.59627458579723</c:v>
                </c:pt>
                <c:pt idx="836">
                  <c:v>568.2378994704718</c:v>
                </c:pt>
                <c:pt idx="837">
                  <c:v>567.87990357848901</c:v>
                </c:pt>
                <c:pt idx="838">
                  <c:v>567.52229077604557</c:v>
                </c:pt>
                <c:pt idx="839">
                  <c:v>567.16506491150244</c:v>
                </c:pt>
                <c:pt idx="840">
                  <c:v>566.8082298152334</c:v>
                </c:pt>
                <c:pt idx="841">
                  <c:v>566.45178929947883</c:v>
                </c:pt>
                <c:pt idx="842">
                  <c:v>566.0957471581994</c:v>
                </c:pt>
                <c:pt idx="843">
                  <c:v>565.74010716693147</c:v>
                </c:pt>
                <c:pt idx="844">
                  <c:v>565.38487308264541</c:v>
                </c:pt>
                <c:pt idx="845">
                  <c:v>565.03004864360423</c:v>
                </c:pt>
                <c:pt idx="846">
                  <c:v>564.67563756922527</c:v>
                </c:pt>
                <c:pt idx="847">
                  <c:v>564.32164355994291</c:v>
                </c:pt>
                <c:pt idx="848">
                  <c:v>563.96807029707293</c:v>
                </c:pt>
                <c:pt idx="849">
                  <c:v>563.6149214426797</c:v>
                </c:pt>
                <c:pt idx="850">
                  <c:v>563.26220063944368</c:v>
                </c:pt>
                <c:pt idx="851">
                  <c:v>562.9099115105322</c:v>
                </c:pt>
                <c:pt idx="852">
                  <c:v>562.55805765947127</c:v>
                </c:pt>
                <c:pt idx="853">
                  <c:v>562.20664267001894</c:v>
                </c:pt>
                <c:pt idx="854">
                  <c:v>561.85567010604132</c:v>
                </c:pt>
                <c:pt idx="855">
                  <c:v>561.50514351139009</c:v>
                </c:pt>
                <c:pt idx="856">
                  <c:v>561.15506640978151</c:v>
                </c:pt>
                <c:pt idx="857">
                  <c:v>560.80544230467774</c:v>
                </c:pt>
                <c:pt idx="858">
                  <c:v>560.4562746791695</c:v>
                </c:pt>
                <c:pt idx="859">
                  <c:v>560.10756699586182</c:v>
                </c:pt>
                <c:pt idx="860">
                  <c:v>559.7593226967598</c:v>
                </c:pt>
                <c:pt idx="861">
                  <c:v>559.41154520315797</c:v>
                </c:pt>
                <c:pt idx="862">
                  <c:v>559.06423791553016</c:v>
                </c:pt>
                <c:pt idx="863">
                  <c:v>558.71740421342247</c:v>
                </c:pt>
                <c:pt idx="864">
                  <c:v>558.37104745534737</c:v>
                </c:pt>
                <c:pt idx="865">
                  <c:v>558.02517097867974</c:v>
                </c:pt>
                <c:pt idx="866">
                  <c:v>557.67977809955482</c:v>
                </c:pt>
                <c:pt idx="867">
                  <c:v>557.33487211276861</c:v>
                </c:pt>
                <c:pt idx="868">
                  <c:v>556.99045629167949</c:v>
                </c:pt>
                <c:pt idx="869">
                  <c:v>556.64653388811166</c:v>
                </c:pt>
                <c:pt idx="870">
                  <c:v>556.3031081322614</c:v>
                </c:pt>
                <c:pt idx="871">
                  <c:v>555.96018223260432</c:v>
                </c:pt>
                <c:pt idx="872">
                  <c:v>555.61775937580489</c:v>
                </c:pt>
                <c:pt idx="873">
                  <c:v>555.27584272662796</c:v>
                </c:pt>
                <c:pt idx="874">
                  <c:v>554.93443542785189</c:v>
                </c:pt>
                <c:pt idx="875">
                  <c:v>554.59354060018381</c:v>
                </c:pt>
                <c:pt idx="876">
                  <c:v>554.25316134217667</c:v>
                </c:pt>
                <c:pt idx="877">
                  <c:v>553.91330073014876</c:v>
                </c:pt>
                <c:pt idx="878">
                  <c:v>553.57396181810429</c:v>
                </c:pt>
                <c:pt idx="879">
                  <c:v>553.23514763765593</c:v>
                </c:pt>
                <c:pt idx="880">
                  <c:v>552.89686119795033</c:v>
                </c:pt>
                <c:pt idx="881">
                  <c:v>552.5591054855945</c:v>
                </c:pt>
                <c:pt idx="882">
                  <c:v>552.22188346458438</c:v>
                </c:pt>
                <c:pt idx="883">
                  <c:v>551.88519807623516</c:v>
                </c:pt>
                <c:pt idx="884">
                  <c:v>551.5490522391143</c:v>
                </c:pt>
                <c:pt idx="885">
                  <c:v>551.21344884897519</c:v>
                </c:pt>
                <c:pt idx="886">
                  <c:v>550.87839077869432</c:v>
                </c:pt>
                <c:pt idx="887">
                  <c:v>550.54388087820791</c:v>
                </c:pt>
                <c:pt idx="888">
                  <c:v>550.20992197445389</c:v>
                </c:pt>
                <c:pt idx="889">
                  <c:v>549.87651687131245</c:v>
                </c:pt>
                <c:pt idx="890">
                  <c:v>549.5436683495501</c:v>
                </c:pt>
                <c:pt idx="891">
                  <c:v>549.21137916676616</c:v>
                </c:pt>
                <c:pt idx="892">
                  <c:v>548.8796520573394</c:v>
                </c:pt>
                <c:pt idx="893">
                  <c:v>548.54848973237824</c:v>
                </c:pt>
                <c:pt idx="894">
                  <c:v>548.21789487967192</c:v>
                </c:pt>
                <c:pt idx="895">
                  <c:v>547.88787016364358</c:v>
                </c:pt>
                <c:pt idx="896">
                  <c:v>547.5584182253059</c:v>
                </c:pt>
                <c:pt idx="897">
                  <c:v>547.2295416822177</c:v>
                </c:pt>
                <c:pt idx="898">
                  <c:v>546.90124312844307</c:v>
                </c:pt>
                <c:pt idx="899">
                  <c:v>546.57352513451167</c:v>
                </c:pt>
                <c:pt idx="900">
                  <c:v>546.24639024738212</c:v>
                </c:pt>
                <c:pt idx="901">
                  <c:v>545.91984099040542</c:v>
                </c:pt>
                <c:pt idx="902">
                  <c:v>545.59387986329239</c:v>
                </c:pt>
                <c:pt idx="903">
                  <c:v>545.26850934208062</c:v>
                </c:pt>
                <c:pt idx="904">
                  <c:v>544.94373187910537</c:v>
                </c:pt>
                <c:pt idx="905">
                  <c:v>544.61954990297079</c:v>
                </c:pt>
                <c:pt idx="906">
                  <c:v>544.29596581852377</c:v>
                </c:pt>
                <c:pt idx="907">
                  <c:v>543.97298200682951</c:v>
                </c:pt>
                <c:pt idx="908">
                  <c:v>543.65060082514788</c:v>
                </c:pt>
                <c:pt idx="909">
                  <c:v>543.3288246069136</c:v>
                </c:pt>
                <c:pt idx="910">
                  <c:v>543.00765566171617</c:v>
                </c:pt>
                <c:pt idx="911">
                  <c:v>542.68709627528324</c:v>
                </c:pt>
                <c:pt idx="912">
                  <c:v>542.36714870946355</c:v>
                </c:pt>
                <c:pt idx="913">
                  <c:v>542.04781520221491</c:v>
                </c:pt>
                <c:pt idx="914">
                  <c:v>541.72909796759086</c:v>
                </c:pt>
                <c:pt idx="915">
                  <c:v>541.41099919573037</c:v>
                </c:pt>
                <c:pt idx="916">
                  <c:v>541.09352105284972</c:v>
                </c:pt>
                <c:pt idx="917">
                  <c:v>540.77666568123539</c:v>
                </c:pt>
                <c:pt idx="918">
                  <c:v>540.46043519923842</c:v>
                </c:pt>
                <c:pt idx="919">
                  <c:v>540.14483170127176</c:v>
                </c:pt>
                <c:pt idx="920">
                  <c:v>539.82985725780816</c:v>
                </c:pt>
                <c:pt idx="921">
                  <c:v>539.51551391537976</c:v>
                </c:pt>
                <c:pt idx="922">
                  <c:v>539.20180369658044</c:v>
                </c:pt>
                <c:pt idx="923">
                  <c:v>538.88872860006882</c:v>
                </c:pt>
                <c:pt idx="924">
                  <c:v>538.57629060057275</c:v>
                </c:pt>
                <c:pt idx="925">
                  <c:v>538.26449164889664</c:v>
                </c:pt>
                <c:pt idx="926">
                  <c:v>537.95333367192973</c:v>
                </c:pt>
                <c:pt idx="927">
                  <c:v>537.64281857265564</c:v>
                </c:pt>
                <c:pt idx="928">
                  <c:v>537.33294823016411</c:v>
                </c:pt>
                <c:pt idx="929">
                  <c:v>537.02372449966401</c:v>
                </c:pt>
                <c:pt idx="930">
                  <c:v>536.71514921249877</c:v>
                </c:pt>
                <c:pt idx="931">
                  <c:v>536.40722417616189</c:v>
                </c:pt>
                <c:pt idx="932">
                  <c:v>536.09995117431549</c:v>
                </c:pt>
                <c:pt idx="933">
                  <c:v>535.79333196680955</c:v>
                </c:pt>
                <c:pt idx="934">
                  <c:v>535.48736828970311</c:v>
                </c:pt>
                <c:pt idx="935">
                  <c:v>535.18206185528709</c:v>
                </c:pt>
                <c:pt idx="936">
                  <c:v>534.8774143521083</c:v>
                </c:pt>
                <c:pt idx="937">
                  <c:v>534.57342744499499</c:v>
                </c:pt>
                <c:pt idx="938">
                  <c:v>534.27010277508475</c:v>
                </c:pt>
                <c:pt idx="939">
                  <c:v>533.96744195985252</c:v>
                </c:pt>
                <c:pt idx="940">
                  <c:v>533.66544659314104</c:v>
                </c:pt>
                <c:pt idx="941">
                  <c:v>533.3641182451928</c:v>
                </c:pt>
                <c:pt idx="942">
                  <c:v>533.063458462683</c:v>
                </c:pt>
                <c:pt idx="943">
                  <c:v>532.76346876875436</c:v>
                </c:pt>
                <c:pt idx="944">
                  <c:v>532.46415066305315</c:v>
                </c:pt>
                <c:pt idx="945">
                  <c:v>532.16550562176621</c:v>
                </c:pt>
                <c:pt idx="946">
                  <c:v>531.86753509766106</c:v>
                </c:pt>
                <c:pt idx="947">
                  <c:v>531.57024052012514</c:v>
                </c:pt>
                <c:pt idx="948">
                  <c:v>531.27362329520804</c:v>
                </c:pt>
                <c:pt idx="949">
                  <c:v>530.97768480566435</c:v>
                </c:pt>
                <c:pt idx="950">
                  <c:v>530.68242641099846</c:v>
                </c:pt>
                <c:pt idx="951">
                  <c:v>530.38784944751046</c:v>
                </c:pt>
                <c:pt idx="952">
                  <c:v>530.09395522834279</c:v>
                </c:pt>
                <c:pt idx="953">
                  <c:v>529.8007450435291</c:v>
                </c:pt>
                <c:pt idx="954">
                  <c:v>529.5082201600444</c:v>
                </c:pt>
                <c:pt idx="955">
                  <c:v>529.21638182185541</c:v>
                </c:pt>
                <c:pt idx="956">
                  <c:v>528.92523124997388</c:v>
                </c:pt>
                <c:pt idx="957">
                  <c:v>528.63476964250958</c:v>
                </c:pt>
                <c:pt idx="958">
                  <c:v>528.34499817472533</c:v>
                </c:pt>
                <c:pt idx="959">
                  <c:v>528.05591799909371</c:v>
                </c:pt>
                <c:pt idx="960">
                  <c:v>527.76753024535378</c:v>
                </c:pt>
                <c:pt idx="961">
                  <c:v>527.47983602057059</c:v>
                </c:pt>
                <c:pt idx="962">
                  <c:v>527.19283640919423</c:v>
                </c:pt>
                <c:pt idx="963">
                  <c:v>526.90653247312139</c:v>
                </c:pt>
                <c:pt idx="964">
                  <c:v>526.62092525175717</c:v>
                </c:pt>
                <c:pt idx="965">
                  <c:v>526.33601576207911</c:v>
                </c:pt>
                <c:pt idx="966">
                  <c:v>526.0518049987013</c:v>
                </c:pt>
                <c:pt idx="967">
                  <c:v>525.76829393393996</c:v>
                </c:pt>
                <c:pt idx="968">
                  <c:v>525.48548351788077</c:v>
                </c:pt>
                <c:pt idx="969">
                  <c:v>525.20337467844615</c:v>
                </c:pt>
                <c:pt idx="970">
                  <c:v>524.92196832146476</c:v>
                </c:pt>
                <c:pt idx="971">
                  <c:v>524.64126533074159</c:v>
                </c:pt>
                <c:pt idx="972">
                  <c:v>524.36126656812894</c:v>
                </c:pt>
                <c:pt idx="973">
                  <c:v>524.08197287359872</c:v>
                </c:pt>
                <c:pt idx="974">
                  <c:v>523.80338506531552</c:v>
                </c:pt>
                <c:pt idx="975">
                  <c:v>523.52550393971148</c:v>
                </c:pt>
                <c:pt idx="976">
                  <c:v>523.24833027156092</c:v>
                </c:pt>
                <c:pt idx="977">
                  <c:v>522.97186481405686</c:v>
                </c:pt>
                <c:pt idx="978">
                  <c:v>522.69610829888848</c:v>
                </c:pt>
                <c:pt idx="979">
                  <c:v>522.42106143631952</c:v>
                </c:pt>
                <c:pt idx="980">
                  <c:v>522.14672491526665</c:v>
                </c:pt>
                <c:pt idx="981">
                  <c:v>521.87309940338059</c:v>
                </c:pt>
                <c:pt idx="982">
                  <c:v>521.60018554712678</c:v>
                </c:pt>
                <c:pt idx="983">
                  <c:v>521.32798397186718</c:v>
                </c:pt>
                <c:pt idx="984">
                  <c:v>521.0564952819434</c:v>
                </c:pt>
                <c:pt idx="985">
                  <c:v>520.78572006076013</c:v>
                </c:pt>
                <c:pt idx="986">
                  <c:v>520.51565887087054</c:v>
                </c:pt>
                <c:pt idx="987">
                  <c:v>520.24631225406085</c:v>
                </c:pt>
                <c:pt idx="988">
                  <c:v>519.9776807314372</c:v>
                </c:pt>
                <c:pt idx="989">
                  <c:v>519.70976480351248</c:v>
                </c:pt>
                <c:pt idx="990">
                  <c:v>519.4425649502947</c:v>
                </c:pt>
                <c:pt idx="991">
                  <c:v>519.17608163137538</c:v>
                </c:pt>
                <c:pt idx="992">
                  <c:v>518.91031528601945</c:v>
                </c:pt>
                <c:pt idx="993">
                  <c:v>518.64526633325488</c:v>
                </c:pt>
                <c:pt idx="994">
                  <c:v>518.38093517196489</c:v>
                </c:pt>
                <c:pt idx="995">
                  <c:v>518.11732218097848</c:v>
                </c:pt>
                <c:pt idx="996">
                  <c:v>517.85442771916394</c:v>
                </c:pt>
                <c:pt idx="997">
                  <c:v>517.59225212552155</c:v>
                </c:pt>
                <c:pt idx="998">
                  <c:v>517.33079571927794</c:v>
                </c:pt>
                <c:pt idx="999">
                  <c:v>517.07005879998053</c:v>
                </c:pt>
                <c:pt idx="1000">
                  <c:v>516.8100416475927</c:v>
                </c:pt>
                <c:pt idx="1001">
                  <c:v>516.55074452258987</c:v>
                </c:pt>
                <c:pt idx="1002">
                  <c:v>516.29216766605634</c:v>
                </c:pt>
                <c:pt idx="1003">
                  <c:v>516.0343112997823</c:v>
                </c:pt>
                <c:pt idx="1004">
                  <c:v>515.77717562636155</c:v>
                </c:pt>
                <c:pt idx="1005">
                  <c:v>515.52076082929034</c:v>
                </c:pt>
                <c:pt idx="1006">
                  <c:v>515.26506707306623</c:v>
                </c:pt>
                <c:pt idx="1007">
                  <c:v>515.01009450328775</c:v>
                </c:pt>
                <c:pt idx="1008">
                  <c:v>514.75584324675435</c:v>
                </c:pt>
                <c:pt idx="1009">
                  <c:v>514.50231341156768</c:v>
                </c:pt>
                <c:pt idx="1010">
                  <c:v>514.24950508723236</c:v>
                </c:pt>
                <c:pt idx="1011">
                  <c:v>513.99741834475822</c:v>
                </c:pt>
                <c:pt idx="1012">
                  <c:v>513.74605323676178</c:v>
                </c:pt>
                <c:pt idx="1013">
                  <c:v>513.49540979757035</c:v>
                </c:pt>
                <c:pt idx="1014">
                  <c:v>513.24548804332414</c:v>
                </c:pt>
                <c:pt idx="1015">
                  <c:v>512.99628797208072</c:v>
                </c:pt>
                <c:pt idx="1016">
                  <c:v>512.74780956391896</c:v>
                </c:pt>
                <c:pt idx="1017">
                  <c:v>512.50005278104368</c:v>
                </c:pt>
                <c:pt idx="1018">
                  <c:v>512.25301756789065</c:v>
                </c:pt>
                <c:pt idx="1019">
                  <c:v>512.00670385123249</c:v>
                </c:pt>
                <c:pt idx="1020">
                  <c:v>511.76111154028422</c:v>
                </c:pt>
                <c:pt idx="1021">
                  <c:v>511.51624052680944</c:v>
                </c:pt>
                <c:pt idx="1022">
                  <c:v>511.27209068522757</c:v>
                </c:pt>
                <c:pt idx="1023">
                  <c:v>511.02866187272025</c:v>
                </c:pt>
                <c:pt idx="1024">
                  <c:v>510.78595392933914</c:v>
                </c:pt>
                <c:pt idx="1025">
                  <c:v>510.54396667811363</c:v>
                </c:pt>
                <c:pt idx="1026">
                  <c:v>510.30269992515878</c:v>
                </c:pt>
                <c:pt idx="1027">
                  <c:v>510.06215345978381</c:v>
                </c:pt>
                <c:pt idx="1028">
                  <c:v>509.82232705460052</c:v>
                </c:pt>
                <c:pt idx="1029">
                  <c:v>509.58322046563285</c:v>
                </c:pt>
                <c:pt idx="1030">
                  <c:v>509.34483343242545</c:v>
                </c:pt>
                <c:pt idx="1031">
                  <c:v>509.10716567815382</c:v>
                </c:pt>
                <c:pt idx="1032">
                  <c:v>508.8702169097337</c:v>
                </c:pt>
                <c:pt idx="1033">
                  <c:v>508.63398681793132</c:v>
                </c:pt>
                <c:pt idx="1034">
                  <c:v>508.39847507747339</c:v>
                </c:pt>
                <c:pt idx="1035">
                  <c:v>508.16368134715793</c:v>
                </c:pt>
                <c:pt idx="1036">
                  <c:v>507.9296052699649</c:v>
                </c:pt>
                <c:pt idx="1037">
                  <c:v>507.69624647316687</c:v>
                </c:pt>
                <c:pt idx="1038">
                  <c:v>507.46360456844019</c:v>
                </c:pt>
                <c:pt idx="1039">
                  <c:v>507.23167915197661</c:v>
                </c:pt>
                <c:pt idx="1040">
                  <c:v>507.00046980459382</c:v>
                </c:pt>
                <c:pt idx="1041">
                  <c:v>506.76997609184832</c:v>
                </c:pt>
                <c:pt idx="1042">
                  <c:v>506.54019756414579</c:v>
                </c:pt>
                <c:pt idx="1043">
                  <c:v>506.31113375685402</c:v>
                </c:pt>
                <c:pt idx="1044">
                  <c:v>506.08278419041386</c:v>
                </c:pt>
                <c:pt idx="1045">
                  <c:v>505.85514837045253</c:v>
                </c:pt>
                <c:pt idx="1046">
                  <c:v>505.62822578789468</c:v>
                </c:pt>
                <c:pt idx="1047">
                  <c:v>505.40201591907515</c:v>
                </c:pt>
                <c:pt idx="1048">
                  <c:v>505.17651822585128</c:v>
                </c:pt>
                <c:pt idx="1049">
                  <c:v>504.95173215571526</c:v>
                </c:pt>
                <c:pt idx="1050">
                  <c:v>504.72765714190689</c:v>
                </c:pt>
                <c:pt idx="1051">
                  <c:v>504.50429260352536</c:v>
                </c:pt>
                <c:pt idx="1052">
                  <c:v>504.28163794564256</c:v>
                </c:pt>
                <c:pt idx="1053">
                  <c:v>504.05969255941534</c:v>
                </c:pt>
                <c:pt idx="1054">
                  <c:v>503.838455822198</c:v>
                </c:pt>
                <c:pt idx="1055">
                  <c:v>503.61792709765513</c:v>
                </c:pt>
                <c:pt idx="1056">
                  <c:v>503.39810573587397</c:v>
                </c:pt>
                <c:pt idx="1057">
                  <c:v>503.17899107347705</c:v>
                </c:pt>
                <c:pt idx="1058">
                  <c:v>502.96058243373494</c:v>
                </c:pt>
                <c:pt idx="1059">
                  <c:v>502.74287912667864</c:v>
                </c:pt>
                <c:pt idx="1060">
                  <c:v>502.52588044921191</c:v>
                </c:pt>
                <c:pt idx="1061">
                  <c:v>502.30958568522396</c:v>
                </c:pt>
                <c:pt idx="1062">
                  <c:v>502.09399410570154</c:v>
                </c:pt>
                <c:pt idx="1063">
                  <c:v>501.8791049688416</c:v>
                </c:pt>
                <c:pt idx="1064">
                  <c:v>501.66491752016327</c:v>
                </c:pt>
                <c:pt idx="1065">
                  <c:v>501.4514309926202</c:v>
                </c:pt>
                <c:pt idx="1066">
                  <c:v>501.23864460671234</c:v>
                </c:pt>
                <c:pt idx="1067">
                  <c:v>501.02655757059796</c:v>
                </c:pt>
                <c:pt idx="1068">
                  <c:v>500.81516908020558</c:v>
                </c:pt>
                <c:pt idx="1069">
                  <c:v>500.60447831934584</c:v>
                </c:pt>
                <c:pt idx="1070">
                  <c:v>500.39448445982271</c:v>
                </c:pt>
                <c:pt idx="1071">
                  <c:v>500.18518666154489</c:v>
                </c:pt>
                <c:pt idx="1072">
                  <c:v>499.97658407263788</c:v>
                </c:pt>
                <c:pt idx="1073">
                  <c:v>499.76867582955401</c:v>
                </c:pt>
                <c:pt idx="1074">
                  <c:v>499.56146105718432</c:v>
                </c:pt>
                <c:pt idx="1075">
                  <c:v>499.35493886896893</c:v>
                </c:pt>
                <c:pt idx="1076">
                  <c:v>499.14910836700761</c:v>
                </c:pt>
                <c:pt idx="1077">
                  <c:v>498.94396864217077</c:v>
                </c:pt>
                <c:pt idx="1078">
                  <c:v>498.73951877420882</c:v>
                </c:pt>
                <c:pt idx="1079">
                  <c:v>498.53575783186324</c:v>
                </c:pt>
                <c:pt idx="1080">
                  <c:v>498.33268487297556</c:v>
                </c:pt>
                <c:pt idx="1081">
                  <c:v>498.1302989445976</c:v>
                </c:pt>
                <c:pt idx="1082">
                  <c:v>497.92859908310072</c:v>
                </c:pt>
                <c:pt idx="1083">
                  <c:v>497.72758431428457</c:v>
                </c:pt>
                <c:pt idx="1084">
                  <c:v>497.52725365348675</c:v>
                </c:pt>
                <c:pt idx="1085">
                  <c:v>497.32760610569102</c:v>
                </c:pt>
                <c:pt idx="1086">
                  <c:v>497.12864066563583</c:v>
                </c:pt>
                <c:pt idx="1087">
                  <c:v>496.93035631792276</c:v>
                </c:pt>
                <c:pt idx="1088">
                  <c:v>496.73275203712416</c:v>
                </c:pt>
                <c:pt idx="1089">
                  <c:v>496.5358267878911</c:v>
                </c:pt>
                <c:pt idx="1090">
                  <c:v>496.33957952506046</c:v>
                </c:pt>
                <c:pt idx="1091">
                  <c:v>496.14400919376197</c:v>
                </c:pt>
                <c:pt idx="1092">
                  <c:v>495.94911472952583</c:v>
                </c:pt>
                <c:pt idx="1093">
                  <c:v>495.75489505838806</c:v>
                </c:pt>
                <c:pt idx="1094">
                  <c:v>495.56134909699779</c:v>
                </c:pt>
                <c:pt idx="1095">
                  <c:v>495.36847575272225</c:v>
                </c:pt>
                <c:pt idx="1096">
                  <c:v>495.17627392375317</c:v>
                </c:pt>
                <c:pt idx="1097">
                  <c:v>494.98474249921156</c:v>
                </c:pt>
                <c:pt idx="1098">
                  <c:v>494.79388035925308</c:v>
                </c:pt>
                <c:pt idx="1099">
                  <c:v>494.60368637517217</c:v>
                </c:pt>
                <c:pt idx="1100">
                  <c:v>494.41415940950679</c:v>
                </c:pt>
                <c:pt idx="1101">
                  <c:v>494.22529831614224</c:v>
                </c:pt>
                <c:pt idx="1102">
                  <c:v>494.03710194041469</c:v>
                </c:pt>
                <c:pt idx="1103">
                  <c:v>493.84956911921461</c:v>
                </c:pt>
                <c:pt idx="1104">
                  <c:v>493.66269868108958</c:v>
                </c:pt>
                <c:pt idx="1105">
                  <c:v>493.47648944634687</c:v>
                </c:pt>
                <c:pt idx="1106">
                  <c:v>493.2909402271556</c:v>
                </c:pt>
                <c:pt idx="1107">
                  <c:v>493.10604982764869</c:v>
                </c:pt>
                <c:pt idx="1108">
                  <c:v>492.92181704402424</c:v>
                </c:pt>
                <c:pt idx="1109">
                  <c:v>492.73824066464641</c:v>
                </c:pt>
                <c:pt idx="1110">
                  <c:v>492.55531947014634</c:v>
                </c:pt>
                <c:pt idx="1111">
                  <c:v>492.37305223352246</c:v>
                </c:pt>
                <c:pt idx="1112">
                  <c:v>492.19143772024023</c:v>
                </c:pt>
                <c:pt idx="1113">
                  <c:v>492.01047468833178</c:v>
                </c:pt>
                <c:pt idx="1114">
                  <c:v>491.83016188849501</c:v>
                </c:pt>
                <c:pt idx="1115">
                  <c:v>491.65049806419211</c:v>
                </c:pt>
                <c:pt idx="1116">
                  <c:v>491.47148195174822</c:v>
                </c:pt>
                <c:pt idx="1117">
                  <c:v>491.2931122804489</c:v>
                </c:pt>
                <c:pt idx="1118">
                  <c:v>491.11538777263786</c:v>
                </c:pt>
                <c:pt idx="1119">
                  <c:v>490.9383071438142</c:v>
                </c:pt>
                <c:pt idx="1120">
                  <c:v>490.76186910272821</c:v>
                </c:pt>
                <c:pt idx="1121">
                  <c:v>490.58607235147883</c:v>
                </c:pt>
                <c:pt idx="1122">
                  <c:v>490.41091558560845</c:v>
                </c:pt>
                <c:pt idx="1123">
                  <c:v>490.23639749419817</c:v>
                </c:pt>
                <c:pt idx="1124">
                  <c:v>490.06251675996373</c:v>
                </c:pt>
                <c:pt idx="1125">
                  <c:v>489.88927205934874</c:v>
                </c:pt>
                <c:pt idx="1126">
                  <c:v>489.71666206261955</c:v>
                </c:pt>
                <c:pt idx="1127">
                  <c:v>489.54468543395853</c:v>
                </c:pt>
                <c:pt idx="1128">
                  <c:v>489.37334083155702</c:v>
                </c:pt>
                <c:pt idx="1129">
                  <c:v>489.20262690770818</c:v>
                </c:pt>
                <c:pt idx="1130">
                  <c:v>489.03254230889934</c:v>
                </c:pt>
                <c:pt idx="1131">
                  <c:v>488.86308567590345</c:v>
                </c:pt>
                <c:pt idx="1132">
                  <c:v>488.69425564387069</c:v>
                </c:pt>
                <c:pt idx="1133">
                  <c:v>488.5260508424189</c:v>
                </c:pt>
                <c:pt idx="1134">
                  <c:v>488.3584698957244</c:v>
                </c:pt>
                <c:pt idx="1135">
                  <c:v>488.19151142261154</c:v>
                </c:pt>
                <c:pt idx="1136">
                  <c:v>488.02517403664223</c:v>
                </c:pt>
                <c:pt idx="1137">
                  <c:v>487.85945634620504</c:v>
                </c:pt>
                <c:pt idx="1138">
                  <c:v>487.69435695460368</c:v>
                </c:pt>
                <c:pt idx="1139">
                  <c:v>487.52987446014453</c:v>
                </c:pt>
                <c:pt idx="1140">
                  <c:v>487.36600745622491</c:v>
                </c:pt>
                <c:pt idx="1141">
                  <c:v>487.20275453141943</c:v>
                </c:pt>
                <c:pt idx="1142">
                  <c:v>487.0401142695672</c:v>
                </c:pt>
                <c:pt idx="1143">
                  <c:v>486.87808524985724</c:v>
                </c:pt>
                <c:pt idx="1144">
                  <c:v>486.71666604691461</c:v>
                </c:pt>
                <c:pt idx="1145">
                  <c:v>486.55585523088541</c:v>
                </c:pt>
                <c:pt idx="1146">
                  <c:v>486.395651367521</c:v>
                </c:pt>
                <c:pt idx="1147">
                  <c:v>486.23605301826279</c:v>
                </c:pt>
                <c:pt idx="1148">
                  <c:v>486.07705874032524</c:v>
                </c:pt>
                <c:pt idx="1149">
                  <c:v>485.91866708677935</c:v>
                </c:pt>
                <c:pt idx="1150">
                  <c:v>485.76087660663529</c:v>
                </c:pt>
                <c:pt idx="1151">
                  <c:v>485.60368584492431</c:v>
                </c:pt>
                <c:pt idx="1152">
                  <c:v>485.44709334278082</c:v>
                </c:pt>
                <c:pt idx="1153">
                  <c:v>485.29109763752314</c:v>
                </c:pt>
                <c:pt idx="1154">
                  <c:v>485.13569726273414</c:v>
                </c:pt>
                <c:pt idx="1155">
                  <c:v>484.98089074834184</c:v>
                </c:pt>
                <c:pt idx="1156">
                  <c:v>484.82667662069844</c:v>
                </c:pt>
                <c:pt idx="1157">
                  <c:v>484.67305340266012</c:v>
                </c:pt>
                <c:pt idx="1158">
                  <c:v>484.52001961366494</c:v>
                </c:pt>
                <c:pt idx="1159">
                  <c:v>484.36757376981171</c:v>
                </c:pt>
                <c:pt idx="1160">
                  <c:v>484.21571438393721</c:v>
                </c:pt>
                <c:pt idx="1161">
                  <c:v>484.0644399656934</c:v>
                </c:pt>
                <c:pt idx="1162">
                  <c:v>483.91374902162363</c:v>
                </c:pt>
                <c:pt idx="1163">
                  <c:v>483.76364005523988</c:v>
                </c:pt>
                <c:pt idx="1164">
                  <c:v>483.61411156709704</c:v>
                </c:pt>
                <c:pt idx="1165">
                  <c:v>483.46516205486893</c:v>
                </c:pt>
                <c:pt idx="1166">
                  <c:v>483.31679001342224</c:v>
                </c:pt>
                <c:pt idx="1167">
                  <c:v>483.16899393489126</c:v>
                </c:pt>
                <c:pt idx="1168">
                  <c:v>483.02177230875088</c:v>
                </c:pt>
                <c:pt idx="1169">
                  <c:v>482.87512362189</c:v>
                </c:pt>
                <c:pt idx="1170">
                  <c:v>482.72904635868383</c:v>
                </c:pt>
                <c:pt idx="1171">
                  <c:v>482.5835390010663</c:v>
                </c:pt>
                <c:pt idx="1172">
                  <c:v>482.43860002860106</c:v>
                </c:pt>
                <c:pt idx="1173">
                  <c:v>482.29422791855296</c:v>
                </c:pt>
                <c:pt idx="1174">
                  <c:v>482.15042114595838</c:v>
                </c:pt>
                <c:pt idx="1175">
                  <c:v>482.00717818369537</c:v>
                </c:pt>
                <c:pt idx="1176">
                  <c:v>481.86449750255269</c:v>
                </c:pt>
                <c:pt idx="1177">
                  <c:v>481.72237757129932</c:v>
                </c:pt>
                <c:pt idx="1178">
                  <c:v>481.58081685675296</c:v>
                </c:pt>
                <c:pt idx="1179">
                  <c:v>481.43981382384732</c:v>
                </c:pt>
                <c:pt idx="1180">
                  <c:v>481.29936693570039</c:v>
                </c:pt>
                <c:pt idx="1181">
                  <c:v>481.15947465368083</c:v>
                </c:pt>
                <c:pt idx="1182">
                  <c:v>481.02013543747483</c:v>
                </c:pt>
                <c:pt idx="1183">
                  <c:v>480.88134774515157</c:v>
                </c:pt>
                <c:pt idx="1184">
                  <c:v>480.74311003322913</c:v>
                </c:pt>
                <c:pt idx="1185">
                  <c:v>480.60542075673908</c:v>
                </c:pt>
                <c:pt idx="1186">
                  <c:v>480.468278369291</c:v>
                </c:pt>
                <c:pt idx="1187">
                  <c:v>480.33168132313637</c:v>
                </c:pt>
                <c:pt idx="1188">
                  <c:v>480.1956280692321</c:v>
                </c:pt>
                <c:pt idx="1189">
                  <c:v>480.06011705730316</c:v>
                </c:pt>
                <c:pt idx="1190">
                  <c:v>479.92514673590551</c:v>
                </c:pt>
                <c:pt idx="1191">
                  <c:v>479.79071555248731</c:v>
                </c:pt>
                <c:pt idx="1192">
                  <c:v>479.65682195345079</c:v>
                </c:pt>
                <c:pt idx="1193">
                  <c:v>479.52346438421301</c:v>
                </c:pt>
                <c:pt idx="1194">
                  <c:v>479.39064128926623</c:v>
                </c:pt>
                <c:pt idx="1195">
                  <c:v>479.25835111223773</c:v>
                </c:pt>
                <c:pt idx="1196">
                  <c:v>479.12659229594959</c:v>
                </c:pt>
                <c:pt idx="1197">
                  <c:v>478.99536328247729</c:v>
                </c:pt>
                <c:pt idx="1198">
                  <c:v>478.8646625132078</c:v>
                </c:pt>
                <c:pt idx="1199">
                  <c:v>478.73448842889832</c:v>
                </c:pt>
                <c:pt idx="1200">
                  <c:v>478.60483946973278</c:v>
                </c:pt>
                <c:pt idx="1201">
                  <c:v>478.4757140753797</c:v>
                </c:pt>
                <c:pt idx="1202">
                  <c:v>478.34711068504771</c:v>
                </c:pt>
                <c:pt idx="1203">
                  <c:v>478.21902773754232</c:v>
                </c:pt>
                <c:pt idx="1204">
                  <c:v>478.0914636713207</c:v>
                </c:pt>
                <c:pt idx="1205">
                  <c:v>477.96441692454709</c:v>
                </c:pt>
                <c:pt idx="1206">
                  <c:v>477.83788593514709</c:v>
                </c:pt>
                <c:pt idx="1207">
                  <c:v>477.71186914086184</c:v>
                </c:pt>
                <c:pt idx="1208">
                  <c:v>477.58636497930127</c:v>
                </c:pt>
                <c:pt idx="1209">
                  <c:v>477.46137188799747</c:v>
                </c:pt>
                <c:pt idx="1210">
                  <c:v>477.33688830445686</c:v>
                </c:pt>
                <c:pt idx="1211">
                  <c:v>477.21291266621262</c:v>
                </c:pt>
                <c:pt idx="1212">
                  <c:v>477.0894434108759</c:v>
                </c:pt>
                <c:pt idx="1213">
                  <c:v>476.9664789761876</c:v>
                </c:pt>
                <c:pt idx="1214">
                  <c:v>476.84401780006846</c:v>
                </c:pt>
                <c:pt idx="1215">
                  <c:v>476.72205832066891</c:v>
                </c:pt>
                <c:pt idx="1216">
                  <c:v>476.60059897642003</c:v>
                </c:pt>
                <c:pt idx="1217">
                  <c:v>476.47963820608118</c:v>
                </c:pt>
                <c:pt idx="1218">
                  <c:v>476.35917444879033</c:v>
                </c:pt>
                <c:pt idx="1219">
                  <c:v>476.23920614411117</c:v>
                </c:pt>
                <c:pt idx="1220">
                  <c:v>476.11973173208133</c:v>
                </c:pt>
                <c:pt idx="1221">
                  <c:v>476.00074965326019</c:v>
                </c:pt>
                <c:pt idx="1222">
                  <c:v>475.882258348775</c:v>
                </c:pt>
                <c:pt idx="1223">
                  <c:v>475.76425626036797</c:v>
                </c:pt>
                <c:pt idx="1224">
                  <c:v>475.6467418304419</c:v>
                </c:pt>
                <c:pt idx="1225">
                  <c:v>475.52971350210606</c:v>
                </c:pt>
                <c:pt idx="1226">
                  <c:v>475.41316971922066</c:v>
                </c:pt>
                <c:pt idx="1227">
                  <c:v>475.29710892644232</c:v>
                </c:pt>
                <c:pt idx="1228">
                  <c:v>475.18152956926741</c:v>
                </c:pt>
                <c:pt idx="1229">
                  <c:v>475.0664300940764</c:v>
                </c:pt>
                <c:pt idx="1230">
                  <c:v>474.95180894817668</c:v>
                </c:pt>
                <c:pt idx="1231">
                  <c:v>474.83766457984592</c:v>
                </c:pt>
                <c:pt idx="1232">
                  <c:v>474.72399543837389</c:v>
                </c:pt>
                <c:pt idx="1233">
                  <c:v>474.61079997410462</c:v>
                </c:pt>
                <c:pt idx="1234">
                  <c:v>474.49807663847838</c:v>
                </c:pt>
                <c:pt idx="1235">
                  <c:v>474.3858238840719</c:v>
                </c:pt>
                <c:pt idx="1236">
                  <c:v>474.27404016463964</c:v>
                </c:pt>
                <c:pt idx="1237">
                  <c:v>474.16272393515368</c:v>
                </c:pt>
                <c:pt idx="1238">
                  <c:v>474.05187365184366</c:v>
                </c:pt>
                <c:pt idx="1239">
                  <c:v>473.9414877722362</c:v>
                </c:pt>
                <c:pt idx="1240">
                  <c:v>473.83156475519348</c:v>
                </c:pt>
                <c:pt idx="1241">
                  <c:v>473.72210306095207</c:v>
                </c:pt>
                <c:pt idx="1242">
                  <c:v>473.61310115116049</c:v>
                </c:pt>
                <c:pt idx="1243">
                  <c:v>473.50455748891784</c:v>
                </c:pt>
                <c:pt idx="1244">
                  <c:v>473.39647053880992</c:v>
                </c:pt>
                <c:pt idx="1245">
                  <c:v>473.28883876694653</c:v>
                </c:pt>
                <c:pt idx="1246">
                  <c:v>473.1816606409979</c:v>
                </c:pt>
                <c:pt idx="1247">
                  <c:v>473.07493463023081</c:v>
                </c:pt>
                <c:pt idx="1248">
                  <c:v>472.96865920554364</c:v>
                </c:pt>
                <c:pt idx="1249">
                  <c:v>472.86283283950195</c:v>
                </c:pt>
                <c:pt idx="1250">
                  <c:v>472.75745400637305</c:v>
                </c:pt>
                <c:pt idx="1251">
                  <c:v>472.65252118216051</c:v>
                </c:pt>
                <c:pt idx="1252">
                  <c:v>472.54803284463799</c:v>
                </c:pt>
                <c:pt idx="1253">
                  <c:v>472.44398747338261</c:v>
                </c:pt>
                <c:pt idx="1254">
                  <c:v>472.34038354980839</c:v>
                </c:pt>
                <c:pt idx="1255">
                  <c:v>472.23721955719896</c:v>
                </c:pt>
                <c:pt idx="1256">
                  <c:v>472.13449398073953</c:v>
                </c:pt>
                <c:pt idx="1257">
                  <c:v>472.03220530754948</c:v>
                </c:pt>
                <c:pt idx="1258">
                  <c:v>471.93035202671348</c:v>
                </c:pt>
                <c:pt idx="1259">
                  <c:v>471.82893262931242</c:v>
                </c:pt>
                <c:pt idx="1260">
                  <c:v>471.72794560845534</c:v>
                </c:pt>
                <c:pt idx="1261">
                  <c:v>471.62738945930818</c:v>
                </c:pt>
                <c:pt idx="1262">
                  <c:v>471.52726267912544</c:v>
                </c:pt>
                <c:pt idx="1263">
                  <c:v>471.42756376727851</c:v>
                </c:pt>
                <c:pt idx="1264">
                  <c:v>471.32829122528608</c:v>
                </c:pt>
                <c:pt idx="1265">
                  <c:v>471.22944355684223</c:v>
                </c:pt>
                <c:pt idx="1266">
                  <c:v>471.13101926784509</c:v>
                </c:pt>
                <c:pt idx="1267">
                  <c:v>471.03301686642538</c:v>
                </c:pt>
                <c:pt idx="1268">
                  <c:v>470.93543486297403</c:v>
                </c:pt>
                <c:pt idx="1269">
                  <c:v>470.83827177016923</c:v>
                </c:pt>
                <c:pt idx="1270">
                  <c:v>470.74152610300411</c:v>
                </c:pt>
                <c:pt idx="1271">
                  <c:v>470.6451963788129</c:v>
                </c:pt>
                <c:pt idx="1272">
                  <c:v>470.54928111729777</c:v>
                </c:pt>
                <c:pt idx="1273">
                  <c:v>470.45377884055461</c:v>
                </c:pt>
                <c:pt idx="1274">
                  <c:v>470.35868807309834</c:v>
                </c:pt>
                <c:pt idx="1275">
                  <c:v>470.26400734188871</c:v>
                </c:pt>
                <c:pt idx="1276">
                  <c:v>470.16973517635495</c:v>
                </c:pt>
                <c:pt idx="1277">
                  <c:v>470.07587010842059</c:v>
                </c:pt>
                <c:pt idx="1278">
                  <c:v>469.98241067252718</c:v>
                </c:pt>
                <c:pt idx="1279">
                  <c:v>469.88935540565899</c:v>
                </c:pt>
                <c:pt idx="1280">
                  <c:v>469.79670284736562</c:v>
                </c:pt>
                <c:pt idx="1281">
                  <c:v>469.70445153978625</c:v>
                </c:pt>
                <c:pt idx="1282">
                  <c:v>469.61260002767182</c:v>
                </c:pt>
                <c:pt idx="1283">
                  <c:v>469.52114685840752</c:v>
                </c:pt>
                <c:pt idx="1284">
                  <c:v>469.43009058203569</c:v>
                </c:pt>
                <c:pt idx="1285">
                  <c:v>469.3394297512769</c:v>
                </c:pt>
                <c:pt idx="1286">
                  <c:v>469.24916292155211</c:v>
                </c:pt>
                <c:pt idx="1287">
                  <c:v>469.15928865100392</c:v>
                </c:pt>
                <c:pt idx="1288">
                  <c:v>469.06980550051657</c:v>
                </c:pt>
                <c:pt idx="1289">
                  <c:v>468.98071203373797</c:v>
                </c:pt>
                <c:pt idx="1290">
                  <c:v>468.89200681709889</c:v>
                </c:pt>
                <c:pt idx="1291">
                  <c:v>468.80368841983341</c:v>
                </c:pt>
                <c:pt idx="1292">
                  <c:v>468.71575541399835</c:v>
                </c:pt>
                <c:pt idx="1293">
                  <c:v>468.62820637449261</c:v>
                </c:pt>
                <c:pt idx="1294">
                  <c:v>468.54103987907655</c:v>
                </c:pt>
                <c:pt idx="1295">
                  <c:v>468.45425450839036</c:v>
                </c:pt>
                <c:pt idx="1296">
                  <c:v>468.36784884597233</c:v>
                </c:pt>
                <c:pt idx="1297">
                  <c:v>468.28182147827772</c:v>
                </c:pt>
                <c:pt idx="1298">
                  <c:v>468.19617099469565</c:v>
                </c:pt>
                <c:pt idx="1299">
                  <c:v>468.11089598756712</c:v>
                </c:pt>
                <c:pt idx="1300">
                  <c:v>468.02599505220229</c:v>
                </c:pt>
                <c:pt idx="1301">
                  <c:v>467.94146678689714</c:v>
                </c:pt>
                <c:pt idx="1302">
                  <c:v>467.85730979295045</c:v>
                </c:pt>
                <c:pt idx="1303">
                  <c:v>467.77352267467973</c:v>
                </c:pt>
                <c:pt idx="1304">
                  <c:v>467.69010403943753</c:v>
                </c:pt>
                <c:pt idx="1305">
                  <c:v>467.60705249762736</c:v>
                </c:pt>
                <c:pt idx="1306">
                  <c:v>467.52436666271888</c:v>
                </c:pt>
                <c:pt idx="1307">
                  <c:v>467.44204515126324</c:v>
                </c:pt>
                <c:pt idx="1308">
                  <c:v>467.36008658290831</c:v>
                </c:pt>
                <c:pt idx="1309">
                  <c:v>467.27848958041261</c:v>
                </c:pt>
                <c:pt idx="1310">
                  <c:v>467.19725276966062</c:v>
                </c:pt>
                <c:pt idx="1311">
                  <c:v>467.11637477967611</c:v>
                </c:pt>
                <c:pt idx="1312">
                  <c:v>467.03585424263656</c:v>
                </c:pt>
                <c:pt idx="1313">
                  <c:v>466.95568979388622</c:v>
                </c:pt>
                <c:pt idx="1314">
                  <c:v>466.87588007195018</c:v>
                </c:pt>
                <c:pt idx="1315">
                  <c:v>466.79642371854646</c:v>
                </c:pt>
                <c:pt idx="1316">
                  <c:v>466.7173193785996</c:v>
                </c:pt>
                <c:pt idx="1317">
                  <c:v>466.6385657002528</c:v>
                </c:pt>
                <c:pt idx="1318">
                  <c:v>466.56016133488026</c:v>
                </c:pt>
                <c:pt idx="1319">
                  <c:v>466.48210493709934</c:v>
                </c:pt>
                <c:pt idx="1320">
                  <c:v>466.40439516478222</c:v>
                </c:pt>
                <c:pt idx="1321">
                  <c:v>466.32703067906726</c:v>
                </c:pt>
                <c:pt idx="1322">
                  <c:v>466.25001014437078</c:v>
                </c:pt>
                <c:pt idx="1323">
                  <c:v>466.17333222839744</c:v>
                </c:pt>
                <c:pt idx="1324">
                  <c:v>466.09699560215154</c:v>
                </c:pt>
                <c:pt idx="1325">
                  <c:v>466.02099893994728</c:v>
                </c:pt>
                <c:pt idx="1326">
                  <c:v>465.94534091941915</c:v>
                </c:pt>
                <c:pt idx="1327">
                  <c:v>465.870020221532</c:v>
                </c:pt>
                <c:pt idx="1328">
                  <c:v>465.79503553059084</c:v>
                </c:pt>
                <c:pt idx="1329">
                  <c:v>465.72038553425068</c:v>
                </c:pt>
                <c:pt idx="1330">
                  <c:v>465.64606892352526</c:v>
                </c:pt>
                <c:pt idx="1331">
                  <c:v>465.57208439279708</c:v>
                </c:pt>
                <c:pt idx="1332">
                  <c:v>465.49843063982547</c:v>
                </c:pt>
                <c:pt idx="1333">
                  <c:v>465.42510636575565</c:v>
                </c:pt>
                <c:pt idx="1334">
                  <c:v>465.35211027512742</c:v>
                </c:pt>
                <c:pt idx="1335">
                  <c:v>465.27944107588303</c:v>
                </c:pt>
                <c:pt idx="1336">
                  <c:v>465.20709747937519</c:v>
                </c:pt>
                <c:pt idx="1337">
                  <c:v>465.13507820037506</c:v>
                </c:pt>
                <c:pt idx="1338">
                  <c:v>465.06338195707997</c:v>
                </c:pt>
                <c:pt idx="1339">
                  <c:v>464.99200747112025</c:v>
                </c:pt>
                <c:pt idx="1340">
                  <c:v>464.92095346756696</c:v>
                </c:pt>
                <c:pt idx="1341">
                  <c:v>464.85021867493867</c:v>
                </c:pt>
                <c:pt idx="1342">
                  <c:v>464.77980182520798</c:v>
                </c:pt>
                <c:pt idx="1343">
                  <c:v>464.70970165380828</c:v>
                </c:pt>
                <c:pt idx="1344">
                  <c:v>464.63991689963996</c:v>
                </c:pt>
                <c:pt idx="1345">
                  <c:v>464.57044630507681</c:v>
                </c:pt>
                <c:pt idx="1346">
                  <c:v>464.50128861597148</c:v>
                </c:pt>
                <c:pt idx="1347">
                  <c:v>464.43244258166186</c:v>
                </c:pt>
                <c:pt idx="1348">
                  <c:v>464.36390695497568</c:v>
                </c:pt>
                <c:pt idx="1349">
                  <c:v>464.29568049223678</c:v>
                </c:pt>
                <c:pt idx="1350">
                  <c:v>464.22776195327003</c:v>
                </c:pt>
                <c:pt idx="1351">
                  <c:v>464.16015010140569</c:v>
                </c:pt>
                <c:pt idx="1352">
                  <c:v>464.09284370348507</c:v>
                </c:pt>
                <c:pt idx="1353">
                  <c:v>464.02584152986429</c:v>
                </c:pt>
                <c:pt idx="1354">
                  <c:v>463.95914235441944</c:v>
                </c:pt>
                <c:pt idx="1355">
                  <c:v>463.89274495455004</c:v>
                </c:pt>
                <c:pt idx="1356">
                  <c:v>463.82664811118389</c:v>
                </c:pt>
                <c:pt idx="1357">
                  <c:v>463.76085060878</c:v>
                </c:pt>
                <c:pt idx="1358">
                  <c:v>463.69535123533308</c:v>
                </c:pt>
                <c:pt idx="1359">
                  <c:v>463.63014878237658</c:v>
                </c:pt>
                <c:pt idx="1360">
                  <c:v>463.56524204498623</c:v>
                </c:pt>
                <c:pt idx="1361">
                  <c:v>463.50062982178287</c:v>
                </c:pt>
                <c:pt idx="1362">
                  <c:v>463.43631091493603</c:v>
                </c:pt>
                <c:pt idx="1363">
                  <c:v>463.37228413016589</c:v>
                </c:pt>
                <c:pt idx="1364">
                  <c:v>463.30854827674688</c:v>
                </c:pt>
                <c:pt idx="1365">
                  <c:v>463.24510216750934</c:v>
                </c:pt>
                <c:pt idx="1366">
                  <c:v>463.18194461884235</c:v>
                </c:pt>
                <c:pt idx="1367">
                  <c:v>463.11907445069562</c:v>
                </c:pt>
                <c:pt idx="1368">
                  <c:v>463.05649048658165</c:v>
                </c:pt>
                <c:pt idx="1369">
                  <c:v>462.99419155357737</c:v>
                </c:pt>
                <c:pt idx="1370">
                  <c:v>462.93217648232581</c:v>
                </c:pt>
                <c:pt idx="1371">
                  <c:v>462.87044410703811</c:v>
                </c:pt>
                <c:pt idx="1372">
                  <c:v>462.80899326549411</c:v>
                </c:pt>
                <c:pt idx="1373">
                  <c:v>462.74782279904429</c:v>
                </c:pt>
                <c:pt idx="1374">
                  <c:v>462.68693155261008</c:v>
                </c:pt>
                <c:pt idx="1375">
                  <c:v>462.6263183746857</c:v>
                </c:pt>
                <c:pt idx="1376">
                  <c:v>462.5659821173378</c:v>
                </c:pt>
                <c:pt idx="1377">
                  <c:v>462.50592163620723</c:v>
                </c:pt>
                <c:pt idx="1378">
                  <c:v>462.44613579050872</c:v>
                </c:pt>
                <c:pt idx="1379">
                  <c:v>462.38662344303151</c:v>
                </c:pt>
                <c:pt idx="1380">
                  <c:v>462.32738346013946</c:v>
                </c:pt>
                <c:pt idx="1381">
                  <c:v>462.26841471177124</c:v>
                </c:pt>
                <c:pt idx="1382">
                  <c:v>462.20971607143986</c:v>
                </c:pt>
                <c:pt idx="1383">
                  <c:v>462.15128641623318</c:v>
                </c:pt>
                <c:pt idx="1384">
                  <c:v>462.09312462681277</c:v>
                </c:pt>
                <c:pt idx="1385">
                  <c:v>462.03522958741365</c:v>
                </c:pt>
                <c:pt idx="1386">
                  <c:v>461.97760018584415</c:v>
                </c:pt>
                <c:pt idx="1387">
                  <c:v>461.92023531348434</c:v>
                </c:pt>
                <c:pt idx="1388">
                  <c:v>461.86313386528587</c:v>
                </c:pt>
                <c:pt idx="1389">
                  <c:v>461.80629473977052</c:v>
                </c:pt>
                <c:pt idx="1390">
                  <c:v>461.74971683902925</c:v>
                </c:pt>
                <c:pt idx="1391">
                  <c:v>461.69339906872096</c:v>
                </c:pt>
                <c:pt idx="1392">
                  <c:v>461.63734033807077</c:v>
                </c:pt>
                <c:pt idx="1393">
                  <c:v>461.58153955986916</c:v>
                </c:pt>
                <c:pt idx="1394">
                  <c:v>461.52599565046961</c:v>
                </c:pt>
                <c:pt idx="1395">
                  <c:v>461.47070752978743</c:v>
                </c:pt>
                <c:pt idx="1396">
                  <c:v>461.41567412129763</c:v>
                </c:pt>
                <c:pt idx="1397">
                  <c:v>461.36089435203291</c:v>
                </c:pt>
                <c:pt idx="1398">
                  <c:v>461.30636715258174</c:v>
                </c:pt>
                <c:pt idx="1399">
                  <c:v>461.25209145708601</c:v>
                </c:pt>
                <c:pt idx="1400">
                  <c:v>461.1980662032388</c:v>
                </c:pt>
                <c:pt idx="1401">
                  <c:v>461.1442903322818</c:v>
                </c:pt>
                <c:pt idx="1402">
                  <c:v>461.09076278900318</c:v>
                </c:pt>
                <c:pt idx="1403">
                  <c:v>461.03748252173403</c:v>
                </c:pt>
                <c:pt idx="1404">
                  <c:v>460.98444848234698</c:v>
                </c:pt>
                <c:pt idx="1405">
                  <c:v>460.9316596262521</c:v>
                </c:pt>
                <c:pt idx="1406">
                  <c:v>460.87911491239447</c:v>
                </c:pt>
                <c:pt idx="1407">
                  <c:v>460.82681330325136</c:v>
                </c:pt>
                <c:pt idx="1408">
                  <c:v>460.77475376482846</c:v>
                </c:pt>
                <c:pt idx="1409">
                  <c:v>460.72293526665715</c:v>
                </c:pt>
                <c:pt idx="1410">
                  <c:v>460.67135678179085</c:v>
                </c:pt>
                <c:pt idx="1411">
                  <c:v>460.6200172868015</c:v>
                </c:pt>
                <c:pt idx="1412">
                  <c:v>460.5689157617764</c:v>
                </c:pt>
                <c:pt idx="1413">
                  <c:v>460.51805119031417</c:v>
                </c:pt>
                <c:pt idx="1414">
                  <c:v>460.46742255952108</c:v>
                </c:pt>
                <c:pt idx="1415">
                  <c:v>460.41702886000729</c:v>
                </c:pt>
                <c:pt idx="1416">
                  <c:v>460.36686908588291</c:v>
                </c:pt>
                <c:pt idx="1417">
                  <c:v>460.31694223475415</c:v>
                </c:pt>
                <c:pt idx="1418">
                  <c:v>460.26724730771878</c:v>
                </c:pt>
                <c:pt idx="1419">
                  <c:v>460.21778330936229</c:v>
                </c:pt>
                <c:pt idx="1420">
                  <c:v>460.16854924775339</c:v>
                </c:pt>
                <c:pt idx="1421">
                  <c:v>460.11954413444022</c:v>
                </c:pt>
                <c:pt idx="1422">
                  <c:v>460.07076698444473</c:v>
                </c:pt>
                <c:pt idx="1423">
                  <c:v>460.02221681625952</c:v>
                </c:pt>
                <c:pt idx="1424">
                  <c:v>459.97389265184222</c:v>
                </c:pt>
                <c:pt idx="1425">
                  <c:v>459.92579351661124</c:v>
                </c:pt>
                <c:pt idx="1426">
                  <c:v>459.87791843944086</c:v>
                </c:pt>
                <c:pt idx="1427">
                  <c:v>459.83026645265653</c:v>
                </c:pt>
                <c:pt idx="1428">
                  <c:v>459.7828365920297</c:v>
                </c:pt>
                <c:pt idx="1429">
                  <c:v>459.73562789677305</c:v>
                </c:pt>
                <c:pt idx="1430">
                  <c:v>459.68863940953514</c:v>
                </c:pt>
                <c:pt idx="1431">
                  <c:v>459.64187017639568</c:v>
                </c:pt>
                <c:pt idx="1432">
                  <c:v>459.5953192468599</c:v>
                </c:pt>
                <c:pt idx="1433">
                  <c:v>459.54898567385351</c:v>
                </c:pt>
                <c:pt idx="1434">
                  <c:v>459.50286851371692</c:v>
                </c:pt>
                <c:pt idx="1435">
                  <c:v>459.45696682620036</c:v>
                </c:pt>
                <c:pt idx="1436">
                  <c:v>459.41127967445817</c:v>
                </c:pt>
                <c:pt idx="1437">
                  <c:v>459.36580612504292</c:v>
                </c:pt>
                <c:pt idx="1438">
                  <c:v>459.32054524790027</c:v>
                </c:pt>
                <c:pt idx="1439">
                  <c:v>459.27549611636272</c:v>
                </c:pt>
                <c:pt idx="1440">
                  <c:v>459.23065780714444</c:v>
                </c:pt>
                <c:pt idx="1441">
                  <c:v>459.18602940033486</c:v>
                </c:pt>
                <c:pt idx="1442">
                  <c:v>459.14160997939319</c:v>
                </c:pt>
                <c:pt idx="1443">
                  <c:v>459.09739863114243</c:v>
                </c:pt>
                <c:pt idx="1444">
                  <c:v>459.05339444576282</c:v>
                </c:pt>
                <c:pt idx="1445">
                  <c:v>459.00959651678647</c:v>
                </c:pt>
                <c:pt idx="1446">
                  <c:v>458.96600394109083</c:v>
                </c:pt>
                <c:pt idx="1447">
                  <c:v>458.92261581889278</c:v>
                </c:pt>
                <c:pt idx="1448">
                  <c:v>458.8794312537417</c:v>
                </c:pt>
                <c:pt idx="1449">
                  <c:v>458.83644935251425</c:v>
                </c:pt>
                <c:pt idx="1450">
                  <c:v>458.79366922540686</c:v>
                </c:pt>
                <c:pt idx="1451">
                  <c:v>458.75108998593021</c:v>
                </c:pt>
                <c:pt idx="1452">
                  <c:v>458.70871075090218</c:v>
                </c:pt>
                <c:pt idx="1453">
                  <c:v>458.66653064044175</c:v>
                </c:pt>
                <c:pt idx="1454">
                  <c:v>458.62454877796199</c:v>
                </c:pt>
                <c:pt idx="1455">
                  <c:v>458.58276429016382</c:v>
                </c:pt>
                <c:pt idx="1456">
                  <c:v>458.5411763070291</c:v>
                </c:pt>
                <c:pt idx="1457">
                  <c:v>458.49978396181422</c:v>
                </c:pt>
                <c:pt idx="1458">
                  <c:v>458.45858639104273</c:v>
                </c:pt>
                <c:pt idx="1459">
                  <c:v>458.41758273449915</c:v>
                </c:pt>
                <c:pt idx="1460">
                  <c:v>458.37677213522187</c:v>
                </c:pt>
                <c:pt idx="1461">
                  <c:v>458.33615373949607</c:v>
                </c:pt>
                <c:pt idx="1462">
                  <c:v>458.29572669684688</c:v>
                </c:pt>
                <c:pt idx="1463">
                  <c:v>458.25549016003276</c:v>
                </c:pt>
                <c:pt idx="1464">
                  <c:v>458.21544328503768</c:v>
                </c:pt>
                <c:pt idx="1465">
                  <c:v>458.17558523106476</c:v>
                </c:pt>
                <c:pt idx="1466">
                  <c:v>458.13591516052895</c:v>
                </c:pt>
                <c:pt idx="1467">
                  <c:v>458.09643223904931</c:v>
                </c:pt>
                <c:pt idx="1468">
                  <c:v>458.05713563544288</c:v>
                </c:pt>
                <c:pt idx="1469">
                  <c:v>458.01802452171643</c:v>
                </c:pt>
                <c:pt idx="1470">
                  <c:v>457.97909807305973</c:v>
                </c:pt>
                <c:pt idx="1471">
                  <c:v>457.94035546783812</c:v>
                </c:pt>
                <c:pt idx="1472">
                  <c:v>457.90179588758491</c:v>
                </c:pt>
                <c:pt idx="1473">
                  <c:v>457.86341851699467</c:v>
                </c:pt>
                <c:pt idx="1474">
                  <c:v>457.82522254391489</c:v>
                </c:pt>
                <c:pt idx="1475">
                  <c:v>457.78720715933906</c:v>
                </c:pt>
                <c:pt idx="1476">
                  <c:v>457.74937155739917</c:v>
                </c:pt>
                <c:pt idx="1477">
                  <c:v>457.71171493535826</c:v>
                </c:pt>
                <c:pt idx="1478">
                  <c:v>457.67423649360228</c:v>
                </c:pt>
                <c:pt idx="1479">
                  <c:v>457.6369354356334</c:v>
                </c:pt>
                <c:pt idx="1480">
                  <c:v>457.59981096806143</c:v>
                </c:pt>
                <c:pt idx="1481">
                  <c:v>457.56286230059726</c:v>
                </c:pt>
                <c:pt idx="1482">
                  <c:v>457.52608864604389</c:v>
                </c:pt>
                <c:pt idx="1483">
                  <c:v>457.48948922028995</c:v>
                </c:pt>
                <c:pt idx="1484">
                  <c:v>457.45306324230108</c:v>
                </c:pt>
                <c:pt idx="1485">
                  <c:v>457.41680993411268</c:v>
                </c:pt>
                <c:pt idx="1486">
                  <c:v>457.38072852082189</c:v>
                </c:pt>
                <c:pt idx="1487">
                  <c:v>457.34481823057962</c:v>
                </c:pt>
                <c:pt idx="1488">
                  <c:v>457.30907829458334</c:v>
                </c:pt>
                <c:pt idx="1489">
                  <c:v>457.27350794706837</c:v>
                </c:pt>
                <c:pt idx="1490">
                  <c:v>457.23810642530077</c:v>
                </c:pt>
                <c:pt idx="1491">
                  <c:v>457.2028729695686</c:v>
                </c:pt>
                <c:pt idx="1492">
                  <c:v>457.16780682317483</c:v>
                </c:pt>
                <c:pt idx="1493">
                  <c:v>457.13290723242875</c:v>
                </c:pt>
                <c:pt idx="1494">
                  <c:v>457.09817344663833</c:v>
                </c:pt>
                <c:pt idx="1495">
                  <c:v>457.06360471810211</c:v>
                </c:pt>
                <c:pt idx="1496">
                  <c:v>457.02920030210112</c:v>
                </c:pt>
                <c:pt idx="1497">
                  <c:v>456.9949594568908</c:v>
                </c:pt>
                <c:pt idx="1498">
                  <c:v>456.96088144369321</c:v>
                </c:pt>
                <c:pt idx="1499">
                  <c:v>456.9269655266886</c:v>
                </c:pt>
                <c:pt idx="1500">
                  <c:v>456.89321097300763</c:v>
                </c:pt>
                <c:pt idx="1501">
                  <c:v>456.85961705272297</c:v>
                </c:pt>
                <c:pt idx="1502">
                  <c:v>456.82618303884118</c:v>
                </c:pt>
                <c:pt idx="1503">
                  <c:v>456.79290820729489</c:v>
                </c:pt>
                <c:pt idx="1504">
                  <c:v>456.7597918369342</c:v>
                </c:pt>
                <c:pt idx="1505">
                  <c:v>456.72683320951876</c:v>
                </c:pt>
                <c:pt idx="1506">
                  <c:v>456.69403160970967</c:v>
                </c:pt>
                <c:pt idx="1507">
                  <c:v>456.66138632506079</c:v>
                </c:pt>
                <c:pt idx="1508">
                  <c:v>456.62889664601113</c:v>
                </c:pt>
                <c:pt idx="1509">
                  <c:v>456.59656186587586</c:v>
                </c:pt>
                <c:pt idx="1510">
                  <c:v>456.56438128083914</c:v>
                </c:pt>
                <c:pt idx="1511">
                  <c:v>456.53235418994473</c:v>
                </c:pt>
                <c:pt idx="1512">
                  <c:v>456.50047989508812</c:v>
                </c:pt>
                <c:pt idx="1513">
                  <c:v>456.46875770100883</c:v>
                </c:pt>
                <c:pt idx="1514">
                  <c:v>456.43718691528102</c:v>
                </c:pt>
                <c:pt idx="1515">
                  <c:v>456.40576684830614</c:v>
                </c:pt>
                <c:pt idx="1516">
                  <c:v>456.37449681330406</c:v>
                </c:pt>
                <c:pt idx="1517">
                  <c:v>456.3433761263048</c:v>
                </c:pt>
                <c:pt idx="1518">
                  <c:v>456.31240410614049</c:v>
                </c:pt>
                <c:pt idx="1519">
                  <c:v>456.28158007443659</c:v>
                </c:pt>
                <c:pt idx="1520">
                  <c:v>456.25090335560412</c:v>
                </c:pt>
                <c:pt idx="1521">
                  <c:v>456.22037327683046</c:v>
                </c:pt>
                <c:pt idx="1522">
                  <c:v>456.18998916807186</c:v>
                </c:pt>
                <c:pt idx="1523">
                  <c:v>456.15975036204441</c:v>
                </c:pt>
                <c:pt idx="1524">
                  <c:v>456.12965619421584</c:v>
                </c:pt>
                <c:pt idx="1525">
                  <c:v>456.09970600279763</c:v>
                </c:pt>
                <c:pt idx="1526">
                  <c:v>456.06989912873559</c:v>
                </c:pt>
                <c:pt idx="1527">
                  <c:v>456.04023491570246</c:v>
                </c:pt>
                <c:pt idx="1528">
                  <c:v>456.01071271008891</c:v>
                </c:pt>
                <c:pt idx="1529">
                  <c:v>455.98133186099528</c:v>
                </c:pt>
                <c:pt idx="1530">
                  <c:v>455.95209172022317</c:v>
                </c:pt>
                <c:pt idx="1531">
                  <c:v>455.92299164226739</c:v>
                </c:pt>
                <c:pt idx="1532">
                  <c:v>455.8940309843066</c:v>
                </c:pt>
                <c:pt idx="1533">
                  <c:v>455.86520910619595</c:v>
                </c:pt>
                <c:pt idx="1534">
                  <c:v>455.83652537045793</c:v>
                </c:pt>
                <c:pt idx="1535">
                  <c:v>455.80797914227423</c:v>
                </c:pt>
                <c:pt idx="1536">
                  <c:v>455.77956978947753</c:v>
                </c:pt>
                <c:pt idx="1537">
                  <c:v>455.75129668254237</c:v>
                </c:pt>
                <c:pt idx="1538">
                  <c:v>455.72315919457742</c:v>
                </c:pt>
                <c:pt idx="1539">
                  <c:v>455.69515670131693</c:v>
                </c:pt>
                <c:pt idx="1540">
                  <c:v>455.66728858111173</c:v>
                </c:pt>
                <c:pt idx="1541">
                  <c:v>455.63955421492159</c:v>
                </c:pt>
                <c:pt idx="1542">
                  <c:v>455.61195298630633</c:v>
                </c:pt>
                <c:pt idx="1543">
                  <c:v>455.58448428141742</c:v>
                </c:pt>
                <c:pt idx="1544">
                  <c:v>455.55714748898981</c:v>
                </c:pt>
                <c:pt idx="1545">
                  <c:v>455.52994200033294</c:v>
                </c:pt>
                <c:pt idx="1546">
                  <c:v>455.50286720932303</c:v>
                </c:pt>
                <c:pt idx="1547">
                  <c:v>455.47592251239405</c:v>
                </c:pt>
                <c:pt idx="1548">
                  <c:v>455.44910730852979</c:v>
                </c:pt>
                <c:pt idx="1549">
                  <c:v>455.422420999255</c:v>
                </c:pt>
                <c:pt idx="1550">
                  <c:v>455.39586298862741</c:v>
                </c:pt>
                <c:pt idx="1551">
                  <c:v>455.36943268322898</c:v>
                </c:pt>
                <c:pt idx="1552">
                  <c:v>455.34312949215757</c:v>
                </c:pt>
                <c:pt idx="1553">
                  <c:v>455.31695282701861</c:v>
                </c:pt>
                <c:pt idx="1554">
                  <c:v>455.29090210191686</c:v>
                </c:pt>
                <c:pt idx="1555">
                  <c:v>455.26497673344733</c:v>
                </c:pt>
                <c:pt idx="1556">
                  <c:v>455.2391761406879</c:v>
                </c:pt>
                <c:pt idx="1557">
                  <c:v>455.21349974519029</c:v>
                </c:pt>
                <c:pt idx="1558">
                  <c:v>455.18794697097155</c:v>
                </c:pt>
                <c:pt idx="1559">
                  <c:v>455.16251724450655</c:v>
                </c:pt>
                <c:pt idx="1560">
                  <c:v>455.13720999471832</c:v>
                </c:pt>
                <c:pt idx="1561">
                  <c:v>455.11202465297083</c:v>
                </c:pt>
                <c:pt idx="1562">
                  <c:v>455.0869606530602</c:v>
                </c:pt>
                <c:pt idx="1563">
                  <c:v>455.06201743120624</c:v>
                </c:pt>
                <c:pt idx="1564">
                  <c:v>455.0371944260441</c:v>
                </c:pt>
                <c:pt idx="1565">
                  <c:v>455.01249107861645</c:v>
                </c:pt>
                <c:pt idx="1566">
                  <c:v>454.9879068323645</c:v>
                </c:pt>
                <c:pt idx="1567">
                  <c:v>454.96344113311994</c:v>
                </c:pt>
                <c:pt idx="1568">
                  <c:v>454.93909342909689</c:v>
                </c:pt>
                <c:pt idx="1569">
                  <c:v>454.91486317088317</c:v>
                </c:pt>
                <c:pt idx="1570">
                  <c:v>454.89074981143222</c:v>
                </c:pt>
                <c:pt idx="1571">
                  <c:v>454.8667528060551</c:v>
                </c:pt>
                <c:pt idx="1572">
                  <c:v>454.84287161241156</c:v>
                </c:pt>
                <c:pt idx="1573">
                  <c:v>454.81910569050228</c:v>
                </c:pt>
                <c:pt idx="1574">
                  <c:v>454.79545450266079</c:v>
                </c:pt>
                <c:pt idx="1575">
                  <c:v>454.77191751354439</c:v>
                </c:pt>
                <c:pt idx="1576">
                  <c:v>454.74849419012691</c:v>
                </c:pt>
                <c:pt idx="1577">
                  <c:v>454.72518400168991</c:v>
                </c:pt>
                <c:pt idx="1578">
                  <c:v>454.7019864198146</c:v>
                </c:pt>
                <c:pt idx="1579">
                  <c:v>454.67890091837347</c:v>
                </c:pt>
                <c:pt idx="1580">
                  <c:v>454.65592697352264</c:v>
                </c:pt>
                <c:pt idx="1581">
                  <c:v>454.6330640636931</c:v>
                </c:pt>
                <c:pt idx="1582">
                  <c:v>454.6103116695827</c:v>
                </c:pt>
                <c:pt idx="1583">
                  <c:v>454.58766927414808</c:v>
                </c:pt>
                <c:pt idx="1584">
                  <c:v>454.56513636259689</c:v>
                </c:pt>
                <c:pt idx="1585">
                  <c:v>454.5427124223786</c:v>
                </c:pt>
                <c:pt idx="1586">
                  <c:v>454.52039694317784</c:v>
                </c:pt>
                <c:pt idx="1587">
                  <c:v>454.49818941690478</c:v>
                </c:pt>
                <c:pt idx="1588">
                  <c:v>454.47608933768822</c:v>
                </c:pt>
                <c:pt idx="1589">
                  <c:v>454.454096201867</c:v>
                </c:pt>
                <c:pt idx="1590">
                  <c:v>454.43220950798195</c:v>
                </c:pt>
                <c:pt idx="1591">
                  <c:v>454.41042875676771</c:v>
                </c:pt>
                <c:pt idx="1592">
                  <c:v>454.38875345114531</c:v>
                </c:pt>
                <c:pt idx="1593">
                  <c:v>454.36718309621318</c:v>
                </c:pt>
                <c:pt idx="1594">
                  <c:v>454.34571719924003</c:v>
                </c:pt>
                <c:pt idx="1595">
                  <c:v>454.32435526965634</c:v>
                </c:pt>
                <c:pt idx="1596">
                  <c:v>454.3030968190464</c:v>
                </c:pt>
                <c:pt idx="1597">
                  <c:v>454.28194136114064</c:v>
                </c:pt>
                <c:pt idx="1598">
                  <c:v>454.26088841180734</c:v>
                </c:pt>
                <c:pt idx="1599">
                  <c:v>454.23993748904485</c:v>
                </c:pt>
                <c:pt idx="1600">
                  <c:v>454.21908811297368</c:v>
                </c:pt>
                <c:pt idx="1601">
                  <c:v>454.19833980582837</c:v>
                </c:pt>
                <c:pt idx="1602">
                  <c:v>454.17769209195012</c:v>
                </c:pt>
                <c:pt idx="1603">
                  <c:v>454.15714449777818</c:v>
                </c:pt>
                <c:pt idx="1604">
                  <c:v>454.13669655184242</c:v>
                </c:pt>
                <c:pt idx="1605">
                  <c:v>454.1163477847557</c:v>
                </c:pt>
                <c:pt idx="1606">
                  <c:v>454.09609772920527</c:v>
                </c:pt>
                <c:pt idx="1607">
                  <c:v>454.07594591994575</c:v>
                </c:pt>
                <c:pt idx="1608">
                  <c:v>454.05589189379089</c:v>
                </c:pt>
                <c:pt idx="1609">
                  <c:v>454.03593518960577</c:v>
                </c:pt>
                <c:pt idx="1610">
                  <c:v>454.01607534829947</c:v>
                </c:pt>
                <c:pt idx="1611">
                  <c:v>453.9963119128164</c:v>
                </c:pt>
                <c:pt idx="1612">
                  <c:v>453.97664442812965</c:v>
                </c:pt>
                <c:pt idx="1613">
                  <c:v>453.95707244123247</c:v>
                </c:pt>
                <c:pt idx="1614">
                  <c:v>453.93759550113083</c:v>
                </c:pt>
                <c:pt idx="1615">
                  <c:v>453.9182131588359</c:v>
                </c:pt>
                <c:pt idx="1616">
                  <c:v>453.89892496735598</c:v>
                </c:pt>
                <c:pt idx="1617">
                  <c:v>453.87973048168925</c:v>
                </c:pt>
                <c:pt idx="1618">
                  <c:v>453.86062925881566</c:v>
                </c:pt>
                <c:pt idx="1619">
                  <c:v>453.84162085769003</c:v>
                </c:pt>
                <c:pt idx="1620">
                  <c:v>453.82270483923344</c:v>
                </c:pt>
                <c:pt idx="1621">
                  <c:v>453.80388076632659</c:v>
                </c:pt>
                <c:pt idx="1622">
                  <c:v>453.78514820380161</c:v>
                </c:pt>
                <c:pt idx="1623">
                  <c:v>453.76650671843475</c:v>
                </c:pt>
                <c:pt idx="1624">
                  <c:v>453.7479558789388</c:v>
                </c:pt>
                <c:pt idx="1625">
                  <c:v>453.72949525595573</c:v>
                </c:pt>
                <c:pt idx="1626">
                  <c:v>453.71112442204867</c:v>
                </c:pt>
                <c:pt idx="1627">
                  <c:v>453.69284295169513</c:v>
                </c:pt>
                <c:pt idx="1628">
                  <c:v>453.67465042127895</c:v>
                </c:pt>
                <c:pt idx="1629">
                  <c:v>453.65654640908309</c:v>
                </c:pt>
                <c:pt idx="1630">
                  <c:v>453.63853049528228</c:v>
                </c:pt>
                <c:pt idx="1631">
                  <c:v>453.62060226193535</c:v>
                </c:pt>
                <c:pt idx="1632">
                  <c:v>453.60276129297819</c:v>
                </c:pt>
                <c:pt idx="1633">
                  <c:v>453.58500717421606</c:v>
                </c:pt>
                <c:pt idx="1634">
                  <c:v>453.56733949331607</c:v>
                </c:pt>
                <c:pt idx="1635">
                  <c:v>453.54975783980063</c:v>
                </c:pt>
                <c:pt idx="1636">
                  <c:v>453.53226180503913</c:v>
                </c:pt>
                <c:pt idx="1637">
                  <c:v>453.5148509822414</c:v>
                </c:pt>
                <c:pt idx="1638">
                  <c:v>453.49752496644993</c:v>
                </c:pt>
                <c:pt idx="1639">
                  <c:v>453.48028335453279</c:v>
                </c:pt>
                <c:pt idx="1640">
                  <c:v>453.46312574517668</c:v>
                </c:pt>
                <c:pt idx="1641">
                  <c:v>453.44605173887896</c:v>
                </c:pt>
                <c:pt idx="1642">
                  <c:v>453.42906093794119</c:v>
                </c:pt>
                <c:pt idx="1643">
                  <c:v>453.41215294646156</c:v>
                </c:pt>
                <c:pt idx="1644">
                  <c:v>453.39532737032766</c:v>
                </c:pt>
                <c:pt idx="1645">
                  <c:v>453.37858381720969</c:v>
                </c:pt>
                <c:pt idx="1646">
                  <c:v>453.36192189655281</c:v>
                </c:pt>
                <c:pt idx="1647">
                  <c:v>453.34534121957051</c:v>
                </c:pt>
                <c:pt idx="1648">
                  <c:v>453.32884139923726</c:v>
                </c:pt>
                <c:pt idx="1649">
                  <c:v>453.31242205028133</c:v>
                </c:pt>
                <c:pt idx="1650">
                  <c:v>453.29608278917789</c:v>
                </c:pt>
                <c:pt idx="1651">
                  <c:v>453.27982323414221</c:v>
                </c:pt>
                <c:pt idx="1652">
                  <c:v>453.26364300512216</c:v>
                </c:pt>
                <c:pt idx="1653">
                  <c:v>453.24754172379136</c:v>
                </c:pt>
                <c:pt idx="1654">
                  <c:v>453.23151901354242</c:v>
                </c:pt>
                <c:pt idx="1655">
                  <c:v>453.21557449947989</c:v>
                </c:pt>
                <c:pt idx="1656">
                  <c:v>453.19970780841305</c:v>
                </c:pt>
                <c:pt idx="1657">
                  <c:v>453.18391856884915</c:v>
                </c:pt>
                <c:pt idx="1658">
                  <c:v>453.16820641098695</c:v>
                </c:pt>
                <c:pt idx="1659">
                  <c:v>453.15257096670899</c:v>
                </c:pt>
                <c:pt idx="1660">
                  <c:v>453.13701186957547</c:v>
                </c:pt>
                <c:pt idx="1661">
                  <c:v>453.12152875481684</c:v>
                </c:pt>
                <c:pt idx="1662">
                  <c:v>453.10612125932749</c:v>
                </c:pt>
                <c:pt idx="1663">
                  <c:v>453.09078902165868</c:v>
                </c:pt>
                <c:pt idx="1664">
                  <c:v>453.07553168201156</c:v>
                </c:pt>
                <c:pt idx="1665">
                  <c:v>453.06034888223093</c:v>
                </c:pt>
                <c:pt idx="1666">
                  <c:v>453.04524026579782</c:v>
                </c:pt>
                <c:pt idx="1667">
                  <c:v>453.03020547782342</c:v>
                </c:pt>
                <c:pt idx="1668">
                  <c:v>453.01524416504208</c:v>
                </c:pt>
                <c:pt idx="1669">
                  <c:v>453.00035597580455</c:v>
                </c:pt>
                <c:pt idx="1670">
                  <c:v>452.98554056007129</c:v>
                </c:pt>
                <c:pt idx="1671">
                  <c:v>452.97079756940616</c:v>
                </c:pt>
                <c:pt idx="1672">
                  <c:v>452.95612665696939</c:v>
                </c:pt>
                <c:pt idx="1673">
                  <c:v>452.94152747751122</c:v>
                </c:pt>
                <c:pt idx="1674">
                  <c:v>452.92699968736537</c:v>
                </c:pt>
                <c:pt idx="1675">
                  <c:v>452.91254294444224</c:v>
                </c:pt>
                <c:pt idx="1676">
                  <c:v>452.89815690822229</c:v>
                </c:pt>
                <c:pt idx="1677">
                  <c:v>452.88384123975021</c:v>
                </c:pt>
                <c:pt idx="1678">
                  <c:v>452.86959560162751</c:v>
                </c:pt>
                <c:pt idx="1679">
                  <c:v>452.85541965800644</c:v>
                </c:pt>
                <c:pt idx="1680">
                  <c:v>452.84131307458381</c:v>
                </c:pt>
                <c:pt idx="1681">
                  <c:v>452.82727551859404</c:v>
                </c:pt>
                <c:pt idx="1682">
                  <c:v>452.81330665880301</c:v>
                </c:pt>
                <c:pt idx="1683">
                  <c:v>452.79940616550169</c:v>
                </c:pt>
                <c:pt idx="1684">
                  <c:v>452.78557371049959</c:v>
                </c:pt>
                <c:pt idx="1685">
                  <c:v>452.7718089671186</c:v>
                </c:pt>
                <c:pt idx="1686">
                  <c:v>452.7581116101864</c:v>
                </c:pt>
                <c:pt idx="1687">
                  <c:v>452.74448131603037</c:v>
                </c:pt>
                <c:pt idx="1688">
                  <c:v>452.73091776247105</c:v>
                </c:pt>
                <c:pt idx="1689">
                  <c:v>452.71742062881628</c:v>
                </c:pt>
                <c:pt idx="1690">
                  <c:v>452.70398959585435</c:v>
                </c:pt>
                <c:pt idx="1691">
                  <c:v>452.69062434584833</c:v>
                </c:pt>
                <c:pt idx="1692">
                  <c:v>452.67732456252929</c:v>
                </c:pt>
                <c:pt idx="1693">
                  <c:v>452.66408993109087</c:v>
                </c:pt>
                <c:pt idx="1694">
                  <c:v>452.65092013818236</c:v>
                </c:pt>
                <c:pt idx="1695">
                  <c:v>452.63781487190249</c:v>
                </c:pt>
                <c:pt idx="1696">
                  <c:v>452.62477382179412</c:v>
                </c:pt>
                <c:pt idx="1697">
                  <c:v>452.61179667883738</c:v>
                </c:pt>
                <c:pt idx="1698">
                  <c:v>452.59888313544394</c:v>
                </c:pt>
                <c:pt idx="1699">
                  <c:v>452.58603288545061</c:v>
                </c:pt>
                <c:pt idx="1700">
                  <c:v>452.57324562411355</c:v>
                </c:pt>
                <c:pt idx="1701">
                  <c:v>452.56052104810226</c:v>
                </c:pt>
                <c:pt idx="1702">
                  <c:v>452.54785885549325</c:v>
                </c:pt>
                <c:pt idx="1703">
                  <c:v>452.53525874576439</c:v>
                </c:pt>
                <c:pt idx="1704">
                  <c:v>452.52272041978893</c:v>
                </c:pt>
                <c:pt idx="1705">
                  <c:v>452.51024357982891</c:v>
                </c:pt>
                <c:pt idx="1706">
                  <c:v>452.49782792953016</c:v>
                </c:pt>
                <c:pt idx="1707">
                  <c:v>452.48547317391581</c:v>
                </c:pt>
                <c:pt idx="1708">
                  <c:v>452.47317901938044</c:v>
                </c:pt>
                <c:pt idx="1709">
                  <c:v>452.46094517368454</c:v>
                </c:pt>
                <c:pt idx="1710">
                  <c:v>452.44877134594799</c:v>
                </c:pt>
                <c:pt idx="1711">
                  <c:v>452.43665724664493</c:v>
                </c:pt>
                <c:pt idx="1712">
                  <c:v>452.42460258759763</c:v>
                </c:pt>
                <c:pt idx="1713">
                  <c:v>452.41260708197052</c:v>
                </c:pt>
                <c:pt idx="1714">
                  <c:v>452.40067044426485</c:v>
                </c:pt>
                <c:pt idx="1715">
                  <c:v>452.38879239031246</c:v>
                </c:pt>
                <c:pt idx="1716">
                  <c:v>452.37697263727051</c:v>
                </c:pt>
                <c:pt idx="1717">
                  <c:v>452.36521090361521</c:v>
                </c:pt>
                <c:pt idx="1718">
                  <c:v>452.35350690913674</c:v>
                </c:pt>
                <c:pt idx="1719">
                  <c:v>452.34186037493299</c:v>
                </c:pt>
                <c:pt idx="1720">
                  <c:v>452.33027102340446</c:v>
                </c:pt>
                <c:pt idx="1721">
                  <c:v>452.3187385782482</c:v>
                </c:pt>
                <c:pt idx="1722">
                  <c:v>452.3072627644525</c:v>
                </c:pt>
                <c:pt idx="1723">
                  <c:v>452.29584330829073</c:v>
                </c:pt>
                <c:pt idx="1724">
                  <c:v>452.28447993731669</c:v>
                </c:pt>
                <c:pt idx="1725">
                  <c:v>452.27317238035818</c:v>
                </c:pt>
                <c:pt idx="1726">
                  <c:v>452.261920367512</c:v>
                </c:pt>
                <c:pt idx="1727">
                  <c:v>452.25072363013811</c:v>
                </c:pt>
                <c:pt idx="1728">
                  <c:v>452.23958190085426</c:v>
                </c:pt>
                <c:pt idx="1729">
                  <c:v>452.22849491353071</c:v>
                </c:pt>
                <c:pt idx="1730">
                  <c:v>452.21746240328451</c:v>
                </c:pt>
                <c:pt idx="1731">
                  <c:v>452.20648410647414</c:v>
                </c:pt>
                <c:pt idx="1732">
                  <c:v>452.19555976069381</c:v>
                </c:pt>
                <c:pt idx="1733">
                  <c:v>452.18468910476884</c:v>
                </c:pt>
                <c:pt idx="1734">
                  <c:v>452.17387187874942</c:v>
                </c:pt>
                <c:pt idx="1735">
                  <c:v>452.1631078239057</c:v>
                </c:pt>
                <c:pt idx="1736">
                  <c:v>452.15239668272244</c:v>
                </c:pt>
                <c:pt idx="1737">
                  <c:v>452.14173819889339</c:v>
                </c:pt>
                <c:pt idx="1738">
                  <c:v>452.13113211731667</c:v>
                </c:pt>
                <c:pt idx="1739">
                  <c:v>452.1205781840884</c:v>
                </c:pt>
                <c:pt idx="1740">
                  <c:v>452.1100761464985</c:v>
                </c:pt>
                <c:pt idx="1741">
                  <c:v>452.09962575302501</c:v>
                </c:pt>
                <c:pt idx="1742">
                  <c:v>452.08922675332866</c:v>
                </c:pt>
                <c:pt idx="1743">
                  <c:v>452.07887889824786</c:v>
                </c:pt>
                <c:pt idx="1744">
                  <c:v>452.06858193979377</c:v>
                </c:pt>
                <c:pt idx="1745">
                  <c:v>452.05833563114476</c:v>
                </c:pt>
                <c:pt idx="1746">
                  <c:v>452.04813972664147</c:v>
                </c:pt>
                <c:pt idx="1747">
                  <c:v>452.03799398178126</c:v>
                </c:pt>
                <c:pt idx="1748">
                  <c:v>452.02789815321393</c:v>
                </c:pt>
                <c:pt idx="1749">
                  <c:v>452.01785199873598</c:v>
                </c:pt>
                <c:pt idx="1750">
                  <c:v>452.00785527728539</c:v>
                </c:pt>
                <c:pt idx="1751">
                  <c:v>451.99790774893751</c:v>
                </c:pt>
                <c:pt idx="1752">
                  <c:v>451.98800917489893</c:v>
                </c:pt>
                <c:pt idx="1753">
                  <c:v>451.9781593175029</c:v>
                </c:pt>
                <c:pt idx="1754">
                  <c:v>451.96835794020484</c:v>
                </c:pt>
                <c:pt idx="1755">
                  <c:v>451.95860480757648</c:v>
                </c:pt>
                <c:pt idx="1756">
                  <c:v>451.94889968530151</c:v>
                </c:pt>
                <c:pt idx="1757">
                  <c:v>451.93924234017044</c:v>
                </c:pt>
                <c:pt idx="1758">
                  <c:v>451.92963254007566</c:v>
                </c:pt>
                <c:pt idx="1759">
                  <c:v>451.92007005400643</c:v>
                </c:pt>
                <c:pt idx="1760">
                  <c:v>451.91055465204465</c:v>
                </c:pt>
                <c:pt idx="1761">
                  <c:v>451.90108610535901</c:v>
                </c:pt>
                <c:pt idx="1762">
                  <c:v>451.89166418620073</c:v>
                </c:pt>
                <c:pt idx="1763">
                  <c:v>451.88228866789882</c:v>
                </c:pt>
                <c:pt idx="1764">
                  <c:v>451.87295932485489</c:v>
                </c:pt>
                <c:pt idx="1765">
                  <c:v>451.8636759325388</c:v>
                </c:pt>
                <c:pt idx="1766">
                  <c:v>451.85443826748332</c:v>
                </c:pt>
                <c:pt idx="1767">
                  <c:v>451.84524610727999</c:v>
                </c:pt>
                <c:pt idx="1768">
                  <c:v>451.83609923057401</c:v>
                </c:pt>
                <c:pt idx="1769">
                  <c:v>451.82699741705954</c:v>
                </c:pt>
                <c:pt idx="1770">
                  <c:v>451.81794044747522</c:v>
                </c:pt>
                <c:pt idx="1771">
                  <c:v>451.80892810359938</c:v>
                </c:pt>
                <c:pt idx="1772">
                  <c:v>451.79996016824515</c:v>
                </c:pt>
                <c:pt idx="1773">
                  <c:v>451.79103642525632</c:v>
                </c:pt>
                <c:pt idx="1774">
                  <c:v>451.78215665950205</c:v>
                </c:pt>
                <c:pt idx="1775">
                  <c:v>451.77332065687312</c:v>
                </c:pt>
                <c:pt idx="1776">
                  <c:v>451.76452820427642</c:v>
                </c:pt>
                <c:pt idx="1777">
                  <c:v>451.75577908963106</c:v>
                </c:pt>
                <c:pt idx="1778">
                  <c:v>451.74707310186341</c:v>
                </c:pt>
                <c:pt idx="1779">
                  <c:v>451.73841003090303</c:v>
                </c:pt>
                <c:pt idx="1780">
                  <c:v>451.72978966767744</c:v>
                </c:pt>
                <c:pt idx="1781">
                  <c:v>451.72121180410846</c:v>
                </c:pt>
                <c:pt idx="1782">
                  <c:v>451.712676233107</c:v>
                </c:pt>
                <c:pt idx="1783">
                  <c:v>451.70418274856911</c:v>
                </c:pt>
                <c:pt idx="1784">
                  <c:v>451.6957311453711</c:v>
                </c:pt>
                <c:pt idx="1785">
                  <c:v>451.68732121936569</c:v>
                </c:pt>
                <c:pt idx="1786">
                  <c:v>451.67895276737698</c:v>
                </c:pt>
                <c:pt idx="1787">
                  <c:v>451.6706255871963</c:v>
                </c:pt>
                <c:pt idx="1788">
                  <c:v>451.6623394775782</c:v>
                </c:pt>
                <c:pt idx="1789">
                  <c:v>451.65409423823547</c:v>
                </c:pt>
                <c:pt idx="1790">
                  <c:v>451.64588966983513</c:v>
                </c:pt>
                <c:pt idx="1791">
                  <c:v>451.63772557399415</c:v>
                </c:pt>
                <c:pt idx="1792">
                  <c:v>451.62960175327498</c:v>
                </c:pt>
                <c:pt idx="1793">
                  <c:v>451.62151801118154</c:v>
                </c:pt>
                <c:pt idx="1794">
                  <c:v>451.61347415215459</c:v>
                </c:pt>
                <c:pt idx="1795">
                  <c:v>451.60546998156758</c:v>
                </c:pt>
                <c:pt idx="1796">
                  <c:v>451.59750530572268</c:v>
                </c:pt>
                <c:pt idx="1797">
                  <c:v>451.58957993184617</c:v>
                </c:pt>
                <c:pt idx="1798">
                  <c:v>451.5816936680846</c:v>
                </c:pt>
                <c:pt idx="1799">
                  <c:v>451.57384632350033</c:v>
                </c:pt>
                <c:pt idx="1800">
                  <c:v>451.56603770806748</c:v>
                </c:pt>
                <c:pt idx="1801">
                  <c:v>451.55826763266788</c:v>
                </c:pt>
                <c:pt idx="1802">
                  <c:v>451.55053590908659</c:v>
                </c:pt>
                <c:pt idx="1803">
                  <c:v>451.54284235000813</c:v>
                </c:pt>
                <c:pt idx="1804">
                  <c:v>451.53518676901245</c:v>
                </c:pt>
                <c:pt idx="1805">
                  <c:v>451.52756898057032</c:v>
                </c:pt>
                <c:pt idx="1806">
                  <c:v>451.51998880003981</c:v>
                </c:pt>
                <c:pt idx="1807">
                  <c:v>451.51244604366207</c:v>
                </c:pt>
                <c:pt idx="1808">
                  <c:v>451.50494052855726</c:v>
                </c:pt>
                <c:pt idx="1809">
                  <c:v>451.49747207272014</c:v>
                </c:pt>
                <c:pt idx="1810">
                  <c:v>451.49004049501707</c:v>
                </c:pt>
                <c:pt idx="1811">
                  <c:v>451.48264561518096</c:v>
                </c:pt>
                <c:pt idx="1812">
                  <c:v>451.47528725380806</c:v>
                </c:pt>
                <c:pt idx="1813">
                  <c:v>451.46796523235349</c:v>
                </c:pt>
                <c:pt idx="1814">
                  <c:v>451.46067937312756</c:v>
                </c:pt>
                <c:pt idx="1815">
                  <c:v>451.45342949929199</c:v>
                </c:pt>
                <c:pt idx="1816">
                  <c:v>451.44621543485545</c:v>
                </c:pt>
                <c:pt idx="1817">
                  <c:v>451.43903700467047</c:v>
                </c:pt>
                <c:pt idx="1818">
                  <c:v>451.43189403442898</c:v>
                </c:pt>
                <c:pt idx="1819">
                  <c:v>451.42478635065851</c:v>
                </c:pt>
                <c:pt idx="1820">
                  <c:v>451.41771378071854</c:v>
                </c:pt>
                <c:pt idx="1821">
                  <c:v>451.41067615279695</c:v>
                </c:pt>
                <c:pt idx="1822">
                  <c:v>451.40367329590521</c:v>
                </c:pt>
                <c:pt idx="1823">
                  <c:v>451.39670503987566</c:v>
                </c:pt>
                <c:pt idx="1824">
                  <c:v>451.38977121535743</c:v>
                </c:pt>
                <c:pt idx="1825">
                  <c:v>451.38287165381217</c:v>
                </c:pt>
                <c:pt idx="1826">
                  <c:v>451.37600618751122</c:v>
                </c:pt>
                <c:pt idx="1827">
                  <c:v>451.36917464953081</c:v>
                </c:pt>
                <c:pt idx="1828">
                  <c:v>451.36237687374921</c:v>
                </c:pt>
                <c:pt idx="1829">
                  <c:v>451.35561269484288</c:v>
                </c:pt>
                <c:pt idx="1830">
                  <c:v>451.34888194828227</c:v>
                </c:pt>
                <c:pt idx="1831">
                  <c:v>451.34218447032896</c:v>
                </c:pt>
                <c:pt idx="1832">
                  <c:v>451.33552009803105</c:v>
                </c:pt>
                <c:pt idx="1833">
                  <c:v>451.32888866922053</c:v>
                </c:pt>
                <c:pt idx="1834">
                  <c:v>451.32229002250887</c:v>
                </c:pt>
                <c:pt idx="1835">
                  <c:v>451.31572399728384</c:v>
                </c:pt>
                <c:pt idx="1836">
                  <c:v>451.30919043370574</c:v>
                </c:pt>
                <c:pt idx="1837">
                  <c:v>451.30268917270411</c:v>
                </c:pt>
                <c:pt idx="1838">
                  <c:v>451.29622005597355</c:v>
                </c:pt>
                <c:pt idx="1839">
                  <c:v>451.289782925971</c:v>
                </c:pt>
                <c:pt idx="1840">
                  <c:v>451.28337762591144</c:v>
                </c:pt>
                <c:pt idx="1841">
                  <c:v>451.27700399976504</c:v>
                </c:pt>
                <c:pt idx="1842">
                  <c:v>451.27066189225297</c:v>
                </c:pt>
                <c:pt idx="1843">
                  <c:v>451.2643511488447</c:v>
                </c:pt>
                <c:pt idx="1844">
                  <c:v>451.25807161575381</c:v>
                </c:pt>
                <c:pt idx="1845">
                  <c:v>451.25182313993486</c:v>
                </c:pt>
                <c:pt idx="1846">
                  <c:v>451.24560556908017</c:v>
                </c:pt>
                <c:pt idx="1847">
                  <c:v>451.23941875161591</c:v>
                </c:pt>
                <c:pt idx="1848">
                  <c:v>451.23326253669916</c:v>
                </c:pt>
                <c:pt idx="1849">
                  <c:v>451.2271367742141</c:v>
                </c:pt>
                <c:pt idx="1850">
                  <c:v>451.2210413147688</c:v>
                </c:pt>
                <c:pt idx="1851">
                  <c:v>451.21497600969212</c:v>
                </c:pt>
                <c:pt idx="1852">
                  <c:v>451.20894071102987</c:v>
                </c:pt>
                <c:pt idx="1853">
                  <c:v>451.20293527154183</c:v>
                </c:pt>
                <c:pt idx="1854">
                  <c:v>451.19695954469813</c:v>
                </c:pt>
                <c:pt idx="1855">
                  <c:v>451.19101338467664</c:v>
                </c:pt>
                <c:pt idx="1856">
                  <c:v>451.18509664635832</c:v>
                </c:pt>
                <c:pt idx="1857">
                  <c:v>451.17920918532548</c:v>
                </c:pt>
                <c:pt idx="1858">
                  <c:v>451.17335085785749</c:v>
                </c:pt>
                <c:pt idx="1859">
                  <c:v>451.16752152092801</c:v>
                </c:pt>
                <c:pt idx="1860">
                  <c:v>451.16172103220134</c:v>
                </c:pt>
                <c:pt idx="1861">
                  <c:v>451.15594925002949</c:v>
                </c:pt>
                <c:pt idx="1862">
                  <c:v>451.15020603344914</c:v>
                </c:pt>
                <c:pt idx="1863">
                  <c:v>451.14449124217822</c:v>
                </c:pt>
                <c:pt idx="1864">
                  <c:v>451.1388047366122</c:v>
                </c:pt>
                <c:pt idx="1865">
                  <c:v>451.13314637782207</c:v>
                </c:pt>
                <c:pt idx="1866">
                  <c:v>451.12751602755014</c:v>
                </c:pt>
                <c:pt idx="1867">
                  <c:v>451.12191354820771</c:v>
                </c:pt>
                <c:pt idx="1868">
                  <c:v>451.11633880287127</c:v>
                </c:pt>
                <c:pt idx="1869">
                  <c:v>451.11079165527951</c:v>
                </c:pt>
                <c:pt idx="1870">
                  <c:v>451.10527196983071</c:v>
                </c:pt>
                <c:pt idx="1871">
                  <c:v>451.09977961157927</c:v>
                </c:pt>
                <c:pt idx="1872">
                  <c:v>451.09431444623249</c:v>
                </c:pt>
                <c:pt idx="1873">
                  <c:v>451.08887634014769</c:v>
                </c:pt>
                <c:pt idx="1874">
                  <c:v>451.08346516032941</c:v>
                </c:pt>
                <c:pt idx="1875">
                  <c:v>451.07808077442604</c:v>
                </c:pt>
                <c:pt idx="1876">
                  <c:v>451.07272305072667</c:v>
                </c:pt>
                <c:pt idx="1877">
                  <c:v>451.0673918581586</c:v>
                </c:pt>
                <c:pt idx="1878">
                  <c:v>451.06208706628388</c:v>
                </c:pt>
                <c:pt idx="1879">
                  <c:v>451.05680854529669</c:v>
                </c:pt>
                <c:pt idx="1880">
                  <c:v>451.05155616601991</c:v>
                </c:pt>
                <c:pt idx="1881">
                  <c:v>451.04632979990259</c:v>
                </c:pt>
                <c:pt idx="1882">
                  <c:v>451.04112931901676</c:v>
                </c:pt>
                <c:pt idx="1883">
                  <c:v>451.03595459605486</c:v>
                </c:pt>
                <c:pt idx="1884">
                  <c:v>451.03080550432617</c:v>
                </c:pt>
                <c:pt idx="1885">
                  <c:v>451.02568191775447</c:v>
                </c:pt>
                <c:pt idx="1886">
                  <c:v>451.02058371087514</c:v>
                </c:pt>
                <c:pt idx="1887">
                  <c:v>451.01551075883185</c:v>
                </c:pt>
                <c:pt idx="1888">
                  <c:v>451.01046293737403</c:v>
                </c:pt>
                <c:pt idx="1889">
                  <c:v>451.005440122854</c:v>
                </c:pt>
                <c:pt idx="1890">
                  <c:v>451.00044219222394</c:v>
                </c:pt>
                <c:pt idx="1891">
                  <c:v>450.99546902303348</c:v>
                </c:pt>
                <c:pt idx="1892">
                  <c:v>450.99052049342623</c:v>
                </c:pt>
                <c:pt idx="1893">
                  <c:v>450.98559648213762</c:v>
                </c:pt>
                <c:pt idx="1894">
                  <c:v>450.98069686849158</c:v>
                </c:pt>
                <c:pt idx="1895">
                  <c:v>450.9758215323983</c:v>
                </c:pt>
                <c:pt idx="1896">
                  <c:v>450.97097035435104</c:v>
                </c:pt>
                <c:pt idx="1897">
                  <c:v>450.96614321542347</c:v>
                </c:pt>
                <c:pt idx="1898">
                  <c:v>450.96133999726709</c:v>
                </c:pt>
                <c:pt idx="1899">
                  <c:v>450.95656058210818</c:v>
                </c:pt>
                <c:pt idx="1900">
                  <c:v>450.95180485274557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5-412D-9C98-FB4A94C7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ax val="7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Variable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Graphs'!$A$2:$A$1902</c:f>
              <c:numCache>
                <c:formatCode>General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'Input Graphs'!$D$2:$D$1902</c:f>
              <c:numCache>
                <c:formatCode>#,##0.00_ "EUR"\ ;[Red]\-#,##0.00\ "EUR"</c:formatCode>
                <c:ptCount val="19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475</c:v>
                </c:pt>
                <c:pt idx="651">
                  <c:v>475</c:v>
                </c:pt>
                <c:pt idx="652">
                  <c:v>475</c:v>
                </c:pt>
                <c:pt idx="653">
                  <c:v>475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475</c:v>
                </c:pt>
                <c:pt idx="662">
                  <c:v>475</c:v>
                </c:pt>
                <c:pt idx="663">
                  <c:v>475</c:v>
                </c:pt>
                <c:pt idx="664">
                  <c:v>475</c:v>
                </c:pt>
                <c:pt idx="665">
                  <c:v>475</c:v>
                </c:pt>
                <c:pt idx="666">
                  <c:v>475</c:v>
                </c:pt>
                <c:pt idx="667">
                  <c:v>475</c:v>
                </c:pt>
                <c:pt idx="668">
                  <c:v>475</c:v>
                </c:pt>
                <c:pt idx="669">
                  <c:v>475</c:v>
                </c:pt>
                <c:pt idx="670">
                  <c:v>475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475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475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475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475</c:v>
                </c:pt>
                <c:pt idx="696">
                  <c:v>475</c:v>
                </c:pt>
                <c:pt idx="697">
                  <c:v>475</c:v>
                </c:pt>
                <c:pt idx="698">
                  <c:v>475</c:v>
                </c:pt>
                <c:pt idx="699">
                  <c:v>475</c:v>
                </c:pt>
                <c:pt idx="700">
                  <c:v>475</c:v>
                </c:pt>
                <c:pt idx="701">
                  <c:v>475</c:v>
                </c:pt>
                <c:pt idx="702">
                  <c:v>475</c:v>
                </c:pt>
                <c:pt idx="703">
                  <c:v>475</c:v>
                </c:pt>
                <c:pt idx="704">
                  <c:v>475</c:v>
                </c:pt>
                <c:pt idx="705">
                  <c:v>475</c:v>
                </c:pt>
                <c:pt idx="706">
                  <c:v>475</c:v>
                </c:pt>
                <c:pt idx="707">
                  <c:v>475</c:v>
                </c:pt>
                <c:pt idx="708">
                  <c:v>475</c:v>
                </c:pt>
                <c:pt idx="709">
                  <c:v>475</c:v>
                </c:pt>
                <c:pt idx="710">
                  <c:v>475</c:v>
                </c:pt>
                <c:pt idx="711">
                  <c:v>475</c:v>
                </c:pt>
                <c:pt idx="712">
                  <c:v>475</c:v>
                </c:pt>
                <c:pt idx="713">
                  <c:v>475</c:v>
                </c:pt>
                <c:pt idx="714">
                  <c:v>475</c:v>
                </c:pt>
                <c:pt idx="715">
                  <c:v>475</c:v>
                </c:pt>
                <c:pt idx="716">
                  <c:v>475</c:v>
                </c:pt>
                <c:pt idx="717">
                  <c:v>475</c:v>
                </c:pt>
                <c:pt idx="718">
                  <c:v>475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475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475</c:v>
                </c:pt>
                <c:pt idx="734">
                  <c:v>475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475</c:v>
                </c:pt>
                <c:pt idx="740">
                  <c:v>475</c:v>
                </c:pt>
                <c:pt idx="741">
                  <c:v>475</c:v>
                </c:pt>
                <c:pt idx="742">
                  <c:v>475</c:v>
                </c:pt>
                <c:pt idx="743">
                  <c:v>475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475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475</c:v>
                </c:pt>
                <c:pt idx="752">
                  <c:v>475</c:v>
                </c:pt>
                <c:pt idx="753">
                  <c:v>475</c:v>
                </c:pt>
                <c:pt idx="754">
                  <c:v>475</c:v>
                </c:pt>
                <c:pt idx="755">
                  <c:v>475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475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475</c:v>
                </c:pt>
                <c:pt idx="775">
                  <c:v>475</c:v>
                </c:pt>
                <c:pt idx="776">
                  <c:v>475</c:v>
                </c:pt>
                <c:pt idx="777">
                  <c:v>475</c:v>
                </c:pt>
                <c:pt idx="778">
                  <c:v>475</c:v>
                </c:pt>
                <c:pt idx="779">
                  <c:v>475</c:v>
                </c:pt>
                <c:pt idx="780">
                  <c:v>475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475</c:v>
                </c:pt>
                <c:pt idx="785">
                  <c:v>475</c:v>
                </c:pt>
                <c:pt idx="786">
                  <c:v>475</c:v>
                </c:pt>
                <c:pt idx="787">
                  <c:v>475</c:v>
                </c:pt>
                <c:pt idx="788">
                  <c:v>475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450</c:v>
                </c:pt>
                <c:pt idx="896">
                  <c:v>450</c:v>
                </c:pt>
                <c:pt idx="897">
                  <c:v>450</c:v>
                </c:pt>
                <c:pt idx="898">
                  <c:v>450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450</c:v>
                </c:pt>
                <c:pt idx="904">
                  <c:v>450</c:v>
                </c:pt>
                <c:pt idx="905">
                  <c:v>450</c:v>
                </c:pt>
                <c:pt idx="906">
                  <c:v>450</c:v>
                </c:pt>
                <c:pt idx="907">
                  <c:v>450</c:v>
                </c:pt>
                <c:pt idx="908">
                  <c:v>450</c:v>
                </c:pt>
                <c:pt idx="909">
                  <c:v>450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450</c:v>
                </c:pt>
                <c:pt idx="916">
                  <c:v>450</c:v>
                </c:pt>
                <c:pt idx="917">
                  <c:v>450</c:v>
                </c:pt>
                <c:pt idx="918">
                  <c:v>450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450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450</c:v>
                </c:pt>
                <c:pt idx="932">
                  <c:v>450</c:v>
                </c:pt>
                <c:pt idx="933">
                  <c:v>450</c:v>
                </c:pt>
                <c:pt idx="934">
                  <c:v>450</c:v>
                </c:pt>
                <c:pt idx="935">
                  <c:v>450</c:v>
                </c:pt>
                <c:pt idx="936">
                  <c:v>450</c:v>
                </c:pt>
                <c:pt idx="937">
                  <c:v>450</c:v>
                </c:pt>
                <c:pt idx="938">
                  <c:v>450</c:v>
                </c:pt>
                <c:pt idx="939">
                  <c:v>450</c:v>
                </c:pt>
                <c:pt idx="940">
                  <c:v>450</c:v>
                </c:pt>
                <c:pt idx="941">
                  <c:v>450</c:v>
                </c:pt>
                <c:pt idx="942">
                  <c:v>450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450</c:v>
                </c:pt>
                <c:pt idx="949">
                  <c:v>450</c:v>
                </c:pt>
                <c:pt idx="950">
                  <c:v>425</c:v>
                </c:pt>
                <c:pt idx="951">
                  <c:v>425</c:v>
                </c:pt>
                <c:pt idx="952">
                  <c:v>425</c:v>
                </c:pt>
                <c:pt idx="953">
                  <c:v>425</c:v>
                </c:pt>
                <c:pt idx="954">
                  <c:v>425</c:v>
                </c:pt>
                <c:pt idx="955">
                  <c:v>425</c:v>
                </c:pt>
                <c:pt idx="956">
                  <c:v>425</c:v>
                </c:pt>
                <c:pt idx="957">
                  <c:v>425</c:v>
                </c:pt>
                <c:pt idx="958">
                  <c:v>425</c:v>
                </c:pt>
                <c:pt idx="959">
                  <c:v>425</c:v>
                </c:pt>
                <c:pt idx="960">
                  <c:v>425</c:v>
                </c:pt>
                <c:pt idx="961">
                  <c:v>425</c:v>
                </c:pt>
                <c:pt idx="962">
                  <c:v>425</c:v>
                </c:pt>
                <c:pt idx="963">
                  <c:v>425</c:v>
                </c:pt>
                <c:pt idx="964">
                  <c:v>425</c:v>
                </c:pt>
                <c:pt idx="965">
                  <c:v>425</c:v>
                </c:pt>
                <c:pt idx="966">
                  <c:v>425</c:v>
                </c:pt>
                <c:pt idx="967">
                  <c:v>425</c:v>
                </c:pt>
                <c:pt idx="968">
                  <c:v>425</c:v>
                </c:pt>
                <c:pt idx="969">
                  <c:v>425</c:v>
                </c:pt>
                <c:pt idx="970">
                  <c:v>425</c:v>
                </c:pt>
                <c:pt idx="971">
                  <c:v>425</c:v>
                </c:pt>
                <c:pt idx="972">
                  <c:v>425</c:v>
                </c:pt>
                <c:pt idx="973">
                  <c:v>425</c:v>
                </c:pt>
                <c:pt idx="974">
                  <c:v>425</c:v>
                </c:pt>
                <c:pt idx="975">
                  <c:v>425</c:v>
                </c:pt>
                <c:pt idx="976">
                  <c:v>425</c:v>
                </c:pt>
                <c:pt idx="977">
                  <c:v>425</c:v>
                </c:pt>
                <c:pt idx="978">
                  <c:v>425</c:v>
                </c:pt>
                <c:pt idx="979">
                  <c:v>425</c:v>
                </c:pt>
                <c:pt idx="980">
                  <c:v>425</c:v>
                </c:pt>
                <c:pt idx="981">
                  <c:v>425</c:v>
                </c:pt>
                <c:pt idx="982">
                  <c:v>425</c:v>
                </c:pt>
                <c:pt idx="983">
                  <c:v>425</c:v>
                </c:pt>
                <c:pt idx="984">
                  <c:v>425</c:v>
                </c:pt>
                <c:pt idx="985">
                  <c:v>425</c:v>
                </c:pt>
                <c:pt idx="986">
                  <c:v>425</c:v>
                </c:pt>
                <c:pt idx="987">
                  <c:v>425</c:v>
                </c:pt>
                <c:pt idx="988">
                  <c:v>425</c:v>
                </c:pt>
                <c:pt idx="989">
                  <c:v>425</c:v>
                </c:pt>
                <c:pt idx="990">
                  <c:v>425</c:v>
                </c:pt>
                <c:pt idx="991">
                  <c:v>425</c:v>
                </c:pt>
                <c:pt idx="992">
                  <c:v>425</c:v>
                </c:pt>
                <c:pt idx="993">
                  <c:v>425</c:v>
                </c:pt>
                <c:pt idx="994">
                  <c:v>425</c:v>
                </c:pt>
                <c:pt idx="995">
                  <c:v>425</c:v>
                </c:pt>
                <c:pt idx="996">
                  <c:v>425</c:v>
                </c:pt>
                <c:pt idx="997">
                  <c:v>425</c:v>
                </c:pt>
                <c:pt idx="998">
                  <c:v>425</c:v>
                </c:pt>
                <c:pt idx="999">
                  <c:v>425</c:v>
                </c:pt>
                <c:pt idx="1000">
                  <c:v>425</c:v>
                </c:pt>
                <c:pt idx="1001">
                  <c:v>425</c:v>
                </c:pt>
                <c:pt idx="1002">
                  <c:v>425</c:v>
                </c:pt>
                <c:pt idx="1003">
                  <c:v>425</c:v>
                </c:pt>
                <c:pt idx="1004">
                  <c:v>425</c:v>
                </c:pt>
                <c:pt idx="1005">
                  <c:v>425</c:v>
                </c:pt>
                <c:pt idx="1006">
                  <c:v>425</c:v>
                </c:pt>
                <c:pt idx="1007">
                  <c:v>425</c:v>
                </c:pt>
                <c:pt idx="1008">
                  <c:v>425</c:v>
                </c:pt>
                <c:pt idx="1009">
                  <c:v>425</c:v>
                </c:pt>
                <c:pt idx="1010">
                  <c:v>425</c:v>
                </c:pt>
                <c:pt idx="1011">
                  <c:v>425</c:v>
                </c:pt>
                <c:pt idx="1012">
                  <c:v>425</c:v>
                </c:pt>
                <c:pt idx="1013">
                  <c:v>425</c:v>
                </c:pt>
                <c:pt idx="1014">
                  <c:v>425</c:v>
                </c:pt>
                <c:pt idx="1015">
                  <c:v>425</c:v>
                </c:pt>
                <c:pt idx="1016">
                  <c:v>425</c:v>
                </c:pt>
                <c:pt idx="1017">
                  <c:v>425</c:v>
                </c:pt>
                <c:pt idx="1018">
                  <c:v>425</c:v>
                </c:pt>
                <c:pt idx="1019">
                  <c:v>425</c:v>
                </c:pt>
                <c:pt idx="1020">
                  <c:v>425</c:v>
                </c:pt>
                <c:pt idx="1021">
                  <c:v>425</c:v>
                </c:pt>
                <c:pt idx="1022">
                  <c:v>425</c:v>
                </c:pt>
                <c:pt idx="1023">
                  <c:v>425</c:v>
                </c:pt>
                <c:pt idx="1024">
                  <c:v>425</c:v>
                </c:pt>
                <c:pt idx="1025">
                  <c:v>425</c:v>
                </c:pt>
                <c:pt idx="1026">
                  <c:v>425</c:v>
                </c:pt>
                <c:pt idx="1027">
                  <c:v>425</c:v>
                </c:pt>
                <c:pt idx="1028">
                  <c:v>425</c:v>
                </c:pt>
                <c:pt idx="1029">
                  <c:v>425</c:v>
                </c:pt>
                <c:pt idx="1030">
                  <c:v>425</c:v>
                </c:pt>
                <c:pt idx="1031">
                  <c:v>425</c:v>
                </c:pt>
                <c:pt idx="1032">
                  <c:v>425</c:v>
                </c:pt>
                <c:pt idx="1033">
                  <c:v>425</c:v>
                </c:pt>
                <c:pt idx="1034">
                  <c:v>425</c:v>
                </c:pt>
                <c:pt idx="1035">
                  <c:v>425</c:v>
                </c:pt>
                <c:pt idx="1036">
                  <c:v>425</c:v>
                </c:pt>
                <c:pt idx="1037">
                  <c:v>425</c:v>
                </c:pt>
                <c:pt idx="1038">
                  <c:v>425</c:v>
                </c:pt>
                <c:pt idx="1039">
                  <c:v>425</c:v>
                </c:pt>
                <c:pt idx="1040">
                  <c:v>425</c:v>
                </c:pt>
                <c:pt idx="1041">
                  <c:v>425</c:v>
                </c:pt>
                <c:pt idx="1042">
                  <c:v>425</c:v>
                </c:pt>
                <c:pt idx="1043">
                  <c:v>425</c:v>
                </c:pt>
                <c:pt idx="1044">
                  <c:v>425</c:v>
                </c:pt>
                <c:pt idx="1045">
                  <c:v>425</c:v>
                </c:pt>
                <c:pt idx="1046">
                  <c:v>425</c:v>
                </c:pt>
                <c:pt idx="1047">
                  <c:v>425</c:v>
                </c:pt>
                <c:pt idx="1048">
                  <c:v>425</c:v>
                </c:pt>
                <c:pt idx="1049">
                  <c:v>425</c:v>
                </c:pt>
                <c:pt idx="1050">
                  <c:v>425</c:v>
                </c:pt>
                <c:pt idx="1051">
                  <c:v>425</c:v>
                </c:pt>
                <c:pt idx="1052">
                  <c:v>425</c:v>
                </c:pt>
                <c:pt idx="1053">
                  <c:v>425</c:v>
                </c:pt>
                <c:pt idx="1054">
                  <c:v>425</c:v>
                </c:pt>
                <c:pt idx="1055">
                  <c:v>425</c:v>
                </c:pt>
                <c:pt idx="1056">
                  <c:v>425</c:v>
                </c:pt>
                <c:pt idx="1057">
                  <c:v>425</c:v>
                </c:pt>
                <c:pt idx="1058">
                  <c:v>425</c:v>
                </c:pt>
                <c:pt idx="1059">
                  <c:v>425</c:v>
                </c:pt>
                <c:pt idx="1060">
                  <c:v>425</c:v>
                </c:pt>
                <c:pt idx="1061">
                  <c:v>425</c:v>
                </c:pt>
                <c:pt idx="1062">
                  <c:v>425</c:v>
                </c:pt>
                <c:pt idx="1063">
                  <c:v>425</c:v>
                </c:pt>
                <c:pt idx="1064">
                  <c:v>425</c:v>
                </c:pt>
                <c:pt idx="1065">
                  <c:v>425</c:v>
                </c:pt>
                <c:pt idx="1066">
                  <c:v>425</c:v>
                </c:pt>
                <c:pt idx="1067">
                  <c:v>425</c:v>
                </c:pt>
                <c:pt idx="1068">
                  <c:v>425</c:v>
                </c:pt>
                <c:pt idx="1069">
                  <c:v>425</c:v>
                </c:pt>
                <c:pt idx="1070">
                  <c:v>425</c:v>
                </c:pt>
                <c:pt idx="1071">
                  <c:v>425</c:v>
                </c:pt>
                <c:pt idx="1072">
                  <c:v>425</c:v>
                </c:pt>
                <c:pt idx="1073">
                  <c:v>425</c:v>
                </c:pt>
                <c:pt idx="1074">
                  <c:v>425</c:v>
                </c:pt>
                <c:pt idx="1075">
                  <c:v>425</c:v>
                </c:pt>
                <c:pt idx="1076">
                  <c:v>425</c:v>
                </c:pt>
                <c:pt idx="1077">
                  <c:v>425</c:v>
                </c:pt>
                <c:pt idx="1078">
                  <c:v>425</c:v>
                </c:pt>
                <c:pt idx="1079">
                  <c:v>425</c:v>
                </c:pt>
                <c:pt idx="1080">
                  <c:v>425</c:v>
                </c:pt>
                <c:pt idx="1081">
                  <c:v>425</c:v>
                </c:pt>
                <c:pt idx="1082">
                  <c:v>425</c:v>
                </c:pt>
                <c:pt idx="1083">
                  <c:v>425</c:v>
                </c:pt>
                <c:pt idx="1084">
                  <c:v>425</c:v>
                </c:pt>
                <c:pt idx="1085">
                  <c:v>425</c:v>
                </c:pt>
                <c:pt idx="1086">
                  <c:v>425</c:v>
                </c:pt>
                <c:pt idx="1087">
                  <c:v>425</c:v>
                </c:pt>
                <c:pt idx="1088">
                  <c:v>425</c:v>
                </c:pt>
                <c:pt idx="1089">
                  <c:v>425</c:v>
                </c:pt>
                <c:pt idx="1090">
                  <c:v>425</c:v>
                </c:pt>
                <c:pt idx="1091">
                  <c:v>425</c:v>
                </c:pt>
                <c:pt idx="1092">
                  <c:v>425</c:v>
                </c:pt>
                <c:pt idx="1093">
                  <c:v>425</c:v>
                </c:pt>
                <c:pt idx="1094">
                  <c:v>425</c:v>
                </c:pt>
                <c:pt idx="1095">
                  <c:v>425</c:v>
                </c:pt>
                <c:pt idx="1096">
                  <c:v>425</c:v>
                </c:pt>
                <c:pt idx="1097">
                  <c:v>425</c:v>
                </c:pt>
                <c:pt idx="1098">
                  <c:v>425</c:v>
                </c:pt>
                <c:pt idx="1099">
                  <c:v>425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375</c:v>
                </c:pt>
                <c:pt idx="1251">
                  <c:v>375</c:v>
                </c:pt>
                <c:pt idx="1252">
                  <c:v>375</c:v>
                </c:pt>
                <c:pt idx="1253">
                  <c:v>375</c:v>
                </c:pt>
                <c:pt idx="1254">
                  <c:v>375</c:v>
                </c:pt>
                <c:pt idx="1255">
                  <c:v>375</c:v>
                </c:pt>
                <c:pt idx="1256">
                  <c:v>375</c:v>
                </c:pt>
                <c:pt idx="1257">
                  <c:v>375</c:v>
                </c:pt>
                <c:pt idx="1258">
                  <c:v>375</c:v>
                </c:pt>
                <c:pt idx="1259">
                  <c:v>375</c:v>
                </c:pt>
                <c:pt idx="1260">
                  <c:v>375</c:v>
                </c:pt>
                <c:pt idx="1261">
                  <c:v>375</c:v>
                </c:pt>
                <c:pt idx="1262">
                  <c:v>375</c:v>
                </c:pt>
                <c:pt idx="1263">
                  <c:v>375</c:v>
                </c:pt>
                <c:pt idx="1264">
                  <c:v>375</c:v>
                </c:pt>
                <c:pt idx="1265">
                  <c:v>375</c:v>
                </c:pt>
                <c:pt idx="1266">
                  <c:v>375</c:v>
                </c:pt>
                <c:pt idx="1267">
                  <c:v>375</c:v>
                </c:pt>
                <c:pt idx="1268">
                  <c:v>375</c:v>
                </c:pt>
                <c:pt idx="1269">
                  <c:v>375</c:v>
                </c:pt>
                <c:pt idx="1270">
                  <c:v>375</c:v>
                </c:pt>
                <c:pt idx="1271">
                  <c:v>375</c:v>
                </c:pt>
                <c:pt idx="1272">
                  <c:v>375</c:v>
                </c:pt>
                <c:pt idx="1273">
                  <c:v>375</c:v>
                </c:pt>
                <c:pt idx="1274">
                  <c:v>375</c:v>
                </c:pt>
                <c:pt idx="1275">
                  <c:v>375</c:v>
                </c:pt>
                <c:pt idx="1276">
                  <c:v>375</c:v>
                </c:pt>
                <c:pt idx="1277">
                  <c:v>375</c:v>
                </c:pt>
                <c:pt idx="1278">
                  <c:v>375</c:v>
                </c:pt>
                <c:pt idx="1279">
                  <c:v>375</c:v>
                </c:pt>
                <c:pt idx="1280">
                  <c:v>375</c:v>
                </c:pt>
                <c:pt idx="1281">
                  <c:v>375</c:v>
                </c:pt>
                <c:pt idx="1282">
                  <c:v>375</c:v>
                </c:pt>
                <c:pt idx="1283">
                  <c:v>375</c:v>
                </c:pt>
                <c:pt idx="1284">
                  <c:v>375</c:v>
                </c:pt>
                <c:pt idx="1285">
                  <c:v>375</c:v>
                </c:pt>
                <c:pt idx="1286">
                  <c:v>375</c:v>
                </c:pt>
                <c:pt idx="1287">
                  <c:v>375</c:v>
                </c:pt>
                <c:pt idx="1288">
                  <c:v>375</c:v>
                </c:pt>
                <c:pt idx="1289">
                  <c:v>375</c:v>
                </c:pt>
                <c:pt idx="1290">
                  <c:v>375</c:v>
                </c:pt>
                <c:pt idx="1291">
                  <c:v>375</c:v>
                </c:pt>
                <c:pt idx="1292">
                  <c:v>375</c:v>
                </c:pt>
                <c:pt idx="1293">
                  <c:v>375</c:v>
                </c:pt>
                <c:pt idx="1294">
                  <c:v>375</c:v>
                </c:pt>
                <c:pt idx="1295">
                  <c:v>375</c:v>
                </c:pt>
                <c:pt idx="1296">
                  <c:v>375</c:v>
                </c:pt>
                <c:pt idx="1297">
                  <c:v>375</c:v>
                </c:pt>
                <c:pt idx="1298">
                  <c:v>375</c:v>
                </c:pt>
                <c:pt idx="1299">
                  <c:v>375</c:v>
                </c:pt>
                <c:pt idx="1300">
                  <c:v>375</c:v>
                </c:pt>
                <c:pt idx="1301">
                  <c:v>375</c:v>
                </c:pt>
                <c:pt idx="1302">
                  <c:v>375</c:v>
                </c:pt>
                <c:pt idx="1303">
                  <c:v>375</c:v>
                </c:pt>
                <c:pt idx="1304">
                  <c:v>375</c:v>
                </c:pt>
                <c:pt idx="1305">
                  <c:v>375</c:v>
                </c:pt>
                <c:pt idx="1306">
                  <c:v>375</c:v>
                </c:pt>
                <c:pt idx="1307">
                  <c:v>375</c:v>
                </c:pt>
                <c:pt idx="1308">
                  <c:v>375</c:v>
                </c:pt>
                <c:pt idx="1309">
                  <c:v>375</c:v>
                </c:pt>
                <c:pt idx="1310">
                  <c:v>375</c:v>
                </c:pt>
                <c:pt idx="1311">
                  <c:v>375</c:v>
                </c:pt>
                <c:pt idx="1312">
                  <c:v>375</c:v>
                </c:pt>
                <c:pt idx="1313">
                  <c:v>375</c:v>
                </c:pt>
                <c:pt idx="1314">
                  <c:v>375</c:v>
                </c:pt>
                <c:pt idx="1315">
                  <c:v>375</c:v>
                </c:pt>
                <c:pt idx="1316">
                  <c:v>375</c:v>
                </c:pt>
                <c:pt idx="1317">
                  <c:v>375</c:v>
                </c:pt>
                <c:pt idx="1318">
                  <c:v>375</c:v>
                </c:pt>
                <c:pt idx="1319">
                  <c:v>375</c:v>
                </c:pt>
                <c:pt idx="1320">
                  <c:v>375</c:v>
                </c:pt>
                <c:pt idx="1321">
                  <c:v>375</c:v>
                </c:pt>
                <c:pt idx="1322">
                  <c:v>375</c:v>
                </c:pt>
                <c:pt idx="1323">
                  <c:v>375</c:v>
                </c:pt>
                <c:pt idx="1324">
                  <c:v>375</c:v>
                </c:pt>
                <c:pt idx="1325">
                  <c:v>375</c:v>
                </c:pt>
                <c:pt idx="1326">
                  <c:v>375</c:v>
                </c:pt>
                <c:pt idx="1327">
                  <c:v>375</c:v>
                </c:pt>
                <c:pt idx="1328">
                  <c:v>375</c:v>
                </c:pt>
                <c:pt idx="1329">
                  <c:v>375</c:v>
                </c:pt>
                <c:pt idx="1330">
                  <c:v>375</c:v>
                </c:pt>
                <c:pt idx="1331">
                  <c:v>375</c:v>
                </c:pt>
                <c:pt idx="1332">
                  <c:v>375</c:v>
                </c:pt>
                <c:pt idx="1333">
                  <c:v>375</c:v>
                </c:pt>
                <c:pt idx="1334">
                  <c:v>375</c:v>
                </c:pt>
                <c:pt idx="1335">
                  <c:v>375</c:v>
                </c:pt>
                <c:pt idx="1336">
                  <c:v>375</c:v>
                </c:pt>
                <c:pt idx="1337">
                  <c:v>375</c:v>
                </c:pt>
                <c:pt idx="1338">
                  <c:v>375</c:v>
                </c:pt>
                <c:pt idx="1339">
                  <c:v>375</c:v>
                </c:pt>
                <c:pt idx="1340">
                  <c:v>375</c:v>
                </c:pt>
                <c:pt idx="1341">
                  <c:v>375</c:v>
                </c:pt>
                <c:pt idx="1342">
                  <c:v>375</c:v>
                </c:pt>
                <c:pt idx="1343">
                  <c:v>375</c:v>
                </c:pt>
                <c:pt idx="1344">
                  <c:v>375</c:v>
                </c:pt>
                <c:pt idx="1345">
                  <c:v>375</c:v>
                </c:pt>
                <c:pt idx="1346">
                  <c:v>375</c:v>
                </c:pt>
                <c:pt idx="1347">
                  <c:v>375</c:v>
                </c:pt>
                <c:pt idx="1348">
                  <c:v>375</c:v>
                </c:pt>
                <c:pt idx="1349">
                  <c:v>375</c:v>
                </c:pt>
                <c:pt idx="1350">
                  <c:v>375</c:v>
                </c:pt>
                <c:pt idx="1351">
                  <c:v>375</c:v>
                </c:pt>
                <c:pt idx="1352">
                  <c:v>375</c:v>
                </c:pt>
                <c:pt idx="1353">
                  <c:v>375</c:v>
                </c:pt>
                <c:pt idx="1354">
                  <c:v>375</c:v>
                </c:pt>
                <c:pt idx="1355">
                  <c:v>375</c:v>
                </c:pt>
                <c:pt idx="1356">
                  <c:v>375</c:v>
                </c:pt>
                <c:pt idx="1357">
                  <c:v>375</c:v>
                </c:pt>
                <c:pt idx="1358">
                  <c:v>375</c:v>
                </c:pt>
                <c:pt idx="1359">
                  <c:v>375</c:v>
                </c:pt>
                <c:pt idx="1360">
                  <c:v>375</c:v>
                </c:pt>
                <c:pt idx="1361">
                  <c:v>375</c:v>
                </c:pt>
                <c:pt idx="1362">
                  <c:v>375</c:v>
                </c:pt>
                <c:pt idx="1363">
                  <c:v>375</c:v>
                </c:pt>
                <c:pt idx="1364">
                  <c:v>375</c:v>
                </c:pt>
                <c:pt idx="1365">
                  <c:v>375</c:v>
                </c:pt>
                <c:pt idx="1366">
                  <c:v>375</c:v>
                </c:pt>
                <c:pt idx="1367">
                  <c:v>375</c:v>
                </c:pt>
                <c:pt idx="1368">
                  <c:v>375</c:v>
                </c:pt>
                <c:pt idx="1369">
                  <c:v>375</c:v>
                </c:pt>
                <c:pt idx="1370">
                  <c:v>375</c:v>
                </c:pt>
                <c:pt idx="1371">
                  <c:v>375</c:v>
                </c:pt>
                <c:pt idx="1372">
                  <c:v>375</c:v>
                </c:pt>
                <c:pt idx="1373">
                  <c:v>375</c:v>
                </c:pt>
                <c:pt idx="1374">
                  <c:v>375</c:v>
                </c:pt>
                <c:pt idx="1375">
                  <c:v>375</c:v>
                </c:pt>
                <c:pt idx="1376">
                  <c:v>375</c:v>
                </c:pt>
                <c:pt idx="1377">
                  <c:v>375</c:v>
                </c:pt>
                <c:pt idx="1378">
                  <c:v>375</c:v>
                </c:pt>
                <c:pt idx="1379">
                  <c:v>375</c:v>
                </c:pt>
                <c:pt idx="1380">
                  <c:v>375</c:v>
                </c:pt>
                <c:pt idx="1381">
                  <c:v>375</c:v>
                </c:pt>
                <c:pt idx="1382">
                  <c:v>375</c:v>
                </c:pt>
                <c:pt idx="1383">
                  <c:v>375</c:v>
                </c:pt>
                <c:pt idx="1384">
                  <c:v>375</c:v>
                </c:pt>
                <c:pt idx="1385">
                  <c:v>375</c:v>
                </c:pt>
                <c:pt idx="1386">
                  <c:v>375</c:v>
                </c:pt>
                <c:pt idx="1387">
                  <c:v>375</c:v>
                </c:pt>
                <c:pt idx="1388">
                  <c:v>375</c:v>
                </c:pt>
                <c:pt idx="1389">
                  <c:v>375</c:v>
                </c:pt>
                <c:pt idx="1390">
                  <c:v>375</c:v>
                </c:pt>
                <c:pt idx="1391">
                  <c:v>375</c:v>
                </c:pt>
                <c:pt idx="1392">
                  <c:v>375</c:v>
                </c:pt>
                <c:pt idx="1393">
                  <c:v>375</c:v>
                </c:pt>
                <c:pt idx="1394">
                  <c:v>375</c:v>
                </c:pt>
                <c:pt idx="1395">
                  <c:v>375</c:v>
                </c:pt>
                <c:pt idx="1396">
                  <c:v>375</c:v>
                </c:pt>
                <c:pt idx="1397">
                  <c:v>375</c:v>
                </c:pt>
                <c:pt idx="1398">
                  <c:v>375</c:v>
                </c:pt>
                <c:pt idx="1399">
                  <c:v>375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350</c:v>
                </c:pt>
                <c:pt idx="1566">
                  <c:v>350</c:v>
                </c:pt>
                <c:pt idx="1567">
                  <c:v>350</c:v>
                </c:pt>
                <c:pt idx="1568">
                  <c:v>350</c:v>
                </c:pt>
                <c:pt idx="1569">
                  <c:v>350</c:v>
                </c:pt>
                <c:pt idx="1570">
                  <c:v>350</c:v>
                </c:pt>
                <c:pt idx="1571">
                  <c:v>350</c:v>
                </c:pt>
                <c:pt idx="1572">
                  <c:v>350</c:v>
                </c:pt>
                <c:pt idx="1573">
                  <c:v>350</c:v>
                </c:pt>
                <c:pt idx="1574">
                  <c:v>350</c:v>
                </c:pt>
                <c:pt idx="1575">
                  <c:v>350</c:v>
                </c:pt>
                <c:pt idx="1576">
                  <c:v>350</c:v>
                </c:pt>
                <c:pt idx="1577">
                  <c:v>350</c:v>
                </c:pt>
                <c:pt idx="1578">
                  <c:v>350</c:v>
                </c:pt>
                <c:pt idx="1579">
                  <c:v>350</c:v>
                </c:pt>
                <c:pt idx="1580">
                  <c:v>350</c:v>
                </c:pt>
                <c:pt idx="1581">
                  <c:v>350</c:v>
                </c:pt>
                <c:pt idx="1582">
                  <c:v>350</c:v>
                </c:pt>
                <c:pt idx="1583">
                  <c:v>350</c:v>
                </c:pt>
                <c:pt idx="1584">
                  <c:v>350</c:v>
                </c:pt>
                <c:pt idx="1585">
                  <c:v>350</c:v>
                </c:pt>
                <c:pt idx="1586">
                  <c:v>350</c:v>
                </c:pt>
                <c:pt idx="1587">
                  <c:v>350</c:v>
                </c:pt>
                <c:pt idx="1588">
                  <c:v>350</c:v>
                </c:pt>
                <c:pt idx="1589">
                  <c:v>350</c:v>
                </c:pt>
                <c:pt idx="1590">
                  <c:v>350</c:v>
                </c:pt>
                <c:pt idx="1591">
                  <c:v>350</c:v>
                </c:pt>
                <c:pt idx="1592">
                  <c:v>350</c:v>
                </c:pt>
                <c:pt idx="1593">
                  <c:v>350</c:v>
                </c:pt>
                <c:pt idx="1594">
                  <c:v>350</c:v>
                </c:pt>
                <c:pt idx="1595">
                  <c:v>350</c:v>
                </c:pt>
                <c:pt idx="1596">
                  <c:v>350</c:v>
                </c:pt>
                <c:pt idx="1597">
                  <c:v>350</c:v>
                </c:pt>
                <c:pt idx="1598">
                  <c:v>350</c:v>
                </c:pt>
                <c:pt idx="1599">
                  <c:v>350</c:v>
                </c:pt>
                <c:pt idx="1600">
                  <c:v>350</c:v>
                </c:pt>
                <c:pt idx="1601">
                  <c:v>350</c:v>
                </c:pt>
                <c:pt idx="1602">
                  <c:v>350</c:v>
                </c:pt>
                <c:pt idx="1603">
                  <c:v>350</c:v>
                </c:pt>
                <c:pt idx="1604">
                  <c:v>350</c:v>
                </c:pt>
                <c:pt idx="1605">
                  <c:v>350</c:v>
                </c:pt>
                <c:pt idx="1606">
                  <c:v>350</c:v>
                </c:pt>
                <c:pt idx="1607">
                  <c:v>350</c:v>
                </c:pt>
                <c:pt idx="1608">
                  <c:v>350</c:v>
                </c:pt>
                <c:pt idx="1609">
                  <c:v>350</c:v>
                </c:pt>
                <c:pt idx="1610">
                  <c:v>350</c:v>
                </c:pt>
                <c:pt idx="1611">
                  <c:v>350</c:v>
                </c:pt>
                <c:pt idx="1612">
                  <c:v>350</c:v>
                </c:pt>
                <c:pt idx="1613">
                  <c:v>350</c:v>
                </c:pt>
                <c:pt idx="1614">
                  <c:v>350</c:v>
                </c:pt>
                <c:pt idx="1615">
                  <c:v>350</c:v>
                </c:pt>
                <c:pt idx="1616">
                  <c:v>350</c:v>
                </c:pt>
                <c:pt idx="1617">
                  <c:v>350</c:v>
                </c:pt>
                <c:pt idx="1618">
                  <c:v>350</c:v>
                </c:pt>
                <c:pt idx="1619">
                  <c:v>350</c:v>
                </c:pt>
                <c:pt idx="1620">
                  <c:v>350</c:v>
                </c:pt>
                <c:pt idx="1621">
                  <c:v>350</c:v>
                </c:pt>
                <c:pt idx="1622">
                  <c:v>350</c:v>
                </c:pt>
                <c:pt idx="1623">
                  <c:v>350</c:v>
                </c:pt>
                <c:pt idx="1624">
                  <c:v>350</c:v>
                </c:pt>
                <c:pt idx="1625">
                  <c:v>350</c:v>
                </c:pt>
                <c:pt idx="1626">
                  <c:v>350</c:v>
                </c:pt>
                <c:pt idx="1627">
                  <c:v>350</c:v>
                </c:pt>
                <c:pt idx="1628">
                  <c:v>350</c:v>
                </c:pt>
                <c:pt idx="1629">
                  <c:v>350</c:v>
                </c:pt>
                <c:pt idx="1630">
                  <c:v>350</c:v>
                </c:pt>
                <c:pt idx="1631">
                  <c:v>350</c:v>
                </c:pt>
                <c:pt idx="1632">
                  <c:v>350</c:v>
                </c:pt>
                <c:pt idx="1633">
                  <c:v>350</c:v>
                </c:pt>
                <c:pt idx="1634">
                  <c:v>350</c:v>
                </c:pt>
                <c:pt idx="1635">
                  <c:v>350</c:v>
                </c:pt>
                <c:pt idx="1636">
                  <c:v>350</c:v>
                </c:pt>
                <c:pt idx="1637">
                  <c:v>350</c:v>
                </c:pt>
                <c:pt idx="1638">
                  <c:v>350</c:v>
                </c:pt>
                <c:pt idx="1639">
                  <c:v>350</c:v>
                </c:pt>
                <c:pt idx="1640">
                  <c:v>350</c:v>
                </c:pt>
                <c:pt idx="1641">
                  <c:v>350</c:v>
                </c:pt>
                <c:pt idx="1642">
                  <c:v>350</c:v>
                </c:pt>
                <c:pt idx="1643">
                  <c:v>350</c:v>
                </c:pt>
                <c:pt idx="1644">
                  <c:v>350</c:v>
                </c:pt>
                <c:pt idx="1645">
                  <c:v>350</c:v>
                </c:pt>
                <c:pt idx="1646">
                  <c:v>350</c:v>
                </c:pt>
                <c:pt idx="1647">
                  <c:v>350</c:v>
                </c:pt>
                <c:pt idx="1648">
                  <c:v>350</c:v>
                </c:pt>
                <c:pt idx="1649">
                  <c:v>350</c:v>
                </c:pt>
                <c:pt idx="1650">
                  <c:v>350</c:v>
                </c:pt>
                <c:pt idx="1651">
                  <c:v>350</c:v>
                </c:pt>
                <c:pt idx="1652">
                  <c:v>350</c:v>
                </c:pt>
                <c:pt idx="1653">
                  <c:v>350</c:v>
                </c:pt>
                <c:pt idx="1654">
                  <c:v>350</c:v>
                </c:pt>
                <c:pt idx="1655">
                  <c:v>350</c:v>
                </c:pt>
                <c:pt idx="1656">
                  <c:v>350</c:v>
                </c:pt>
                <c:pt idx="1657">
                  <c:v>350</c:v>
                </c:pt>
                <c:pt idx="1658">
                  <c:v>350</c:v>
                </c:pt>
                <c:pt idx="1659">
                  <c:v>350</c:v>
                </c:pt>
                <c:pt idx="1660">
                  <c:v>350</c:v>
                </c:pt>
                <c:pt idx="1661">
                  <c:v>350</c:v>
                </c:pt>
                <c:pt idx="1662">
                  <c:v>350</c:v>
                </c:pt>
                <c:pt idx="1663">
                  <c:v>350</c:v>
                </c:pt>
                <c:pt idx="1664">
                  <c:v>350</c:v>
                </c:pt>
                <c:pt idx="1665">
                  <c:v>350</c:v>
                </c:pt>
                <c:pt idx="1666">
                  <c:v>350</c:v>
                </c:pt>
                <c:pt idx="1667">
                  <c:v>350</c:v>
                </c:pt>
                <c:pt idx="1668">
                  <c:v>350</c:v>
                </c:pt>
                <c:pt idx="1669">
                  <c:v>350</c:v>
                </c:pt>
                <c:pt idx="1670">
                  <c:v>350</c:v>
                </c:pt>
                <c:pt idx="1671">
                  <c:v>350</c:v>
                </c:pt>
                <c:pt idx="1672">
                  <c:v>350</c:v>
                </c:pt>
                <c:pt idx="1673">
                  <c:v>350</c:v>
                </c:pt>
                <c:pt idx="1674">
                  <c:v>350</c:v>
                </c:pt>
                <c:pt idx="1675">
                  <c:v>350</c:v>
                </c:pt>
                <c:pt idx="1676">
                  <c:v>350</c:v>
                </c:pt>
                <c:pt idx="1677">
                  <c:v>350</c:v>
                </c:pt>
                <c:pt idx="1678">
                  <c:v>350</c:v>
                </c:pt>
                <c:pt idx="1679">
                  <c:v>350</c:v>
                </c:pt>
                <c:pt idx="1680">
                  <c:v>350</c:v>
                </c:pt>
                <c:pt idx="1681">
                  <c:v>350</c:v>
                </c:pt>
                <c:pt idx="1682">
                  <c:v>350</c:v>
                </c:pt>
                <c:pt idx="1683">
                  <c:v>350</c:v>
                </c:pt>
                <c:pt idx="1684">
                  <c:v>350</c:v>
                </c:pt>
                <c:pt idx="1685">
                  <c:v>350</c:v>
                </c:pt>
                <c:pt idx="1686">
                  <c:v>350</c:v>
                </c:pt>
                <c:pt idx="1687">
                  <c:v>350</c:v>
                </c:pt>
                <c:pt idx="1688">
                  <c:v>350</c:v>
                </c:pt>
                <c:pt idx="1689">
                  <c:v>350</c:v>
                </c:pt>
                <c:pt idx="1690">
                  <c:v>350</c:v>
                </c:pt>
                <c:pt idx="1691">
                  <c:v>350</c:v>
                </c:pt>
                <c:pt idx="1692">
                  <c:v>350</c:v>
                </c:pt>
                <c:pt idx="1693">
                  <c:v>350</c:v>
                </c:pt>
                <c:pt idx="1694">
                  <c:v>350</c:v>
                </c:pt>
                <c:pt idx="1695">
                  <c:v>350</c:v>
                </c:pt>
                <c:pt idx="1696">
                  <c:v>350</c:v>
                </c:pt>
                <c:pt idx="1697">
                  <c:v>350</c:v>
                </c:pt>
                <c:pt idx="1698">
                  <c:v>350</c:v>
                </c:pt>
                <c:pt idx="1699">
                  <c:v>350</c:v>
                </c:pt>
                <c:pt idx="1700">
                  <c:v>350</c:v>
                </c:pt>
                <c:pt idx="1701">
                  <c:v>350</c:v>
                </c:pt>
                <c:pt idx="1702">
                  <c:v>350</c:v>
                </c:pt>
                <c:pt idx="1703">
                  <c:v>350</c:v>
                </c:pt>
                <c:pt idx="1704">
                  <c:v>350</c:v>
                </c:pt>
                <c:pt idx="1705">
                  <c:v>350</c:v>
                </c:pt>
                <c:pt idx="1706">
                  <c:v>350</c:v>
                </c:pt>
                <c:pt idx="1707">
                  <c:v>350</c:v>
                </c:pt>
                <c:pt idx="1708">
                  <c:v>350</c:v>
                </c:pt>
                <c:pt idx="1709">
                  <c:v>350</c:v>
                </c:pt>
                <c:pt idx="1710">
                  <c:v>350</c:v>
                </c:pt>
                <c:pt idx="1711">
                  <c:v>350</c:v>
                </c:pt>
                <c:pt idx="1712">
                  <c:v>350</c:v>
                </c:pt>
                <c:pt idx="1713">
                  <c:v>350</c:v>
                </c:pt>
                <c:pt idx="1714">
                  <c:v>350</c:v>
                </c:pt>
                <c:pt idx="1715">
                  <c:v>350</c:v>
                </c:pt>
                <c:pt idx="1716">
                  <c:v>350</c:v>
                </c:pt>
                <c:pt idx="1717">
                  <c:v>350</c:v>
                </c:pt>
                <c:pt idx="1718">
                  <c:v>350</c:v>
                </c:pt>
                <c:pt idx="1719">
                  <c:v>350</c:v>
                </c:pt>
                <c:pt idx="1720">
                  <c:v>350</c:v>
                </c:pt>
                <c:pt idx="1721">
                  <c:v>350</c:v>
                </c:pt>
                <c:pt idx="1722">
                  <c:v>350</c:v>
                </c:pt>
                <c:pt idx="1723">
                  <c:v>350</c:v>
                </c:pt>
                <c:pt idx="1724">
                  <c:v>350</c:v>
                </c:pt>
                <c:pt idx="1725">
                  <c:v>350</c:v>
                </c:pt>
                <c:pt idx="1726">
                  <c:v>350</c:v>
                </c:pt>
                <c:pt idx="1727">
                  <c:v>350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350</c:v>
                </c:pt>
                <c:pt idx="1733">
                  <c:v>350</c:v>
                </c:pt>
                <c:pt idx="1734">
                  <c:v>350</c:v>
                </c:pt>
                <c:pt idx="1735">
                  <c:v>350</c:v>
                </c:pt>
                <c:pt idx="1736">
                  <c:v>350</c:v>
                </c:pt>
                <c:pt idx="1737">
                  <c:v>350</c:v>
                </c:pt>
                <c:pt idx="1738">
                  <c:v>350</c:v>
                </c:pt>
                <c:pt idx="1739">
                  <c:v>350</c:v>
                </c:pt>
                <c:pt idx="1740">
                  <c:v>350</c:v>
                </c:pt>
                <c:pt idx="1741">
                  <c:v>350</c:v>
                </c:pt>
                <c:pt idx="1742">
                  <c:v>350</c:v>
                </c:pt>
                <c:pt idx="1743">
                  <c:v>350</c:v>
                </c:pt>
                <c:pt idx="1744">
                  <c:v>350</c:v>
                </c:pt>
                <c:pt idx="1745">
                  <c:v>350</c:v>
                </c:pt>
                <c:pt idx="1746">
                  <c:v>350</c:v>
                </c:pt>
                <c:pt idx="1747">
                  <c:v>350</c:v>
                </c:pt>
                <c:pt idx="1748">
                  <c:v>350</c:v>
                </c:pt>
                <c:pt idx="1749">
                  <c:v>350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350</c:v>
                </c:pt>
                <c:pt idx="1756">
                  <c:v>350</c:v>
                </c:pt>
                <c:pt idx="1757">
                  <c:v>350</c:v>
                </c:pt>
                <c:pt idx="1758">
                  <c:v>350</c:v>
                </c:pt>
                <c:pt idx="1759">
                  <c:v>350</c:v>
                </c:pt>
                <c:pt idx="1760">
                  <c:v>350</c:v>
                </c:pt>
                <c:pt idx="1761">
                  <c:v>350</c:v>
                </c:pt>
                <c:pt idx="1762">
                  <c:v>350</c:v>
                </c:pt>
                <c:pt idx="1763">
                  <c:v>350</c:v>
                </c:pt>
                <c:pt idx="1764">
                  <c:v>350</c:v>
                </c:pt>
                <c:pt idx="1765">
                  <c:v>350</c:v>
                </c:pt>
                <c:pt idx="1766">
                  <c:v>350</c:v>
                </c:pt>
                <c:pt idx="1767">
                  <c:v>350</c:v>
                </c:pt>
                <c:pt idx="1768">
                  <c:v>350</c:v>
                </c:pt>
                <c:pt idx="1769">
                  <c:v>350</c:v>
                </c:pt>
                <c:pt idx="1770">
                  <c:v>350</c:v>
                </c:pt>
                <c:pt idx="1771">
                  <c:v>350</c:v>
                </c:pt>
                <c:pt idx="1772">
                  <c:v>350</c:v>
                </c:pt>
                <c:pt idx="1773">
                  <c:v>350</c:v>
                </c:pt>
                <c:pt idx="1774">
                  <c:v>350</c:v>
                </c:pt>
                <c:pt idx="1775">
                  <c:v>350</c:v>
                </c:pt>
                <c:pt idx="1776">
                  <c:v>350</c:v>
                </c:pt>
                <c:pt idx="1777">
                  <c:v>350</c:v>
                </c:pt>
                <c:pt idx="1778">
                  <c:v>350</c:v>
                </c:pt>
                <c:pt idx="1779">
                  <c:v>350</c:v>
                </c:pt>
                <c:pt idx="1780">
                  <c:v>350</c:v>
                </c:pt>
                <c:pt idx="1781">
                  <c:v>350</c:v>
                </c:pt>
                <c:pt idx="1782">
                  <c:v>350</c:v>
                </c:pt>
                <c:pt idx="1783">
                  <c:v>350</c:v>
                </c:pt>
                <c:pt idx="1784">
                  <c:v>350</c:v>
                </c:pt>
                <c:pt idx="1785">
                  <c:v>350</c:v>
                </c:pt>
                <c:pt idx="1786">
                  <c:v>350</c:v>
                </c:pt>
                <c:pt idx="1787">
                  <c:v>350</c:v>
                </c:pt>
                <c:pt idx="1788">
                  <c:v>350</c:v>
                </c:pt>
                <c:pt idx="1789">
                  <c:v>350</c:v>
                </c:pt>
                <c:pt idx="1790">
                  <c:v>350</c:v>
                </c:pt>
                <c:pt idx="1791">
                  <c:v>350</c:v>
                </c:pt>
                <c:pt idx="1792">
                  <c:v>350</c:v>
                </c:pt>
                <c:pt idx="1793">
                  <c:v>350</c:v>
                </c:pt>
                <c:pt idx="1794">
                  <c:v>350</c:v>
                </c:pt>
                <c:pt idx="1795">
                  <c:v>350</c:v>
                </c:pt>
                <c:pt idx="1796">
                  <c:v>350</c:v>
                </c:pt>
                <c:pt idx="1797">
                  <c:v>350</c:v>
                </c:pt>
                <c:pt idx="1798">
                  <c:v>350</c:v>
                </c:pt>
                <c:pt idx="1799">
                  <c:v>350</c:v>
                </c:pt>
                <c:pt idx="1800">
                  <c:v>350</c:v>
                </c:pt>
                <c:pt idx="1801">
                  <c:v>350</c:v>
                </c:pt>
                <c:pt idx="1802">
                  <c:v>350</c:v>
                </c:pt>
                <c:pt idx="1803">
                  <c:v>350</c:v>
                </c:pt>
                <c:pt idx="1804">
                  <c:v>350</c:v>
                </c:pt>
                <c:pt idx="1805">
                  <c:v>350</c:v>
                </c:pt>
                <c:pt idx="1806">
                  <c:v>350</c:v>
                </c:pt>
                <c:pt idx="1807">
                  <c:v>350</c:v>
                </c:pt>
                <c:pt idx="1808">
                  <c:v>350</c:v>
                </c:pt>
                <c:pt idx="1809">
                  <c:v>350</c:v>
                </c:pt>
                <c:pt idx="1810">
                  <c:v>350</c:v>
                </c:pt>
                <c:pt idx="1811">
                  <c:v>350</c:v>
                </c:pt>
                <c:pt idx="1812">
                  <c:v>350</c:v>
                </c:pt>
                <c:pt idx="1813">
                  <c:v>350</c:v>
                </c:pt>
                <c:pt idx="1814">
                  <c:v>350</c:v>
                </c:pt>
                <c:pt idx="1815">
                  <c:v>350</c:v>
                </c:pt>
                <c:pt idx="1816">
                  <c:v>350</c:v>
                </c:pt>
                <c:pt idx="1817">
                  <c:v>350</c:v>
                </c:pt>
                <c:pt idx="1818">
                  <c:v>350</c:v>
                </c:pt>
                <c:pt idx="1819">
                  <c:v>350</c:v>
                </c:pt>
                <c:pt idx="1820">
                  <c:v>350</c:v>
                </c:pt>
                <c:pt idx="1821">
                  <c:v>350</c:v>
                </c:pt>
                <c:pt idx="1822">
                  <c:v>350</c:v>
                </c:pt>
                <c:pt idx="1823">
                  <c:v>350</c:v>
                </c:pt>
                <c:pt idx="1824">
                  <c:v>350</c:v>
                </c:pt>
                <c:pt idx="1825">
                  <c:v>350</c:v>
                </c:pt>
                <c:pt idx="1826">
                  <c:v>350</c:v>
                </c:pt>
                <c:pt idx="1827">
                  <c:v>350</c:v>
                </c:pt>
                <c:pt idx="1828">
                  <c:v>350</c:v>
                </c:pt>
                <c:pt idx="1829">
                  <c:v>350</c:v>
                </c:pt>
                <c:pt idx="1830">
                  <c:v>350</c:v>
                </c:pt>
                <c:pt idx="1831">
                  <c:v>350</c:v>
                </c:pt>
                <c:pt idx="1832">
                  <c:v>350</c:v>
                </c:pt>
                <c:pt idx="1833">
                  <c:v>350</c:v>
                </c:pt>
                <c:pt idx="1834">
                  <c:v>350</c:v>
                </c:pt>
                <c:pt idx="1835">
                  <c:v>350</c:v>
                </c:pt>
                <c:pt idx="1836">
                  <c:v>350</c:v>
                </c:pt>
                <c:pt idx="1837">
                  <c:v>350</c:v>
                </c:pt>
                <c:pt idx="1838">
                  <c:v>350</c:v>
                </c:pt>
                <c:pt idx="1839">
                  <c:v>350</c:v>
                </c:pt>
                <c:pt idx="1840">
                  <c:v>350</c:v>
                </c:pt>
                <c:pt idx="1841">
                  <c:v>350</c:v>
                </c:pt>
                <c:pt idx="1842">
                  <c:v>350</c:v>
                </c:pt>
                <c:pt idx="1843">
                  <c:v>350</c:v>
                </c:pt>
                <c:pt idx="1844">
                  <c:v>350</c:v>
                </c:pt>
                <c:pt idx="1845">
                  <c:v>350</c:v>
                </c:pt>
                <c:pt idx="1846">
                  <c:v>350</c:v>
                </c:pt>
                <c:pt idx="1847">
                  <c:v>350</c:v>
                </c:pt>
                <c:pt idx="1848">
                  <c:v>350</c:v>
                </c:pt>
                <c:pt idx="1849">
                  <c:v>350</c:v>
                </c:pt>
                <c:pt idx="1850">
                  <c:v>350</c:v>
                </c:pt>
                <c:pt idx="1851">
                  <c:v>350</c:v>
                </c:pt>
                <c:pt idx="1852">
                  <c:v>350</c:v>
                </c:pt>
                <c:pt idx="1853">
                  <c:v>350</c:v>
                </c:pt>
                <c:pt idx="1854">
                  <c:v>350</c:v>
                </c:pt>
                <c:pt idx="1855">
                  <c:v>350</c:v>
                </c:pt>
                <c:pt idx="1856">
                  <c:v>350</c:v>
                </c:pt>
                <c:pt idx="1857">
                  <c:v>350</c:v>
                </c:pt>
                <c:pt idx="1858">
                  <c:v>350</c:v>
                </c:pt>
                <c:pt idx="1859">
                  <c:v>350</c:v>
                </c:pt>
                <c:pt idx="1860">
                  <c:v>350</c:v>
                </c:pt>
                <c:pt idx="1861">
                  <c:v>350</c:v>
                </c:pt>
                <c:pt idx="1862">
                  <c:v>350</c:v>
                </c:pt>
                <c:pt idx="1863">
                  <c:v>350</c:v>
                </c:pt>
                <c:pt idx="1864">
                  <c:v>350</c:v>
                </c:pt>
                <c:pt idx="1865">
                  <c:v>350</c:v>
                </c:pt>
                <c:pt idx="1866">
                  <c:v>350</c:v>
                </c:pt>
                <c:pt idx="1867">
                  <c:v>350</c:v>
                </c:pt>
                <c:pt idx="1868">
                  <c:v>350</c:v>
                </c:pt>
                <c:pt idx="1869">
                  <c:v>350</c:v>
                </c:pt>
                <c:pt idx="1870">
                  <c:v>350</c:v>
                </c:pt>
                <c:pt idx="1871">
                  <c:v>350</c:v>
                </c:pt>
                <c:pt idx="1872">
                  <c:v>350</c:v>
                </c:pt>
                <c:pt idx="1873">
                  <c:v>350</c:v>
                </c:pt>
                <c:pt idx="1874">
                  <c:v>350</c:v>
                </c:pt>
                <c:pt idx="1875">
                  <c:v>350</c:v>
                </c:pt>
                <c:pt idx="1876">
                  <c:v>350</c:v>
                </c:pt>
                <c:pt idx="1877">
                  <c:v>350</c:v>
                </c:pt>
                <c:pt idx="1878">
                  <c:v>350</c:v>
                </c:pt>
                <c:pt idx="1879">
                  <c:v>350</c:v>
                </c:pt>
                <c:pt idx="1880">
                  <c:v>350</c:v>
                </c:pt>
                <c:pt idx="1881">
                  <c:v>350</c:v>
                </c:pt>
                <c:pt idx="1882">
                  <c:v>350</c:v>
                </c:pt>
                <c:pt idx="1883">
                  <c:v>350</c:v>
                </c:pt>
                <c:pt idx="1884">
                  <c:v>350</c:v>
                </c:pt>
                <c:pt idx="1885">
                  <c:v>350</c:v>
                </c:pt>
                <c:pt idx="1886">
                  <c:v>350</c:v>
                </c:pt>
                <c:pt idx="1887">
                  <c:v>350</c:v>
                </c:pt>
                <c:pt idx="1888">
                  <c:v>350</c:v>
                </c:pt>
                <c:pt idx="1889">
                  <c:v>350</c:v>
                </c:pt>
                <c:pt idx="1890">
                  <c:v>350</c:v>
                </c:pt>
                <c:pt idx="1891">
                  <c:v>350</c:v>
                </c:pt>
                <c:pt idx="1892">
                  <c:v>350</c:v>
                </c:pt>
                <c:pt idx="1893">
                  <c:v>350</c:v>
                </c:pt>
                <c:pt idx="1894">
                  <c:v>350</c:v>
                </c:pt>
                <c:pt idx="1895">
                  <c:v>350</c:v>
                </c:pt>
                <c:pt idx="1896">
                  <c:v>350</c:v>
                </c:pt>
                <c:pt idx="1897">
                  <c:v>350</c:v>
                </c:pt>
                <c:pt idx="1898">
                  <c:v>350</c:v>
                </c:pt>
                <c:pt idx="1899">
                  <c:v>350</c:v>
                </c:pt>
                <c:pt idx="190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D80-B666-D6099FE9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&quot;EUR&quot;\ ;[Red]\-#,##0.00\ &quot;EU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Fixed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Graphs'!$A$2:$A$1902</c:f>
              <c:numCache>
                <c:formatCode>General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'Input Graphs'!$F$2:$F$1902</c:f>
              <c:numCache>
                <c:formatCode>General</c:formatCode>
                <c:ptCount val="190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150000</c:v>
                </c:pt>
                <c:pt idx="302">
                  <c:v>150000</c:v>
                </c:pt>
                <c:pt idx="303">
                  <c:v>150000</c:v>
                </c:pt>
                <c:pt idx="304">
                  <c:v>150000</c:v>
                </c:pt>
                <c:pt idx="305">
                  <c:v>150000</c:v>
                </c:pt>
                <c:pt idx="306">
                  <c:v>150000</c:v>
                </c:pt>
                <c:pt idx="307">
                  <c:v>150000</c:v>
                </c:pt>
                <c:pt idx="308">
                  <c:v>150000</c:v>
                </c:pt>
                <c:pt idx="309">
                  <c:v>150000</c:v>
                </c:pt>
                <c:pt idx="310">
                  <c:v>150000</c:v>
                </c:pt>
                <c:pt idx="311">
                  <c:v>150000</c:v>
                </c:pt>
                <c:pt idx="312">
                  <c:v>150000</c:v>
                </c:pt>
                <c:pt idx="313">
                  <c:v>150000</c:v>
                </c:pt>
                <c:pt idx="314">
                  <c:v>150000</c:v>
                </c:pt>
                <c:pt idx="315">
                  <c:v>150000</c:v>
                </c:pt>
                <c:pt idx="316">
                  <c:v>150000</c:v>
                </c:pt>
                <c:pt idx="317">
                  <c:v>150000</c:v>
                </c:pt>
                <c:pt idx="318">
                  <c:v>150000</c:v>
                </c:pt>
                <c:pt idx="319">
                  <c:v>150000</c:v>
                </c:pt>
                <c:pt idx="320">
                  <c:v>150000</c:v>
                </c:pt>
                <c:pt idx="321">
                  <c:v>150000</c:v>
                </c:pt>
                <c:pt idx="322">
                  <c:v>150000</c:v>
                </c:pt>
                <c:pt idx="323">
                  <c:v>150000</c:v>
                </c:pt>
                <c:pt idx="324">
                  <c:v>150000</c:v>
                </c:pt>
                <c:pt idx="325">
                  <c:v>150000</c:v>
                </c:pt>
                <c:pt idx="326">
                  <c:v>150000</c:v>
                </c:pt>
                <c:pt idx="327">
                  <c:v>150000</c:v>
                </c:pt>
                <c:pt idx="328">
                  <c:v>150000</c:v>
                </c:pt>
                <c:pt idx="329">
                  <c:v>150000</c:v>
                </c:pt>
                <c:pt idx="330">
                  <c:v>150000</c:v>
                </c:pt>
                <c:pt idx="331">
                  <c:v>150000</c:v>
                </c:pt>
                <c:pt idx="332">
                  <c:v>150000</c:v>
                </c:pt>
                <c:pt idx="333">
                  <c:v>150000</c:v>
                </c:pt>
                <c:pt idx="334">
                  <c:v>150000</c:v>
                </c:pt>
                <c:pt idx="335">
                  <c:v>150000</c:v>
                </c:pt>
                <c:pt idx="336">
                  <c:v>150000</c:v>
                </c:pt>
                <c:pt idx="337">
                  <c:v>150000</c:v>
                </c:pt>
                <c:pt idx="338">
                  <c:v>150000</c:v>
                </c:pt>
                <c:pt idx="339">
                  <c:v>150000</c:v>
                </c:pt>
                <c:pt idx="340">
                  <c:v>150000</c:v>
                </c:pt>
                <c:pt idx="341">
                  <c:v>150000</c:v>
                </c:pt>
                <c:pt idx="342">
                  <c:v>150000</c:v>
                </c:pt>
                <c:pt idx="343">
                  <c:v>150000</c:v>
                </c:pt>
                <c:pt idx="344">
                  <c:v>150000</c:v>
                </c:pt>
                <c:pt idx="345">
                  <c:v>150000</c:v>
                </c:pt>
                <c:pt idx="346">
                  <c:v>150000</c:v>
                </c:pt>
                <c:pt idx="347">
                  <c:v>150000</c:v>
                </c:pt>
                <c:pt idx="348">
                  <c:v>150000</c:v>
                </c:pt>
                <c:pt idx="349">
                  <c:v>150000</c:v>
                </c:pt>
                <c:pt idx="350">
                  <c:v>150000</c:v>
                </c:pt>
                <c:pt idx="351">
                  <c:v>150000</c:v>
                </c:pt>
                <c:pt idx="352">
                  <c:v>150000</c:v>
                </c:pt>
                <c:pt idx="353">
                  <c:v>150000</c:v>
                </c:pt>
                <c:pt idx="354">
                  <c:v>150000</c:v>
                </c:pt>
                <c:pt idx="355">
                  <c:v>150000</c:v>
                </c:pt>
                <c:pt idx="356">
                  <c:v>150000</c:v>
                </c:pt>
                <c:pt idx="357">
                  <c:v>150000</c:v>
                </c:pt>
                <c:pt idx="358">
                  <c:v>150000</c:v>
                </c:pt>
                <c:pt idx="359">
                  <c:v>150000</c:v>
                </c:pt>
                <c:pt idx="360">
                  <c:v>150000</c:v>
                </c:pt>
                <c:pt idx="361">
                  <c:v>150000</c:v>
                </c:pt>
                <c:pt idx="362">
                  <c:v>150000</c:v>
                </c:pt>
                <c:pt idx="363">
                  <c:v>150000</c:v>
                </c:pt>
                <c:pt idx="364">
                  <c:v>150000</c:v>
                </c:pt>
                <c:pt idx="365">
                  <c:v>150000</c:v>
                </c:pt>
                <c:pt idx="366">
                  <c:v>150000</c:v>
                </c:pt>
                <c:pt idx="367">
                  <c:v>150000</c:v>
                </c:pt>
                <c:pt idx="368">
                  <c:v>150000</c:v>
                </c:pt>
                <c:pt idx="369">
                  <c:v>150000</c:v>
                </c:pt>
                <c:pt idx="370">
                  <c:v>150000</c:v>
                </c:pt>
                <c:pt idx="371">
                  <c:v>150000</c:v>
                </c:pt>
                <c:pt idx="372">
                  <c:v>150000</c:v>
                </c:pt>
                <c:pt idx="373">
                  <c:v>150000</c:v>
                </c:pt>
                <c:pt idx="374">
                  <c:v>150000</c:v>
                </c:pt>
                <c:pt idx="375">
                  <c:v>150000</c:v>
                </c:pt>
                <c:pt idx="376">
                  <c:v>150000</c:v>
                </c:pt>
                <c:pt idx="377">
                  <c:v>150000</c:v>
                </c:pt>
                <c:pt idx="378">
                  <c:v>150000</c:v>
                </c:pt>
                <c:pt idx="379">
                  <c:v>150000</c:v>
                </c:pt>
                <c:pt idx="380">
                  <c:v>150000</c:v>
                </c:pt>
                <c:pt idx="381">
                  <c:v>150000</c:v>
                </c:pt>
                <c:pt idx="382">
                  <c:v>150000</c:v>
                </c:pt>
                <c:pt idx="383">
                  <c:v>150000</c:v>
                </c:pt>
                <c:pt idx="384">
                  <c:v>150000</c:v>
                </c:pt>
                <c:pt idx="385">
                  <c:v>150000</c:v>
                </c:pt>
                <c:pt idx="386">
                  <c:v>150000</c:v>
                </c:pt>
                <c:pt idx="387">
                  <c:v>150000</c:v>
                </c:pt>
                <c:pt idx="388">
                  <c:v>150000</c:v>
                </c:pt>
                <c:pt idx="389">
                  <c:v>150000</c:v>
                </c:pt>
                <c:pt idx="390">
                  <c:v>150000</c:v>
                </c:pt>
                <c:pt idx="391">
                  <c:v>150000</c:v>
                </c:pt>
                <c:pt idx="392">
                  <c:v>150000</c:v>
                </c:pt>
                <c:pt idx="393">
                  <c:v>150000</c:v>
                </c:pt>
                <c:pt idx="394">
                  <c:v>150000</c:v>
                </c:pt>
                <c:pt idx="395">
                  <c:v>150000</c:v>
                </c:pt>
                <c:pt idx="396">
                  <c:v>150000</c:v>
                </c:pt>
                <c:pt idx="397">
                  <c:v>150000</c:v>
                </c:pt>
                <c:pt idx="398">
                  <c:v>150000</c:v>
                </c:pt>
                <c:pt idx="399">
                  <c:v>150000</c:v>
                </c:pt>
                <c:pt idx="400">
                  <c:v>150000</c:v>
                </c:pt>
                <c:pt idx="401">
                  <c:v>150000</c:v>
                </c:pt>
                <c:pt idx="402">
                  <c:v>150000</c:v>
                </c:pt>
                <c:pt idx="403">
                  <c:v>150000</c:v>
                </c:pt>
                <c:pt idx="404">
                  <c:v>150000</c:v>
                </c:pt>
                <c:pt idx="405">
                  <c:v>150000</c:v>
                </c:pt>
                <c:pt idx="406">
                  <c:v>150000</c:v>
                </c:pt>
                <c:pt idx="407">
                  <c:v>150000</c:v>
                </c:pt>
                <c:pt idx="408">
                  <c:v>150000</c:v>
                </c:pt>
                <c:pt idx="409">
                  <c:v>150000</c:v>
                </c:pt>
                <c:pt idx="410">
                  <c:v>150000</c:v>
                </c:pt>
                <c:pt idx="411">
                  <c:v>150000</c:v>
                </c:pt>
                <c:pt idx="412">
                  <c:v>150000</c:v>
                </c:pt>
                <c:pt idx="413">
                  <c:v>150000</c:v>
                </c:pt>
                <c:pt idx="414">
                  <c:v>150000</c:v>
                </c:pt>
                <c:pt idx="415">
                  <c:v>150000</c:v>
                </c:pt>
                <c:pt idx="416">
                  <c:v>150000</c:v>
                </c:pt>
                <c:pt idx="417">
                  <c:v>150000</c:v>
                </c:pt>
                <c:pt idx="418">
                  <c:v>150000</c:v>
                </c:pt>
                <c:pt idx="419">
                  <c:v>150000</c:v>
                </c:pt>
                <c:pt idx="420">
                  <c:v>150000</c:v>
                </c:pt>
                <c:pt idx="421">
                  <c:v>150000</c:v>
                </c:pt>
                <c:pt idx="422">
                  <c:v>150000</c:v>
                </c:pt>
                <c:pt idx="423">
                  <c:v>150000</c:v>
                </c:pt>
                <c:pt idx="424">
                  <c:v>150000</c:v>
                </c:pt>
                <c:pt idx="425">
                  <c:v>150000</c:v>
                </c:pt>
                <c:pt idx="426">
                  <c:v>150000</c:v>
                </c:pt>
                <c:pt idx="427">
                  <c:v>150000</c:v>
                </c:pt>
                <c:pt idx="428">
                  <c:v>150000</c:v>
                </c:pt>
                <c:pt idx="429">
                  <c:v>150000</c:v>
                </c:pt>
                <c:pt idx="430">
                  <c:v>150000</c:v>
                </c:pt>
                <c:pt idx="431">
                  <c:v>150000</c:v>
                </c:pt>
                <c:pt idx="432">
                  <c:v>150000</c:v>
                </c:pt>
                <c:pt idx="433">
                  <c:v>150000</c:v>
                </c:pt>
                <c:pt idx="434">
                  <c:v>150000</c:v>
                </c:pt>
                <c:pt idx="435">
                  <c:v>150000</c:v>
                </c:pt>
                <c:pt idx="436">
                  <c:v>150000</c:v>
                </c:pt>
                <c:pt idx="437">
                  <c:v>150000</c:v>
                </c:pt>
                <c:pt idx="438">
                  <c:v>150000</c:v>
                </c:pt>
                <c:pt idx="439">
                  <c:v>150000</c:v>
                </c:pt>
                <c:pt idx="440">
                  <c:v>150000</c:v>
                </c:pt>
                <c:pt idx="441">
                  <c:v>150000</c:v>
                </c:pt>
                <c:pt idx="442">
                  <c:v>150000</c:v>
                </c:pt>
                <c:pt idx="443">
                  <c:v>150000</c:v>
                </c:pt>
                <c:pt idx="444">
                  <c:v>150000</c:v>
                </c:pt>
                <c:pt idx="445">
                  <c:v>150000</c:v>
                </c:pt>
                <c:pt idx="446">
                  <c:v>150000</c:v>
                </c:pt>
                <c:pt idx="447">
                  <c:v>150000</c:v>
                </c:pt>
                <c:pt idx="448">
                  <c:v>150000</c:v>
                </c:pt>
                <c:pt idx="449">
                  <c:v>150000</c:v>
                </c:pt>
                <c:pt idx="450">
                  <c:v>150000</c:v>
                </c:pt>
                <c:pt idx="451">
                  <c:v>150000</c:v>
                </c:pt>
                <c:pt idx="452">
                  <c:v>150000</c:v>
                </c:pt>
                <c:pt idx="453">
                  <c:v>150000</c:v>
                </c:pt>
                <c:pt idx="454">
                  <c:v>150000</c:v>
                </c:pt>
                <c:pt idx="455">
                  <c:v>150000</c:v>
                </c:pt>
                <c:pt idx="456">
                  <c:v>150000</c:v>
                </c:pt>
                <c:pt idx="457">
                  <c:v>150000</c:v>
                </c:pt>
                <c:pt idx="458">
                  <c:v>150000</c:v>
                </c:pt>
                <c:pt idx="459">
                  <c:v>150000</c:v>
                </c:pt>
                <c:pt idx="460">
                  <c:v>150000</c:v>
                </c:pt>
                <c:pt idx="461">
                  <c:v>150000</c:v>
                </c:pt>
                <c:pt idx="462">
                  <c:v>150000</c:v>
                </c:pt>
                <c:pt idx="463">
                  <c:v>150000</c:v>
                </c:pt>
                <c:pt idx="464">
                  <c:v>150000</c:v>
                </c:pt>
                <c:pt idx="465">
                  <c:v>150000</c:v>
                </c:pt>
                <c:pt idx="466">
                  <c:v>150000</c:v>
                </c:pt>
                <c:pt idx="467">
                  <c:v>150000</c:v>
                </c:pt>
                <c:pt idx="468">
                  <c:v>150000</c:v>
                </c:pt>
                <c:pt idx="469">
                  <c:v>150000</c:v>
                </c:pt>
                <c:pt idx="470">
                  <c:v>150000</c:v>
                </c:pt>
                <c:pt idx="471">
                  <c:v>150000</c:v>
                </c:pt>
                <c:pt idx="472">
                  <c:v>150000</c:v>
                </c:pt>
                <c:pt idx="473">
                  <c:v>150000</c:v>
                </c:pt>
                <c:pt idx="474">
                  <c:v>150000</c:v>
                </c:pt>
                <c:pt idx="475">
                  <c:v>150000</c:v>
                </c:pt>
                <c:pt idx="476">
                  <c:v>150000</c:v>
                </c:pt>
                <c:pt idx="477">
                  <c:v>150000</c:v>
                </c:pt>
                <c:pt idx="478">
                  <c:v>150000</c:v>
                </c:pt>
                <c:pt idx="479">
                  <c:v>150000</c:v>
                </c:pt>
                <c:pt idx="480">
                  <c:v>150000</c:v>
                </c:pt>
                <c:pt idx="481">
                  <c:v>150000</c:v>
                </c:pt>
                <c:pt idx="482">
                  <c:v>150000</c:v>
                </c:pt>
                <c:pt idx="483">
                  <c:v>150000</c:v>
                </c:pt>
                <c:pt idx="484">
                  <c:v>150000</c:v>
                </c:pt>
                <c:pt idx="485">
                  <c:v>150000</c:v>
                </c:pt>
                <c:pt idx="486">
                  <c:v>150000</c:v>
                </c:pt>
                <c:pt idx="487">
                  <c:v>150000</c:v>
                </c:pt>
                <c:pt idx="488">
                  <c:v>150000</c:v>
                </c:pt>
                <c:pt idx="489">
                  <c:v>150000</c:v>
                </c:pt>
                <c:pt idx="490">
                  <c:v>150000</c:v>
                </c:pt>
                <c:pt idx="491">
                  <c:v>150000</c:v>
                </c:pt>
                <c:pt idx="492">
                  <c:v>150000</c:v>
                </c:pt>
                <c:pt idx="493">
                  <c:v>150000</c:v>
                </c:pt>
                <c:pt idx="494">
                  <c:v>150000</c:v>
                </c:pt>
                <c:pt idx="495">
                  <c:v>150000</c:v>
                </c:pt>
                <c:pt idx="496">
                  <c:v>150000</c:v>
                </c:pt>
                <c:pt idx="497">
                  <c:v>150000</c:v>
                </c:pt>
                <c:pt idx="498">
                  <c:v>150000</c:v>
                </c:pt>
                <c:pt idx="499">
                  <c:v>150000</c:v>
                </c:pt>
                <c:pt idx="500">
                  <c:v>150000</c:v>
                </c:pt>
                <c:pt idx="501">
                  <c:v>200000</c:v>
                </c:pt>
                <c:pt idx="502">
                  <c:v>200000</c:v>
                </c:pt>
                <c:pt idx="503">
                  <c:v>200000</c:v>
                </c:pt>
                <c:pt idx="504">
                  <c:v>200000</c:v>
                </c:pt>
                <c:pt idx="505">
                  <c:v>200000</c:v>
                </c:pt>
                <c:pt idx="506">
                  <c:v>200000</c:v>
                </c:pt>
                <c:pt idx="507">
                  <c:v>200000</c:v>
                </c:pt>
                <c:pt idx="508">
                  <c:v>200000</c:v>
                </c:pt>
                <c:pt idx="509">
                  <c:v>200000</c:v>
                </c:pt>
                <c:pt idx="510">
                  <c:v>200000</c:v>
                </c:pt>
                <c:pt idx="511">
                  <c:v>200000</c:v>
                </c:pt>
                <c:pt idx="512">
                  <c:v>200000</c:v>
                </c:pt>
                <c:pt idx="513">
                  <c:v>200000</c:v>
                </c:pt>
                <c:pt idx="514">
                  <c:v>200000</c:v>
                </c:pt>
                <c:pt idx="515">
                  <c:v>200000</c:v>
                </c:pt>
                <c:pt idx="516">
                  <c:v>200000</c:v>
                </c:pt>
                <c:pt idx="517">
                  <c:v>200000</c:v>
                </c:pt>
                <c:pt idx="518">
                  <c:v>200000</c:v>
                </c:pt>
                <c:pt idx="519">
                  <c:v>200000</c:v>
                </c:pt>
                <c:pt idx="520">
                  <c:v>200000</c:v>
                </c:pt>
                <c:pt idx="521">
                  <c:v>200000</c:v>
                </c:pt>
                <c:pt idx="522">
                  <c:v>200000</c:v>
                </c:pt>
                <c:pt idx="523">
                  <c:v>200000</c:v>
                </c:pt>
                <c:pt idx="524">
                  <c:v>200000</c:v>
                </c:pt>
                <c:pt idx="525">
                  <c:v>200000</c:v>
                </c:pt>
                <c:pt idx="526">
                  <c:v>200000</c:v>
                </c:pt>
                <c:pt idx="527">
                  <c:v>200000</c:v>
                </c:pt>
                <c:pt idx="528">
                  <c:v>200000</c:v>
                </c:pt>
                <c:pt idx="529">
                  <c:v>200000</c:v>
                </c:pt>
                <c:pt idx="530">
                  <c:v>200000</c:v>
                </c:pt>
                <c:pt idx="531">
                  <c:v>200000</c:v>
                </c:pt>
                <c:pt idx="532">
                  <c:v>200000</c:v>
                </c:pt>
                <c:pt idx="533">
                  <c:v>200000</c:v>
                </c:pt>
                <c:pt idx="534">
                  <c:v>200000</c:v>
                </c:pt>
                <c:pt idx="535">
                  <c:v>200000</c:v>
                </c:pt>
                <c:pt idx="536">
                  <c:v>200000</c:v>
                </c:pt>
                <c:pt idx="537">
                  <c:v>200000</c:v>
                </c:pt>
                <c:pt idx="538">
                  <c:v>200000</c:v>
                </c:pt>
                <c:pt idx="539">
                  <c:v>200000</c:v>
                </c:pt>
                <c:pt idx="540">
                  <c:v>200000</c:v>
                </c:pt>
                <c:pt idx="541">
                  <c:v>200000</c:v>
                </c:pt>
                <c:pt idx="542">
                  <c:v>200000</c:v>
                </c:pt>
                <c:pt idx="543">
                  <c:v>200000</c:v>
                </c:pt>
                <c:pt idx="544">
                  <c:v>200000</c:v>
                </c:pt>
                <c:pt idx="545">
                  <c:v>200000</c:v>
                </c:pt>
                <c:pt idx="546">
                  <c:v>200000</c:v>
                </c:pt>
                <c:pt idx="547">
                  <c:v>200000</c:v>
                </c:pt>
                <c:pt idx="548">
                  <c:v>200000</c:v>
                </c:pt>
                <c:pt idx="549">
                  <c:v>200000</c:v>
                </c:pt>
                <c:pt idx="550">
                  <c:v>200000</c:v>
                </c:pt>
                <c:pt idx="551">
                  <c:v>200000</c:v>
                </c:pt>
                <c:pt idx="552">
                  <c:v>200000</c:v>
                </c:pt>
                <c:pt idx="553">
                  <c:v>200000</c:v>
                </c:pt>
                <c:pt idx="554">
                  <c:v>200000</c:v>
                </c:pt>
                <c:pt idx="555">
                  <c:v>200000</c:v>
                </c:pt>
                <c:pt idx="556">
                  <c:v>200000</c:v>
                </c:pt>
                <c:pt idx="557">
                  <c:v>200000</c:v>
                </c:pt>
                <c:pt idx="558">
                  <c:v>200000</c:v>
                </c:pt>
                <c:pt idx="559">
                  <c:v>200000</c:v>
                </c:pt>
                <c:pt idx="560">
                  <c:v>200000</c:v>
                </c:pt>
                <c:pt idx="561">
                  <c:v>200000</c:v>
                </c:pt>
                <c:pt idx="562">
                  <c:v>200000</c:v>
                </c:pt>
                <c:pt idx="563">
                  <c:v>200000</c:v>
                </c:pt>
                <c:pt idx="564">
                  <c:v>200000</c:v>
                </c:pt>
                <c:pt idx="565">
                  <c:v>200000</c:v>
                </c:pt>
                <c:pt idx="566">
                  <c:v>200000</c:v>
                </c:pt>
                <c:pt idx="567">
                  <c:v>200000</c:v>
                </c:pt>
                <c:pt idx="568">
                  <c:v>200000</c:v>
                </c:pt>
                <c:pt idx="569">
                  <c:v>200000</c:v>
                </c:pt>
                <c:pt idx="570">
                  <c:v>200000</c:v>
                </c:pt>
                <c:pt idx="571">
                  <c:v>200000</c:v>
                </c:pt>
                <c:pt idx="572">
                  <c:v>200000</c:v>
                </c:pt>
                <c:pt idx="573">
                  <c:v>200000</c:v>
                </c:pt>
                <c:pt idx="574">
                  <c:v>200000</c:v>
                </c:pt>
                <c:pt idx="575">
                  <c:v>200000</c:v>
                </c:pt>
                <c:pt idx="576">
                  <c:v>200000</c:v>
                </c:pt>
                <c:pt idx="577">
                  <c:v>200000</c:v>
                </c:pt>
                <c:pt idx="578">
                  <c:v>200000</c:v>
                </c:pt>
                <c:pt idx="579">
                  <c:v>200000</c:v>
                </c:pt>
                <c:pt idx="580">
                  <c:v>200000</c:v>
                </c:pt>
                <c:pt idx="581">
                  <c:v>200000</c:v>
                </c:pt>
                <c:pt idx="582">
                  <c:v>200000</c:v>
                </c:pt>
                <c:pt idx="583">
                  <c:v>200000</c:v>
                </c:pt>
                <c:pt idx="584">
                  <c:v>200000</c:v>
                </c:pt>
                <c:pt idx="585">
                  <c:v>200000</c:v>
                </c:pt>
                <c:pt idx="586">
                  <c:v>200000</c:v>
                </c:pt>
                <c:pt idx="587">
                  <c:v>200000</c:v>
                </c:pt>
                <c:pt idx="588">
                  <c:v>200000</c:v>
                </c:pt>
                <c:pt idx="589">
                  <c:v>200000</c:v>
                </c:pt>
                <c:pt idx="590">
                  <c:v>200000</c:v>
                </c:pt>
                <c:pt idx="591">
                  <c:v>200000</c:v>
                </c:pt>
                <c:pt idx="592">
                  <c:v>200000</c:v>
                </c:pt>
                <c:pt idx="593">
                  <c:v>200000</c:v>
                </c:pt>
                <c:pt idx="594">
                  <c:v>200000</c:v>
                </c:pt>
                <c:pt idx="595">
                  <c:v>200000</c:v>
                </c:pt>
                <c:pt idx="596">
                  <c:v>200000</c:v>
                </c:pt>
                <c:pt idx="597">
                  <c:v>200000</c:v>
                </c:pt>
                <c:pt idx="598">
                  <c:v>200000</c:v>
                </c:pt>
                <c:pt idx="599">
                  <c:v>200000</c:v>
                </c:pt>
                <c:pt idx="600">
                  <c:v>200000</c:v>
                </c:pt>
                <c:pt idx="601">
                  <c:v>200000</c:v>
                </c:pt>
                <c:pt idx="602">
                  <c:v>200000</c:v>
                </c:pt>
                <c:pt idx="603">
                  <c:v>200000</c:v>
                </c:pt>
                <c:pt idx="604">
                  <c:v>200000</c:v>
                </c:pt>
                <c:pt idx="605">
                  <c:v>200000</c:v>
                </c:pt>
                <c:pt idx="606">
                  <c:v>200000</c:v>
                </c:pt>
                <c:pt idx="607">
                  <c:v>200000</c:v>
                </c:pt>
                <c:pt idx="608">
                  <c:v>200000</c:v>
                </c:pt>
                <c:pt idx="609">
                  <c:v>200000</c:v>
                </c:pt>
                <c:pt idx="610">
                  <c:v>200000</c:v>
                </c:pt>
                <c:pt idx="611">
                  <c:v>200000</c:v>
                </c:pt>
                <c:pt idx="612">
                  <c:v>200000</c:v>
                </c:pt>
                <c:pt idx="613">
                  <c:v>200000</c:v>
                </c:pt>
                <c:pt idx="614">
                  <c:v>200000</c:v>
                </c:pt>
                <c:pt idx="615">
                  <c:v>200000</c:v>
                </c:pt>
                <c:pt idx="616">
                  <c:v>200000</c:v>
                </c:pt>
                <c:pt idx="617">
                  <c:v>200000</c:v>
                </c:pt>
                <c:pt idx="618">
                  <c:v>200000</c:v>
                </c:pt>
                <c:pt idx="619">
                  <c:v>200000</c:v>
                </c:pt>
                <c:pt idx="620">
                  <c:v>200000</c:v>
                </c:pt>
                <c:pt idx="621">
                  <c:v>200000</c:v>
                </c:pt>
                <c:pt idx="622">
                  <c:v>200000</c:v>
                </c:pt>
                <c:pt idx="623">
                  <c:v>200000</c:v>
                </c:pt>
                <c:pt idx="624">
                  <c:v>200000</c:v>
                </c:pt>
                <c:pt idx="625">
                  <c:v>200000</c:v>
                </c:pt>
                <c:pt idx="626">
                  <c:v>200000</c:v>
                </c:pt>
                <c:pt idx="627">
                  <c:v>200000</c:v>
                </c:pt>
                <c:pt idx="628">
                  <c:v>200000</c:v>
                </c:pt>
                <c:pt idx="629">
                  <c:v>200000</c:v>
                </c:pt>
                <c:pt idx="630">
                  <c:v>200000</c:v>
                </c:pt>
                <c:pt idx="631">
                  <c:v>200000</c:v>
                </c:pt>
                <c:pt idx="632">
                  <c:v>200000</c:v>
                </c:pt>
                <c:pt idx="633">
                  <c:v>200000</c:v>
                </c:pt>
                <c:pt idx="634">
                  <c:v>200000</c:v>
                </c:pt>
                <c:pt idx="635">
                  <c:v>200000</c:v>
                </c:pt>
                <c:pt idx="636">
                  <c:v>200000</c:v>
                </c:pt>
                <c:pt idx="637">
                  <c:v>200000</c:v>
                </c:pt>
                <c:pt idx="638">
                  <c:v>200000</c:v>
                </c:pt>
                <c:pt idx="639">
                  <c:v>200000</c:v>
                </c:pt>
                <c:pt idx="640">
                  <c:v>200000</c:v>
                </c:pt>
                <c:pt idx="641">
                  <c:v>200000</c:v>
                </c:pt>
                <c:pt idx="642">
                  <c:v>200000</c:v>
                </c:pt>
                <c:pt idx="643">
                  <c:v>200000</c:v>
                </c:pt>
                <c:pt idx="644">
                  <c:v>200000</c:v>
                </c:pt>
                <c:pt idx="645">
                  <c:v>200000</c:v>
                </c:pt>
                <c:pt idx="646">
                  <c:v>200000</c:v>
                </c:pt>
                <c:pt idx="647">
                  <c:v>200000</c:v>
                </c:pt>
                <c:pt idx="648">
                  <c:v>200000</c:v>
                </c:pt>
                <c:pt idx="649">
                  <c:v>200000</c:v>
                </c:pt>
                <c:pt idx="650">
                  <c:v>200000</c:v>
                </c:pt>
                <c:pt idx="651">
                  <c:v>200000</c:v>
                </c:pt>
                <c:pt idx="652">
                  <c:v>200000</c:v>
                </c:pt>
                <c:pt idx="653">
                  <c:v>200000</c:v>
                </c:pt>
                <c:pt idx="654">
                  <c:v>200000</c:v>
                </c:pt>
                <c:pt idx="655">
                  <c:v>200000</c:v>
                </c:pt>
                <c:pt idx="656">
                  <c:v>200000</c:v>
                </c:pt>
                <c:pt idx="657">
                  <c:v>200000</c:v>
                </c:pt>
                <c:pt idx="658">
                  <c:v>200000</c:v>
                </c:pt>
                <c:pt idx="659">
                  <c:v>200000</c:v>
                </c:pt>
                <c:pt idx="660">
                  <c:v>200000</c:v>
                </c:pt>
                <c:pt idx="661">
                  <c:v>200000</c:v>
                </c:pt>
                <c:pt idx="662">
                  <c:v>200000</c:v>
                </c:pt>
                <c:pt idx="663">
                  <c:v>200000</c:v>
                </c:pt>
                <c:pt idx="664">
                  <c:v>200000</c:v>
                </c:pt>
                <c:pt idx="665">
                  <c:v>200000</c:v>
                </c:pt>
                <c:pt idx="666">
                  <c:v>200000</c:v>
                </c:pt>
                <c:pt idx="667">
                  <c:v>200000</c:v>
                </c:pt>
                <c:pt idx="668">
                  <c:v>200000</c:v>
                </c:pt>
                <c:pt idx="669">
                  <c:v>200000</c:v>
                </c:pt>
                <c:pt idx="670">
                  <c:v>200000</c:v>
                </c:pt>
                <c:pt idx="671">
                  <c:v>200000</c:v>
                </c:pt>
                <c:pt idx="672">
                  <c:v>200000</c:v>
                </c:pt>
                <c:pt idx="673">
                  <c:v>200000</c:v>
                </c:pt>
                <c:pt idx="674">
                  <c:v>200000</c:v>
                </c:pt>
                <c:pt idx="675">
                  <c:v>200000</c:v>
                </c:pt>
                <c:pt idx="676">
                  <c:v>200000</c:v>
                </c:pt>
                <c:pt idx="677">
                  <c:v>200000</c:v>
                </c:pt>
                <c:pt idx="678">
                  <c:v>200000</c:v>
                </c:pt>
                <c:pt idx="679">
                  <c:v>200000</c:v>
                </c:pt>
                <c:pt idx="680">
                  <c:v>200000</c:v>
                </c:pt>
                <c:pt idx="681">
                  <c:v>200000</c:v>
                </c:pt>
                <c:pt idx="682">
                  <c:v>200000</c:v>
                </c:pt>
                <c:pt idx="683">
                  <c:v>200000</c:v>
                </c:pt>
                <c:pt idx="684">
                  <c:v>200000</c:v>
                </c:pt>
                <c:pt idx="685">
                  <c:v>200000</c:v>
                </c:pt>
                <c:pt idx="686">
                  <c:v>200000</c:v>
                </c:pt>
                <c:pt idx="687">
                  <c:v>200000</c:v>
                </c:pt>
                <c:pt idx="688">
                  <c:v>200000</c:v>
                </c:pt>
                <c:pt idx="689">
                  <c:v>200000</c:v>
                </c:pt>
                <c:pt idx="690">
                  <c:v>200000</c:v>
                </c:pt>
                <c:pt idx="691">
                  <c:v>200000</c:v>
                </c:pt>
                <c:pt idx="692">
                  <c:v>200000</c:v>
                </c:pt>
                <c:pt idx="693">
                  <c:v>200000</c:v>
                </c:pt>
                <c:pt idx="694">
                  <c:v>200000</c:v>
                </c:pt>
                <c:pt idx="695">
                  <c:v>200000</c:v>
                </c:pt>
                <c:pt idx="696">
                  <c:v>200000</c:v>
                </c:pt>
                <c:pt idx="697">
                  <c:v>200000</c:v>
                </c:pt>
                <c:pt idx="698">
                  <c:v>200000</c:v>
                </c:pt>
                <c:pt idx="699">
                  <c:v>200000</c:v>
                </c:pt>
                <c:pt idx="700">
                  <c:v>200000</c:v>
                </c:pt>
                <c:pt idx="701">
                  <c:v>250000</c:v>
                </c:pt>
                <c:pt idx="702">
                  <c:v>250000</c:v>
                </c:pt>
                <c:pt idx="703">
                  <c:v>250000</c:v>
                </c:pt>
                <c:pt idx="704">
                  <c:v>250000</c:v>
                </c:pt>
                <c:pt idx="705">
                  <c:v>250000</c:v>
                </c:pt>
                <c:pt idx="706">
                  <c:v>250000</c:v>
                </c:pt>
                <c:pt idx="707">
                  <c:v>250000</c:v>
                </c:pt>
                <c:pt idx="708">
                  <c:v>250000</c:v>
                </c:pt>
                <c:pt idx="709">
                  <c:v>250000</c:v>
                </c:pt>
                <c:pt idx="710">
                  <c:v>250000</c:v>
                </c:pt>
                <c:pt idx="711">
                  <c:v>250000</c:v>
                </c:pt>
                <c:pt idx="712">
                  <c:v>250000</c:v>
                </c:pt>
                <c:pt idx="713">
                  <c:v>250000</c:v>
                </c:pt>
                <c:pt idx="714">
                  <c:v>250000</c:v>
                </c:pt>
                <c:pt idx="715">
                  <c:v>250000</c:v>
                </c:pt>
                <c:pt idx="716">
                  <c:v>250000</c:v>
                </c:pt>
                <c:pt idx="717">
                  <c:v>250000</c:v>
                </c:pt>
                <c:pt idx="718">
                  <c:v>250000</c:v>
                </c:pt>
                <c:pt idx="719">
                  <c:v>250000</c:v>
                </c:pt>
                <c:pt idx="720">
                  <c:v>250000</c:v>
                </c:pt>
                <c:pt idx="721">
                  <c:v>250000</c:v>
                </c:pt>
                <c:pt idx="722">
                  <c:v>250000</c:v>
                </c:pt>
                <c:pt idx="723">
                  <c:v>250000</c:v>
                </c:pt>
                <c:pt idx="724">
                  <c:v>250000</c:v>
                </c:pt>
                <c:pt idx="725">
                  <c:v>250000</c:v>
                </c:pt>
                <c:pt idx="726">
                  <c:v>250000</c:v>
                </c:pt>
                <c:pt idx="727">
                  <c:v>250000</c:v>
                </c:pt>
                <c:pt idx="728">
                  <c:v>250000</c:v>
                </c:pt>
                <c:pt idx="729">
                  <c:v>250000</c:v>
                </c:pt>
                <c:pt idx="730">
                  <c:v>250000</c:v>
                </c:pt>
                <c:pt idx="731">
                  <c:v>250000</c:v>
                </c:pt>
                <c:pt idx="732">
                  <c:v>250000</c:v>
                </c:pt>
                <c:pt idx="733">
                  <c:v>250000</c:v>
                </c:pt>
                <c:pt idx="734">
                  <c:v>250000</c:v>
                </c:pt>
                <c:pt idx="735">
                  <c:v>250000</c:v>
                </c:pt>
                <c:pt idx="736">
                  <c:v>250000</c:v>
                </c:pt>
                <c:pt idx="737">
                  <c:v>250000</c:v>
                </c:pt>
                <c:pt idx="738">
                  <c:v>250000</c:v>
                </c:pt>
                <c:pt idx="739">
                  <c:v>250000</c:v>
                </c:pt>
                <c:pt idx="740">
                  <c:v>250000</c:v>
                </c:pt>
                <c:pt idx="741">
                  <c:v>250000</c:v>
                </c:pt>
                <c:pt idx="742">
                  <c:v>250000</c:v>
                </c:pt>
                <c:pt idx="743">
                  <c:v>250000</c:v>
                </c:pt>
                <c:pt idx="744">
                  <c:v>250000</c:v>
                </c:pt>
                <c:pt idx="745">
                  <c:v>250000</c:v>
                </c:pt>
                <c:pt idx="746">
                  <c:v>250000</c:v>
                </c:pt>
                <c:pt idx="747">
                  <c:v>250000</c:v>
                </c:pt>
                <c:pt idx="748">
                  <c:v>250000</c:v>
                </c:pt>
                <c:pt idx="749">
                  <c:v>250000</c:v>
                </c:pt>
                <c:pt idx="750">
                  <c:v>250000</c:v>
                </c:pt>
                <c:pt idx="751">
                  <c:v>250000</c:v>
                </c:pt>
                <c:pt idx="752">
                  <c:v>250000</c:v>
                </c:pt>
                <c:pt idx="753">
                  <c:v>250000</c:v>
                </c:pt>
                <c:pt idx="754">
                  <c:v>250000</c:v>
                </c:pt>
                <c:pt idx="755">
                  <c:v>250000</c:v>
                </c:pt>
                <c:pt idx="756">
                  <c:v>250000</c:v>
                </c:pt>
                <c:pt idx="757">
                  <c:v>250000</c:v>
                </c:pt>
                <c:pt idx="758">
                  <c:v>250000</c:v>
                </c:pt>
                <c:pt idx="759">
                  <c:v>250000</c:v>
                </c:pt>
                <c:pt idx="760">
                  <c:v>250000</c:v>
                </c:pt>
                <c:pt idx="761">
                  <c:v>250000</c:v>
                </c:pt>
                <c:pt idx="762">
                  <c:v>250000</c:v>
                </c:pt>
                <c:pt idx="763">
                  <c:v>250000</c:v>
                </c:pt>
                <c:pt idx="764">
                  <c:v>250000</c:v>
                </c:pt>
                <c:pt idx="765">
                  <c:v>250000</c:v>
                </c:pt>
                <c:pt idx="766">
                  <c:v>250000</c:v>
                </c:pt>
                <c:pt idx="767">
                  <c:v>250000</c:v>
                </c:pt>
                <c:pt idx="768">
                  <c:v>250000</c:v>
                </c:pt>
                <c:pt idx="769">
                  <c:v>250000</c:v>
                </c:pt>
                <c:pt idx="770">
                  <c:v>250000</c:v>
                </c:pt>
                <c:pt idx="771">
                  <c:v>250000</c:v>
                </c:pt>
                <c:pt idx="772">
                  <c:v>250000</c:v>
                </c:pt>
                <c:pt idx="773">
                  <c:v>250000</c:v>
                </c:pt>
                <c:pt idx="774">
                  <c:v>250000</c:v>
                </c:pt>
                <c:pt idx="775">
                  <c:v>250000</c:v>
                </c:pt>
                <c:pt idx="776">
                  <c:v>250000</c:v>
                </c:pt>
                <c:pt idx="777">
                  <c:v>250000</c:v>
                </c:pt>
                <c:pt idx="778">
                  <c:v>250000</c:v>
                </c:pt>
                <c:pt idx="779">
                  <c:v>250000</c:v>
                </c:pt>
                <c:pt idx="780">
                  <c:v>250000</c:v>
                </c:pt>
                <c:pt idx="781">
                  <c:v>250000</c:v>
                </c:pt>
                <c:pt idx="782">
                  <c:v>250000</c:v>
                </c:pt>
                <c:pt idx="783">
                  <c:v>250000</c:v>
                </c:pt>
                <c:pt idx="784">
                  <c:v>250000</c:v>
                </c:pt>
                <c:pt idx="785">
                  <c:v>250000</c:v>
                </c:pt>
                <c:pt idx="786">
                  <c:v>250000</c:v>
                </c:pt>
                <c:pt idx="787">
                  <c:v>250000</c:v>
                </c:pt>
                <c:pt idx="788">
                  <c:v>250000</c:v>
                </c:pt>
                <c:pt idx="789">
                  <c:v>250000</c:v>
                </c:pt>
                <c:pt idx="790">
                  <c:v>250000</c:v>
                </c:pt>
                <c:pt idx="791">
                  <c:v>250000</c:v>
                </c:pt>
                <c:pt idx="792">
                  <c:v>250000</c:v>
                </c:pt>
                <c:pt idx="793">
                  <c:v>250000</c:v>
                </c:pt>
                <c:pt idx="794">
                  <c:v>250000</c:v>
                </c:pt>
                <c:pt idx="795">
                  <c:v>250000</c:v>
                </c:pt>
                <c:pt idx="796">
                  <c:v>250000</c:v>
                </c:pt>
                <c:pt idx="797">
                  <c:v>250000</c:v>
                </c:pt>
                <c:pt idx="798">
                  <c:v>250000</c:v>
                </c:pt>
                <c:pt idx="799">
                  <c:v>250000</c:v>
                </c:pt>
                <c:pt idx="800">
                  <c:v>250000</c:v>
                </c:pt>
                <c:pt idx="801">
                  <c:v>250000</c:v>
                </c:pt>
                <c:pt idx="802">
                  <c:v>250000</c:v>
                </c:pt>
                <c:pt idx="803">
                  <c:v>250000</c:v>
                </c:pt>
                <c:pt idx="804">
                  <c:v>250000</c:v>
                </c:pt>
                <c:pt idx="805">
                  <c:v>250000</c:v>
                </c:pt>
                <c:pt idx="806">
                  <c:v>250000</c:v>
                </c:pt>
                <c:pt idx="807">
                  <c:v>250000</c:v>
                </c:pt>
                <c:pt idx="808">
                  <c:v>250000</c:v>
                </c:pt>
                <c:pt idx="809">
                  <c:v>250000</c:v>
                </c:pt>
                <c:pt idx="810">
                  <c:v>250000</c:v>
                </c:pt>
                <c:pt idx="811">
                  <c:v>250000</c:v>
                </c:pt>
                <c:pt idx="812">
                  <c:v>250000</c:v>
                </c:pt>
                <c:pt idx="813">
                  <c:v>250000</c:v>
                </c:pt>
                <c:pt idx="814">
                  <c:v>250000</c:v>
                </c:pt>
                <c:pt idx="815">
                  <c:v>250000</c:v>
                </c:pt>
                <c:pt idx="816">
                  <c:v>250000</c:v>
                </c:pt>
                <c:pt idx="817">
                  <c:v>250000</c:v>
                </c:pt>
                <c:pt idx="818">
                  <c:v>250000</c:v>
                </c:pt>
                <c:pt idx="819">
                  <c:v>250000</c:v>
                </c:pt>
                <c:pt idx="820">
                  <c:v>250000</c:v>
                </c:pt>
                <c:pt idx="821">
                  <c:v>250000</c:v>
                </c:pt>
                <c:pt idx="822">
                  <c:v>250000</c:v>
                </c:pt>
                <c:pt idx="823">
                  <c:v>250000</c:v>
                </c:pt>
                <c:pt idx="824">
                  <c:v>250000</c:v>
                </c:pt>
                <c:pt idx="825">
                  <c:v>250000</c:v>
                </c:pt>
                <c:pt idx="826">
                  <c:v>250000</c:v>
                </c:pt>
                <c:pt idx="827">
                  <c:v>250000</c:v>
                </c:pt>
                <c:pt idx="828">
                  <c:v>250000</c:v>
                </c:pt>
                <c:pt idx="829">
                  <c:v>250000</c:v>
                </c:pt>
                <c:pt idx="830">
                  <c:v>250000</c:v>
                </c:pt>
                <c:pt idx="831">
                  <c:v>250000</c:v>
                </c:pt>
                <c:pt idx="832">
                  <c:v>250000</c:v>
                </c:pt>
                <c:pt idx="833">
                  <c:v>250000</c:v>
                </c:pt>
                <c:pt idx="834">
                  <c:v>250000</c:v>
                </c:pt>
                <c:pt idx="835">
                  <c:v>250000</c:v>
                </c:pt>
                <c:pt idx="836">
                  <c:v>250000</c:v>
                </c:pt>
                <c:pt idx="837">
                  <c:v>250000</c:v>
                </c:pt>
                <c:pt idx="838">
                  <c:v>250000</c:v>
                </c:pt>
                <c:pt idx="839">
                  <c:v>250000</c:v>
                </c:pt>
                <c:pt idx="840">
                  <c:v>250000</c:v>
                </c:pt>
                <c:pt idx="841">
                  <c:v>250000</c:v>
                </c:pt>
                <c:pt idx="842">
                  <c:v>250000</c:v>
                </c:pt>
                <c:pt idx="843">
                  <c:v>250000</c:v>
                </c:pt>
                <c:pt idx="844">
                  <c:v>250000</c:v>
                </c:pt>
                <c:pt idx="845">
                  <c:v>250000</c:v>
                </c:pt>
                <c:pt idx="846">
                  <c:v>250000</c:v>
                </c:pt>
                <c:pt idx="847">
                  <c:v>250000</c:v>
                </c:pt>
                <c:pt idx="848">
                  <c:v>250000</c:v>
                </c:pt>
                <c:pt idx="849">
                  <c:v>250000</c:v>
                </c:pt>
                <c:pt idx="850">
                  <c:v>250000</c:v>
                </c:pt>
                <c:pt idx="851">
                  <c:v>250000</c:v>
                </c:pt>
                <c:pt idx="852">
                  <c:v>250000</c:v>
                </c:pt>
                <c:pt idx="853">
                  <c:v>250000</c:v>
                </c:pt>
                <c:pt idx="854">
                  <c:v>250000</c:v>
                </c:pt>
                <c:pt idx="855">
                  <c:v>250000</c:v>
                </c:pt>
                <c:pt idx="856">
                  <c:v>250000</c:v>
                </c:pt>
                <c:pt idx="857">
                  <c:v>250000</c:v>
                </c:pt>
                <c:pt idx="858">
                  <c:v>250000</c:v>
                </c:pt>
                <c:pt idx="859">
                  <c:v>250000</c:v>
                </c:pt>
                <c:pt idx="860">
                  <c:v>250000</c:v>
                </c:pt>
                <c:pt idx="861">
                  <c:v>250000</c:v>
                </c:pt>
                <c:pt idx="862">
                  <c:v>250000</c:v>
                </c:pt>
                <c:pt idx="863">
                  <c:v>250000</c:v>
                </c:pt>
                <c:pt idx="864">
                  <c:v>250000</c:v>
                </c:pt>
                <c:pt idx="865">
                  <c:v>250000</c:v>
                </c:pt>
                <c:pt idx="866">
                  <c:v>250000</c:v>
                </c:pt>
                <c:pt idx="867">
                  <c:v>250000</c:v>
                </c:pt>
                <c:pt idx="868">
                  <c:v>250000</c:v>
                </c:pt>
                <c:pt idx="869">
                  <c:v>250000</c:v>
                </c:pt>
                <c:pt idx="870">
                  <c:v>250000</c:v>
                </c:pt>
                <c:pt idx="871">
                  <c:v>250000</c:v>
                </c:pt>
                <c:pt idx="872">
                  <c:v>250000</c:v>
                </c:pt>
                <c:pt idx="873">
                  <c:v>250000</c:v>
                </c:pt>
                <c:pt idx="874">
                  <c:v>250000</c:v>
                </c:pt>
                <c:pt idx="875">
                  <c:v>250000</c:v>
                </c:pt>
                <c:pt idx="876">
                  <c:v>250000</c:v>
                </c:pt>
                <c:pt idx="877">
                  <c:v>250000</c:v>
                </c:pt>
                <c:pt idx="878">
                  <c:v>250000</c:v>
                </c:pt>
                <c:pt idx="879">
                  <c:v>250000</c:v>
                </c:pt>
                <c:pt idx="880">
                  <c:v>250000</c:v>
                </c:pt>
                <c:pt idx="881">
                  <c:v>250000</c:v>
                </c:pt>
                <c:pt idx="882">
                  <c:v>250000</c:v>
                </c:pt>
                <c:pt idx="883">
                  <c:v>250000</c:v>
                </c:pt>
                <c:pt idx="884">
                  <c:v>250000</c:v>
                </c:pt>
                <c:pt idx="885">
                  <c:v>250000</c:v>
                </c:pt>
                <c:pt idx="886">
                  <c:v>250000</c:v>
                </c:pt>
                <c:pt idx="887">
                  <c:v>250000</c:v>
                </c:pt>
                <c:pt idx="888">
                  <c:v>250000</c:v>
                </c:pt>
                <c:pt idx="889">
                  <c:v>250000</c:v>
                </c:pt>
                <c:pt idx="890">
                  <c:v>250000</c:v>
                </c:pt>
                <c:pt idx="891">
                  <c:v>250000</c:v>
                </c:pt>
                <c:pt idx="892">
                  <c:v>250000</c:v>
                </c:pt>
                <c:pt idx="893">
                  <c:v>250000</c:v>
                </c:pt>
                <c:pt idx="894">
                  <c:v>250000</c:v>
                </c:pt>
                <c:pt idx="895">
                  <c:v>250000</c:v>
                </c:pt>
                <c:pt idx="896">
                  <c:v>250000</c:v>
                </c:pt>
                <c:pt idx="897">
                  <c:v>250000</c:v>
                </c:pt>
                <c:pt idx="898">
                  <c:v>250000</c:v>
                </c:pt>
                <c:pt idx="899">
                  <c:v>250000</c:v>
                </c:pt>
                <c:pt idx="900">
                  <c:v>250000</c:v>
                </c:pt>
                <c:pt idx="901">
                  <c:v>300000</c:v>
                </c:pt>
                <c:pt idx="902">
                  <c:v>300000</c:v>
                </c:pt>
                <c:pt idx="903">
                  <c:v>300000</c:v>
                </c:pt>
                <c:pt idx="904">
                  <c:v>300000</c:v>
                </c:pt>
                <c:pt idx="905">
                  <c:v>300000</c:v>
                </c:pt>
                <c:pt idx="906">
                  <c:v>300000</c:v>
                </c:pt>
                <c:pt idx="907">
                  <c:v>300000</c:v>
                </c:pt>
                <c:pt idx="908">
                  <c:v>300000</c:v>
                </c:pt>
                <c:pt idx="909">
                  <c:v>300000</c:v>
                </c:pt>
                <c:pt idx="910">
                  <c:v>300000</c:v>
                </c:pt>
                <c:pt idx="911">
                  <c:v>300000</c:v>
                </c:pt>
                <c:pt idx="912">
                  <c:v>300000</c:v>
                </c:pt>
                <c:pt idx="913">
                  <c:v>300000</c:v>
                </c:pt>
                <c:pt idx="914">
                  <c:v>300000</c:v>
                </c:pt>
                <c:pt idx="915">
                  <c:v>300000</c:v>
                </c:pt>
                <c:pt idx="916">
                  <c:v>300000</c:v>
                </c:pt>
                <c:pt idx="917">
                  <c:v>300000</c:v>
                </c:pt>
                <c:pt idx="918">
                  <c:v>300000</c:v>
                </c:pt>
                <c:pt idx="919">
                  <c:v>300000</c:v>
                </c:pt>
                <c:pt idx="920">
                  <c:v>300000</c:v>
                </c:pt>
                <c:pt idx="921">
                  <c:v>300000</c:v>
                </c:pt>
                <c:pt idx="922">
                  <c:v>300000</c:v>
                </c:pt>
                <c:pt idx="923">
                  <c:v>300000</c:v>
                </c:pt>
                <c:pt idx="924">
                  <c:v>300000</c:v>
                </c:pt>
                <c:pt idx="925">
                  <c:v>300000</c:v>
                </c:pt>
                <c:pt idx="926">
                  <c:v>300000</c:v>
                </c:pt>
                <c:pt idx="927">
                  <c:v>300000</c:v>
                </c:pt>
                <c:pt idx="928">
                  <c:v>300000</c:v>
                </c:pt>
                <c:pt idx="929">
                  <c:v>300000</c:v>
                </c:pt>
                <c:pt idx="930">
                  <c:v>300000</c:v>
                </c:pt>
                <c:pt idx="931">
                  <c:v>300000</c:v>
                </c:pt>
                <c:pt idx="932">
                  <c:v>300000</c:v>
                </c:pt>
                <c:pt idx="933">
                  <c:v>300000</c:v>
                </c:pt>
                <c:pt idx="934">
                  <c:v>300000</c:v>
                </c:pt>
                <c:pt idx="935">
                  <c:v>300000</c:v>
                </c:pt>
                <c:pt idx="936">
                  <c:v>300000</c:v>
                </c:pt>
                <c:pt idx="937">
                  <c:v>300000</c:v>
                </c:pt>
                <c:pt idx="938">
                  <c:v>300000</c:v>
                </c:pt>
                <c:pt idx="939">
                  <c:v>300000</c:v>
                </c:pt>
                <c:pt idx="940">
                  <c:v>300000</c:v>
                </c:pt>
                <c:pt idx="941">
                  <c:v>300000</c:v>
                </c:pt>
                <c:pt idx="942">
                  <c:v>300000</c:v>
                </c:pt>
                <c:pt idx="943">
                  <c:v>300000</c:v>
                </c:pt>
                <c:pt idx="944">
                  <c:v>300000</c:v>
                </c:pt>
                <c:pt idx="945">
                  <c:v>300000</c:v>
                </c:pt>
                <c:pt idx="946">
                  <c:v>300000</c:v>
                </c:pt>
                <c:pt idx="947">
                  <c:v>300000</c:v>
                </c:pt>
                <c:pt idx="948">
                  <c:v>300000</c:v>
                </c:pt>
                <c:pt idx="949">
                  <c:v>300000</c:v>
                </c:pt>
                <c:pt idx="950">
                  <c:v>300000</c:v>
                </c:pt>
                <c:pt idx="951">
                  <c:v>300000</c:v>
                </c:pt>
                <c:pt idx="952">
                  <c:v>300000</c:v>
                </c:pt>
                <c:pt idx="953">
                  <c:v>300000</c:v>
                </c:pt>
                <c:pt idx="954">
                  <c:v>300000</c:v>
                </c:pt>
                <c:pt idx="955">
                  <c:v>300000</c:v>
                </c:pt>
                <c:pt idx="956">
                  <c:v>300000</c:v>
                </c:pt>
                <c:pt idx="957">
                  <c:v>300000</c:v>
                </c:pt>
                <c:pt idx="958">
                  <c:v>300000</c:v>
                </c:pt>
                <c:pt idx="959">
                  <c:v>300000</c:v>
                </c:pt>
                <c:pt idx="960">
                  <c:v>300000</c:v>
                </c:pt>
                <c:pt idx="961">
                  <c:v>300000</c:v>
                </c:pt>
                <c:pt idx="962">
                  <c:v>300000</c:v>
                </c:pt>
                <c:pt idx="963">
                  <c:v>300000</c:v>
                </c:pt>
                <c:pt idx="964">
                  <c:v>300000</c:v>
                </c:pt>
                <c:pt idx="965">
                  <c:v>300000</c:v>
                </c:pt>
                <c:pt idx="966">
                  <c:v>300000</c:v>
                </c:pt>
                <c:pt idx="967">
                  <c:v>300000</c:v>
                </c:pt>
                <c:pt idx="968">
                  <c:v>300000</c:v>
                </c:pt>
                <c:pt idx="969">
                  <c:v>300000</c:v>
                </c:pt>
                <c:pt idx="970">
                  <c:v>300000</c:v>
                </c:pt>
                <c:pt idx="971">
                  <c:v>300000</c:v>
                </c:pt>
                <c:pt idx="972">
                  <c:v>300000</c:v>
                </c:pt>
                <c:pt idx="973">
                  <c:v>300000</c:v>
                </c:pt>
                <c:pt idx="974">
                  <c:v>300000</c:v>
                </c:pt>
                <c:pt idx="975">
                  <c:v>300000</c:v>
                </c:pt>
                <c:pt idx="976">
                  <c:v>300000</c:v>
                </c:pt>
                <c:pt idx="977">
                  <c:v>300000</c:v>
                </c:pt>
                <c:pt idx="978">
                  <c:v>300000</c:v>
                </c:pt>
                <c:pt idx="979">
                  <c:v>300000</c:v>
                </c:pt>
                <c:pt idx="980">
                  <c:v>300000</c:v>
                </c:pt>
                <c:pt idx="981">
                  <c:v>300000</c:v>
                </c:pt>
                <c:pt idx="982">
                  <c:v>300000</c:v>
                </c:pt>
                <c:pt idx="983">
                  <c:v>300000</c:v>
                </c:pt>
                <c:pt idx="984">
                  <c:v>300000</c:v>
                </c:pt>
                <c:pt idx="985">
                  <c:v>300000</c:v>
                </c:pt>
                <c:pt idx="986">
                  <c:v>300000</c:v>
                </c:pt>
                <c:pt idx="987">
                  <c:v>300000</c:v>
                </c:pt>
                <c:pt idx="988">
                  <c:v>300000</c:v>
                </c:pt>
                <c:pt idx="989">
                  <c:v>300000</c:v>
                </c:pt>
                <c:pt idx="990">
                  <c:v>300000</c:v>
                </c:pt>
                <c:pt idx="991">
                  <c:v>300000</c:v>
                </c:pt>
                <c:pt idx="992">
                  <c:v>300000</c:v>
                </c:pt>
                <c:pt idx="993">
                  <c:v>300000</c:v>
                </c:pt>
                <c:pt idx="994">
                  <c:v>300000</c:v>
                </c:pt>
                <c:pt idx="995">
                  <c:v>300000</c:v>
                </c:pt>
                <c:pt idx="996">
                  <c:v>300000</c:v>
                </c:pt>
                <c:pt idx="997">
                  <c:v>300000</c:v>
                </c:pt>
                <c:pt idx="998">
                  <c:v>300000</c:v>
                </c:pt>
                <c:pt idx="999">
                  <c:v>300000</c:v>
                </c:pt>
                <c:pt idx="1000">
                  <c:v>300000</c:v>
                </c:pt>
                <c:pt idx="1001">
                  <c:v>300000</c:v>
                </c:pt>
                <c:pt idx="1002">
                  <c:v>300000</c:v>
                </c:pt>
                <c:pt idx="1003">
                  <c:v>300000</c:v>
                </c:pt>
                <c:pt idx="1004">
                  <c:v>300000</c:v>
                </c:pt>
                <c:pt idx="1005">
                  <c:v>300000</c:v>
                </c:pt>
                <c:pt idx="1006">
                  <c:v>300000</c:v>
                </c:pt>
                <c:pt idx="1007">
                  <c:v>300000</c:v>
                </c:pt>
                <c:pt idx="1008">
                  <c:v>300000</c:v>
                </c:pt>
                <c:pt idx="1009">
                  <c:v>300000</c:v>
                </c:pt>
                <c:pt idx="1010">
                  <c:v>300000</c:v>
                </c:pt>
                <c:pt idx="1011">
                  <c:v>300000</c:v>
                </c:pt>
                <c:pt idx="1012">
                  <c:v>300000</c:v>
                </c:pt>
                <c:pt idx="1013">
                  <c:v>300000</c:v>
                </c:pt>
                <c:pt idx="1014">
                  <c:v>300000</c:v>
                </c:pt>
                <c:pt idx="1015">
                  <c:v>300000</c:v>
                </c:pt>
                <c:pt idx="1016">
                  <c:v>300000</c:v>
                </c:pt>
                <c:pt idx="1017">
                  <c:v>300000</c:v>
                </c:pt>
                <c:pt idx="1018">
                  <c:v>300000</c:v>
                </c:pt>
                <c:pt idx="1019">
                  <c:v>300000</c:v>
                </c:pt>
                <c:pt idx="1020">
                  <c:v>300000</c:v>
                </c:pt>
                <c:pt idx="1021">
                  <c:v>300000</c:v>
                </c:pt>
                <c:pt idx="1022">
                  <c:v>300000</c:v>
                </c:pt>
                <c:pt idx="1023">
                  <c:v>300000</c:v>
                </c:pt>
                <c:pt idx="1024">
                  <c:v>300000</c:v>
                </c:pt>
                <c:pt idx="1025">
                  <c:v>300000</c:v>
                </c:pt>
                <c:pt idx="1026">
                  <c:v>300000</c:v>
                </c:pt>
                <c:pt idx="1027">
                  <c:v>300000</c:v>
                </c:pt>
                <c:pt idx="1028">
                  <c:v>300000</c:v>
                </c:pt>
                <c:pt idx="1029">
                  <c:v>300000</c:v>
                </c:pt>
                <c:pt idx="1030">
                  <c:v>300000</c:v>
                </c:pt>
                <c:pt idx="1031">
                  <c:v>300000</c:v>
                </c:pt>
                <c:pt idx="1032">
                  <c:v>300000</c:v>
                </c:pt>
                <c:pt idx="1033">
                  <c:v>300000</c:v>
                </c:pt>
                <c:pt idx="1034">
                  <c:v>300000</c:v>
                </c:pt>
                <c:pt idx="1035">
                  <c:v>300000</c:v>
                </c:pt>
                <c:pt idx="1036">
                  <c:v>300000</c:v>
                </c:pt>
                <c:pt idx="1037">
                  <c:v>300000</c:v>
                </c:pt>
                <c:pt idx="1038">
                  <c:v>300000</c:v>
                </c:pt>
                <c:pt idx="1039">
                  <c:v>300000</c:v>
                </c:pt>
                <c:pt idx="1040">
                  <c:v>300000</c:v>
                </c:pt>
                <c:pt idx="1041">
                  <c:v>300000</c:v>
                </c:pt>
                <c:pt idx="1042">
                  <c:v>300000</c:v>
                </c:pt>
                <c:pt idx="1043">
                  <c:v>300000</c:v>
                </c:pt>
                <c:pt idx="1044">
                  <c:v>300000</c:v>
                </c:pt>
                <c:pt idx="1045">
                  <c:v>300000</c:v>
                </c:pt>
                <c:pt idx="1046">
                  <c:v>300000</c:v>
                </c:pt>
                <c:pt idx="1047">
                  <c:v>300000</c:v>
                </c:pt>
                <c:pt idx="1048">
                  <c:v>300000</c:v>
                </c:pt>
                <c:pt idx="1049">
                  <c:v>300000</c:v>
                </c:pt>
                <c:pt idx="1050">
                  <c:v>300000</c:v>
                </c:pt>
                <c:pt idx="1051">
                  <c:v>300000</c:v>
                </c:pt>
                <c:pt idx="1052">
                  <c:v>300000</c:v>
                </c:pt>
                <c:pt idx="1053">
                  <c:v>300000</c:v>
                </c:pt>
                <c:pt idx="1054">
                  <c:v>300000</c:v>
                </c:pt>
                <c:pt idx="1055">
                  <c:v>300000</c:v>
                </c:pt>
                <c:pt idx="1056">
                  <c:v>300000</c:v>
                </c:pt>
                <c:pt idx="1057">
                  <c:v>300000</c:v>
                </c:pt>
                <c:pt idx="1058">
                  <c:v>300000</c:v>
                </c:pt>
                <c:pt idx="1059">
                  <c:v>300000</c:v>
                </c:pt>
                <c:pt idx="1060">
                  <c:v>300000</c:v>
                </c:pt>
                <c:pt idx="1061">
                  <c:v>300000</c:v>
                </c:pt>
                <c:pt idx="1062">
                  <c:v>300000</c:v>
                </c:pt>
                <c:pt idx="1063">
                  <c:v>300000</c:v>
                </c:pt>
                <c:pt idx="1064">
                  <c:v>300000</c:v>
                </c:pt>
                <c:pt idx="1065">
                  <c:v>300000</c:v>
                </c:pt>
                <c:pt idx="1066">
                  <c:v>300000</c:v>
                </c:pt>
                <c:pt idx="1067">
                  <c:v>300000</c:v>
                </c:pt>
                <c:pt idx="1068">
                  <c:v>300000</c:v>
                </c:pt>
                <c:pt idx="1069">
                  <c:v>300000</c:v>
                </c:pt>
                <c:pt idx="1070">
                  <c:v>300000</c:v>
                </c:pt>
                <c:pt idx="1071">
                  <c:v>300000</c:v>
                </c:pt>
                <c:pt idx="1072">
                  <c:v>300000</c:v>
                </c:pt>
                <c:pt idx="1073">
                  <c:v>300000</c:v>
                </c:pt>
                <c:pt idx="1074">
                  <c:v>300000</c:v>
                </c:pt>
                <c:pt idx="1075">
                  <c:v>300000</c:v>
                </c:pt>
                <c:pt idx="1076">
                  <c:v>300000</c:v>
                </c:pt>
                <c:pt idx="1077">
                  <c:v>300000</c:v>
                </c:pt>
                <c:pt idx="1078">
                  <c:v>300000</c:v>
                </c:pt>
                <c:pt idx="1079">
                  <c:v>300000</c:v>
                </c:pt>
                <c:pt idx="1080">
                  <c:v>300000</c:v>
                </c:pt>
                <c:pt idx="1081">
                  <c:v>300000</c:v>
                </c:pt>
                <c:pt idx="1082">
                  <c:v>300000</c:v>
                </c:pt>
                <c:pt idx="1083">
                  <c:v>300000</c:v>
                </c:pt>
                <c:pt idx="1084">
                  <c:v>300000</c:v>
                </c:pt>
                <c:pt idx="1085">
                  <c:v>300000</c:v>
                </c:pt>
                <c:pt idx="1086">
                  <c:v>300000</c:v>
                </c:pt>
                <c:pt idx="1087">
                  <c:v>300000</c:v>
                </c:pt>
                <c:pt idx="1088">
                  <c:v>300000</c:v>
                </c:pt>
                <c:pt idx="1089">
                  <c:v>300000</c:v>
                </c:pt>
                <c:pt idx="1090">
                  <c:v>300000</c:v>
                </c:pt>
                <c:pt idx="1091">
                  <c:v>300000</c:v>
                </c:pt>
                <c:pt idx="1092">
                  <c:v>300000</c:v>
                </c:pt>
                <c:pt idx="1093">
                  <c:v>300000</c:v>
                </c:pt>
                <c:pt idx="1094">
                  <c:v>300000</c:v>
                </c:pt>
                <c:pt idx="1095">
                  <c:v>300000</c:v>
                </c:pt>
                <c:pt idx="1096">
                  <c:v>300000</c:v>
                </c:pt>
                <c:pt idx="1097">
                  <c:v>300000</c:v>
                </c:pt>
                <c:pt idx="1098">
                  <c:v>300000</c:v>
                </c:pt>
                <c:pt idx="1099">
                  <c:v>300000</c:v>
                </c:pt>
                <c:pt idx="1100">
                  <c:v>300000</c:v>
                </c:pt>
                <c:pt idx="1101">
                  <c:v>350000</c:v>
                </c:pt>
                <c:pt idx="1102">
                  <c:v>350000</c:v>
                </c:pt>
                <c:pt idx="1103">
                  <c:v>350000</c:v>
                </c:pt>
                <c:pt idx="1104">
                  <c:v>350000</c:v>
                </c:pt>
                <c:pt idx="1105">
                  <c:v>350000</c:v>
                </c:pt>
                <c:pt idx="1106">
                  <c:v>350000</c:v>
                </c:pt>
                <c:pt idx="1107">
                  <c:v>350000</c:v>
                </c:pt>
                <c:pt idx="1108">
                  <c:v>350000</c:v>
                </c:pt>
                <c:pt idx="1109">
                  <c:v>350000</c:v>
                </c:pt>
                <c:pt idx="1110">
                  <c:v>350000</c:v>
                </c:pt>
                <c:pt idx="1111">
                  <c:v>350000</c:v>
                </c:pt>
                <c:pt idx="1112">
                  <c:v>350000</c:v>
                </c:pt>
                <c:pt idx="1113">
                  <c:v>350000</c:v>
                </c:pt>
                <c:pt idx="1114">
                  <c:v>350000</c:v>
                </c:pt>
                <c:pt idx="1115">
                  <c:v>350000</c:v>
                </c:pt>
                <c:pt idx="1116">
                  <c:v>350000</c:v>
                </c:pt>
                <c:pt idx="1117">
                  <c:v>350000</c:v>
                </c:pt>
                <c:pt idx="1118">
                  <c:v>350000</c:v>
                </c:pt>
                <c:pt idx="1119">
                  <c:v>350000</c:v>
                </c:pt>
                <c:pt idx="1120">
                  <c:v>350000</c:v>
                </c:pt>
                <c:pt idx="1121">
                  <c:v>350000</c:v>
                </c:pt>
                <c:pt idx="1122">
                  <c:v>350000</c:v>
                </c:pt>
                <c:pt idx="1123">
                  <c:v>350000</c:v>
                </c:pt>
                <c:pt idx="1124">
                  <c:v>350000</c:v>
                </c:pt>
                <c:pt idx="1125">
                  <c:v>350000</c:v>
                </c:pt>
                <c:pt idx="1126">
                  <c:v>350000</c:v>
                </c:pt>
                <c:pt idx="1127">
                  <c:v>350000</c:v>
                </c:pt>
                <c:pt idx="1128">
                  <c:v>350000</c:v>
                </c:pt>
                <c:pt idx="1129">
                  <c:v>350000</c:v>
                </c:pt>
                <c:pt idx="1130">
                  <c:v>350000</c:v>
                </c:pt>
                <c:pt idx="1131">
                  <c:v>350000</c:v>
                </c:pt>
                <c:pt idx="1132">
                  <c:v>350000</c:v>
                </c:pt>
                <c:pt idx="1133">
                  <c:v>350000</c:v>
                </c:pt>
                <c:pt idx="1134">
                  <c:v>350000</c:v>
                </c:pt>
                <c:pt idx="1135">
                  <c:v>350000</c:v>
                </c:pt>
                <c:pt idx="1136">
                  <c:v>350000</c:v>
                </c:pt>
                <c:pt idx="1137">
                  <c:v>350000</c:v>
                </c:pt>
                <c:pt idx="1138">
                  <c:v>350000</c:v>
                </c:pt>
                <c:pt idx="1139">
                  <c:v>350000</c:v>
                </c:pt>
                <c:pt idx="1140">
                  <c:v>350000</c:v>
                </c:pt>
                <c:pt idx="1141">
                  <c:v>350000</c:v>
                </c:pt>
                <c:pt idx="1142">
                  <c:v>350000</c:v>
                </c:pt>
                <c:pt idx="1143">
                  <c:v>350000</c:v>
                </c:pt>
                <c:pt idx="1144">
                  <c:v>350000</c:v>
                </c:pt>
                <c:pt idx="1145">
                  <c:v>350000</c:v>
                </c:pt>
                <c:pt idx="1146">
                  <c:v>350000</c:v>
                </c:pt>
                <c:pt idx="1147">
                  <c:v>350000</c:v>
                </c:pt>
                <c:pt idx="1148">
                  <c:v>350000</c:v>
                </c:pt>
                <c:pt idx="1149">
                  <c:v>350000</c:v>
                </c:pt>
                <c:pt idx="1150">
                  <c:v>350000</c:v>
                </c:pt>
                <c:pt idx="1151">
                  <c:v>350000</c:v>
                </c:pt>
                <c:pt idx="1152">
                  <c:v>350000</c:v>
                </c:pt>
                <c:pt idx="1153">
                  <c:v>350000</c:v>
                </c:pt>
                <c:pt idx="1154">
                  <c:v>350000</c:v>
                </c:pt>
                <c:pt idx="1155">
                  <c:v>350000</c:v>
                </c:pt>
                <c:pt idx="1156">
                  <c:v>350000</c:v>
                </c:pt>
                <c:pt idx="1157">
                  <c:v>350000</c:v>
                </c:pt>
                <c:pt idx="1158">
                  <c:v>350000</c:v>
                </c:pt>
                <c:pt idx="1159">
                  <c:v>350000</c:v>
                </c:pt>
                <c:pt idx="1160">
                  <c:v>350000</c:v>
                </c:pt>
                <c:pt idx="1161">
                  <c:v>350000</c:v>
                </c:pt>
                <c:pt idx="1162">
                  <c:v>350000</c:v>
                </c:pt>
                <c:pt idx="1163">
                  <c:v>350000</c:v>
                </c:pt>
                <c:pt idx="1164">
                  <c:v>350000</c:v>
                </c:pt>
                <c:pt idx="1165">
                  <c:v>350000</c:v>
                </c:pt>
                <c:pt idx="1166">
                  <c:v>350000</c:v>
                </c:pt>
                <c:pt idx="1167">
                  <c:v>350000</c:v>
                </c:pt>
                <c:pt idx="1168">
                  <c:v>350000</c:v>
                </c:pt>
                <c:pt idx="1169">
                  <c:v>350000</c:v>
                </c:pt>
                <c:pt idx="1170">
                  <c:v>350000</c:v>
                </c:pt>
                <c:pt idx="1171">
                  <c:v>350000</c:v>
                </c:pt>
                <c:pt idx="1172">
                  <c:v>350000</c:v>
                </c:pt>
                <c:pt idx="1173">
                  <c:v>350000</c:v>
                </c:pt>
                <c:pt idx="1174">
                  <c:v>350000</c:v>
                </c:pt>
                <c:pt idx="1175">
                  <c:v>350000</c:v>
                </c:pt>
                <c:pt idx="1176">
                  <c:v>350000</c:v>
                </c:pt>
                <c:pt idx="1177">
                  <c:v>350000</c:v>
                </c:pt>
                <c:pt idx="1178">
                  <c:v>350000</c:v>
                </c:pt>
                <c:pt idx="1179">
                  <c:v>350000</c:v>
                </c:pt>
                <c:pt idx="1180">
                  <c:v>350000</c:v>
                </c:pt>
                <c:pt idx="1181">
                  <c:v>350000</c:v>
                </c:pt>
                <c:pt idx="1182">
                  <c:v>350000</c:v>
                </c:pt>
                <c:pt idx="1183">
                  <c:v>350000</c:v>
                </c:pt>
                <c:pt idx="1184">
                  <c:v>350000</c:v>
                </c:pt>
                <c:pt idx="1185">
                  <c:v>350000</c:v>
                </c:pt>
                <c:pt idx="1186">
                  <c:v>350000</c:v>
                </c:pt>
                <c:pt idx="1187">
                  <c:v>350000</c:v>
                </c:pt>
                <c:pt idx="1188">
                  <c:v>350000</c:v>
                </c:pt>
                <c:pt idx="1189">
                  <c:v>350000</c:v>
                </c:pt>
                <c:pt idx="1190">
                  <c:v>350000</c:v>
                </c:pt>
                <c:pt idx="1191">
                  <c:v>350000</c:v>
                </c:pt>
                <c:pt idx="1192">
                  <c:v>350000</c:v>
                </c:pt>
                <c:pt idx="1193">
                  <c:v>350000</c:v>
                </c:pt>
                <c:pt idx="1194">
                  <c:v>350000</c:v>
                </c:pt>
                <c:pt idx="1195">
                  <c:v>350000</c:v>
                </c:pt>
                <c:pt idx="1196">
                  <c:v>350000</c:v>
                </c:pt>
                <c:pt idx="1197">
                  <c:v>350000</c:v>
                </c:pt>
                <c:pt idx="1198">
                  <c:v>350000</c:v>
                </c:pt>
                <c:pt idx="1199">
                  <c:v>350000</c:v>
                </c:pt>
                <c:pt idx="1200">
                  <c:v>350000</c:v>
                </c:pt>
                <c:pt idx="1201">
                  <c:v>350000</c:v>
                </c:pt>
                <c:pt idx="1202">
                  <c:v>350000</c:v>
                </c:pt>
                <c:pt idx="1203">
                  <c:v>350000</c:v>
                </c:pt>
                <c:pt idx="1204">
                  <c:v>350000</c:v>
                </c:pt>
                <c:pt idx="1205">
                  <c:v>350000</c:v>
                </c:pt>
                <c:pt idx="1206">
                  <c:v>350000</c:v>
                </c:pt>
                <c:pt idx="1207">
                  <c:v>350000</c:v>
                </c:pt>
                <c:pt idx="1208">
                  <c:v>350000</c:v>
                </c:pt>
                <c:pt idx="1209">
                  <c:v>350000</c:v>
                </c:pt>
                <c:pt idx="1210">
                  <c:v>350000</c:v>
                </c:pt>
                <c:pt idx="1211">
                  <c:v>350000</c:v>
                </c:pt>
                <c:pt idx="1212">
                  <c:v>350000</c:v>
                </c:pt>
                <c:pt idx="1213">
                  <c:v>350000</c:v>
                </c:pt>
                <c:pt idx="1214">
                  <c:v>350000</c:v>
                </c:pt>
                <c:pt idx="1215">
                  <c:v>350000</c:v>
                </c:pt>
                <c:pt idx="1216">
                  <c:v>350000</c:v>
                </c:pt>
                <c:pt idx="1217">
                  <c:v>350000</c:v>
                </c:pt>
                <c:pt idx="1218">
                  <c:v>350000</c:v>
                </c:pt>
                <c:pt idx="1219">
                  <c:v>350000</c:v>
                </c:pt>
                <c:pt idx="1220">
                  <c:v>350000</c:v>
                </c:pt>
                <c:pt idx="1221">
                  <c:v>350000</c:v>
                </c:pt>
                <c:pt idx="1222">
                  <c:v>350000</c:v>
                </c:pt>
                <c:pt idx="1223">
                  <c:v>350000</c:v>
                </c:pt>
                <c:pt idx="1224">
                  <c:v>350000</c:v>
                </c:pt>
                <c:pt idx="1225">
                  <c:v>350000</c:v>
                </c:pt>
                <c:pt idx="1226">
                  <c:v>350000</c:v>
                </c:pt>
                <c:pt idx="1227">
                  <c:v>350000</c:v>
                </c:pt>
                <c:pt idx="1228">
                  <c:v>350000</c:v>
                </c:pt>
                <c:pt idx="1229">
                  <c:v>350000</c:v>
                </c:pt>
                <c:pt idx="1230">
                  <c:v>350000</c:v>
                </c:pt>
                <c:pt idx="1231">
                  <c:v>350000</c:v>
                </c:pt>
                <c:pt idx="1232">
                  <c:v>350000</c:v>
                </c:pt>
                <c:pt idx="1233">
                  <c:v>350000</c:v>
                </c:pt>
                <c:pt idx="1234">
                  <c:v>350000</c:v>
                </c:pt>
                <c:pt idx="1235">
                  <c:v>350000</c:v>
                </c:pt>
                <c:pt idx="1236">
                  <c:v>350000</c:v>
                </c:pt>
                <c:pt idx="1237">
                  <c:v>350000</c:v>
                </c:pt>
                <c:pt idx="1238">
                  <c:v>350000</c:v>
                </c:pt>
                <c:pt idx="1239">
                  <c:v>350000</c:v>
                </c:pt>
                <c:pt idx="1240">
                  <c:v>350000</c:v>
                </c:pt>
                <c:pt idx="1241">
                  <c:v>350000</c:v>
                </c:pt>
                <c:pt idx="1242">
                  <c:v>350000</c:v>
                </c:pt>
                <c:pt idx="1243">
                  <c:v>350000</c:v>
                </c:pt>
                <c:pt idx="1244">
                  <c:v>350000</c:v>
                </c:pt>
                <c:pt idx="1245">
                  <c:v>350000</c:v>
                </c:pt>
                <c:pt idx="1246">
                  <c:v>350000</c:v>
                </c:pt>
                <c:pt idx="1247">
                  <c:v>350000</c:v>
                </c:pt>
                <c:pt idx="1248">
                  <c:v>350000</c:v>
                </c:pt>
                <c:pt idx="1249">
                  <c:v>350000</c:v>
                </c:pt>
                <c:pt idx="1250">
                  <c:v>350000</c:v>
                </c:pt>
                <c:pt idx="1251">
                  <c:v>350000</c:v>
                </c:pt>
                <c:pt idx="1252">
                  <c:v>350000</c:v>
                </c:pt>
                <c:pt idx="1253">
                  <c:v>350000</c:v>
                </c:pt>
                <c:pt idx="1254">
                  <c:v>350000</c:v>
                </c:pt>
                <c:pt idx="1255">
                  <c:v>350000</c:v>
                </c:pt>
                <c:pt idx="1256">
                  <c:v>350000</c:v>
                </c:pt>
                <c:pt idx="1257">
                  <c:v>350000</c:v>
                </c:pt>
                <c:pt idx="1258">
                  <c:v>350000</c:v>
                </c:pt>
                <c:pt idx="1259">
                  <c:v>350000</c:v>
                </c:pt>
                <c:pt idx="1260">
                  <c:v>350000</c:v>
                </c:pt>
                <c:pt idx="1261">
                  <c:v>350000</c:v>
                </c:pt>
                <c:pt idx="1262">
                  <c:v>350000</c:v>
                </c:pt>
                <c:pt idx="1263">
                  <c:v>350000</c:v>
                </c:pt>
                <c:pt idx="1264">
                  <c:v>350000</c:v>
                </c:pt>
                <c:pt idx="1265">
                  <c:v>350000</c:v>
                </c:pt>
                <c:pt idx="1266">
                  <c:v>350000</c:v>
                </c:pt>
                <c:pt idx="1267">
                  <c:v>350000</c:v>
                </c:pt>
                <c:pt idx="1268">
                  <c:v>350000</c:v>
                </c:pt>
                <c:pt idx="1269">
                  <c:v>350000</c:v>
                </c:pt>
                <c:pt idx="1270">
                  <c:v>350000</c:v>
                </c:pt>
                <c:pt idx="1271">
                  <c:v>350000</c:v>
                </c:pt>
                <c:pt idx="1272">
                  <c:v>350000</c:v>
                </c:pt>
                <c:pt idx="1273">
                  <c:v>350000</c:v>
                </c:pt>
                <c:pt idx="1274">
                  <c:v>350000</c:v>
                </c:pt>
                <c:pt idx="1275">
                  <c:v>350000</c:v>
                </c:pt>
                <c:pt idx="1276">
                  <c:v>350000</c:v>
                </c:pt>
                <c:pt idx="1277">
                  <c:v>350000</c:v>
                </c:pt>
                <c:pt idx="1278">
                  <c:v>350000</c:v>
                </c:pt>
                <c:pt idx="1279">
                  <c:v>350000</c:v>
                </c:pt>
                <c:pt idx="1280">
                  <c:v>350000</c:v>
                </c:pt>
                <c:pt idx="1281">
                  <c:v>350000</c:v>
                </c:pt>
                <c:pt idx="1282">
                  <c:v>350000</c:v>
                </c:pt>
                <c:pt idx="1283">
                  <c:v>350000</c:v>
                </c:pt>
                <c:pt idx="1284">
                  <c:v>350000</c:v>
                </c:pt>
                <c:pt idx="1285">
                  <c:v>350000</c:v>
                </c:pt>
                <c:pt idx="1286">
                  <c:v>350000</c:v>
                </c:pt>
                <c:pt idx="1287">
                  <c:v>350000</c:v>
                </c:pt>
                <c:pt idx="1288">
                  <c:v>350000</c:v>
                </c:pt>
                <c:pt idx="1289">
                  <c:v>350000</c:v>
                </c:pt>
                <c:pt idx="1290">
                  <c:v>350000</c:v>
                </c:pt>
                <c:pt idx="1291">
                  <c:v>350000</c:v>
                </c:pt>
                <c:pt idx="1292">
                  <c:v>350000</c:v>
                </c:pt>
                <c:pt idx="1293">
                  <c:v>350000</c:v>
                </c:pt>
                <c:pt idx="1294">
                  <c:v>350000</c:v>
                </c:pt>
                <c:pt idx="1295">
                  <c:v>350000</c:v>
                </c:pt>
                <c:pt idx="1296">
                  <c:v>350000</c:v>
                </c:pt>
                <c:pt idx="1297">
                  <c:v>350000</c:v>
                </c:pt>
                <c:pt idx="1298">
                  <c:v>350000</c:v>
                </c:pt>
                <c:pt idx="1299">
                  <c:v>350000</c:v>
                </c:pt>
                <c:pt idx="1300">
                  <c:v>350000</c:v>
                </c:pt>
                <c:pt idx="1301">
                  <c:v>400000</c:v>
                </c:pt>
                <c:pt idx="1302">
                  <c:v>400000</c:v>
                </c:pt>
                <c:pt idx="1303">
                  <c:v>400000</c:v>
                </c:pt>
                <c:pt idx="1304">
                  <c:v>400000</c:v>
                </c:pt>
                <c:pt idx="1305">
                  <c:v>400000</c:v>
                </c:pt>
                <c:pt idx="1306">
                  <c:v>400000</c:v>
                </c:pt>
                <c:pt idx="1307">
                  <c:v>400000</c:v>
                </c:pt>
                <c:pt idx="1308">
                  <c:v>400000</c:v>
                </c:pt>
                <c:pt idx="1309">
                  <c:v>400000</c:v>
                </c:pt>
                <c:pt idx="1310">
                  <c:v>400000</c:v>
                </c:pt>
                <c:pt idx="1311">
                  <c:v>400000</c:v>
                </c:pt>
                <c:pt idx="1312">
                  <c:v>400000</c:v>
                </c:pt>
                <c:pt idx="1313">
                  <c:v>400000</c:v>
                </c:pt>
                <c:pt idx="1314">
                  <c:v>400000</c:v>
                </c:pt>
                <c:pt idx="1315">
                  <c:v>400000</c:v>
                </c:pt>
                <c:pt idx="1316">
                  <c:v>400000</c:v>
                </c:pt>
                <c:pt idx="1317">
                  <c:v>400000</c:v>
                </c:pt>
                <c:pt idx="1318">
                  <c:v>400000</c:v>
                </c:pt>
                <c:pt idx="1319">
                  <c:v>400000</c:v>
                </c:pt>
                <c:pt idx="1320">
                  <c:v>400000</c:v>
                </c:pt>
                <c:pt idx="1321">
                  <c:v>400000</c:v>
                </c:pt>
                <c:pt idx="1322">
                  <c:v>400000</c:v>
                </c:pt>
                <c:pt idx="1323">
                  <c:v>400000</c:v>
                </c:pt>
                <c:pt idx="1324">
                  <c:v>400000</c:v>
                </c:pt>
                <c:pt idx="1325">
                  <c:v>400000</c:v>
                </c:pt>
                <c:pt idx="1326">
                  <c:v>400000</c:v>
                </c:pt>
                <c:pt idx="1327">
                  <c:v>400000</c:v>
                </c:pt>
                <c:pt idx="1328">
                  <c:v>400000</c:v>
                </c:pt>
                <c:pt idx="1329">
                  <c:v>400000</c:v>
                </c:pt>
                <c:pt idx="1330">
                  <c:v>400000</c:v>
                </c:pt>
                <c:pt idx="1331">
                  <c:v>400000</c:v>
                </c:pt>
                <c:pt idx="1332">
                  <c:v>400000</c:v>
                </c:pt>
                <c:pt idx="1333">
                  <c:v>400000</c:v>
                </c:pt>
                <c:pt idx="1334">
                  <c:v>400000</c:v>
                </c:pt>
                <c:pt idx="1335">
                  <c:v>400000</c:v>
                </c:pt>
                <c:pt idx="1336">
                  <c:v>400000</c:v>
                </c:pt>
                <c:pt idx="1337">
                  <c:v>400000</c:v>
                </c:pt>
                <c:pt idx="1338">
                  <c:v>400000</c:v>
                </c:pt>
                <c:pt idx="1339">
                  <c:v>400000</c:v>
                </c:pt>
                <c:pt idx="1340">
                  <c:v>400000</c:v>
                </c:pt>
                <c:pt idx="1341">
                  <c:v>400000</c:v>
                </c:pt>
                <c:pt idx="1342">
                  <c:v>400000</c:v>
                </c:pt>
                <c:pt idx="1343">
                  <c:v>400000</c:v>
                </c:pt>
                <c:pt idx="1344">
                  <c:v>400000</c:v>
                </c:pt>
                <c:pt idx="1345">
                  <c:v>400000</c:v>
                </c:pt>
                <c:pt idx="1346">
                  <c:v>400000</c:v>
                </c:pt>
                <c:pt idx="1347">
                  <c:v>400000</c:v>
                </c:pt>
                <c:pt idx="1348">
                  <c:v>400000</c:v>
                </c:pt>
                <c:pt idx="1349">
                  <c:v>400000</c:v>
                </c:pt>
                <c:pt idx="1350">
                  <c:v>400000</c:v>
                </c:pt>
                <c:pt idx="1351">
                  <c:v>400000</c:v>
                </c:pt>
                <c:pt idx="1352">
                  <c:v>400000</c:v>
                </c:pt>
                <c:pt idx="1353">
                  <c:v>400000</c:v>
                </c:pt>
                <c:pt idx="1354">
                  <c:v>400000</c:v>
                </c:pt>
                <c:pt idx="1355">
                  <c:v>400000</c:v>
                </c:pt>
                <c:pt idx="1356">
                  <c:v>400000</c:v>
                </c:pt>
                <c:pt idx="1357">
                  <c:v>400000</c:v>
                </c:pt>
                <c:pt idx="1358">
                  <c:v>400000</c:v>
                </c:pt>
                <c:pt idx="1359">
                  <c:v>400000</c:v>
                </c:pt>
                <c:pt idx="1360">
                  <c:v>400000</c:v>
                </c:pt>
                <c:pt idx="1361">
                  <c:v>400000</c:v>
                </c:pt>
                <c:pt idx="1362">
                  <c:v>400000</c:v>
                </c:pt>
                <c:pt idx="1363">
                  <c:v>400000</c:v>
                </c:pt>
                <c:pt idx="1364">
                  <c:v>400000</c:v>
                </c:pt>
                <c:pt idx="1365">
                  <c:v>400000</c:v>
                </c:pt>
                <c:pt idx="1366">
                  <c:v>400000</c:v>
                </c:pt>
                <c:pt idx="1367">
                  <c:v>400000</c:v>
                </c:pt>
                <c:pt idx="1368">
                  <c:v>400000</c:v>
                </c:pt>
                <c:pt idx="1369">
                  <c:v>400000</c:v>
                </c:pt>
                <c:pt idx="1370">
                  <c:v>400000</c:v>
                </c:pt>
                <c:pt idx="1371">
                  <c:v>400000</c:v>
                </c:pt>
                <c:pt idx="1372">
                  <c:v>400000</c:v>
                </c:pt>
                <c:pt idx="1373">
                  <c:v>400000</c:v>
                </c:pt>
                <c:pt idx="1374">
                  <c:v>400000</c:v>
                </c:pt>
                <c:pt idx="1375">
                  <c:v>400000</c:v>
                </c:pt>
                <c:pt idx="1376">
                  <c:v>400000</c:v>
                </c:pt>
                <c:pt idx="1377">
                  <c:v>400000</c:v>
                </c:pt>
                <c:pt idx="1378">
                  <c:v>400000</c:v>
                </c:pt>
                <c:pt idx="1379">
                  <c:v>400000</c:v>
                </c:pt>
                <c:pt idx="1380">
                  <c:v>400000</c:v>
                </c:pt>
                <c:pt idx="1381">
                  <c:v>400000</c:v>
                </c:pt>
                <c:pt idx="1382">
                  <c:v>400000</c:v>
                </c:pt>
                <c:pt idx="1383">
                  <c:v>400000</c:v>
                </c:pt>
                <c:pt idx="1384">
                  <c:v>400000</c:v>
                </c:pt>
                <c:pt idx="1385">
                  <c:v>400000</c:v>
                </c:pt>
                <c:pt idx="1386">
                  <c:v>400000</c:v>
                </c:pt>
                <c:pt idx="1387">
                  <c:v>400000</c:v>
                </c:pt>
                <c:pt idx="1388">
                  <c:v>400000</c:v>
                </c:pt>
                <c:pt idx="1389">
                  <c:v>400000</c:v>
                </c:pt>
                <c:pt idx="1390">
                  <c:v>400000</c:v>
                </c:pt>
                <c:pt idx="1391">
                  <c:v>400000</c:v>
                </c:pt>
                <c:pt idx="1392">
                  <c:v>400000</c:v>
                </c:pt>
                <c:pt idx="1393">
                  <c:v>400000</c:v>
                </c:pt>
                <c:pt idx="1394">
                  <c:v>400000</c:v>
                </c:pt>
                <c:pt idx="1395">
                  <c:v>400000</c:v>
                </c:pt>
                <c:pt idx="1396">
                  <c:v>400000</c:v>
                </c:pt>
                <c:pt idx="1397">
                  <c:v>400000</c:v>
                </c:pt>
                <c:pt idx="1398">
                  <c:v>400000</c:v>
                </c:pt>
                <c:pt idx="1399">
                  <c:v>400000</c:v>
                </c:pt>
                <c:pt idx="1400">
                  <c:v>400000</c:v>
                </c:pt>
                <c:pt idx="1401">
                  <c:v>400000</c:v>
                </c:pt>
                <c:pt idx="1402">
                  <c:v>400000</c:v>
                </c:pt>
                <c:pt idx="1403">
                  <c:v>400000</c:v>
                </c:pt>
                <c:pt idx="1404">
                  <c:v>400000</c:v>
                </c:pt>
                <c:pt idx="1405">
                  <c:v>400000</c:v>
                </c:pt>
                <c:pt idx="1406">
                  <c:v>400000</c:v>
                </c:pt>
                <c:pt idx="1407">
                  <c:v>400000</c:v>
                </c:pt>
                <c:pt idx="1408">
                  <c:v>400000</c:v>
                </c:pt>
                <c:pt idx="1409">
                  <c:v>400000</c:v>
                </c:pt>
                <c:pt idx="1410">
                  <c:v>400000</c:v>
                </c:pt>
                <c:pt idx="1411">
                  <c:v>400000</c:v>
                </c:pt>
                <c:pt idx="1412">
                  <c:v>400000</c:v>
                </c:pt>
                <c:pt idx="1413">
                  <c:v>400000</c:v>
                </c:pt>
                <c:pt idx="1414">
                  <c:v>400000</c:v>
                </c:pt>
                <c:pt idx="1415">
                  <c:v>400000</c:v>
                </c:pt>
                <c:pt idx="1416">
                  <c:v>400000</c:v>
                </c:pt>
                <c:pt idx="1417">
                  <c:v>400000</c:v>
                </c:pt>
                <c:pt idx="1418">
                  <c:v>400000</c:v>
                </c:pt>
                <c:pt idx="1419">
                  <c:v>400000</c:v>
                </c:pt>
                <c:pt idx="1420">
                  <c:v>400000</c:v>
                </c:pt>
                <c:pt idx="1421">
                  <c:v>400000</c:v>
                </c:pt>
                <c:pt idx="1422">
                  <c:v>400000</c:v>
                </c:pt>
                <c:pt idx="1423">
                  <c:v>400000</c:v>
                </c:pt>
                <c:pt idx="1424">
                  <c:v>400000</c:v>
                </c:pt>
                <c:pt idx="1425">
                  <c:v>400000</c:v>
                </c:pt>
                <c:pt idx="1426">
                  <c:v>400000</c:v>
                </c:pt>
                <c:pt idx="1427">
                  <c:v>400000</c:v>
                </c:pt>
                <c:pt idx="1428">
                  <c:v>400000</c:v>
                </c:pt>
                <c:pt idx="1429">
                  <c:v>400000</c:v>
                </c:pt>
                <c:pt idx="1430">
                  <c:v>400000</c:v>
                </c:pt>
                <c:pt idx="1431">
                  <c:v>400000</c:v>
                </c:pt>
                <c:pt idx="1432">
                  <c:v>400000</c:v>
                </c:pt>
                <c:pt idx="1433">
                  <c:v>400000</c:v>
                </c:pt>
                <c:pt idx="1434">
                  <c:v>400000</c:v>
                </c:pt>
                <c:pt idx="1435">
                  <c:v>400000</c:v>
                </c:pt>
                <c:pt idx="1436">
                  <c:v>400000</c:v>
                </c:pt>
                <c:pt idx="1437">
                  <c:v>400000</c:v>
                </c:pt>
                <c:pt idx="1438">
                  <c:v>400000</c:v>
                </c:pt>
                <c:pt idx="1439">
                  <c:v>400000</c:v>
                </c:pt>
                <c:pt idx="1440">
                  <c:v>400000</c:v>
                </c:pt>
                <c:pt idx="1441">
                  <c:v>400000</c:v>
                </c:pt>
                <c:pt idx="1442">
                  <c:v>400000</c:v>
                </c:pt>
                <c:pt idx="1443">
                  <c:v>400000</c:v>
                </c:pt>
                <c:pt idx="1444">
                  <c:v>400000</c:v>
                </c:pt>
                <c:pt idx="1445">
                  <c:v>400000</c:v>
                </c:pt>
                <c:pt idx="1446">
                  <c:v>400000</c:v>
                </c:pt>
                <c:pt idx="1447">
                  <c:v>400000</c:v>
                </c:pt>
                <c:pt idx="1448">
                  <c:v>400000</c:v>
                </c:pt>
                <c:pt idx="1449">
                  <c:v>400000</c:v>
                </c:pt>
                <c:pt idx="1450">
                  <c:v>400000</c:v>
                </c:pt>
                <c:pt idx="1451">
                  <c:v>400000</c:v>
                </c:pt>
                <c:pt idx="1452">
                  <c:v>400000</c:v>
                </c:pt>
                <c:pt idx="1453">
                  <c:v>400000</c:v>
                </c:pt>
                <c:pt idx="1454">
                  <c:v>400000</c:v>
                </c:pt>
                <c:pt idx="1455">
                  <c:v>400000</c:v>
                </c:pt>
                <c:pt idx="1456">
                  <c:v>400000</c:v>
                </c:pt>
                <c:pt idx="1457">
                  <c:v>400000</c:v>
                </c:pt>
                <c:pt idx="1458">
                  <c:v>400000</c:v>
                </c:pt>
                <c:pt idx="1459">
                  <c:v>400000</c:v>
                </c:pt>
                <c:pt idx="1460">
                  <c:v>400000</c:v>
                </c:pt>
                <c:pt idx="1461">
                  <c:v>400000</c:v>
                </c:pt>
                <c:pt idx="1462">
                  <c:v>400000</c:v>
                </c:pt>
                <c:pt idx="1463">
                  <c:v>400000</c:v>
                </c:pt>
                <c:pt idx="1464">
                  <c:v>400000</c:v>
                </c:pt>
                <c:pt idx="1465">
                  <c:v>400000</c:v>
                </c:pt>
                <c:pt idx="1466">
                  <c:v>400000</c:v>
                </c:pt>
                <c:pt idx="1467">
                  <c:v>400000</c:v>
                </c:pt>
                <c:pt idx="1468">
                  <c:v>400000</c:v>
                </c:pt>
                <c:pt idx="1469">
                  <c:v>400000</c:v>
                </c:pt>
                <c:pt idx="1470">
                  <c:v>400000</c:v>
                </c:pt>
                <c:pt idx="1471">
                  <c:v>400000</c:v>
                </c:pt>
                <c:pt idx="1472">
                  <c:v>400000</c:v>
                </c:pt>
                <c:pt idx="1473">
                  <c:v>400000</c:v>
                </c:pt>
                <c:pt idx="1474">
                  <c:v>400000</c:v>
                </c:pt>
                <c:pt idx="1475">
                  <c:v>400000</c:v>
                </c:pt>
                <c:pt idx="1476">
                  <c:v>400000</c:v>
                </c:pt>
                <c:pt idx="1477">
                  <c:v>400000</c:v>
                </c:pt>
                <c:pt idx="1478">
                  <c:v>400000</c:v>
                </c:pt>
                <c:pt idx="1479">
                  <c:v>400000</c:v>
                </c:pt>
                <c:pt idx="1480">
                  <c:v>400000</c:v>
                </c:pt>
                <c:pt idx="1481">
                  <c:v>400000</c:v>
                </c:pt>
                <c:pt idx="1482">
                  <c:v>400000</c:v>
                </c:pt>
                <c:pt idx="1483">
                  <c:v>400000</c:v>
                </c:pt>
                <c:pt idx="1484">
                  <c:v>400000</c:v>
                </c:pt>
                <c:pt idx="1485">
                  <c:v>400000</c:v>
                </c:pt>
                <c:pt idx="1486">
                  <c:v>400000</c:v>
                </c:pt>
                <c:pt idx="1487">
                  <c:v>400000</c:v>
                </c:pt>
                <c:pt idx="1488">
                  <c:v>400000</c:v>
                </c:pt>
                <c:pt idx="1489">
                  <c:v>400000</c:v>
                </c:pt>
                <c:pt idx="1490">
                  <c:v>400000</c:v>
                </c:pt>
                <c:pt idx="1491">
                  <c:v>400000</c:v>
                </c:pt>
                <c:pt idx="1492">
                  <c:v>400000</c:v>
                </c:pt>
                <c:pt idx="1493">
                  <c:v>400000</c:v>
                </c:pt>
                <c:pt idx="1494">
                  <c:v>400000</c:v>
                </c:pt>
                <c:pt idx="1495">
                  <c:v>400000</c:v>
                </c:pt>
                <c:pt idx="1496">
                  <c:v>400000</c:v>
                </c:pt>
                <c:pt idx="1497">
                  <c:v>400000</c:v>
                </c:pt>
                <c:pt idx="1498">
                  <c:v>400000</c:v>
                </c:pt>
                <c:pt idx="1499">
                  <c:v>400000</c:v>
                </c:pt>
                <c:pt idx="1500">
                  <c:v>400000</c:v>
                </c:pt>
                <c:pt idx="1501">
                  <c:v>450000</c:v>
                </c:pt>
                <c:pt idx="1502">
                  <c:v>450000</c:v>
                </c:pt>
                <c:pt idx="1503">
                  <c:v>450000</c:v>
                </c:pt>
                <c:pt idx="1504">
                  <c:v>450000</c:v>
                </c:pt>
                <c:pt idx="1505">
                  <c:v>450000</c:v>
                </c:pt>
                <c:pt idx="1506">
                  <c:v>450000</c:v>
                </c:pt>
                <c:pt idx="1507">
                  <c:v>450000</c:v>
                </c:pt>
                <c:pt idx="1508">
                  <c:v>450000</c:v>
                </c:pt>
                <c:pt idx="1509">
                  <c:v>450000</c:v>
                </c:pt>
                <c:pt idx="1510">
                  <c:v>450000</c:v>
                </c:pt>
                <c:pt idx="1511">
                  <c:v>450000</c:v>
                </c:pt>
                <c:pt idx="1512">
                  <c:v>450000</c:v>
                </c:pt>
                <c:pt idx="1513">
                  <c:v>450000</c:v>
                </c:pt>
                <c:pt idx="1514">
                  <c:v>450000</c:v>
                </c:pt>
                <c:pt idx="1515">
                  <c:v>450000</c:v>
                </c:pt>
                <c:pt idx="1516">
                  <c:v>450000</c:v>
                </c:pt>
                <c:pt idx="1517">
                  <c:v>450000</c:v>
                </c:pt>
                <c:pt idx="1518">
                  <c:v>450000</c:v>
                </c:pt>
                <c:pt idx="1519">
                  <c:v>450000</c:v>
                </c:pt>
                <c:pt idx="1520">
                  <c:v>450000</c:v>
                </c:pt>
                <c:pt idx="1521">
                  <c:v>450000</c:v>
                </c:pt>
                <c:pt idx="1522">
                  <c:v>450000</c:v>
                </c:pt>
                <c:pt idx="1523">
                  <c:v>450000</c:v>
                </c:pt>
                <c:pt idx="1524">
                  <c:v>450000</c:v>
                </c:pt>
                <c:pt idx="1525">
                  <c:v>450000</c:v>
                </c:pt>
                <c:pt idx="1526">
                  <c:v>450000</c:v>
                </c:pt>
                <c:pt idx="1527">
                  <c:v>450000</c:v>
                </c:pt>
                <c:pt idx="1528">
                  <c:v>450000</c:v>
                </c:pt>
                <c:pt idx="1529">
                  <c:v>450000</c:v>
                </c:pt>
                <c:pt idx="1530">
                  <c:v>450000</c:v>
                </c:pt>
                <c:pt idx="1531">
                  <c:v>450000</c:v>
                </c:pt>
                <c:pt idx="1532">
                  <c:v>450000</c:v>
                </c:pt>
                <c:pt idx="1533">
                  <c:v>450000</c:v>
                </c:pt>
                <c:pt idx="1534">
                  <c:v>450000</c:v>
                </c:pt>
                <c:pt idx="1535">
                  <c:v>450000</c:v>
                </c:pt>
                <c:pt idx="1536">
                  <c:v>450000</c:v>
                </c:pt>
                <c:pt idx="1537">
                  <c:v>450000</c:v>
                </c:pt>
                <c:pt idx="1538">
                  <c:v>450000</c:v>
                </c:pt>
                <c:pt idx="1539">
                  <c:v>450000</c:v>
                </c:pt>
                <c:pt idx="1540">
                  <c:v>450000</c:v>
                </c:pt>
                <c:pt idx="1541">
                  <c:v>450000</c:v>
                </c:pt>
                <c:pt idx="1542">
                  <c:v>450000</c:v>
                </c:pt>
                <c:pt idx="1543">
                  <c:v>450000</c:v>
                </c:pt>
                <c:pt idx="1544">
                  <c:v>450000</c:v>
                </c:pt>
                <c:pt idx="1545">
                  <c:v>450000</c:v>
                </c:pt>
                <c:pt idx="1546">
                  <c:v>450000</c:v>
                </c:pt>
                <c:pt idx="1547">
                  <c:v>450000</c:v>
                </c:pt>
                <c:pt idx="1548">
                  <c:v>450000</c:v>
                </c:pt>
                <c:pt idx="1549">
                  <c:v>450000</c:v>
                </c:pt>
                <c:pt idx="1550">
                  <c:v>450000</c:v>
                </c:pt>
                <c:pt idx="1551">
                  <c:v>450000</c:v>
                </c:pt>
                <c:pt idx="1552">
                  <c:v>450000</c:v>
                </c:pt>
                <c:pt idx="1553">
                  <c:v>450000</c:v>
                </c:pt>
                <c:pt idx="1554">
                  <c:v>450000</c:v>
                </c:pt>
                <c:pt idx="1555">
                  <c:v>450000</c:v>
                </c:pt>
                <c:pt idx="1556">
                  <c:v>450000</c:v>
                </c:pt>
                <c:pt idx="1557">
                  <c:v>450000</c:v>
                </c:pt>
                <c:pt idx="1558">
                  <c:v>450000</c:v>
                </c:pt>
                <c:pt idx="1559">
                  <c:v>450000</c:v>
                </c:pt>
                <c:pt idx="1560">
                  <c:v>450000</c:v>
                </c:pt>
                <c:pt idx="1561">
                  <c:v>450000</c:v>
                </c:pt>
                <c:pt idx="1562">
                  <c:v>450000</c:v>
                </c:pt>
                <c:pt idx="1563">
                  <c:v>450000</c:v>
                </c:pt>
                <c:pt idx="1564">
                  <c:v>450000</c:v>
                </c:pt>
                <c:pt idx="1565">
                  <c:v>450000</c:v>
                </c:pt>
                <c:pt idx="1566">
                  <c:v>450000</c:v>
                </c:pt>
                <c:pt idx="1567">
                  <c:v>450000</c:v>
                </c:pt>
                <c:pt idx="1568">
                  <c:v>450000</c:v>
                </c:pt>
                <c:pt idx="1569">
                  <c:v>450000</c:v>
                </c:pt>
                <c:pt idx="1570">
                  <c:v>450000</c:v>
                </c:pt>
                <c:pt idx="1571">
                  <c:v>450000</c:v>
                </c:pt>
                <c:pt idx="1572">
                  <c:v>450000</c:v>
                </c:pt>
                <c:pt idx="1573">
                  <c:v>450000</c:v>
                </c:pt>
                <c:pt idx="1574">
                  <c:v>450000</c:v>
                </c:pt>
                <c:pt idx="1575">
                  <c:v>450000</c:v>
                </c:pt>
                <c:pt idx="1576">
                  <c:v>450000</c:v>
                </c:pt>
                <c:pt idx="1577">
                  <c:v>450000</c:v>
                </c:pt>
                <c:pt idx="1578">
                  <c:v>450000</c:v>
                </c:pt>
                <c:pt idx="1579">
                  <c:v>450000</c:v>
                </c:pt>
                <c:pt idx="1580">
                  <c:v>450000</c:v>
                </c:pt>
                <c:pt idx="1581">
                  <c:v>450000</c:v>
                </c:pt>
                <c:pt idx="1582">
                  <c:v>450000</c:v>
                </c:pt>
                <c:pt idx="1583">
                  <c:v>450000</c:v>
                </c:pt>
                <c:pt idx="1584">
                  <c:v>450000</c:v>
                </c:pt>
                <c:pt idx="1585">
                  <c:v>450000</c:v>
                </c:pt>
                <c:pt idx="1586">
                  <c:v>450000</c:v>
                </c:pt>
                <c:pt idx="1587">
                  <c:v>450000</c:v>
                </c:pt>
                <c:pt idx="1588">
                  <c:v>450000</c:v>
                </c:pt>
                <c:pt idx="1589">
                  <c:v>450000</c:v>
                </c:pt>
                <c:pt idx="1590">
                  <c:v>450000</c:v>
                </c:pt>
                <c:pt idx="1591">
                  <c:v>450000</c:v>
                </c:pt>
                <c:pt idx="1592">
                  <c:v>450000</c:v>
                </c:pt>
                <c:pt idx="1593">
                  <c:v>450000</c:v>
                </c:pt>
                <c:pt idx="1594">
                  <c:v>450000</c:v>
                </c:pt>
                <c:pt idx="1595">
                  <c:v>450000</c:v>
                </c:pt>
                <c:pt idx="1596">
                  <c:v>450000</c:v>
                </c:pt>
                <c:pt idx="1597">
                  <c:v>450000</c:v>
                </c:pt>
                <c:pt idx="1598">
                  <c:v>450000</c:v>
                </c:pt>
                <c:pt idx="1599">
                  <c:v>450000</c:v>
                </c:pt>
                <c:pt idx="1600">
                  <c:v>450000</c:v>
                </c:pt>
                <c:pt idx="1601">
                  <c:v>450000</c:v>
                </c:pt>
                <c:pt idx="1602">
                  <c:v>450000</c:v>
                </c:pt>
                <c:pt idx="1603">
                  <c:v>450000</c:v>
                </c:pt>
                <c:pt idx="1604">
                  <c:v>450000</c:v>
                </c:pt>
                <c:pt idx="1605">
                  <c:v>450000</c:v>
                </c:pt>
                <c:pt idx="1606">
                  <c:v>450000</c:v>
                </c:pt>
                <c:pt idx="1607">
                  <c:v>450000</c:v>
                </c:pt>
                <c:pt idx="1608">
                  <c:v>450000</c:v>
                </c:pt>
                <c:pt idx="1609">
                  <c:v>450000</c:v>
                </c:pt>
                <c:pt idx="1610">
                  <c:v>450000</c:v>
                </c:pt>
                <c:pt idx="1611">
                  <c:v>450000</c:v>
                </c:pt>
                <c:pt idx="1612">
                  <c:v>450000</c:v>
                </c:pt>
                <c:pt idx="1613">
                  <c:v>450000</c:v>
                </c:pt>
                <c:pt idx="1614">
                  <c:v>450000</c:v>
                </c:pt>
                <c:pt idx="1615">
                  <c:v>450000</c:v>
                </c:pt>
                <c:pt idx="1616">
                  <c:v>450000</c:v>
                </c:pt>
                <c:pt idx="1617">
                  <c:v>450000</c:v>
                </c:pt>
                <c:pt idx="1618">
                  <c:v>450000</c:v>
                </c:pt>
                <c:pt idx="1619">
                  <c:v>450000</c:v>
                </c:pt>
                <c:pt idx="1620">
                  <c:v>450000</c:v>
                </c:pt>
                <c:pt idx="1621">
                  <c:v>450000</c:v>
                </c:pt>
                <c:pt idx="1622">
                  <c:v>450000</c:v>
                </c:pt>
                <c:pt idx="1623">
                  <c:v>450000</c:v>
                </c:pt>
                <c:pt idx="1624">
                  <c:v>450000</c:v>
                </c:pt>
                <c:pt idx="1625">
                  <c:v>450000</c:v>
                </c:pt>
                <c:pt idx="1626">
                  <c:v>450000</c:v>
                </c:pt>
                <c:pt idx="1627">
                  <c:v>450000</c:v>
                </c:pt>
                <c:pt idx="1628">
                  <c:v>450000</c:v>
                </c:pt>
                <c:pt idx="1629">
                  <c:v>450000</c:v>
                </c:pt>
                <c:pt idx="1630">
                  <c:v>450000</c:v>
                </c:pt>
                <c:pt idx="1631">
                  <c:v>450000</c:v>
                </c:pt>
                <c:pt idx="1632">
                  <c:v>450000</c:v>
                </c:pt>
                <c:pt idx="1633">
                  <c:v>450000</c:v>
                </c:pt>
                <c:pt idx="1634">
                  <c:v>450000</c:v>
                </c:pt>
                <c:pt idx="1635">
                  <c:v>450000</c:v>
                </c:pt>
                <c:pt idx="1636">
                  <c:v>450000</c:v>
                </c:pt>
                <c:pt idx="1637">
                  <c:v>450000</c:v>
                </c:pt>
                <c:pt idx="1638">
                  <c:v>450000</c:v>
                </c:pt>
                <c:pt idx="1639">
                  <c:v>450000</c:v>
                </c:pt>
                <c:pt idx="1640">
                  <c:v>450000</c:v>
                </c:pt>
                <c:pt idx="1641">
                  <c:v>450000</c:v>
                </c:pt>
                <c:pt idx="1642">
                  <c:v>450000</c:v>
                </c:pt>
                <c:pt idx="1643">
                  <c:v>450000</c:v>
                </c:pt>
                <c:pt idx="1644">
                  <c:v>450000</c:v>
                </c:pt>
                <c:pt idx="1645">
                  <c:v>450000</c:v>
                </c:pt>
                <c:pt idx="1646">
                  <c:v>450000</c:v>
                </c:pt>
                <c:pt idx="1647">
                  <c:v>450000</c:v>
                </c:pt>
                <c:pt idx="1648">
                  <c:v>450000</c:v>
                </c:pt>
                <c:pt idx="1649">
                  <c:v>450000</c:v>
                </c:pt>
                <c:pt idx="1650">
                  <c:v>450000</c:v>
                </c:pt>
                <c:pt idx="1651">
                  <c:v>450000</c:v>
                </c:pt>
                <c:pt idx="1652">
                  <c:v>450000</c:v>
                </c:pt>
                <c:pt idx="1653">
                  <c:v>450000</c:v>
                </c:pt>
                <c:pt idx="1654">
                  <c:v>450000</c:v>
                </c:pt>
                <c:pt idx="1655">
                  <c:v>450000</c:v>
                </c:pt>
                <c:pt idx="1656">
                  <c:v>450000</c:v>
                </c:pt>
                <c:pt idx="1657">
                  <c:v>450000</c:v>
                </c:pt>
                <c:pt idx="1658">
                  <c:v>450000</c:v>
                </c:pt>
                <c:pt idx="1659">
                  <c:v>450000</c:v>
                </c:pt>
                <c:pt idx="1660">
                  <c:v>450000</c:v>
                </c:pt>
                <c:pt idx="1661">
                  <c:v>450000</c:v>
                </c:pt>
                <c:pt idx="1662">
                  <c:v>450000</c:v>
                </c:pt>
                <c:pt idx="1663">
                  <c:v>450000</c:v>
                </c:pt>
                <c:pt idx="1664">
                  <c:v>450000</c:v>
                </c:pt>
                <c:pt idx="1665">
                  <c:v>450000</c:v>
                </c:pt>
                <c:pt idx="1666">
                  <c:v>450000</c:v>
                </c:pt>
                <c:pt idx="1667">
                  <c:v>450000</c:v>
                </c:pt>
                <c:pt idx="1668">
                  <c:v>450000</c:v>
                </c:pt>
                <c:pt idx="1669">
                  <c:v>450000</c:v>
                </c:pt>
                <c:pt idx="1670">
                  <c:v>450000</c:v>
                </c:pt>
                <c:pt idx="1671">
                  <c:v>450000</c:v>
                </c:pt>
                <c:pt idx="1672">
                  <c:v>450000</c:v>
                </c:pt>
                <c:pt idx="1673">
                  <c:v>450000</c:v>
                </c:pt>
                <c:pt idx="1674">
                  <c:v>450000</c:v>
                </c:pt>
                <c:pt idx="1675">
                  <c:v>450000</c:v>
                </c:pt>
                <c:pt idx="1676">
                  <c:v>450000</c:v>
                </c:pt>
                <c:pt idx="1677">
                  <c:v>450000</c:v>
                </c:pt>
                <c:pt idx="1678">
                  <c:v>450000</c:v>
                </c:pt>
                <c:pt idx="1679">
                  <c:v>450000</c:v>
                </c:pt>
                <c:pt idx="1680">
                  <c:v>450000</c:v>
                </c:pt>
                <c:pt idx="1681">
                  <c:v>450000</c:v>
                </c:pt>
                <c:pt idx="1682">
                  <c:v>450000</c:v>
                </c:pt>
                <c:pt idx="1683">
                  <c:v>450000</c:v>
                </c:pt>
                <c:pt idx="1684">
                  <c:v>450000</c:v>
                </c:pt>
                <c:pt idx="1685">
                  <c:v>450000</c:v>
                </c:pt>
                <c:pt idx="1686">
                  <c:v>450000</c:v>
                </c:pt>
                <c:pt idx="1687">
                  <c:v>450000</c:v>
                </c:pt>
                <c:pt idx="1688">
                  <c:v>450000</c:v>
                </c:pt>
                <c:pt idx="1689">
                  <c:v>450000</c:v>
                </c:pt>
                <c:pt idx="1690">
                  <c:v>450000</c:v>
                </c:pt>
                <c:pt idx="1691">
                  <c:v>450000</c:v>
                </c:pt>
                <c:pt idx="1692">
                  <c:v>450000</c:v>
                </c:pt>
                <c:pt idx="1693">
                  <c:v>450000</c:v>
                </c:pt>
                <c:pt idx="1694">
                  <c:v>450000</c:v>
                </c:pt>
                <c:pt idx="1695">
                  <c:v>450000</c:v>
                </c:pt>
                <c:pt idx="1696">
                  <c:v>450000</c:v>
                </c:pt>
                <c:pt idx="1697">
                  <c:v>450000</c:v>
                </c:pt>
                <c:pt idx="1698">
                  <c:v>450000</c:v>
                </c:pt>
                <c:pt idx="1699">
                  <c:v>450000</c:v>
                </c:pt>
                <c:pt idx="1700">
                  <c:v>450000</c:v>
                </c:pt>
                <c:pt idx="1701">
                  <c:v>500000</c:v>
                </c:pt>
                <c:pt idx="1702">
                  <c:v>500000</c:v>
                </c:pt>
                <c:pt idx="1703">
                  <c:v>500000</c:v>
                </c:pt>
                <c:pt idx="1704">
                  <c:v>500000</c:v>
                </c:pt>
                <c:pt idx="1705">
                  <c:v>500000</c:v>
                </c:pt>
                <c:pt idx="1706">
                  <c:v>500000</c:v>
                </c:pt>
                <c:pt idx="1707">
                  <c:v>500000</c:v>
                </c:pt>
                <c:pt idx="1708">
                  <c:v>500000</c:v>
                </c:pt>
                <c:pt idx="1709">
                  <c:v>500000</c:v>
                </c:pt>
                <c:pt idx="1710">
                  <c:v>500000</c:v>
                </c:pt>
                <c:pt idx="1711">
                  <c:v>500000</c:v>
                </c:pt>
                <c:pt idx="1712">
                  <c:v>500000</c:v>
                </c:pt>
                <c:pt idx="1713">
                  <c:v>500000</c:v>
                </c:pt>
                <c:pt idx="1714">
                  <c:v>500000</c:v>
                </c:pt>
                <c:pt idx="1715">
                  <c:v>500000</c:v>
                </c:pt>
                <c:pt idx="1716">
                  <c:v>500000</c:v>
                </c:pt>
                <c:pt idx="1717">
                  <c:v>500000</c:v>
                </c:pt>
                <c:pt idx="1718">
                  <c:v>500000</c:v>
                </c:pt>
                <c:pt idx="1719">
                  <c:v>500000</c:v>
                </c:pt>
                <c:pt idx="1720">
                  <c:v>500000</c:v>
                </c:pt>
                <c:pt idx="1721">
                  <c:v>500000</c:v>
                </c:pt>
                <c:pt idx="1722">
                  <c:v>500000</c:v>
                </c:pt>
                <c:pt idx="1723">
                  <c:v>500000</c:v>
                </c:pt>
                <c:pt idx="1724">
                  <c:v>500000</c:v>
                </c:pt>
                <c:pt idx="1725">
                  <c:v>500000</c:v>
                </c:pt>
                <c:pt idx="1726">
                  <c:v>500000</c:v>
                </c:pt>
                <c:pt idx="1727">
                  <c:v>500000</c:v>
                </c:pt>
                <c:pt idx="1728">
                  <c:v>500000</c:v>
                </c:pt>
                <c:pt idx="1729">
                  <c:v>500000</c:v>
                </c:pt>
                <c:pt idx="1730">
                  <c:v>500000</c:v>
                </c:pt>
                <c:pt idx="1731">
                  <c:v>500000</c:v>
                </c:pt>
                <c:pt idx="1732">
                  <c:v>500000</c:v>
                </c:pt>
                <c:pt idx="1733">
                  <c:v>500000</c:v>
                </c:pt>
                <c:pt idx="1734">
                  <c:v>500000</c:v>
                </c:pt>
                <c:pt idx="1735">
                  <c:v>500000</c:v>
                </c:pt>
                <c:pt idx="1736">
                  <c:v>500000</c:v>
                </c:pt>
                <c:pt idx="1737">
                  <c:v>500000</c:v>
                </c:pt>
                <c:pt idx="1738">
                  <c:v>500000</c:v>
                </c:pt>
                <c:pt idx="1739">
                  <c:v>500000</c:v>
                </c:pt>
                <c:pt idx="1740">
                  <c:v>500000</c:v>
                </c:pt>
                <c:pt idx="1741">
                  <c:v>500000</c:v>
                </c:pt>
                <c:pt idx="1742">
                  <c:v>500000</c:v>
                </c:pt>
                <c:pt idx="1743">
                  <c:v>500000</c:v>
                </c:pt>
                <c:pt idx="1744">
                  <c:v>500000</c:v>
                </c:pt>
                <c:pt idx="1745">
                  <c:v>500000</c:v>
                </c:pt>
                <c:pt idx="1746">
                  <c:v>500000</c:v>
                </c:pt>
                <c:pt idx="1747">
                  <c:v>500000</c:v>
                </c:pt>
                <c:pt idx="1748">
                  <c:v>500000</c:v>
                </c:pt>
                <c:pt idx="1749">
                  <c:v>500000</c:v>
                </c:pt>
                <c:pt idx="1750">
                  <c:v>500000</c:v>
                </c:pt>
                <c:pt idx="1751">
                  <c:v>500000</c:v>
                </c:pt>
                <c:pt idx="1752">
                  <c:v>500000</c:v>
                </c:pt>
                <c:pt idx="1753">
                  <c:v>500000</c:v>
                </c:pt>
                <c:pt idx="1754">
                  <c:v>500000</c:v>
                </c:pt>
                <c:pt idx="1755">
                  <c:v>500000</c:v>
                </c:pt>
                <c:pt idx="1756">
                  <c:v>500000</c:v>
                </c:pt>
                <c:pt idx="1757">
                  <c:v>500000</c:v>
                </c:pt>
                <c:pt idx="1758">
                  <c:v>500000</c:v>
                </c:pt>
                <c:pt idx="1759">
                  <c:v>500000</c:v>
                </c:pt>
                <c:pt idx="1760">
                  <c:v>500000</c:v>
                </c:pt>
                <c:pt idx="1761">
                  <c:v>500000</c:v>
                </c:pt>
                <c:pt idx="1762">
                  <c:v>500000</c:v>
                </c:pt>
                <c:pt idx="1763">
                  <c:v>500000</c:v>
                </c:pt>
                <c:pt idx="1764">
                  <c:v>500000</c:v>
                </c:pt>
                <c:pt idx="1765">
                  <c:v>500000</c:v>
                </c:pt>
                <c:pt idx="1766">
                  <c:v>500000</c:v>
                </c:pt>
                <c:pt idx="1767">
                  <c:v>500000</c:v>
                </c:pt>
                <c:pt idx="1768">
                  <c:v>500000</c:v>
                </c:pt>
                <c:pt idx="1769">
                  <c:v>500000</c:v>
                </c:pt>
                <c:pt idx="1770">
                  <c:v>500000</c:v>
                </c:pt>
                <c:pt idx="1771">
                  <c:v>500000</c:v>
                </c:pt>
                <c:pt idx="1772">
                  <c:v>500000</c:v>
                </c:pt>
                <c:pt idx="1773">
                  <c:v>500000</c:v>
                </c:pt>
                <c:pt idx="1774">
                  <c:v>500000</c:v>
                </c:pt>
                <c:pt idx="1775">
                  <c:v>500000</c:v>
                </c:pt>
                <c:pt idx="1776">
                  <c:v>500000</c:v>
                </c:pt>
                <c:pt idx="1777">
                  <c:v>500000</c:v>
                </c:pt>
                <c:pt idx="1778">
                  <c:v>500000</c:v>
                </c:pt>
                <c:pt idx="1779">
                  <c:v>500000</c:v>
                </c:pt>
                <c:pt idx="1780">
                  <c:v>500000</c:v>
                </c:pt>
                <c:pt idx="1781">
                  <c:v>500000</c:v>
                </c:pt>
                <c:pt idx="1782">
                  <c:v>500000</c:v>
                </c:pt>
                <c:pt idx="1783">
                  <c:v>500000</c:v>
                </c:pt>
                <c:pt idx="1784">
                  <c:v>500000</c:v>
                </c:pt>
                <c:pt idx="1785">
                  <c:v>500000</c:v>
                </c:pt>
                <c:pt idx="1786">
                  <c:v>500000</c:v>
                </c:pt>
                <c:pt idx="1787">
                  <c:v>500000</c:v>
                </c:pt>
                <c:pt idx="1788">
                  <c:v>500000</c:v>
                </c:pt>
                <c:pt idx="1789">
                  <c:v>500000</c:v>
                </c:pt>
                <c:pt idx="1790">
                  <c:v>500000</c:v>
                </c:pt>
                <c:pt idx="1791">
                  <c:v>500000</c:v>
                </c:pt>
                <c:pt idx="1792">
                  <c:v>500000</c:v>
                </c:pt>
                <c:pt idx="1793">
                  <c:v>500000</c:v>
                </c:pt>
                <c:pt idx="1794">
                  <c:v>500000</c:v>
                </c:pt>
                <c:pt idx="1795">
                  <c:v>500000</c:v>
                </c:pt>
                <c:pt idx="1796">
                  <c:v>500000</c:v>
                </c:pt>
                <c:pt idx="1797">
                  <c:v>500000</c:v>
                </c:pt>
                <c:pt idx="1798">
                  <c:v>500000</c:v>
                </c:pt>
                <c:pt idx="1799">
                  <c:v>500000</c:v>
                </c:pt>
                <c:pt idx="1800">
                  <c:v>500000</c:v>
                </c:pt>
                <c:pt idx="1801">
                  <c:v>500000</c:v>
                </c:pt>
                <c:pt idx="1802">
                  <c:v>500000</c:v>
                </c:pt>
                <c:pt idx="1803">
                  <c:v>500000</c:v>
                </c:pt>
                <c:pt idx="1804">
                  <c:v>500000</c:v>
                </c:pt>
                <c:pt idx="1805">
                  <c:v>500000</c:v>
                </c:pt>
                <c:pt idx="1806">
                  <c:v>500000</c:v>
                </c:pt>
                <c:pt idx="1807">
                  <c:v>500000</c:v>
                </c:pt>
                <c:pt idx="1808">
                  <c:v>500000</c:v>
                </c:pt>
                <c:pt idx="1809">
                  <c:v>500000</c:v>
                </c:pt>
                <c:pt idx="1810">
                  <c:v>500000</c:v>
                </c:pt>
                <c:pt idx="1811">
                  <c:v>500000</c:v>
                </c:pt>
                <c:pt idx="1812">
                  <c:v>500000</c:v>
                </c:pt>
                <c:pt idx="1813">
                  <c:v>500000</c:v>
                </c:pt>
                <c:pt idx="1814">
                  <c:v>500000</c:v>
                </c:pt>
                <c:pt idx="1815">
                  <c:v>500000</c:v>
                </c:pt>
                <c:pt idx="1816">
                  <c:v>500000</c:v>
                </c:pt>
                <c:pt idx="1817">
                  <c:v>500000</c:v>
                </c:pt>
                <c:pt idx="1818">
                  <c:v>500000</c:v>
                </c:pt>
                <c:pt idx="1819">
                  <c:v>500000</c:v>
                </c:pt>
                <c:pt idx="1820">
                  <c:v>500000</c:v>
                </c:pt>
                <c:pt idx="1821">
                  <c:v>500000</c:v>
                </c:pt>
                <c:pt idx="1822">
                  <c:v>500000</c:v>
                </c:pt>
                <c:pt idx="1823">
                  <c:v>500000</c:v>
                </c:pt>
                <c:pt idx="1824">
                  <c:v>500000</c:v>
                </c:pt>
                <c:pt idx="1825">
                  <c:v>500000</c:v>
                </c:pt>
                <c:pt idx="1826">
                  <c:v>500000</c:v>
                </c:pt>
                <c:pt idx="1827">
                  <c:v>500000</c:v>
                </c:pt>
                <c:pt idx="1828">
                  <c:v>500000</c:v>
                </c:pt>
                <c:pt idx="1829">
                  <c:v>500000</c:v>
                </c:pt>
                <c:pt idx="1830">
                  <c:v>500000</c:v>
                </c:pt>
                <c:pt idx="1831">
                  <c:v>500000</c:v>
                </c:pt>
                <c:pt idx="1832">
                  <c:v>500000</c:v>
                </c:pt>
                <c:pt idx="1833">
                  <c:v>500000</c:v>
                </c:pt>
                <c:pt idx="1834">
                  <c:v>500000</c:v>
                </c:pt>
                <c:pt idx="1835">
                  <c:v>500000</c:v>
                </c:pt>
                <c:pt idx="1836">
                  <c:v>500000</c:v>
                </c:pt>
                <c:pt idx="1837">
                  <c:v>500000</c:v>
                </c:pt>
                <c:pt idx="1838">
                  <c:v>500000</c:v>
                </c:pt>
                <c:pt idx="1839">
                  <c:v>500000</c:v>
                </c:pt>
                <c:pt idx="1840">
                  <c:v>500000</c:v>
                </c:pt>
                <c:pt idx="1841">
                  <c:v>500000</c:v>
                </c:pt>
                <c:pt idx="1842">
                  <c:v>500000</c:v>
                </c:pt>
                <c:pt idx="1843">
                  <c:v>500000</c:v>
                </c:pt>
                <c:pt idx="1844">
                  <c:v>500000</c:v>
                </c:pt>
                <c:pt idx="1845">
                  <c:v>500000</c:v>
                </c:pt>
                <c:pt idx="1846">
                  <c:v>500000</c:v>
                </c:pt>
                <c:pt idx="1847">
                  <c:v>500000</c:v>
                </c:pt>
                <c:pt idx="1848">
                  <c:v>500000</c:v>
                </c:pt>
                <c:pt idx="1849">
                  <c:v>500000</c:v>
                </c:pt>
                <c:pt idx="1850">
                  <c:v>500000</c:v>
                </c:pt>
                <c:pt idx="1851">
                  <c:v>500000</c:v>
                </c:pt>
                <c:pt idx="1852">
                  <c:v>500000</c:v>
                </c:pt>
                <c:pt idx="1853">
                  <c:v>500000</c:v>
                </c:pt>
                <c:pt idx="1854">
                  <c:v>500000</c:v>
                </c:pt>
                <c:pt idx="1855">
                  <c:v>500000</c:v>
                </c:pt>
                <c:pt idx="1856">
                  <c:v>500000</c:v>
                </c:pt>
                <c:pt idx="1857">
                  <c:v>500000</c:v>
                </c:pt>
                <c:pt idx="1858">
                  <c:v>500000</c:v>
                </c:pt>
                <c:pt idx="1859">
                  <c:v>500000</c:v>
                </c:pt>
                <c:pt idx="1860">
                  <c:v>500000</c:v>
                </c:pt>
                <c:pt idx="1861">
                  <c:v>500000</c:v>
                </c:pt>
                <c:pt idx="1862">
                  <c:v>500000</c:v>
                </c:pt>
                <c:pt idx="1863">
                  <c:v>500000</c:v>
                </c:pt>
                <c:pt idx="1864">
                  <c:v>500000</c:v>
                </c:pt>
                <c:pt idx="1865">
                  <c:v>500000</c:v>
                </c:pt>
                <c:pt idx="1866">
                  <c:v>500000</c:v>
                </c:pt>
                <c:pt idx="1867">
                  <c:v>500000</c:v>
                </c:pt>
                <c:pt idx="1868">
                  <c:v>500000</c:v>
                </c:pt>
                <c:pt idx="1869">
                  <c:v>500000</c:v>
                </c:pt>
                <c:pt idx="1870">
                  <c:v>500000</c:v>
                </c:pt>
                <c:pt idx="1871">
                  <c:v>500000</c:v>
                </c:pt>
                <c:pt idx="1872">
                  <c:v>500000</c:v>
                </c:pt>
                <c:pt idx="1873">
                  <c:v>500000</c:v>
                </c:pt>
                <c:pt idx="1874">
                  <c:v>500000</c:v>
                </c:pt>
                <c:pt idx="1875">
                  <c:v>500000</c:v>
                </c:pt>
                <c:pt idx="1876">
                  <c:v>500000</c:v>
                </c:pt>
                <c:pt idx="1877">
                  <c:v>500000</c:v>
                </c:pt>
                <c:pt idx="1878">
                  <c:v>500000</c:v>
                </c:pt>
                <c:pt idx="1879">
                  <c:v>500000</c:v>
                </c:pt>
                <c:pt idx="1880">
                  <c:v>500000</c:v>
                </c:pt>
                <c:pt idx="1881">
                  <c:v>500000</c:v>
                </c:pt>
                <c:pt idx="1882">
                  <c:v>500000</c:v>
                </c:pt>
                <c:pt idx="1883">
                  <c:v>500000</c:v>
                </c:pt>
                <c:pt idx="1884">
                  <c:v>500000</c:v>
                </c:pt>
                <c:pt idx="1885">
                  <c:v>500000</c:v>
                </c:pt>
                <c:pt idx="1886">
                  <c:v>500000</c:v>
                </c:pt>
                <c:pt idx="1887">
                  <c:v>500000</c:v>
                </c:pt>
                <c:pt idx="1888">
                  <c:v>500000</c:v>
                </c:pt>
                <c:pt idx="1889">
                  <c:v>500000</c:v>
                </c:pt>
                <c:pt idx="1890">
                  <c:v>500000</c:v>
                </c:pt>
                <c:pt idx="1891">
                  <c:v>500000</c:v>
                </c:pt>
                <c:pt idx="1892">
                  <c:v>500000</c:v>
                </c:pt>
                <c:pt idx="1893">
                  <c:v>500000</c:v>
                </c:pt>
                <c:pt idx="1894">
                  <c:v>500000</c:v>
                </c:pt>
                <c:pt idx="1895">
                  <c:v>500000</c:v>
                </c:pt>
                <c:pt idx="1896">
                  <c:v>500000</c:v>
                </c:pt>
                <c:pt idx="1897">
                  <c:v>500000</c:v>
                </c:pt>
                <c:pt idx="1898">
                  <c:v>500000</c:v>
                </c:pt>
                <c:pt idx="1899">
                  <c:v>500000</c:v>
                </c:pt>
                <c:pt idx="1900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C-4802-BE87-771E38A5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0150F-F8EA-4F9B-C306-8FA01821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22</xdr:col>
      <xdr:colOff>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4EE95-2174-4FE4-9E75-192FFDA75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4D80E-B6A1-4363-BEC6-1F69566D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1365-A8E8-41CB-8B6F-4A72840AE447}" name="var" displayName="var" ref="A1:C13" totalsRowShown="0" headerRowDxfId="11" dataDxfId="10">
  <autoFilter ref="A1:C13" xr:uid="{58441365-A8E8-41CB-8B6F-4A72840AE447}"/>
  <tableColumns count="3">
    <tableColumn id="4" xr3:uid="{4330EF0E-3475-40FA-AAA9-06F7B553BD89}" name="Type" dataDxfId="9"/>
    <tableColumn id="2" xr3:uid="{4B66E871-7431-46BC-9A65-33CA571FDD07}" name="EUR" dataDxfId="8"/>
    <tableColumn id="1" xr3:uid="{46E3F5CA-B86B-4C7C-B7CF-0BD4E63FB05E}" name="Note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E6B64-8FF3-47F4-8C23-E3F540FDAA0D}" name="Table2" displayName="Table2" ref="A1:H1902" totalsRowShown="0">
  <autoFilter ref="A1:H1902" xr:uid="{6C5E6B64-8FF3-47F4-8C23-E3F540FDAA0D}"/>
  <tableColumns count="8">
    <tableColumn id="1" xr3:uid="{B3D9F2FF-0252-44C3-8D35-407DD4BB43A7}" name="Volume"/>
    <tableColumn id="2" xr3:uid="{E8274348-2CA8-4ED8-9D71-D3E5BCE37499}" name="Volume Used" dataDxfId="6">
      <calculatedColumnFormula>IF(Table2[[#This Row],[Volume]]&lt;'Input Data'!$B$9,'Input Data'!$B$9,IF(Table2[[#This Row],[Volume]]&gt;'Input Data'!$B$10,'Input Data'!$B$10,Table2[[#This Row],[Volume]]))</calculatedColumnFormula>
    </tableColumn>
    <tableColumn id="3" xr3:uid="{D550A4BA-EB8C-45B7-8E3A-1D7C6BE3A33B}" name="Discount" dataDxfId="5" dataCellStyle="Percent">
      <calculatedColumnFormula>ROUNDDOWN((Table2[[#This Row],[Volume Used]]-'Input Data'!$B$9)/'Input Data'!$B$11,0)*'Input Data'!$B$12</calculatedColumnFormula>
    </tableColumn>
    <tableColumn id="4" xr3:uid="{4C6C2BD2-6939-469F-B9A3-0A69E2C3483C}" name="Variable Cost" dataDxfId="0">
      <calculatedColumnFormula>-(Table2[[#This Row],[Volume]]*(1-Table2[[#This Row],[Discount]])*'Input Data'!$B$2)/Table2[[#This Row],[Volume]]</calculatedColumnFormula>
    </tableColumn>
    <tableColumn id="5" xr3:uid="{D5B339A4-807A-45DE-8033-DA915329F7C6}" name="Multiplier" dataDxfId="4">
      <calculatedColumnFormula>ROUNDUP(Table2[[#This Row],[Volume]]/'Input Data'!$B$13,0)</calculatedColumnFormula>
    </tableColumn>
    <tableColumn id="6" xr3:uid="{8A804085-62B2-45DF-966A-4AA1D6AD3759}" name="Fixed Cost" dataDxfId="1">
      <calculatedColumnFormula>-Table2[[#This Row],[Multiplier]]*'Input Data'!$B$3</calculatedColumnFormula>
    </tableColumn>
    <tableColumn id="7" xr3:uid="{B79C2D4B-DD7A-4E42-9CDE-87460FB0BB8B}" name="Sigmoid" dataDxfId="3">
      <calculatedColumnFormula>(1 - (1 / (1 + EXP(-((Table2[[#This Row],[Volume]] / 1000) - 4.25))))) * 0.4 + 0.6</calculatedColumnFormula>
    </tableColumn>
    <tableColumn id="8" xr3:uid="{E88C723E-9C04-48E8-82E8-1A4B35897E17}" name="Price" dataDxfId="2">
      <calculatedColumnFormula>Table2[[#This Row],[Sigmoid]]*'Input Data'!$B$7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63-9402-43A9-867D-56345EBDDD57}">
  <dimension ref="A1:I13"/>
  <sheetViews>
    <sheetView zoomScale="115" zoomScaleNormal="115" workbookViewId="0">
      <selection activeCell="B25" sqref="B25"/>
    </sheetView>
  </sheetViews>
  <sheetFormatPr defaultRowHeight="24.95" customHeight="1" x14ac:dyDescent="0.25"/>
  <cols>
    <col min="1" max="2" width="24.42578125" style="3" customWidth="1"/>
    <col min="3" max="3" width="64.85546875" style="4" customWidth="1"/>
    <col min="4" max="4" width="9.140625" style="4"/>
    <col min="5" max="5" width="28.5703125" style="4" customWidth="1"/>
    <col min="6" max="6" width="28.5703125" customWidth="1"/>
    <col min="10" max="16384" width="9.140625" style="4"/>
  </cols>
  <sheetData>
    <row r="1" spans="1:6" ht="24.95" customHeight="1" x14ac:dyDescent="0.25">
      <c r="A1" s="3" t="s">
        <v>12</v>
      </c>
      <c r="B1" s="3" t="s">
        <v>14</v>
      </c>
      <c r="C1" s="3" t="s">
        <v>25</v>
      </c>
      <c r="E1" s="24" t="s">
        <v>38</v>
      </c>
      <c r="F1" s="25"/>
    </row>
    <row r="2" spans="1:6" ht="24.95" customHeight="1" x14ac:dyDescent="0.25">
      <c r="A2" s="3" t="s">
        <v>16</v>
      </c>
      <c r="B2" s="9">
        <v>-500</v>
      </c>
      <c r="C2" s="3" t="s">
        <v>26</v>
      </c>
      <c r="E2" s="12" t="s">
        <v>39</v>
      </c>
      <c r="F2" s="13">
        <f>IF(B6&lt;$B$9,$B$9,IF(B6&gt;$B$10,$B$10,B6))</f>
        <v>7500</v>
      </c>
    </row>
    <row r="3" spans="1:6" ht="24.95" customHeight="1" x14ac:dyDescent="0.25">
      <c r="A3" s="3" t="s">
        <v>17</v>
      </c>
      <c r="B3" s="9">
        <v>-50000</v>
      </c>
      <c r="C3" s="3" t="s">
        <v>27</v>
      </c>
      <c r="E3" s="12" t="s">
        <v>23</v>
      </c>
      <c r="F3" s="14">
        <f>ROUNDDOWN((F2-B9) / B11,0) * B12</f>
        <v>0.30000000000000004</v>
      </c>
    </row>
    <row r="4" spans="1:6" ht="24.95" customHeight="1" x14ac:dyDescent="0.25">
      <c r="A4" s="3" t="s">
        <v>18</v>
      </c>
      <c r="B4" s="9">
        <v>-250000</v>
      </c>
      <c r="C4" s="3" t="s">
        <v>28</v>
      </c>
      <c r="E4" s="12" t="s">
        <v>13</v>
      </c>
      <c r="F4" s="15">
        <f>B6*(1-F3)*B2</f>
        <v>-2625000</v>
      </c>
    </row>
    <row r="5" spans="1:6" ht="24.95" customHeight="1" x14ac:dyDescent="0.25">
      <c r="A5" s="3" t="s">
        <v>10</v>
      </c>
      <c r="B5" s="9">
        <v>-1000000</v>
      </c>
      <c r="C5" s="3" t="s">
        <v>29</v>
      </c>
    </row>
    <row r="6" spans="1:6" ht="24.95" customHeight="1" x14ac:dyDescent="0.25">
      <c r="A6" s="3" t="s">
        <v>11</v>
      </c>
      <c r="B6" s="11">
        <v>7500</v>
      </c>
      <c r="C6" s="3" t="s">
        <v>30</v>
      </c>
      <c r="E6" s="24" t="s">
        <v>40</v>
      </c>
      <c r="F6" s="25"/>
    </row>
    <row r="7" spans="1:6" ht="24.95" customHeight="1" x14ac:dyDescent="0.25">
      <c r="A7" s="3" t="s">
        <v>6</v>
      </c>
      <c r="B7" s="9">
        <v>750</v>
      </c>
      <c r="C7" s="3" t="s">
        <v>31</v>
      </c>
      <c r="E7" s="12" t="s">
        <v>41</v>
      </c>
      <c r="F7" s="16">
        <f>ROUNDUP(B6/B13,0)</f>
        <v>8</v>
      </c>
    </row>
    <row r="8" spans="1:6" ht="24.95" customHeight="1" x14ac:dyDescent="0.25">
      <c r="A8" s="3" t="s">
        <v>19</v>
      </c>
      <c r="B8" s="10">
        <v>0.08</v>
      </c>
      <c r="C8" s="3" t="s">
        <v>32</v>
      </c>
      <c r="E8" s="12" t="s">
        <v>13</v>
      </c>
      <c r="F8" s="15">
        <f>F7*B3</f>
        <v>-400000</v>
      </c>
    </row>
    <row r="9" spans="1:6" ht="24.95" customHeight="1" x14ac:dyDescent="0.25">
      <c r="A9" s="3" t="s">
        <v>20</v>
      </c>
      <c r="B9" s="11">
        <v>3000</v>
      </c>
      <c r="C9" s="3" t="s">
        <v>33</v>
      </c>
      <c r="E9" s="3"/>
      <c r="F9" s="3"/>
    </row>
    <row r="10" spans="1:6" ht="24.95" customHeight="1" x14ac:dyDescent="0.25">
      <c r="A10" s="3" t="s">
        <v>21</v>
      </c>
      <c r="B10" s="11">
        <v>8000</v>
      </c>
      <c r="C10" s="3" t="s">
        <v>34</v>
      </c>
      <c r="E10" s="24" t="s">
        <v>42</v>
      </c>
      <c r="F10" s="25"/>
    </row>
    <row r="11" spans="1:6" ht="24.95" customHeight="1" x14ac:dyDescent="0.25">
      <c r="A11" s="3" t="s">
        <v>22</v>
      </c>
      <c r="B11" s="11">
        <v>750</v>
      </c>
      <c r="C11" s="3" t="s">
        <v>37</v>
      </c>
      <c r="E11" s="12" t="s">
        <v>43</v>
      </c>
      <c r="F11" s="17">
        <f>(1 - (1 / (1 + EXP(-((B6 / 1000) - 4.25))))) * 0.4 + 0.6</f>
        <v>0.6149307549376517</v>
      </c>
    </row>
    <row r="12" spans="1:6" ht="24.95" customHeight="1" x14ac:dyDescent="0.25">
      <c r="A12" s="3" t="s">
        <v>23</v>
      </c>
      <c r="B12" s="10">
        <v>0.05</v>
      </c>
      <c r="C12" s="3" t="s">
        <v>35</v>
      </c>
      <c r="E12" s="12" t="s">
        <v>6</v>
      </c>
      <c r="F12" s="15">
        <f>B7*F11</f>
        <v>461.1980662032388</v>
      </c>
    </row>
    <row r="13" spans="1:6" ht="24.95" customHeight="1" x14ac:dyDescent="0.25">
      <c r="A13" s="3" t="s">
        <v>24</v>
      </c>
      <c r="B13" s="11">
        <v>1000</v>
      </c>
      <c r="C13" s="3" t="s">
        <v>36</v>
      </c>
    </row>
  </sheetData>
  <mergeCells count="3">
    <mergeCell ref="E1:F1"/>
    <mergeCell ref="E6:F6"/>
    <mergeCell ref="E10:F10"/>
  </mergeCells>
  <phoneticPr fontId="3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8E5-0902-400D-A525-63C31F48832C}">
  <dimension ref="A1:H1902"/>
  <sheetViews>
    <sheetView tabSelected="1" topLeftCell="A40" workbookViewId="0">
      <selection activeCell="Y25" sqref="Y25"/>
    </sheetView>
  </sheetViews>
  <sheetFormatPr defaultRowHeight="15" x14ac:dyDescent="0.25"/>
  <cols>
    <col min="1" max="1" width="10.140625" customWidth="1"/>
    <col min="2" max="2" width="15.140625" customWidth="1"/>
    <col min="3" max="3" width="10.85546875" customWidth="1"/>
    <col min="4" max="4" width="17.5703125" bestFit="1" customWidth="1"/>
    <col min="5" max="5" width="12.7109375" customWidth="1"/>
    <col min="6" max="6" width="12.28515625" customWidth="1"/>
    <col min="7" max="7" width="10.28515625" customWidth="1"/>
    <col min="8" max="8" width="12" bestFit="1" customWidth="1"/>
  </cols>
  <sheetData>
    <row r="1" spans="1:8" x14ac:dyDescent="0.25">
      <c r="A1" t="s">
        <v>11</v>
      </c>
      <c r="B1" t="s">
        <v>39</v>
      </c>
      <c r="C1" t="s">
        <v>23</v>
      </c>
      <c r="D1" t="s">
        <v>13</v>
      </c>
      <c r="E1" t="s">
        <v>41</v>
      </c>
      <c r="F1" t="s">
        <v>15</v>
      </c>
      <c r="G1" t="s">
        <v>43</v>
      </c>
      <c r="H1" t="s">
        <v>6</v>
      </c>
    </row>
    <row r="2" spans="1:8" x14ac:dyDescent="0.25">
      <c r="A2">
        <v>500</v>
      </c>
      <c r="B2">
        <f>IF(Table2[[#This Row],[Volume]]&lt;'Input Data'!$B$9,'Input Data'!$B$9,IF(Table2[[#This Row],[Volume]]&gt;'Input Data'!$B$10,'Input Data'!$B$10,Table2[[#This Row],[Volume]]))</f>
        <v>3000</v>
      </c>
      <c r="C2" s="18">
        <f>ROUNDDOWN((Table2[[#This Row],[Volume Used]]-'Input Data'!$B$9)/'Input Data'!$B$11,0)*'Input Data'!$B$12</f>
        <v>0</v>
      </c>
      <c r="D2" s="15">
        <f>-(Table2[[#This Row],[Volume]]*(1-Table2[[#This Row],[Discount]])*'Input Data'!$B$2)/Table2[[#This Row],[Volume]]</f>
        <v>500</v>
      </c>
      <c r="E2">
        <f>ROUNDUP(Table2[[#This Row],[Volume]]/'Input Data'!$B$13,0)</f>
        <v>1</v>
      </c>
      <c r="F2">
        <f>-Table2[[#This Row],[Multiplier]]*'Input Data'!$B$3</f>
        <v>50000</v>
      </c>
      <c r="G2">
        <f>(1 - (1 / (1 + EXP(-((Table2[[#This Row],[Volume]] / 1000) - 4.25))))) * 0.4 + 0.6</f>
        <v>0.99080905203598979</v>
      </c>
      <c r="H2">
        <f>Table2[[#This Row],[Sigmoid]]*'Input Data'!$B$7</f>
        <v>743.10678902699237</v>
      </c>
    </row>
    <row r="3" spans="1:8" x14ac:dyDescent="0.25">
      <c r="A3">
        <v>505</v>
      </c>
      <c r="B3">
        <f>IF(Table2[[#This Row],[Volume]]&lt;'Input Data'!$B$9,'Input Data'!$B$9,IF(Table2[[#This Row],[Volume]]&gt;'Input Data'!$B$10,'Input Data'!$B$10,Table2[[#This Row],[Volume]]))</f>
        <v>3000</v>
      </c>
      <c r="C3" s="18">
        <f>ROUNDDOWN((Table2[[#This Row],[Volume Used]]-'Input Data'!$B$9)/'Input Data'!$B$11,0)*'Input Data'!$B$12</f>
        <v>0</v>
      </c>
      <c r="D3" s="15">
        <f>-(Table2[[#This Row],[Volume]]*(1-Table2[[#This Row],[Discount]])*'Input Data'!$B$2)/Table2[[#This Row],[Volume]]</f>
        <v>500</v>
      </c>
      <c r="E3">
        <f>ROUNDUP(Table2[[#This Row],[Volume]]/'Input Data'!$B$13,0)</f>
        <v>1</v>
      </c>
      <c r="F3">
        <f>-Table2[[#This Row],[Multiplier]]*'Input Data'!$B$3</f>
        <v>50000</v>
      </c>
      <c r="G3">
        <f>(1 - (1 / (1 + EXP(-((Table2[[#This Row],[Volume]] / 1000) - 4.25))))) * 0.4 + 0.6</f>
        <v>0.99076404596441514</v>
      </c>
      <c r="H3">
        <f>Table2[[#This Row],[Sigmoid]]*'Input Data'!$B$7</f>
        <v>743.0730344733114</v>
      </c>
    </row>
    <row r="4" spans="1:8" x14ac:dyDescent="0.25">
      <c r="A4">
        <v>510</v>
      </c>
      <c r="B4">
        <f>IF(Table2[[#This Row],[Volume]]&lt;'Input Data'!$B$9,'Input Data'!$B$9,IF(Table2[[#This Row],[Volume]]&gt;'Input Data'!$B$10,'Input Data'!$B$10,Table2[[#This Row],[Volume]]))</f>
        <v>3000</v>
      </c>
      <c r="C4" s="18">
        <f>ROUNDDOWN((Table2[[#This Row],[Volume Used]]-'Input Data'!$B$9)/'Input Data'!$B$11,0)*'Input Data'!$B$12</f>
        <v>0</v>
      </c>
      <c r="D4" s="15">
        <f>-(Table2[[#This Row],[Volume]]*(1-Table2[[#This Row],[Discount]])*'Input Data'!$B$2)/Table2[[#This Row],[Volume]]</f>
        <v>500</v>
      </c>
      <c r="E4">
        <f>ROUNDUP(Table2[[#This Row],[Volume]]/'Input Data'!$B$13,0)</f>
        <v>1</v>
      </c>
      <c r="F4">
        <f>-Table2[[#This Row],[Multiplier]]*'Input Data'!$B$3</f>
        <v>50000</v>
      </c>
      <c r="G4">
        <f>(1 - (1 / (1 + EXP(-((Table2[[#This Row],[Volume]] / 1000) - 4.25))))) * 0.4 + 0.6</f>
        <v>0.99071882474174233</v>
      </c>
      <c r="H4">
        <f>Table2[[#This Row],[Sigmoid]]*'Input Data'!$B$7</f>
        <v>743.03911855630679</v>
      </c>
    </row>
    <row r="5" spans="1:8" x14ac:dyDescent="0.25">
      <c r="A5">
        <v>515</v>
      </c>
      <c r="B5">
        <f>IF(Table2[[#This Row],[Volume]]&lt;'Input Data'!$B$9,'Input Data'!$B$9,IF(Table2[[#This Row],[Volume]]&gt;'Input Data'!$B$10,'Input Data'!$B$10,Table2[[#This Row],[Volume]]))</f>
        <v>3000</v>
      </c>
      <c r="C5" s="18">
        <f>ROUNDDOWN((Table2[[#This Row],[Volume Used]]-'Input Data'!$B$9)/'Input Data'!$B$11,0)*'Input Data'!$B$12</f>
        <v>0</v>
      </c>
      <c r="D5" s="15">
        <f>-(Table2[[#This Row],[Volume]]*(1-Table2[[#This Row],[Discount]])*'Input Data'!$B$2)/Table2[[#This Row],[Volume]]</f>
        <v>500</v>
      </c>
      <c r="E5">
        <f>ROUNDUP(Table2[[#This Row],[Volume]]/'Input Data'!$B$13,0)</f>
        <v>1</v>
      </c>
      <c r="F5">
        <f>-Table2[[#This Row],[Multiplier]]*'Input Data'!$B$3</f>
        <v>50000</v>
      </c>
      <c r="G5">
        <f>(1 - (1 / (1 + EXP(-((Table2[[#This Row],[Volume]] / 1000) - 4.25))))) * 0.4 + 0.6</f>
        <v>0.99067338739081223</v>
      </c>
      <c r="H5">
        <f>Table2[[#This Row],[Sigmoid]]*'Input Data'!$B$7</f>
        <v>743.0050405431092</v>
      </c>
    </row>
    <row r="6" spans="1:8" x14ac:dyDescent="0.25">
      <c r="A6">
        <v>520</v>
      </c>
      <c r="B6">
        <f>IF(Table2[[#This Row],[Volume]]&lt;'Input Data'!$B$9,'Input Data'!$B$9,IF(Table2[[#This Row],[Volume]]&gt;'Input Data'!$B$10,'Input Data'!$B$10,Table2[[#This Row],[Volume]]))</f>
        <v>3000</v>
      </c>
      <c r="C6" s="18">
        <f>ROUNDDOWN((Table2[[#This Row],[Volume Used]]-'Input Data'!$B$9)/'Input Data'!$B$11,0)*'Input Data'!$B$12</f>
        <v>0</v>
      </c>
      <c r="D6" s="15">
        <f>-(Table2[[#This Row],[Volume]]*(1-Table2[[#This Row],[Discount]])*'Input Data'!$B$2)/Table2[[#This Row],[Volume]]</f>
        <v>500</v>
      </c>
      <c r="E6">
        <f>ROUNDUP(Table2[[#This Row],[Volume]]/'Input Data'!$B$13,0)</f>
        <v>1</v>
      </c>
      <c r="F6">
        <f>-Table2[[#This Row],[Multiplier]]*'Input Data'!$B$3</f>
        <v>50000</v>
      </c>
      <c r="G6">
        <f>(1 - (1 / (1 + EXP(-((Table2[[#This Row],[Volume]] / 1000) - 4.25))))) * 0.4 + 0.6</f>
        <v>0.99062773293053186</v>
      </c>
      <c r="H6">
        <f>Table2[[#This Row],[Sigmoid]]*'Input Data'!$B$7</f>
        <v>742.97079969789888</v>
      </c>
    </row>
    <row r="7" spans="1:8" x14ac:dyDescent="0.25">
      <c r="A7">
        <v>525</v>
      </c>
      <c r="B7">
        <f>IF(Table2[[#This Row],[Volume]]&lt;'Input Data'!$B$9,'Input Data'!$B$9,IF(Table2[[#This Row],[Volume]]&gt;'Input Data'!$B$10,'Input Data'!$B$10,Table2[[#This Row],[Volume]]))</f>
        <v>3000</v>
      </c>
      <c r="C7" s="18">
        <f>ROUNDDOWN((Table2[[#This Row],[Volume Used]]-'Input Data'!$B$9)/'Input Data'!$B$11,0)*'Input Data'!$B$12</f>
        <v>0</v>
      </c>
      <c r="D7" s="15">
        <f>-(Table2[[#This Row],[Volume]]*(1-Table2[[#This Row],[Discount]])*'Input Data'!$B$2)/Table2[[#This Row],[Volume]]</f>
        <v>500</v>
      </c>
      <c r="E7">
        <f>ROUNDUP(Table2[[#This Row],[Volume]]/'Input Data'!$B$13,0)</f>
        <v>1</v>
      </c>
      <c r="F7">
        <f>-Table2[[#This Row],[Multiplier]]*'Input Data'!$B$3</f>
        <v>50000</v>
      </c>
      <c r="G7">
        <f>(1 - (1 / (1 + EXP(-((Table2[[#This Row],[Volume]] / 1000) - 4.25))))) * 0.4 + 0.6</f>
        <v>0.99058186037586382</v>
      </c>
      <c r="H7">
        <f>Table2[[#This Row],[Sigmoid]]*'Input Data'!$B$7</f>
        <v>742.93639528189783</v>
      </c>
    </row>
    <row r="8" spans="1:8" x14ac:dyDescent="0.25">
      <c r="A8">
        <v>530</v>
      </c>
      <c r="B8">
        <f>IF(Table2[[#This Row],[Volume]]&lt;'Input Data'!$B$9,'Input Data'!$B$9,IF(Table2[[#This Row],[Volume]]&gt;'Input Data'!$B$10,'Input Data'!$B$10,Table2[[#This Row],[Volume]]))</f>
        <v>3000</v>
      </c>
      <c r="C8" s="18">
        <f>ROUNDDOWN((Table2[[#This Row],[Volume Used]]-'Input Data'!$B$9)/'Input Data'!$B$11,0)*'Input Data'!$B$12</f>
        <v>0</v>
      </c>
      <c r="D8" s="15">
        <f>-(Table2[[#This Row],[Volume]]*(1-Table2[[#This Row],[Discount]])*'Input Data'!$B$2)/Table2[[#This Row],[Volume]]</f>
        <v>500</v>
      </c>
      <c r="E8">
        <f>ROUNDUP(Table2[[#This Row],[Volume]]/'Input Data'!$B$13,0)</f>
        <v>1</v>
      </c>
      <c r="F8">
        <f>-Table2[[#This Row],[Multiplier]]*'Input Data'!$B$3</f>
        <v>50000</v>
      </c>
      <c r="G8">
        <f>(1 - (1 / (1 + EXP(-((Table2[[#This Row],[Volume]] / 1000) - 4.25))))) * 0.4 + 0.6</f>
        <v>0.99053576873781557</v>
      </c>
      <c r="H8">
        <f>Table2[[#This Row],[Sigmoid]]*'Input Data'!$B$7</f>
        <v>742.90182655336173</v>
      </c>
    </row>
    <row r="9" spans="1:8" x14ac:dyDescent="0.25">
      <c r="A9">
        <v>535</v>
      </c>
      <c r="B9">
        <f>IF(Table2[[#This Row],[Volume]]&lt;'Input Data'!$B$9,'Input Data'!$B$9,IF(Table2[[#This Row],[Volume]]&gt;'Input Data'!$B$10,'Input Data'!$B$10,Table2[[#This Row],[Volume]]))</f>
        <v>3000</v>
      </c>
      <c r="C9" s="18">
        <f>ROUNDDOWN((Table2[[#This Row],[Volume Used]]-'Input Data'!$B$9)/'Input Data'!$B$11,0)*'Input Data'!$B$12</f>
        <v>0</v>
      </c>
      <c r="D9" s="15">
        <f>-(Table2[[#This Row],[Volume]]*(1-Table2[[#This Row],[Discount]])*'Input Data'!$B$2)/Table2[[#This Row],[Volume]]</f>
        <v>500</v>
      </c>
      <c r="E9">
        <f>ROUNDUP(Table2[[#This Row],[Volume]]/'Input Data'!$B$13,0)</f>
        <v>1</v>
      </c>
      <c r="F9">
        <f>-Table2[[#This Row],[Multiplier]]*'Input Data'!$B$3</f>
        <v>50000</v>
      </c>
      <c r="G9">
        <f>(1 - (1 / (1 + EXP(-((Table2[[#This Row],[Volume]] / 1000) - 4.25))))) * 0.4 + 0.6</f>
        <v>0.99048945702342828</v>
      </c>
      <c r="H9">
        <f>Table2[[#This Row],[Sigmoid]]*'Input Data'!$B$7</f>
        <v>742.86709276757119</v>
      </c>
    </row>
    <row r="10" spans="1:8" x14ac:dyDescent="0.25">
      <c r="A10">
        <v>540</v>
      </c>
      <c r="B10">
        <f>IF(Table2[[#This Row],[Volume]]&lt;'Input Data'!$B$9,'Input Data'!$B$9,IF(Table2[[#This Row],[Volume]]&gt;'Input Data'!$B$10,'Input Data'!$B$10,Table2[[#This Row],[Volume]]))</f>
        <v>3000</v>
      </c>
      <c r="C10" s="18">
        <f>ROUNDDOWN((Table2[[#This Row],[Volume Used]]-'Input Data'!$B$9)/'Input Data'!$B$11,0)*'Input Data'!$B$12</f>
        <v>0</v>
      </c>
      <c r="D10" s="15">
        <f>-(Table2[[#This Row],[Volume]]*(1-Table2[[#This Row],[Discount]])*'Input Data'!$B$2)/Table2[[#This Row],[Volume]]</f>
        <v>500</v>
      </c>
      <c r="E10">
        <f>ROUNDUP(Table2[[#This Row],[Volume]]/'Input Data'!$B$13,0)</f>
        <v>1</v>
      </c>
      <c r="F10">
        <f>-Table2[[#This Row],[Multiplier]]*'Input Data'!$B$3</f>
        <v>50000</v>
      </c>
      <c r="G10">
        <f>(1 - (1 / (1 + EXP(-((Table2[[#This Row],[Volume]] / 1000) - 4.25))))) * 0.4 + 0.6</f>
        <v>0.99044292423576685</v>
      </c>
      <c r="H10">
        <f>Table2[[#This Row],[Sigmoid]]*'Input Data'!$B$7</f>
        <v>742.83219317682517</v>
      </c>
    </row>
    <row r="11" spans="1:8" x14ac:dyDescent="0.25">
      <c r="A11">
        <v>545</v>
      </c>
      <c r="B11">
        <f>IF(Table2[[#This Row],[Volume]]&lt;'Input Data'!$B$9,'Input Data'!$B$9,IF(Table2[[#This Row],[Volume]]&gt;'Input Data'!$B$10,'Input Data'!$B$10,Table2[[#This Row],[Volume]]))</f>
        <v>3000</v>
      </c>
      <c r="C11" s="18">
        <f>ROUNDDOWN((Table2[[#This Row],[Volume Used]]-'Input Data'!$B$9)/'Input Data'!$B$11,0)*'Input Data'!$B$12</f>
        <v>0</v>
      </c>
      <c r="D11" s="15">
        <f>-(Table2[[#This Row],[Volume]]*(1-Table2[[#This Row],[Discount]])*'Input Data'!$B$2)/Table2[[#This Row],[Volume]]</f>
        <v>500</v>
      </c>
      <c r="E11">
        <f>ROUNDUP(Table2[[#This Row],[Volume]]/'Input Data'!$B$13,0)</f>
        <v>1</v>
      </c>
      <c r="F11">
        <f>-Table2[[#This Row],[Multiplier]]*'Input Data'!$B$3</f>
        <v>50000</v>
      </c>
      <c r="G11">
        <f>(1 - (1 / (1 + EXP(-((Table2[[#This Row],[Volume]] / 1000) - 4.25))))) * 0.4 + 0.6</f>
        <v>0.99039616937390851</v>
      </c>
      <c r="H11">
        <f>Table2[[#This Row],[Sigmoid]]*'Input Data'!$B$7</f>
        <v>742.7971270304314</v>
      </c>
    </row>
    <row r="12" spans="1:8" x14ac:dyDescent="0.25">
      <c r="A12">
        <v>550</v>
      </c>
      <c r="B12">
        <f>IF(Table2[[#This Row],[Volume]]&lt;'Input Data'!$B$9,'Input Data'!$B$9,IF(Table2[[#This Row],[Volume]]&gt;'Input Data'!$B$10,'Input Data'!$B$10,Table2[[#This Row],[Volume]]))</f>
        <v>3000</v>
      </c>
      <c r="C12" s="18">
        <f>ROUNDDOWN((Table2[[#This Row],[Volume Used]]-'Input Data'!$B$9)/'Input Data'!$B$11,0)*'Input Data'!$B$12</f>
        <v>0</v>
      </c>
      <c r="D12" s="15">
        <f>-(Table2[[#This Row],[Volume]]*(1-Table2[[#This Row],[Discount]])*'Input Data'!$B$2)/Table2[[#This Row],[Volume]]</f>
        <v>500</v>
      </c>
      <c r="E12">
        <f>ROUNDUP(Table2[[#This Row],[Volume]]/'Input Data'!$B$13,0)</f>
        <v>1</v>
      </c>
      <c r="F12">
        <f>-Table2[[#This Row],[Multiplier]]*'Input Data'!$B$3</f>
        <v>50000</v>
      </c>
      <c r="G12">
        <f>(1 - (1 / (1 + EXP(-((Table2[[#This Row],[Volume]] / 1000) - 4.25))))) * 0.4 + 0.6</f>
        <v>0.99034919143293232</v>
      </c>
      <c r="H12">
        <f>Table2[[#This Row],[Sigmoid]]*'Input Data'!$B$7</f>
        <v>742.76189357469923</v>
      </c>
    </row>
    <row r="13" spans="1:8" x14ac:dyDescent="0.25">
      <c r="A13">
        <v>555</v>
      </c>
      <c r="B13">
        <f>IF(Table2[[#This Row],[Volume]]&lt;'Input Data'!$B$9,'Input Data'!$B$9,IF(Table2[[#This Row],[Volume]]&gt;'Input Data'!$B$10,'Input Data'!$B$10,Table2[[#This Row],[Volume]]))</f>
        <v>3000</v>
      </c>
      <c r="C13" s="18">
        <f>ROUNDDOWN((Table2[[#This Row],[Volume Used]]-'Input Data'!$B$9)/'Input Data'!$B$11,0)*'Input Data'!$B$12</f>
        <v>0</v>
      </c>
      <c r="D13" s="15">
        <f>-(Table2[[#This Row],[Volume]]*(1-Table2[[#This Row],[Discount]])*'Input Data'!$B$2)/Table2[[#This Row],[Volume]]</f>
        <v>500</v>
      </c>
      <c r="E13">
        <f>ROUNDUP(Table2[[#This Row],[Volume]]/'Input Data'!$B$13,0)</f>
        <v>1</v>
      </c>
      <c r="F13">
        <f>-Table2[[#This Row],[Multiplier]]*'Input Data'!$B$3</f>
        <v>50000</v>
      </c>
      <c r="G13">
        <f>(1 - (1 / (1 + EXP(-((Table2[[#This Row],[Volume]] / 1000) - 4.25))))) * 0.4 + 0.6</f>
        <v>0.99030198940390868</v>
      </c>
      <c r="H13">
        <f>Table2[[#This Row],[Sigmoid]]*'Input Data'!$B$7</f>
        <v>742.72649205293146</v>
      </c>
    </row>
    <row r="14" spans="1:8" x14ac:dyDescent="0.25">
      <c r="A14">
        <v>560</v>
      </c>
      <c r="B14">
        <f>IF(Table2[[#This Row],[Volume]]&lt;'Input Data'!$B$9,'Input Data'!$B$9,IF(Table2[[#This Row],[Volume]]&gt;'Input Data'!$B$10,'Input Data'!$B$10,Table2[[#This Row],[Volume]]))</f>
        <v>3000</v>
      </c>
      <c r="C14" s="18">
        <f>ROUNDDOWN((Table2[[#This Row],[Volume Used]]-'Input Data'!$B$9)/'Input Data'!$B$11,0)*'Input Data'!$B$12</f>
        <v>0</v>
      </c>
      <c r="D14" s="15">
        <f>-(Table2[[#This Row],[Volume]]*(1-Table2[[#This Row],[Discount]])*'Input Data'!$B$2)/Table2[[#This Row],[Volume]]</f>
        <v>500</v>
      </c>
      <c r="E14">
        <f>ROUNDUP(Table2[[#This Row],[Volume]]/'Input Data'!$B$13,0)</f>
        <v>1</v>
      </c>
      <c r="F14">
        <f>-Table2[[#This Row],[Multiplier]]*'Input Data'!$B$3</f>
        <v>50000</v>
      </c>
      <c r="G14">
        <f>(1 - (1 / (1 + EXP(-((Table2[[#This Row],[Volume]] / 1000) - 4.25))))) * 0.4 + 0.6</f>
        <v>0.99025456227388886</v>
      </c>
      <c r="H14">
        <f>Table2[[#This Row],[Sigmoid]]*'Input Data'!$B$7</f>
        <v>742.6909217054166</v>
      </c>
    </row>
    <row r="15" spans="1:8" x14ac:dyDescent="0.25">
      <c r="A15">
        <v>565</v>
      </c>
      <c r="B15">
        <f>IF(Table2[[#This Row],[Volume]]&lt;'Input Data'!$B$9,'Input Data'!$B$9,IF(Table2[[#This Row],[Volume]]&gt;'Input Data'!$B$10,'Input Data'!$B$10,Table2[[#This Row],[Volume]]))</f>
        <v>3000</v>
      </c>
      <c r="C15" s="18">
        <f>ROUNDDOWN((Table2[[#This Row],[Volume Used]]-'Input Data'!$B$9)/'Input Data'!$B$11,0)*'Input Data'!$B$12</f>
        <v>0</v>
      </c>
      <c r="D15" s="15">
        <f>-(Table2[[#This Row],[Volume]]*(1-Table2[[#This Row],[Discount]])*'Input Data'!$B$2)/Table2[[#This Row],[Volume]]</f>
        <v>500</v>
      </c>
      <c r="E15">
        <f>ROUNDUP(Table2[[#This Row],[Volume]]/'Input Data'!$B$13,0)</f>
        <v>1</v>
      </c>
      <c r="F15">
        <f>-Table2[[#This Row],[Multiplier]]*'Input Data'!$B$3</f>
        <v>50000</v>
      </c>
      <c r="G15">
        <f>(1 - (1 / (1 + EXP(-((Table2[[#This Row],[Volume]] / 1000) - 4.25))))) * 0.4 + 0.6</f>
        <v>0.99020690902589381</v>
      </c>
      <c r="H15">
        <f>Table2[[#This Row],[Sigmoid]]*'Input Data'!$B$7</f>
        <v>742.65518176942032</v>
      </c>
    </row>
    <row r="16" spans="1:8" x14ac:dyDescent="0.25">
      <c r="A16">
        <v>570</v>
      </c>
      <c r="B16">
        <f>IF(Table2[[#This Row],[Volume]]&lt;'Input Data'!$B$9,'Input Data'!$B$9,IF(Table2[[#This Row],[Volume]]&gt;'Input Data'!$B$10,'Input Data'!$B$10,Table2[[#This Row],[Volume]]))</f>
        <v>3000</v>
      </c>
      <c r="C16" s="18">
        <f>ROUNDDOWN((Table2[[#This Row],[Volume Used]]-'Input Data'!$B$9)/'Input Data'!$B$11,0)*'Input Data'!$B$12</f>
        <v>0</v>
      </c>
      <c r="D16" s="15">
        <f>-(Table2[[#This Row],[Volume]]*(1-Table2[[#This Row],[Discount]])*'Input Data'!$B$2)/Table2[[#This Row],[Volume]]</f>
        <v>500</v>
      </c>
      <c r="E16">
        <f>ROUNDUP(Table2[[#This Row],[Volume]]/'Input Data'!$B$13,0)</f>
        <v>1</v>
      </c>
      <c r="F16">
        <f>-Table2[[#This Row],[Multiplier]]*'Input Data'!$B$3</f>
        <v>50000</v>
      </c>
      <c r="G16">
        <f>(1 - (1 / (1 + EXP(-((Table2[[#This Row],[Volume]] / 1000) - 4.25))))) * 0.4 + 0.6</f>
        <v>0.99015902863890426</v>
      </c>
      <c r="H16">
        <f>Table2[[#This Row],[Sigmoid]]*'Input Data'!$B$7</f>
        <v>742.61927147917822</v>
      </c>
    </row>
    <row r="17" spans="1:8" x14ac:dyDescent="0.25">
      <c r="A17">
        <v>575</v>
      </c>
      <c r="B17">
        <f>IF(Table2[[#This Row],[Volume]]&lt;'Input Data'!$B$9,'Input Data'!$B$9,IF(Table2[[#This Row],[Volume]]&gt;'Input Data'!$B$10,'Input Data'!$B$10,Table2[[#This Row],[Volume]]))</f>
        <v>3000</v>
      </c>
      <c r="C17" s="18">
        <f>ROUNDDOWN((Table2[[#This Row],[Volume Used]]-'Input Data'!$B$9)/'Input Data'!$B$11,0)*'Input Data'!$B$12</f>
        <v>0</v>
      </c>
      <c r="D17" s="15">
        <f>-(Table2[[#This Row],[Volume]]*(1-Table2[[#This Row],[Discount]])*'Input Data'!$B$2)/Table2[[#This Row],[Volume]]</f>
        <v>500</v>
      </c>
      <c r="E17">
        <f>ROUNDUP(Table2[[#This Row],[Volume]]/'Input Data'!$B$13,0)</f>
        <v>1</v>
      </c>
      <c r="F17">
        <f>-Table2[[#This Row],[Multiplier]]*'Input Data'!$B$3</f>
        <v>50000</v>
      </c>
      <c r="G17">
        <f>(1 - (1 / (1 + EXP(-((Table2[[#This Row],[Volume]] / 1000) - 4.25))))) * 0.4 + 0.6</f>
        <v>0.99011092008784973</v>
      </c>
      <c r="H17">
        <f>Table2[[#This Row],[Sigmoid]]*'Input Data'!$B$7</f>
        <v>742.58319006588727</v>
      </c>
    </row>
    <row r="18" spans="1:8" x14ac:dyDescent="0.25">
      <c r="A18">
        <v>580</v>
      </c>
      <c r="B18">
        <f>IF(Table2[[#This Row],[Volume]]&lt;'Input Data'!$B$9,'Input Data'!$B$9,IF(Table2[[#This Row],[Volume]]&gt;'Input Data'!$B$10,'Input Data'!$B$10,Table2[[#This Row],[Volume]]))</f>
        <v>3000</v>
      </c>
      <c r="C18" s="18">
        <f>ROUNDDOWN((Table2[[#This Row],[Volume Used]]-'Input Data'!$B$9)/'Input Data'!$B$11,0)*'Input Data'!$B$12</f>
        <v>0</v>
      </c>
      <c r="D18" s="15">
        <f>-(Table2[[#This Row],[Volume]]*(1-Table2[[#This Row],[Discount]])*'Input Data'!$B$2)/Table2[[#This Row],[Volume]]</f>
        <v>500</v>
      </c>
      <c r="E18">
        <f>ROUNDUP(Table2[[#This Row],[Volume]]/'Input Data'!$B$13,0)</f>
        <v>1</v>
      </c>
      <c r="F18">
        <f>-Table2[[#This Row],[Multiplier]]*'Input Data'!$B$3</f>
        <v>50000</v>
      </c>
      <c r="G18">
        <f>(1 - (1 / (1 + EXP(-((Table2[[#This Row],[Volume]] / 1000) - 4.25))))) * 0.4 + 0.6</f>
        <v>0.99006258234359856</v>
      </c>
      <c r="H18">
        <f>Table2[[#This Row],[Sigmoid]]*'Input Data'!$B$7</f>
        <v>742.54693675769897</v>
      </c>
    </row>
    <row r="19" spans="1:8" x14ac:dyDescent="0.25">
      <c r="A19">
        <v>585</v>
      </c>
      <c r="B19">
        <f>IF(Table2[[#This Row],[Volume]]&lt;'Input Data'!$B$9,'Input Data'!$B$9,IF(Table2[[#This Row],[Volume]]&gt;'Input Data'!$B$10,'Input Data'!$B$10,Table2[[#This Row],[Volume]]))</f>
        <v>3000</v>
      </c>
      <c r="C19" s="18">
        <f>ROUNDDOWN((Table2[[#This Row],[Volume Used]]-'Input Data'!$B$9)/'Input Data'!$B$11,0)*'Input Data'!$B$12</f>
        <v>0</v>
      </c>
      <c r="D19" s="15">
        <f>-(Table2[[#This Row],[Volume]]*(1-Table2[[#This Row],[Discount]])*'Input Data'!$B$2)/Table2[[#This Row],[Volume]]</f>
        <v>500</v>
      </c>
      <c r="E19">
        <f>ROUNDUP(Table2[[#This Row],[Volume]]/'Input Data'!$B$13,0)</f>
        <v>1</v>
      </c>
      <c r="F19">
        <f>-Table2[[#This Row],[Multiplier]]*'Input Data'!$B$3</f>
        <v>50000</v>
      </c>
      <c r="G19">
        <f>(1 - (1 / (1 + EXP(-((Table2[[#This Row],[Volume]] / 1000) - 4.25))))) * 0.4 + 0.6</f>
        <v>0.99001401437294667</v>
      </c>
      <c r="H19">
        <f>Table2[[#This Row],[Sigmoid]]*'Input Data'!$B$7</f>
        <v>742.51051077970999</v>
      </c>
    </row>
    <row r="20" spans="1:8" x14ac:dyDescent="0.25">
      <c r="A20">
        <v>590</v>
      </c>
      <c r="B20">
        <f>IF(Table2[[#This Row],[Volume]]&lt;'Input Data'!$B$9,'Input Data'!$B$9,IF(Table2[[#This Row],[Volume]]&gt;'Input Data'!$B$10,'Input Data'!$B$10,Table2[[#This Row],[Volume]]))</f>
        <v>3000</v>
      </c>
      <c r="C20" s="18">
        <f>ROUNDDOWN((Table2[[#This Row],[Volume Used]]-'Input Data'!$B$9)/'Input Data'!$B$11,0)*'Input Data'!$B$12</f>
        <v>0</v>
      </c>
      <c r="D20" s="15">
        <f>-(Table2[[#This Row],[Volume]]*(1-Table2[[#This Row],[Discount]])*'Input Data'!$B$2)/Table2[[#This Row],[Volume]]</f>
        <v>500</v>
      </c>
      <c r="E20">
        <f>ROUNDUP(Table2[[#This Row],[Volume]]/'Input Data'!$B$13,0)</f>
        <v>1</v>
      </c>
      <c r="F20">
        <f>-Table2[[#This Row],[Multiplier]]*'Input Data'!$B$3</f>
        <v>50000</v>
      </c>
      <c r="G20">
        <f>(1 - (1 / (1 + EXP(-((Table2[[#This Row],[Volume]] / 1000) - 4.25))))) * 0.4 + 0.6</f>
        <v>0.98996521513860802</v>
      </c>
      <c r="H20">
        <f>Table2[[#This Row],[Sigmoid]]*'Input Data'!$B$7</f>
        <v>742.47391135395605</v>
      </c>
    </row>
    <row r="21" spans="1:8" x14ac:dyDescent="0.25">
      <c r="A21">
        <v>595</v>
      </c>
      <c r="B21">
        <f>IF(Table2[[#This Row],[Volume]]&lt;'Input Data'!$B$9,'Input Data'!$B$9,IF(Table2[[#This Row],[Volume]]&gt;'Input Data'!$B$10,'Input Data'!$B$10,Table2[[#This Row],[Volume]]))</f>
        <v>3000</v>
      </c>
      <c r="C21" s="18">
        <f>ROUNDDOWN((Table2[[#This Row],[Volume Used]]-'Input Data'!$B$9)/'Input Data'!$B$11,0)*'Input Data'!$B$12</f>
        <v>0</v>
      </c>
      <c r="D21" s="15">
        <f>-(Table2[[#This Row],[Volume]]*(1-Table2[[#This Row],[Discount]])*'Input Data'!$B$2)/Table2[[#This Row],[Volume]]</f>
        <v>500</v>
      </c>
      <c r="E21">
        <f>ROUNDUP(Table2[[#This Row],[Volume]]/'Input Data'!$B$13,0)</f>
        <v>1</v>
      </c>
      <c r="F21">
        <f>-Table2[[#This Row],[Multiplier]]*'Input Data'!$B$3</f>
        <v>50000</v>
      </c>
      <c r="G21">
        <f>(1 - (1 / (1 + EXP(-((Table2[[#This Row],[Volume]] / 1000) - 4.25))))) * 0.4 + 0.6</f>
        <v>0.98991618359920364</v>
      </c>
      <c r="H21">
        <f>Table2[[#This Row],[Sigmoid]]*'Input Data'!$B$7</f>
        <v>742.43713769940268</v>
      </c>
    </row>
    <row r="22" spans="1:8" x14ac:dyDescent="0.25">
      <c r="A22">
        <v>600</v>
      </c>
      <c r="B22">
        <f>IF(Table2[[#This Row],[Volume]]&lt;'Input Data'!$B$9,'Input Data'!$B$9,IF(Table2[[#This Row],[Volume]]&gt;'Input Data'!$B$10,'Input Data'!$B$10,Table2[[#This Row],[Volume]]))</f>
        <v>3000</v>
      </c>
      <c r="C22" s="18">
        <f>ROUNDDOWN((Table2[[#This Row],[Volume Used]]-'Input Data'!$B$9)/'Input Data'!$B$11,0)*'Input Data'!$B$12</f>
        <v>0</v>
      </c>
      <c r="D22" s="15">
        <f>-(Table2[[#This Row],[Volume]]*(1-Table2[[#This Row],[Discount]])*'Input Data'!$B$2)/Table2[[#This Row],[Volume]]</f>
        <v>500</v>
      </c>
      <c r="E22">
        <f>ROUNDUP(Table2[[#This Row],[Volume]]/'Input Data'!$B$13,0)</f>
        <v>1</v>
      </c>
      <c r="F22">
        <f>-Table2[[#This Row],[Multiplier]]*'Input Data'!$B$3</f>
        <v>50000</v>
      </c>
      <c r="G22">
        <f>(1 - (1 / (1 + EXP(-((Table2[[#This Row],[Volume]] / 1000) - 4.25))))) * 0.4 + 0.6</f>
        <v>0.98986691870925125</v>
      </c>
      <c r="H22">
        <f>Table2[[#This Row],[Sigmoid]]*'Input Data'!$B$7</f>
        <v>742.40018903193845</v>
      </c>
    </row>
    <row r="23" spans="1:8" x14ac:dyDescent="0.25">
      <c r="A23">
        <v>605</v>
      </c>
      <c r="B23">
        <f>IF(Table2[[#This Row],[Volume]]&lt;'Input Data'!$B$9,'Input Data'!$B$9,IF(Table2[[#This Row],[Volume]]&gt;'Input Data'!$B$10,'Input Data'!$B$10,Table2[[#This Row],[Volume]]))</f>
        <v>3000</v>
      </c>
      <c r="C23" s="18">
        <f>ROUNDDOWN((Table2[[#This Row],[Volume Used]]-'Input Data'!$B$9)/'Input Data'!$B$11,0)*'Input Data'!$B$12</f>
        <v>0</v>
      </c>
      <c r="D23" s="15">
        <f>-(Table2[[#This Row],[Volume]]*(1-Table2[[#This Row],[Discount]])*'Input Data'!$B$2)/Table2[[#This Row],[Volume]]</f>
        <v>500</v>
      </c>
      <c r="E23">
        <f>ROUNDUP(Table2[[#This Row],[Volume]]/'Input Data'!$B$13,0)</f>
        <v>1</v>
      </c>
      <c r="F23">
        <f>-Table2[[#This Row],[Multiplier]]*'Input Data'!$B$3</f>
        <v>50000</v>
      </c>
      <c r="G23">
        <f>(1 - (1 / (1 + EXP(-((Table2[[#This Row],[Volume]] / 1000) - 4.25))))) * 0.4 + 0.6</f>
        <v>0.98981741941915546</v>
      </c>
      <c r="H23">
        <f>Table2[[#This Row],[Sigmoid]]*'Input Data'!$B$7</f>
        <v>742.3630645643666</v>
      </c>
    </row>
    <row r="24" spans="1:8" x14ac:dyDescent="0.25">
      <c r="A24">
        <v>610</v>
      </c>
      <c r="B24">
        <f>IF(Table2[[#This Row],[Volume]]&lt;'Input Data'!$B$9,'Input Data'!$B$9,IF(Table2[[#This Row],[Volume]]&gt;'Input Data'!$B$10,'Input Data'!$B$10,Table2[[#This Row],[Volume]]))</f>
        <v>3000</v>
      </c>
      <c r="C24" s="18">
        <f>ROUNDDOWN((Table2[[#This Row],[Volume Used]]-'Input Data'!$B$9)/'Input Data'!$B$11,0)*'Input Data'!$B$12</f>
        <v>0</v>
      </c>
      <c r="D24" s="15">
        <f>-(Table2[[#This Row],[Volume]]*(1-Table2[[#This Row],[Discount]])*'Input Data'!$B$2)/Table2[[#This Row],[Volume]]</f>
        <v>500</v>
      </c>
      <c r="E24">
        <f>ROUNDUP(Table2[[#This Row],[Volume]]/'Input Data'!$B$13,0)</f>
        <v>1</v>
      </c>
      <c r="F24">
        <f>-Table2[[#This Row],[Multiplier]]*'Input Data'!$B$3</f>
        <v>50000</v>
      </c>
      <c r="G24">
        <f>(1 - (1 / (1 + EXP(-((Table2[[#This Row],[Volume]] / 1000) - 4.25))))) * 0.4 + 0.6</f>
        <v>0.98976768467519693</v>
      </c>
      <c r="H24">
        <f>Table2[[#This Row],[Sigmoid]]*'Input Data'!$B$7</f>
        <v>742.32576350639772</v>
      </c>
    </row>
    <row r="25" spans="1:8" x14ac:dyDescent="0.25">
      <c r="A25">
        <v>615</v>
      </c>
      <c r="B25">
        <f>IF(Table2[[#This Row],[Volume]]&lt;'Input Data'!$B$9,'Input Data'!$B$9,IF(Table2[[#This Row],[Volume]]&gt;'Input Data'!$B$10,'Input Data'!$B$10,Table2[[#This Row],[Volume]]))</f>
        <v>3000</v>
      </c>
      <c r="C25" s="18">
        <f>ROUNDDOWN((Table2[[#This Row],[Volume Used]]-'Input Data'!$B$9)/'Input Data'!$B$11,0)*'Input Data'!$B$12</f>
        <v>0</v>
      </c>
      <c r="D25" s="15">
        <f>-(Table2[[#This Row],[Volume]]*(1-Table2[[#This Row],[Discount]])*'Input Data'!$B$2)/Table2[[#This Row],[Volume]]</f>
        <v>500</v>
      </c>
      <c r="E25">
        <f>ROUNDUP(Table2[[#This Row],[Volume]]/'Input Data'!$B$13,0)</f>
        <v>1</v>
      </c>
      <c r="F25">
        <f>-Table2[[#This Row],[Multiplier]]*'Input Data'!$B$3</f>
        <v>50000</v>
      </c>
      <c r="G25">
        <f>(1 - (1 / (1 + EXP(-((Table2[[#This Row],[Volume]] / 1000) - 4.25))))) * 0.4 + 0.6</f>
        <v>0.9897177134195223</v>
      </c>
      <c r="H25">
        <f>Table2[[#This Row],[Sigmoid]]*'Input Data'!$B$7</f>
        <v>742.28828506464174</v>
      </c>
    </row>
    <row r="26" spans="1:8" x14ac:dyDescent="0.25">
      <c r="A26">
        <v>620</v>
      </c>
      <c r="B26">
        <f>IF(Table2[[#This Row],[Volume]]&lt;'Input Data'!$B$9,'Input Data'!$B$9,IF(Table2[[#This Row],[Volume]]&gt;'Input Data'!$B$10,'Input Data'!$B$10,Table2[[#This Row],[Volume]]))</f>
        <v>3000</v>
      </c>
      <c r="C26" s="18">
        <f>ROUNDDOWN((Table2[[#This Row],[Volume Used]]-'Input Data'!$B$9)/'Input Data'!$B$11,0)*'Input Data'!$B$12</f>
        <v>0</v>
      </c>
      <c r="D26" s="15">
        <f>-(Table2[[#This Row],[Volume]]*(1-Table2[[#This Row],[Discount]])*'Input Data'!$B$2)/Table2[[#This Row],[Volume]]</f>
        <v>500</v>
      </c>
      <c r="E26">
        <f>ROUNDUP(Table2[[#This Row],[Volume]]/'Input Data'!$B$13,0)</f>
        <v>1</v>
      </c>
      <c r="F26">
        <f>-Table2[[#This Row],[Multiplier]]*'Input Data'!$B$3</f>
        <v>50000</v>
      </c>
      <c r="G26">
        <f>(1 - (1 / (1 + EXP(-((Table2[[#This Row],[Volume]] / 1000) - 4.25))))) * 0.4 + 0.6</f>
        <v>0.98966750459013442</v>
      </c>
      <c r="H26">
        <f>Table2[[#This Row],[Sigmoid]]*'Input Data'!$B$7</f>
        <v>742.25062844260083</v>
      </c>
    </row>
    <row r="27" spans="1:8" x14ac:dyDescent="0.25">
      <c r="A27">
        <v>625</v>
      </c>
      <c r="B27">
        <f>IF(Table2[[#This Row],[Volume]]&lt;'Input Data'!$B$9,'Input Data'!$B$9,IF(Table2[[#This Row],[Volume]]&gt;'Input Data'!$B$10,'Input Data'!$B$10,Table2[[#This Row],[Volume]]))</f>
        <v>3000</v>
      </c>
      <c r="C27" s="18">
        <f>ROUNDDOWN((Table2[[#This Row],[Volume Used]]-'Input Data'!$B$9)/'Input Data'!$B$11,0)*'Input Data'!$B$12</f>
        <v>0</v>
      </c>
      <c r="D27" s="15">
        <f>-(Table2[[#This Row],[Volume]]*(1-Table2[[#This Row],[Discount]])*'Input Data'!$B$2)/Table2[[#This Row],[Volume]]</f>
        <v>500</v>
      </c>
      <c r="E27">
        <f>ROUNDUP(Table2[[#This Row],[Volume]]/'Input Data'!$B$13,0)</f>
        <v>1</v>
      </c>
      <c r="F27">
        <f>-Table2[[#This Row],[Multiplier]]*'Input Data'!$B$3</f>
        <v>50000</v>
      </c>
      <c r="G27">
        <f>(1 - (1 / (1 + EXP(-((Table2[[#This Row],[Volume]] / 1000) - 4.25))))) * 0.4 + 0.6</f>
        <v>0.98961705712088122</v>
      </c>
      <c r="H27">
        <f>Table2[[#This Row],[Sigmoid]]*'Input Data'!$B$7</f>
        <v>742.21279284066088</v>
      </c>
    </row>
    <row r="28" spans="1:8" x14ac:dyDescent="0.25">
      <c r="A28">
        <v>630</v>
      </c>
      <c r="B28">
        <f>IF(Table2[[#This Row],[Volume]]&lt;'Input Data'!$B$9,'Input Data'!$B$9,IF(Table2[[#This Row],[Volume]]&gt;'Input Data'!$B$10,'Input Data'!$B$10,Table2[[#This Row],[Volume]]))</f>
        <v>3000</v>
      </c>
      <c r="C28" s="18">
        <f>ROUNDDOWN((Table2[[#This Row],[Volume Used]]-'Input Data'!$B$9)/'Input Data'!$B$11,0)*'Input Data'!$B$12</f>
        <v>0</v>
      </c>
      <c r="D28" s="15">
        <f>-(Table2[[#This Row],[Volume]]*(1-Table2[[#This Row],[Discount]])*'Input Data'!$B$2)/Table2[[#This Row],[Volume]]</f>
        <v>500</v>
      </c>
      <c r="E28">
        <f>ROUNDUP(Table2[[#This Row],[Volume]]/'Input Data'!$B$13,0)</f>
        <v>1</v>
      </c>
      <c r="F28">
        <f>-Table2[[#This Row],[Multiplier]]*'Input Data'!$B$3</f>
        <v>50000</v>
      </c>
      <c r="G28">
        <f>(1 - (1 / (1 + EXP(-((Table2[[#This Row],[Volume]] / 1000) - 4.25))))) * 0.4 + 0.6</f>
        <v>0.98956636994144687</v>
      </c>
      <c r="H28">
        <f>Table2[[#This Row],[Sigmoid]]*'Input Data'!$B$7</f>
        <v>742.17477745608517</v>
      </c>
    </row>
    <row r="29" spans="1:8" x14ac:dyDescent="0.25">
      <c r="A29">
        <v>635</v>
      </c>
      <c r="B29">
        <f>IF(Table2[[#This Row],[Volume]]&lt;'Input Data'!$B$9,'Input Data'!$B$9,IF(Table2[[#This Row],[Volume]]&gt;'Input Data'!$B$10,'Input Data'!$B$10,Table2[[#This Row],[Volume]]))</f>
        <v>3000</v>
      </c>
      <c r="C29" s="18">
        <f>ROUNDDOWN((Table2[[#This Row],[Volume Used]]-'Input Data'!$B$9)/'Input Data'!$B$11,0)*'Input Data'!$B$12</f>
        <v>0</v>
      </c>
      <c r="D29" s="15">
        <f>-(Table2[[#This Row],[Volume]]*(1-Table2[[#This Row],[Discount]])*'Input Data'!$B$2)/Table2[[#This Row],[Volume]]</f>
        <v>500</v>
      </c>
      <c r="E29">
        <f>ROUNDUP(Table2[[#This Row],[Volume]]/'Input Data'!$B$13,0)</f>
        <v>1</v>
      </c>
      <c r="F29">
        <f>-Table2[[#This Row],[Multiplier]]*'Input Data'!$B$3</f>
        <v>50000</v>
      </c>
      <c r="G29">
        <f>(1 - (1 / (1 + EXP(-((Table2[[#This Row],[Volume]] / 1000) - 4.25))))) * 0.4 + 0.6</f>
        <v>0.98951544197734043</v>
      </c>
      <c r="H29">
        <f>Table2[[#This Row],[Sigmoid]]*'Input Data'!$B$7</f>
        <v>742.13658148300533</v>
      </c>
    </row>
    <row r="30" spans="1:8" x14ac:dyDescent="0.25">
      <c r="A30">
        <v>640</v>
      </c>
      <c r="B30">
        <f>IF(Table2[[#This Row],[Volume]]&lt;'Input Data'!$B$9,'Input Data'!$B$9,IF(Table2[[#This Row],[Volume]]&gt;'Input Data'!$B$10,'Input Data'!$B$10,Table2[[#This Row],[Volume]]))</f>
        <v>3000</v>
      </c>
      <c r="C30" s="18">
        <f>ROUNDDOWN((Table2[[#This Row],[Volume Used]]-'Input Data'!$B$9)/'Input Data'!$B$11,0)*'Input Data'!$B$12</f>
        <v>0</v>
      </c>
      <c r="D30" s="15">
        <f>-(Table2[[#This Row],[Volume]]*(1-Table2[[#This Row],[Discount]])*'Input Data'!$B$2)/Table2[[#This Row],[Volume]]</f>
        <v>500</v>
      </c>
      <c r="E30">
        <f>ROUNDUP(Table2[[#This Row],[Volume]]/'Input Data'!$B$13,0)</f>
        <v>1</v>
      </c>
      <c r="F30">
        <f>-Table2[[#This Row],[Multiplier]]*'Input Data'!$B$3</f>
        <v>50000</v>
      </c>
      <c r="G30">
        <f>(1 - (1 / (1 + EXP(-((Table2[[#This Row],[Volume]] / 1000) - 4.25))))) * 0.4 + 0.6</f>
        <v>0.98946427214988664</v>
      </c>
      <c r="H30">
        <f>Table2[[#This Row],[Sigmoid]]*'Input Data'!$B$7</f>
        <v>742.09820411241503</v>
      </c>
    </row>
    <row r="31" spans="1:8" x14ac:dyDescent="0.25">
      <c r="A31">
        <v>645</v>
      </c>
      <c r="B31">
        <f>IF(Table2[[#This Row],[Volume]]&lt;'Input Data'!$B$9,'Input Data'!$B$9,IF(Table2[[#This Row],[Volume]]&gt;'Input Data'!$B$10,'Input Data'!$B$10,Table2[[#This Row],[Volume]]))</f>
        <v>3000</v>
      </c>
      <c r="C31" s="18">
        <f>ROUNDDOWN((Table2[[#This Row],[Volume Used]]-'Input Data'!$B$9)/'Input Data'!$B$11,0)*'Input Data'!$B$12</f>
        <v>0</v>
      </c>
      <c r="D31" s="15">
        <f>-(Table2[[#This Row],[Volume]]*(1-Table2[[#This Row],[Discount]])*'Input Data'!$B$2)/Table2[[#This Row],[Volume]]</f>
        <v>500</v>
      </c>
      <c r="E31">
        <f>ROUNDUP(Table2[[#This Row],[Volume]]/'Input Data'!$B$13,0)</f>
        <v>1</v>
      </c>
      <c r="F31">
        <f>-Table2[[#This Row],[Multiplier]]*'Input Data'!$B$3</f>
        <v>50000</v>
      </c>
      <c r="G31">
        <f>(1 - (1 / (1 + EXP(-((Table2[[#This Row],[Volume]] / 1000) - 4.25))))) * 0.4 + 0.6</f>
        <v>0.98941285937621581</v>
      </c>
      <c r="H31">
        <f>Table2[[#This Row],[Sigmoid]]*'Input Data'!$B$7</f>
        <v>742.05964453216188</v>
      </c>
    </row>
    <row r="32" spans="1:8" x14ac:dyDescent="0.25">
      <c r="A32">
        <v>650</v>
      </c>
      <c r="B32">
        <f>IF(Table2[[#This Row],[Volume]]&lt;'Input Data'!$B$9,'Input Data'!$B$9,IF(Table2[[#This Row],[Volume]]&gt;'Input Data'!$B$10,'Input Data'!$B$10,Table2[[#This Row],[Volume]]))</f>
        <v>3000</v>
      </c>
      <c r="C32" s="18">
        <f>ROUNDDOWN((Table2[[#This Row],[Volume Used]]-'Input Data'!$B$9)/'Input Data'!$B$11,0)*'Input Data'!$B$12</f>
        <v>0</v>
      </c>
      <c r="D32" s="15">
        <f>-(Table2[[#This Row],[Volume]]*(1-Table2[[#This Row],[Discount]])*'Input Data'!$B$2)/Table2[[#This Row],[Volume]]</f>
        <v>500</v>
      </c>
      <c r="E32">
        <f>ROUNDUP(Table2[[#This Row],[Volume]]/'Input Data'!$B$13,0)</f>
        <v>1</v>
      </c>
      <c r="F32">
        <f>-Table2[[#This Row],[Multiplier]]*'Input Data'!$B$3</f>
        <v>50000</v>
      </c>
      <c r="G32">
        <f>(1 - (1 / (1 + EXP(-((Table2[[#This Row],[Volume]] / 1000) - 4.25))))) * 0.4 + 0.6</f>
        <v>0.98936120256925364</v>
      </c>
      <c r="H32">
        <f>Table2[[#This Row],[Sigmoid]]*'Input Data'!$B$7</f>
        <v>742.02090192694027</v>
      </c>
    </row>
    <row r="33" spans="1:8" x14ac:dyDescent="0.25">
      <c r="A33">
        <v>655</v>
      </c>
      <c r="B33">
        <f>IF(Table2[[#This Row],[Volume]]&lt;'Input Data'!$B$9,'Input Data'!$B$9,IF(Table2[[#This Row],[Volume]]&gt;'Input Data'!$B$10,'Input Data'!$B$10,Table2[[#This Row],[Volume]]))</f>
        <v>3000</v>
      </c>
      <c r="C33" s="18">
        <f>ROUNDDOWN((Table2[[#This Row],[Volume Used]]-'Input Data'!$B$9)/'Input Data'!$B$11,0)*'Input Data'!$B$12</f>
        <v>0</v>
      </c>
      <c r="D33" s="15">
        <f>-(Table2[[#This Row],[Volume]]*(1-Table2[[#This Row],[Discount]])*'Input Data'!$B$2)/Table2[[#This Row],[Volume]]</f>
        <v>500</v>
      </c>
      <c r="E33">
        <f>ROUNDUP(Table2[[#This Row],[Volume]]/'Input Data'!$B$13,0)</f>
        <v>1</v>
      </c>
      <c r="F33">
        <f>-Table2[[#This Row],[Multiplier]]*'Input Data'!$B$3</f>
        <v>50000</v>
      </c>
      <c r="G33">
        <f>(1 - (1 / (1 + EXP(-((Table2[[#This Row],[Volume]] / 1000) - 4.25))))) * 0.4 + 0.6</f>
        <v>0.98930930063771139</v>
      </c>
      <c r="H33">
        <f>Table2[[#This Row],[Sigmoid]]*'Input Data'!$B$7</f>
        <v>741.98197547828352</v>
      </c>
    </row>
    <row r="34" spans="1:8" x14ac:dyDescent="0.25">
      <c r="A34">
        <v>660</v>
      </c>
      <c r="B34">
        <f>IF(Table2[[#This Row],[Volume]]&lt;'Input Data'!$B$9,'Input Data'!$B$9,IF(Table2[[#This Row],[Volume]]&gt;'Input Data'!$B$10,'Input Data'!$B$10,Table2[[#This Row],[Volume]]))</f>
        <v>3000</v>
      </c>
      <c r="C34" s="18">
        <f>ROUNDDOWN((Table2[[#This Row],[Volume Used]]-'Input Data'!$B$9)/'Input Data'!$B$11,0)*'Input Data'!$B$12</f>
        <v>0</v>
      </c>
      <c r="D34" s="15">
        <f>-(Table2[[#This Row],[Volume]]*(1-Table2[[#This Row],[Discount]])*'Input Data'!$B$2)/Table2[[#This Row],[Volume]]</f>
        <v>500</v>
      </c>
      <c r="E34">
        <f>ROUNDUP(Table2[[#This Row],[Volume]]/'Input Data'!$B$13,0)</f>
        <v>1</v>
      </c>
      <c r="F34">
        <f>-Table2[[#This Row],[Multiplier]]*'Input Data'!$B$3</f>
        <v>50000</v>
      </c>
      <c r="G34">
        <f>(1 - (1 / (1 + EXP(-((Table2[[#This Row],[Volume]] / 1000) - 4.25))))) * 0.4 + 0.6</f>
        <v>0.98925715248607615</v>
      </c>
      <c r="H34">
        <f>Table2[[#This Row],[Sigmoid]]*'Input Data'!$B$7</f>
        <v>741.94286436455707</v>
      </c>
    </row>
    <row r="35" spans="1:8" x14ac:dyDescent="0.25">
      <c r="A35">
        <v>665</v>
      </c>
      <c r="B35">
        <f>IF(Table2[[#This Row],[Volume]]&lt;'Input Data'!$B$9,'Input Data'!$B$9,IF(Table2[[#This Row],[Volume]]&gt;'Input Data'!$B$10,'Input Data'!$B$10,Table2[[#This Row],[Volume]]))</f>
        <v>3000</v>
      </c>
      <c r="C35" s="18">
        <f>ROUNDDOWN((Table2[[#This Row],[Volume Used]]-'Input Data'!$B$9)/'Input Data'!$B$11,0)*'Input Data'!$B$12</f>
        <v>0</v>
      </c>
      <c r="D35" s="15">
        <f>-(Table2[[#This Row],[Volume]]*(1-Table2[[#This Row],[Discount]])*'Input Data'!$B$2)/Table2[[#This Row],[Volume]]</f>
        <v>500</v>
      </c>
      <c r="E35">
        <f>ROUNDUP(Table2[[#This Row],[Volume]]/'Input Data'!$B$13,0)</f>
        <v>1</v>
      </c>
      <c r="F35">
        <f>-Table2[[#This Row],[Multiplier]]*'Input Data'!$B$3</f>
        <v>50000</v>
      </c>
      <c r="G35">
        <f>(1 - (1 / (1 + EXP(-((Table2[[#This Row],[Volume]] / 1000) - 4.25))))) * 0.4 + 0.6</f>
        <v>0.98920475701460087</v>
      </c>
      <c r="H35">
        <f>Table2[[#This Row],[Sigmoid]]*'Input Data'!$B$7</f>
        <v>741.90356776095064</v>
      </c>
    </row>
    <row r="36" spans="1:8" x14ac:dyDescent="0.25">
      <c r="A36">
        <v>670</v>
      </c>
      <c r="B36">
        <f>IF(Table2[[#This Row],[Volume]]&lt;'Input Data'!$B$9,'Input Data'!$B$9,IF(Table2[[#This Row],[Volume]]&gt;'Input Data'!$B$10,'Input Data'!$B$10,Table2[[#This Row],[Volume]]))</f>
        <v>3000</v>
      </c>
      <c r="C36" s="18">
        <f>ROUNDDOWN((Table2[[#This Row],[Volume Used]]-'Input Data'!$B$9)/'Input Data'!$B$11,0)*'Input Data'!$B$12</f>
        <v>0</v>
      </c>
      <c r="D36" s="15">
        <f>-(Table2[[#This Row],[Volume]]*(1-Table2[[#This Row],[Discount]])*'Input Data'!$B$2)/Table2[[#This Row],[Volume]]</f>
        <v>500</v>
      </c>
      <c r="E36">
        <f>ROUNDUP(Table2[[#This Row],[Volume]]/'Input Data'!$B$13,0)</f>
        <v>1</v>
      </c>
      <c r="F36">
        <f>-Table2[[#This Row],[Multiplier]]*'Input Data'!$B$3</f>
        <v>50000</v>
      </c>
      <c r="G36">
        <f>(1 - (1 / (1 + EXP(-((Table2[[#This Row],[Volume]] / 1000) - 4.25))))) * 0.4 + 0.6</f>
        <v>0.98915211311929485</v>
      </c>
      <c r="H36">
        <f>Table2[[#This Row],[Sigmoid]]*'Input Data'!$B$7</f>
        <v>741.86408483947116</v>
      </c>
    </row>
    <row r="37" spans="1:8" x14ac:dyDescent="0.25">
      <c r="A37">
        <v>675</v>
      </c>
      <c r="B37">
        <f>IF(Table2[[#This Row],[Volume]]&lt;'Input Data'!$B$9,'Input Data'!$B$9,IF(Table2[[#This Row],[Volume]]&gt;'Input Data'!$B$10,'Input Data'!$B$10,Table2[[#This Row],[Volume]]))</f>
        <v>3000</v>
      </c>
      <c r="C37" s="18">
        <f>ROUNDDOWN((Table2[[#This Row],[Volume Used]]-'Input Data'!$B$9)/'Input Data'!$B$11,0)*'Input Data'!$B$12</f>
        <v>0</v>
      </c>
      <c r="D37" s="15">
        <f>-(Table2[[#This Row],[Volume]]*(1-Table2[[#This Row],[Discount]])*'Input Data'!$B$2)/Table2[[#This Row],[Volume]]</f>
        <v>500</v>
      </c>
      <c r="E37">
        <f>ROUNDUP(Table2[[#This Row],[Volume]]/'Input Data'!$B$13,0)</f>
        <v>1</v>
      </c>
      <c r="F37">
        <f>-Table2[[#This Row],[Multiplier]]*'Input Data'!$B$3</f>
        <v>50000</v>
      </c>
      <c r="G37">
        <f>(1 - (1 / (1 + EXP(-((Table2[[#This Row],[Volume]] / 1000) - 4.25))))) * 0.4 + 0.6</f>
        <v>0.98909921969191361</v>
      </c>
      <c r="H37">
        <f>Table2[[#This Row],[Sigmoid]]*'Input Data'!$B$7</f>
        <v>741.82441476893518</v>
      </c>
    </row>
    <row r="38" spans="1:8" x14ac:dyDescent="0.25">
      <c r="A38">
        <v>680</v>
      </c>
      <c r="B38">
        <f>IF(Table2[[#This Row],[Volume]]&lt;'Input Data'!$B$9,'Input Data'!$B$9,IF(Table2[[#This Row],[Volume]]&gt;'Input Data'!$B$10,'Input Data'!$B$10,Table2[[#This Row],[Volume]]))</f>
        <v>3000</v>
      </c>
      <c r="C38" s="18">
        <f>ROUNDDOWN((Table2[[#This Row],[Volume Used]]-'Input Data'!$B$9)/'Input Data'!$B$11,0)*'Input Data'!$B$12</f>
        <v>0</v>
      </c>
      <c r="D38" s="15">
        <f>-(Table2[[#This Row],[Volume]]*(1-Table2[[#This Row],[Discount]])*'Input Data'!$B$2)/Table2[[#This Row],[Volume]]</f>
        <v>500</v>
      </c>
      <c r="E38">
        <f>ROUNDUP(Table2[[#This Row],[Volume]]/'Input Data'!$B$13,0)</f>
        <v>1</v>
      </c>
      <c r="F38">
        <f>-Table2[[#This Row],[Multiplier]]*'Input Data'!$B$3</f>
        <v>50000</v>
      </c>
      <c r="G38">
        <f>(1 - (1 / (1 + EXP(-((Table2[[#This Row],[Volume]] / 1000) - 4.25))))) * 0.4 + 0.6</f>
        <v>0.98904607561994973</v>
      </c>
      <c r="H38">
        <f>Table2[[#This Row],[Sigmoid]]*'Input Data'!$B$7</f>
        <v>741.78455671496226</v>
      </c>
    </row>
    <row r="39" spans="1:8" x14ac:dyDescent="0.25">
      <c r="A39">
        <v>685</v>
      </c>
      <c r="B39">
        <f>IF(Table2[[#This Row],[Volume]]&lt;'Input Data'!$B$9,'Input Data'!$B$9,IF(Table2[[#This Row],[Volume]]&gt;'Input Data'!$B$10,'Input Data'!$B$10,Table2[[#This Row],[Volume]]))</f>
        <v>3000</v>
      </c>
      <c r="C39" s="18">
        <f>ROUNDDOWN((Table2[[#This Row],[Volume Used]]-'Input Data'!$B$9)/'Input Data'!$B$11,0)*'Input Data'!$B$12</f>
        <v>0</v>
      </c>
      <c r="D39" s="15">
        <f>-(Table2[[#This Row],[Volume]]*(1-Table2[[#This Row],[Discount]])*'Input Data'!$B$2)/Table2[[#This Row],[Volume]]</f>
        <v>500</v>
      </c>
      <c r="E39">
        <f>ROUNDUP(Table2[[#This Row],[Volume]]/'Input Data'!$B$13,0)</f>
        <v>1</v>
      </c>
      <c r="F39">
        <f>-Table2[[#This Row],[Multiplier]]*'Input Data'!$B$3</f>
        <v>50000</v>
      </c>
      <c r="G39">
        <f>(1 - (1 / (1 + EXP(-((Table2[[#This Row],[Volume]] / 1000) - 4.25))))) * 0.4 + 0.6</f>
        <v>0.98899267978662297</v>
      </c>
      <c r="H39">
        <f>Table2[[#This Row],[Sigmoid]]*'Input Data'!$B$7</f>
        <v>741.74450983996724</v>
      </c>
    </row>
    <row r="40" spans="1:8" x14ac:dyDescent="0.25">
      <c r="A40">
        <v>690</v>
      </c>
      <c r="B40">
        <f>IF(Table2[[#This Row],[Volume]]&lt;'Input Data'!$B$9,'Input Data'!$B$9,IF(Table2[[#This Row],[Volume]]&gt;'Input Data'!$B$10,'Input Data'!$B$10,Table2[[#This Row],[Volume]]))</f>
        <v>3000</v>
      </c>
      <c r="C40" s="18">
        <f>ROUNDDOWN((Table2[[#This Row],[Volume Used]]-'Input Data'!$B$9)/'Input Data'!$B$11,0)*'Input Data'!$B$12</f>
        <v>0</v>
      </c>
      <c r="D40" s="15">
        <f>-(Table2[[#This Row],[Volume]]*(1-Table2[[#This Row],[Discount]])*'Input Data'!$B$2)/Table2[[#This Row],[Volume]]</f>
        <v>500</v>
      </c>
      <c r="E40">
        <f>ROUNDUP(Table2[[#This Row],[Volume]]/'Input Data'!$B$13,0)</f>
        <v>1</v>
      </c>
      <c r="F40">
        <f>-Table2[[#This Row],[Multiplier]]*'Input Data'!$B$3</f>
        <v>50000</v>
      </c>
      <c r="G40">
        <f>(1 - (1 / (1 + EXP(-((Table2[[#This Row],[Volume]] / 1000) - 4.25))))) * 0.4 + 0.6</f>
        <v>0.98893903107087078</v>
      </c>
      <c r="H40">
        <f>Table2[[#This Row],[Sigmoid]]*'Input Data'!$B$7</f>
        <v>741.70427330315306</v>
      </c>
    </row>
    <row r="41" spans="1:8" x14ac:dyDescent="0.25">
      <c r="A41">
        <v>695</v>
      </c>
      <c r="B41">
        <f>IF(Table2[[#This Row],[Volume]]&lt;'Input Data'!$B$9,'Input Data'!$B$9,IF(Table2[[#This Row],[Volume]]&gt;'Input Data'!$B$10,'Input Data'!$B$10,Table2[[#This Row],[Volume]]))</f>
        <v>3000</v>
      </c>
      <c r="C41" s="18">
        <f>ROUNDDOWN((Table2[[#This Row],[Volume Used]]-'Input Data'!$B$9)/'Input Data'!$B$11,0)*'Input Data'!$B$12</f>
        <v>0</v>
      </c>
      <c r="D41" s="15">
        <f>-(Table2[[#This Row],[Volume]]*(1-Table2[[#This Row],[Discount]])*'Input Data'!$B$2)/Table2[[#This Row],[Volume]]</f>
        <v>500</v>
      </c>
      <c r="E41">
        <f>ROUNDUP(Table2[[#This Row],[Volume]]/'Input Data'!$B$13,0)</f>
        <v>1</v>
      </c>
      <c r="F41">
        <f>-Table2[[#This Row],[Multiplier]]*'Input Data'!$B$3</f>
        <v>50000</v>
      </c>
      <c r="G41">
        <f>(1 - (1 / (1 + EXP(-((Table2[[#This Row],[Volume]] / 1000) - 4.25))))) * 0.4 + 0.6</f>
        <v>0.98888512834733855</v>
      </c>
      <c r="H41">
        <f>Table2[[#This Row],[Sigmoid]]*'Input Data'!$B$7</f>
        <v>741.66384626050387</v>
      </c>
    </row>
    <row r="42" spans="1:8" x14ac:dyDescent="0.25">
      <c r="A42">
        <v>700</v>
      </c>
      <c r="B42">
        <f>IF(Table2[[#This Row],[Volume]]&lt;'Input Data'!$B$9,'Input Data'!$B$9,IF(Table2[[#This Row],[Volume]]&gt;'Input Data'!$B$10,'Input Data'!$B$10,Table2[[#This Row],[Volume]]))</f>
        <v>3000</v>
      </c>
      <c r="C42" s="18">
        <f>ROUNDDOWN((Table2[[#This Row],[Volume Used]]-'Input Data'!$B$9)/'Input Data'!$B$11,0)*'Input Data'!$B$12</f>
        <v>0</v>
      </c>
      <c r="D42" s="15">
        <f>-(Table2[[#This Row],[Volume]]*(1-Table2[[#This Row],[Discount]])*'Input Data'!$B$2)/Table2[[#This Row],[Volume]]</f>
        <v>500</v>
      </c>
      <c r="E42">
        <f>ROUNDUP(Table2[[#This Row],[Volume]]/'Input Data'!$B$13,0)</f>
        <v>1</v>
      </c>
      <c r="F42">
        <f>-Table2[[#This Row],[Multiplier]]*'Input Data'!$B$3</f>
        <v>50000</v>
      </c>
      <c r="G42">
        <f>(1 - (1 / (1 + EXP(-((Table2[[#This Row],[Volume]] / 1000) - 4.25))))) * 0.4 + 0.6</f>
        <v>0.98883097048637081</v>
      </c>
      <c r="H42">
        <f>Table2[[#This Row],[Sigmoid]]*'Input Data'!$B$7</f>
        <v>741.62322786477807</v>
      </c>
    </row>
    <row r="43" spans="1:8" x14ac:dyDescent="0.25">
      <c r="A43">
        <v>705</v>
      </c>
      <c r="B43">
        <f>IF(Table2[[#This Row],[Volume]]&lt;'Input Data'!$B$9,'Input Data'!$B$9,IF(Table2[[#This Row],[Volume]]&gt;'Input Data'!$B$10,'Input Data'!$B$10,Table2[[#This Row],[Volume]]))</f>
        <v>3000</v>
      </c>
      <c r="C43" s="18">
        <f>ROUNDDOWN((Table2[[#This Row],[Volume Used]]-'Input Data'!$B$9)/'Input Data'!$B$11,0)*'Input Data'!$B$12</f>
        <v>0</v>
      </c>
      <c r="D43" s="15">
        <f>-(Table2[[#This Row],[Volume]]*(1-Table2[[#This Row],[Discount]])*'Input Data'!$B$2)/Table2[[#This Row],[Volume]]</f>
        <v>500</v>
      </c>
      <c r="E43">
        <f>ROUNDUP(Table2[[#This Row],[Volume]]/'Input Data'!$B$13,0)</f>
        <v>1</v>
      </c>
      <c r="F43">
        <f>-Table2[[#This Row],[Multiplier]]*'Input Data'!$B$3</f>
        <v>50000</v>
      </c>
      <c r="G43">
        <f>(1 - (1 / (1 + EXP(-((Table2[[#This Row],[Volume]] / 1000) - 4.25))))) * 0.4 + 0.6</f>
        <v>0.98877655635400097</v>
      </c>
      <c r="H43">
        <f>Table2[[#This Row],[Sigmoid]]*'Input Data'!$B$7</f>
        <v>741.58241726550068</v>
      </c>
    </row>
    <row r="44" spans="1:8" x14ac:dyDescent="0.25">
      <c r="A44">
        <v>710</v>
      </c>
      <c r="B44">
        <f>IF(Table2[[#This Row],[Volume]]&lt;'Input Data'!$B$9,'Input Data'!$B$9,IF(Table2[[#This Row],[Volume]]&gt;'Input Data'!$B$10,'Input Data'!$B$10,Table2[[#This Row],[Volume]]))</f>
        <v>3000</v>
      </c>
      <c r="C44" s="18">
        <f>ROUNDDOWN((Table2[[#This Row],[Volume Used]]-'Input Data'!$B$9)/'Input Data'!$B$11,0)*'Input Data'!$B$12</f>
        <v>0</v>
      </c>
      <c r="D44" s="15">
        <f>-(Table2[[#This Row],[Volume]]*(1-Table2[[#This Row],[Discount]])*'Input Data'!$B$2)/Table2[[#This Row],[Volume]]</f>
        <v>500</v>
      </c>
      <c r="E44">
        <f>ROUNDUP(Table2[[#This Row],[Volume]]/'Input Data'!$B$13,0)</f>
        <v>1</v>
      </c>
      <c r="F44">
        <f>-Table2[[#This Row],[Multiplier]]*'Input Data'!$B$3</f>
        <v>50000</v>
      </c>
      <c r="G44">
        <f>(1 - (1 / (1 + EXP(-((Table2[[#This Row],[Volume]] / 1000) - 4.25))))) * 0.4 + 0.6</f>
        <v>0.98872188481194301</v>
      </c>
      <c r="H44">
        <f>Table2[[#This Row],[Sigmoid]]*'Input Data'!$B$7</f>
        <v>741.54141360895721</v>
      </c>
    </row>
    <row r="45" spans="1:8" x14ac:dyDescent="0.25">
      <c r="A45">
        <v>715</v>
      </c>
      <c r="B45">
        <f>IF(Table2[[#This Row],[Volume]]&lt;'Input Data'!$B$9,'Input Data'!$B$9,IF(Table2[[#This Row],[Volume]]&gt;'Input Data'!$B$10,'Input Data'!$B$10,Table2[[#This Row],[Volume]]))</f>
        <v>3000</v>
      </c>
      <c r="C45" s="18">
        <f>ROUNDDOWN((Table2[[#This Row],[Volume Used]]-'Input Data'!$B$9)/'Input Data'!$B$11,0)*'Input Data'!$B$12</f>
        <v>0</v>
      </c>
      <c r="D45" s="15">
        <f>-(Table2[[#This Row],[Volume]]*(1-Table2[[#This Row],[Discount]])*'Input Data'!$B$2)/Table2[[#This Row],[Volume]]</f>
        <v>500</v>
      </c>
      <c r="E45">
        <f>ROUNDUP(Table2[[#This Row],[Volume]]/'Input Data'!$B$13,0)</f>
        <v>1</v>
      </c>
      <c r="F45">
        <f>-Table2[[#This Row],[Multiplier]]*'Input Data'!$B$3</f>
        <v>50000</v>
      </c>
      <c r="G45">
        <f>(1 - (1 / (1 + EXP(-((Table2[[#This Row],[Volume]] / 1000) - 4.25))))) * 0.4 + 0.6</f>
        <v>0.98866695471758104</v>
      </c>
      <c r="H45">
        <f>Table2[[#This Row],[Sigmoid]]*'Input Data'!$B$7</f>
        <v>741.50021603818573</v>
      </c>
    </row>
    <row r="46" spans="1:8" x14ac:dyDescent="0.25">
      <c r="A46">
        <v>720</v>
      </c>
      <c r="B46">
        <f>IF(Table2[[#This Row],[Volume]]&lt;'Input Data'!$B$9,'Input Data'!$B$9,IF(Table2[[#This Row],[Volume]]&gt;'Input Data'!$B$10,'Input Data'!$B$10,Table2[[#This Row],[Volume]]))</f>
        <v>3000</v>
      </c>
      <c r="C46" s="18">
        <f>ROUNDDOWN((Table2[[#This Row],[Volume Used]]-'Input Data'!$B$9)/'Input Data'!$B$11,0)*'Input Data'!$B$12</f>
        <v>0</v>
      </c>
      <c r="D46" s="15">
        <f>-(Table2[[#This Row],[Volume]]*(1-Table2[[#This Row],[Discount]])*'Input Data'!$B$2)/Table2[[#This Row],[Volume]]</f>
        <v>500</v>
      </c>
      <c r="E46">
        <f>ROUNDUP(Table2[[#This Row],[Volume]]/'Input Data'!$B$13,0)</f>
        <v>1</v>
      </c>
      <c r="F46">
        <f>-Table2[[#This Row],[Multiplier]]*'Input Data'!$B$3</f>
        <v>50000</v>
      </c>
      <c r="G46">
        <f>(1 - (1 / (1 + EXP(-((Table2[[#This Row],[Volume]] / 1000) - 4.25))))) * 0.4 + 0.6</f>
        <v>0.98861176492396108</v>
      </c>
      <c r="H46">
        <f>Table2[[#This Row],[Sigmoid]]*'Input Data'!$B$7</f>
        <v>741.45882369297078</v>
      </c>
    </row>
    <row r="47" spans="1:8" x14ac:dyDescent="0.25">
      <c r="A47">
        <v>725</v>
      </c>
      <c r="B47">
        <f>IF(Table2[[#This Row],[Volume]]&lt;'Input Data'!$B$9,'Input Data'!$B$9,IF(Table2[[#This Row],[Volume]]&gt;'Input Data'!$B$10,'Input Data'!$B$10,Table2[[#This Row],[Volume]]))</f>
        <v>3000</v>
      </c>
      <c r="C47" s="18">
        <f>ROUNDDOWN((Table2[[#This Row],[Volume Used]]-'Input Data'!$B$9)/'Input Data'!$B$11,0)*'Input Data'!$B$12</f>
        <v>0</v>
      </c>
      <c r="D47" s="15">
        <f>-(Table2[[#This Row],[Volume]]*(1-Table2[[#This Row],[Discount]])*'Input Data'!$B$2)/Table2[[#This Row],[Volume]]</f>
        <v>500</v>
      </c>
      <c r="E47">
        <f>ROUNDUP(Table2[[#This Row],[Volume]]/'Input Data'!$B$13,0)</f>
        <v>1</v>
      </c>
      <c r="F47">
        <f>-Table2[[#This Row],[Multiplier]]*'Input Data'!$B$3</f>
        <v>50000</v>
      </c>
      <c r="G47">
        <f>(1 - (1 / (1 + EXP(-((Table2[[#This Row],[Volume]] / 1000) - 4.25))))) * 0.4 + 0.6</f>
        <v>0.98855631427978152</v>
      </c>
      <c r="H47">
        <f>Table2[[#This Row],[Sigmoid]]*'Input Data'!$B$7</f>
        <v>741.41723570983618</v>
      </c>
    </row>
    <row r="48" spans="1:8" x14ac:dyDescent="0.25">
      <c r="A48">
        <v>730</v>
      </c>
      <c r="B48">
        <f>IF(Table2[[#This Row],[Volume]]&lt;'Input Data'!$B$9,'Input Data'!$B$9,IF(Table2[[#This Row],[Volume]]&gt;'Input Data'!$B$10,'Input Data'!$B$10,Table2[[#This Row],[Volume]]))</f>
        <v>3000</v>
      </c>
      <c r="C48" s="18">
        <f>ROUNDDOWN((Table2[[#This Row],[Volume Used]]-'Input Data'!$B$9)/'Input Data'!$B$11,0)*'Input Data'!$B$12</f>
        <v>0</v>
      </c>
      <c r="D48" s="15">
        <f>-(Table2[[#This Row],[Volume]]*(1-Table2[[#This Row],[Discount]])*'Input Data'!$B$2)/Table2[[#This Row],[Volume]]</f>
        <v>500</v>
      </c>
      <c r="E48">
        <f>ROUNDUP(Table2[[#This Row],[Volume]]/'Input Data'!$B$13,0)</f>
        <v>1</v>
      </c>
      <c r="F48">
        <f>-Table2[[#This Row],[Multiplier]]*'Input Data'!$B$3</f>
        <v>50000</v>
      </c>
      <c r="G48">
        <f>(1 - (1 / (1 + EXP(-((Table2[[#This Row],[Volume]] / 1000) - 4.25))))) * 0.4 + 0.6</f>
        <v>0.98850060162938402</v>
      </c>
      <c r="H48">
        <f>Table2[[#This Row],[Sigmoid]]*'Input Data'!$B$7</f>
        <v>741.37545122203801</v>
      </c>
    </row>
    <row r="49" spans="1:8" x14ac:dyDescent="0.25">
      <c r="A49">
        <v>735</v>
      </c>
      <c r="B49">
        <f>IF(Table2[[#This Row],[Volume]]&lt;'Input Data'!$B$9,'Input Data'!$B$9,IF(Table2[[#This Row],[Volume]]&gt;'Input Data'!$B$10,'Input Data'!$B$10,Table2[[#This Row],[Volume]]))</f>
        <v>3000</v>
      </c>
      <c r="C49" s="18">
        <f>ROUNDDOWN((Table2[[#This Row],[Volume Used]]-'Input Data'!$B$9)/'Input Data'!$B$11,0)*'Input Data'!$B$12</f>
        <v>0</v>
      </c>
      <c r="D49" s="15">
        <f>-(Table2[[#This Row],[Volume]]*(1-Table2[[#This Row],[Discount]])*'Input Data'!$B$2)/Table2[[#This Row],[Volume]]</f>
        <v>500</v>
      </c>
      <c r="E49">
        <f>ROUNDUP(Table2[[#This Row],[Volume]]/'Input Data'!$B$13,0)</f>
        <v>1</v>
      </c>
      <c r="F49">
        <f>-Table2[[#This Row],[Multiplier]]*'Input Data'!$B$3</f>
        <v>50000</v>
      </c>
      <c r="G49">
        <f>(1 - (1 / (1 + EXP(-((Table2[[#This Row],[Volume]] / 1000) - 4.25))))) * 0.4 + 0.6</f>
        <v>0.98844462581274439</v>
      </c>
      <c r="H49">
        <f>Table2[[#This Row],[Sigmoid]]*'Input Data'!$B$7</f>
        <v>741.33346935955831</v>
      </c>
    </row>
    <row r="50" spans="1:8" x14ac:dyDescent="0.25">
      <c r="A50">
        <v>740</v>
      </c>
      <c r="B50">
        <f>IF(Table2[[#This Row],[Volume]]&lt;'Input Data'!$B$9,'Input Data'!$B$9,IF(Table2[[#This Row],[Volume]]&gt;'Input Data'!$B$10,'Input Data'!$B$10,Table2[[#This Row],[Volume]]))</f>
        <v>3000</v>
      </c>
      <c r="C50" s="18">
        <f>ROUNDDOWN((Table2[[#This Row],[Volume Used]]-'Input Data'!$B$9)/'Input Data'!$B$11,0)*'Input Data'!$B$12</f>
        <v>0</v>
      </c>
      <c r="D50" s="15">
        <f>-(Table2[[#This Row],[Volume]]*(1-Table2[[#This Row],[Discount]])*'Input Data'!$B$2)/Table2[[#This Row],[Volume]]</f>
        <v>500</v>
      </c>
      <c r="E50">
        <f>ROUNDUP(Table2[[#This Row],[Volume]]/'Input Data'!$B$13,0)</f>
        <v>1</v>
      </c>
      <c r="F50">
        <f>-Table2[[#This Row],[Multiplier]]*'Input Data'!$B$3</f>
        <v>50000</v>
      </c>
      <c r="G50">
        <f>(1 - (1 / (1 + EXP(-((Table2[[#This Row],[Volume]] / 1000) - 4.25))))) * 0.4 + 0.6</f>
        <v>0.98838838566546372</v>
      </c>
      <c r="H50">
        <f>Table2[[#This Row],[Sigmoid]]*'Input Data'!$B$7</f>
        <v>741.29128924909776</v>
      </c>
    </row>
    <row r="51" spans="1:8" x14ac:dyDescent="0.25">
      <c r="A51">
        <v>745</v>
      </c>
      <c r="B51">
        <f>IF(Table2[[#This Row],[Volume]]&lt;'Input Data'!$B$9,'Input Data'!$B$9,IF(Table2[[#This Row],[Volume]]&gt;'Input Data'!$B$10,'Input Data'!$B$10,Table2[[#This Row],[Volume]]))</f>
        <v>3000</v>
      </c>
      <c r="C51" s="18">
        <f>ROUNDDOWN((Table2[[#This Row],[Volume Used]]-'Input Data'!$B$9)/'Input Data'!$B$11,0)*'Input Data'!$B$12</f>
        <v>0</v>
      </c>
      <c r="D51" s="15">
        <f>-(Table2[[#This Row],[Volume]]*(1-Table2[[#This Row],[Discount]])*'Input Data'!$B$2)/Table2[[#This Row],[Volume]]</f>
        <v>500</v>
      </c>
      <c r="E51">
        <f>ROUNDUP(Table2[[#This Row],[Volume]]/'Input Data'!$B$13,0)</f>
        <v>1</v>
      </c>
      <c r="F51">
        <f>-Table2[[#This Row],[Multiplier]]*'Input Data'!$B$3</f>
        <v>50000</v>
      </c>
      <c r="G51">
        <f>(1 - (1 / (1 + EXP(-((Table2[[#This Row],[Volume]] / 1000) - 4.25))))) * 0.4 + 0.6</f>
        <v>0.98833188001875971</v>
      </c>
      <c r="H51">
        <f>Table2[[#This Row],[Sigmoid]]*'Input Data'!$B$7</f>
        <v>741.24891001406979</v>
      </c>
    </row>
    <row r="52" spans="1:8" x14ac:dyDescent="0.25">
      <c r="A52">
        <v>750</v>
      </c>
      <c r="B52">
        <f>IF(Table2[[#This Row],[Volume]]&lt;'Input Data'!$B$9,'Input Data'!$B$9,IF(Table2[[#This Row],[Volume]]&gt;'Input Data'!$B$10,'Input Data'!$B$10,Table2[[#This Row],[Volume]]))</f>
        <v>3000</v>
      </c>
      <c r="C52" s="18">
        <f>ROUNDDOWN((Table2[[#This Row],[Volume Used]]-'Input Data'!$B$9)/'Input Data'!$B$11,0)*'Input Data'!$B$12</f>
        <v>0</v>
      </c>
      <c r="D52" s="15">
        <f>-(Table2[[#This Row],[Volume]]*(1-Table2[[#This Row],[Discount]])*'Input Data'!$B$2)/Table2[[#This Row],[Volume]]</f>
        <v>500</v>
      </c>
      <c r="E52">
        <f>ROUNDUP(Table2[[#This Row],[Volume]]/'Input Data'!$B$13,0)</f>
        <v>1</v>
      </c>
      <c r="F52">
        <f>-Table2[[#This Row],[Multiplier]]*'Input Data'!$B$3</f>
        <v>50000</v>
      </c>
      <c r="G52">
        <f>(1 - (1 / (1 + EXP(-((Table2[[#This Row],[Volume]] / 1000) - 4.25))))) * 0.4 + 0.6</f>
        <v>0.98827510769945748</v>
      </c>
      <c r="H52">
        <f>Table2[[#This Row],[Sigmoid]]*'Input Data'!$B$7</f>
        <v>741.20633077459308</v>
      </c>
    </row>
    <row r="53" spans="1:8" x14ac:dyDescent="0.25">
      <c r="A53">
        <v>755</v>
      </c>
      <c r="B53">
        <f>IF(Table2[[#This Row],[Volume]]&lt;'Input Data'!$B$9,'Input Data'!$B$9,IF(Table2[[#This Row],[Volume]]&gt;'Input Data'!$B$10,'Input Data'!$B$10,Table2[[#This Row],[Volume]]))</f>
        <v>3000</v>
      </c>
      <c r="C53" s="18">
        <f>ROUNDDOWN((Table2[[#This Row],[Volume Used]]-'Input Data'!$B$9)/'Input Data'!$B$11,0)*'Input Data'!$B$12</f>
        <v>0</v>
      </c>
      <c r="D53" s="15">
        <f>-(Table2[[#This Row],[Volume]]*(1-Table2[[#This Row],[Discount]])*'Input Data'!$B$2)/Table2[[#This Row],[Volume]]</f>
        <v>500</v>
      </c>
      <c r="E53">
        <f>ROUNDUP(Table2[[#This Row],[Volume]]/'Input Data'!$B$13,0)</f>
        <v>1</v>
      </c>
      <c r="F53">
        <f>-Table2[[#This Row],[Multiplier]]*'Input Data'!$B$3</f>
        <v>50000</v>
      </c>
      <c r="G53">
        <f>(1 - (1 / (1 + EXP(-((Table2[[#This Row],[Volume]] / 1000) - 4.25))))) * 0.4 + 0.6</f>
        <v>0.98821806752998098</v>
      </c>
      <c r="H53">
        <f>Table2[[#This Row],[Sigmoid]]*'Input Data'!$B$7</f>
        <v>741.16355064748575</v>
      </c>
    </row>
    <row r="54" spans="1:8" x14ac:dyDescent="0.25">
      <c r="A54">
        <v>760</v>
      </c>
      <c r="B54">
        <f>IF(Table2[[#This Row],[Volume]]&lt;'Input Data'!$B$9,'Input Data'!$B$9,IF(Table2[[#This Row],[Volume]]&gt;'Input Data'!$B$10,'Input Data'!$B$10,Table2[[#This Row],[Volume]]))</f>
        <v>3000</v>
      </c>
      <c r="C54" s="18">
        <f>ROUNDDOWN((Table2[[#This Row],[Volume Used]]-'Input Data'!$B$9)/'Input Data'!$B$11,0)*'Input Data'!$B$12</f>
        <v>0</v>
      </c>
      <c r="D54" s="15">
        <f>-(Table2[[#This Row],[Volume]]*(1-Table2[[#This Row],[Discount]])*'Input Data'!$B$2)/Table2[[#This Row],[Volume]]</f>
        <v>500</v>
      </c>
      <c r="E54">
        <f>ROUNDUP(Table2[[#This Row],[Volume]]/'Input Data'!$B$13,0)</f>
        <v>1</v>
      </c>
      <c r="F54">
        <f>-Table2[[#This Row],[Multiplier]]*'Input Data'!$B$3</f>
        <v>50000</v>
      </c>
      <c r="G54">
        <f>(1 - (1 / (1 + EXP(-((Table2[[#This Row],[Volume]] / 1000) - 4.25))))) * 0.4 + 0.6</f>
        <v>0.98816075832834427</v>
      </c>
      <c r="H54">
        <f>Table2[[#This Row],[Sigmoid]]*'Input Data'!$B$7</f>
        <v>741.12056874625819</v>
      </c>
    </row>
    <row r="55" spans="1:8" x14ac:dyDescent="0.25">
      <c r="A55">
        <v>765</v>
      </c>
      <c r="B55">
        <f>IF(Table2[[#This Row],[Volume]]&lt;'Input Data'!$B$9,'Input Data'!$B$9,IF(Table2[[#This Row],[Volume]]&gt;'Input Data'!$B$10,'Input Data'!$B$10,Table2[[#This Row],[Volume]]))</f>
        <v>3000</v>
      </c>
      <c r="C55" s="18">
        <f>ROUNDDOWN((Table2[[#This Row],[Volume Used]]-'Input Data'!$B$9)/'Input Data'!$B$11,0)*'Input Data'!$B$12</f>
        <v>0</v>
      </c>
      <c r="D55" s="15">
        <f>-(Table2[[#This Row],[Volume]]*(1-Table2[[#This Row],[Discount]])*'Input Data'!$B$2)/Table2[[#This Row],[Volume]]</f>
        <v>500</v>
      </c>
      <c r="E55">
        <f>ROUNDUP(Table2[[#This Row],[Volume]]/'Input Data'!$B$13,0)</f>
        <v>1</v>
      </c>
      <c r="F55">
        <f>-Table2[[#This Row],[Multiplier]]*'Input Data'!$B$3</f>
        <v>50000</v>
      </c>
      <c r="G55">
        <f>(1 - (1 / (1 + EXP(-((Table2[[#This Row],[Volume]] / 1000) - 4.25))))) * 0.4 + 0.6</f>
        <v>0.98810317890814303</v>
      </c>
      <c r="H55">
        <f>Table2[[#This Row],[Sigmoid]]*'Input Data'!$B$7</f>
        <v>741.07738418110728</v>
      </c>
    </row>
    <row r="56" spans="1:8" x14ac:dyDescent="0.25">
      <c r="A56">
        <v>770</v>
      </c>
      <c r="B56">
        <f>IF(Table2[[#This Row],[Volume]]&lt;'Input Data'!$B$9,'Input Data'!$B$9,IF(Table2[[#This Row],[Volume]]&gt;'Input Data'!$B$10,'Input Data'!$B$10,Table2[[#This Row],[Volume]]))</f>
        <v>3000</v>
      </c>
      <c r="C56" s="18">
        <f>ROUNDDOWN((Table2[[#This Row],[Volume Used]]-'Input Data'!$B$9)/'Input Data'!$B$11,0)*'Input Data'!$B$12</f>
        <v>0</v>
      </c>
      <c r="D56" s="15">
        <f>-(Table2[[#This Row],[Volume]]*(1-Table2[[#This Row],[Discount]])*'Input Data'!$B$2)/Table2[[#This Row],[Volume]]</f>
        <v>500</v>
      </c>
      <c r="E56">
        <f>ROUNDUP(Table2[[#This Row],[Volume]]/'Input Data'!$B$13,0)</f>
        <v>1</v>
      </c>
      <c r="F56">
        <f>-Table2[[#This Row],[Multiplier]]*'Input Data'!$B$3</f>
        <v>50000</v>
      </c>
      <c r="G56">
        <f>(1 - (1 / (1 + EXP(-((Table2[[#This Row],[Volume]] / 1000) - 4.25))))) * 0.4 + 0.6</f>
        <v>0.9880453280785455</v>
      </c>
      <c r="H56">
        <f>Table2[[#This Row],[Sigmoid]]*'Input Data'!$B$7</f>
        <v>741.03399605890911</v>
      </c>
    </row>
    <row r="57" spans="1:8" x14ac:dyDescent="0.25">
      <c r="A57">
        <v>775</v>
      </c>
      <c r="B57">
        <f>IF(Table2[[#This Row],[Volume]]&lt;'Input Data'!$B$9,'Input Data'!$B$9,IF(Table2[[#This Row],[Volume]]&gt;'Input Data'!$B$10,'Input Data'!$B$10,Table2[[#This Row],[Volume]]))</f>
        <v>3000</v>
      </c>
      <c r="C57" s="18">
        <f>ROUNDDOWN((Table2[[#This Row],[Volume Used]]-'Input Data'!$B$9)/'Input Data'!$B$11,0)*'Input Data'!$B$12</f>
        <v>0</v>
      </c>
      <c r="D57" s="15">
        <f>-(Table2[[#This Row],[Volume]]*(1-Table2[[#This Row],[Discount]])*'Input Data'!$B$2)/Table2[[#This Row],[Volume]]</f>
        <v>500</v>
      </c>
      <c r="E57">
        <f>ROUNDUP(Table2[[#This Row],[Volume]]/'Input Data'!$B$13,0)</f>
        <v>1</v>
      </c>
      <c r="F57">
        <f>-Table2[[#This Row],[Multiplier]]*'Input Data'!$B$3</f>
        <v>50000</v>
      </c>
      <c r="G57">
        <f>(1 - (1 / (1 + EXP(-((Table2[[#This Row],[Volume]] / 1000) - 4.25))))) * 0.4 + 0.6</f>
        <v>0.9879872046442848</v>
      </c>
      <c r="H57">
        <f>Table2[[#This Row],[Sigmoid]]*'Input Data'!$B$7</f>
        <v>740.99040348321364</v>
      </c>
    </row>
    <row r="58" spans="1:8" x14ac:dyDescent="0.25">
      <c r="A58">
        <v>780</v>
      </c>
      <c r="B58">
        <f>IF(Table2[[#This Row],[Volume]]&lt;'Input Data'!$B$9,'Input Data'!$B$9,IF(Table2[[#This Row],[Volume]]&gt;'Input Data'!$B$10,'Input Data'!$B$10,Table2[[#This Row],[Volume]]))</f>
        <v>3000</v>
      </c>
      <c r="C58" s="18">
        <f>ROUNDDOWN((Table2[[#This Row],[Volume Used]]-'Input Data'!$B$9)/'Input Data'!$B$11,0)*'Input Data'!$B$12</f>
        <v>0</v>
      </c>
      <c r="D58" s="15">
        <f>-(Table2[[#This Row],[Volume]]*(1-Table2[[#This Row],[Discount]])*'Input Data'!$B$2)/Table2[[#This Row],[Volume]]</f>
        <v>500</v>
      </c>
      <c r="E58">
        <f>ROUNDUP(Table2[[#This Row],[Volume]]/'Input Data'!$B$13,0)</f>
        <v>1</v>
      </c>
      <c r="F58">
        <f>-Table2[[#This Row],[Multiplier]]*'Input Data'!$B$3</f>
        <v>50000</v>
      </c>
      <c r="G58">
        <f>(1 - (1 / (1 + EXP(-((Table2[[#This Row],[Volume]] / 1000) - 4.25))))) * 0.4 + 0.6</f>
        <v>0.98792880740564959</v>
      </c>
      <c r="H58">
        <f>Table2[[#This Row],[Sigmoid]]*'Input Data'!$B$7</f>
        <v>740.94660555423718</v>
      </c>
    </row>
    <row r="59" spans="1:8" x14ac:dyDescent="0.25">
      <c r="A59">
        <v>785</v>
      </c>
      <c r="B59">
        <f>IF(Table2[[#This Row],[Volume]]&lt;'Input Data'!$B$9,'Input Data'!$B$9,IF(Table2[[#This Row],[Volume]]&gt;'Input Data'!$B$10,'Input Data'!$B$10,Table2[[#This Row],[Volume]]))</f>
        <v>3000</v>
      </c>
      <c r="C59" s="18">
        <f>ROUNDDOWN((Table2[[#This Row],[Volume Used]]-'Input Data'!$B$9)/'Input Data'!$B$11,0)*'Input Data'!$B$12</f>
        <v>0</v>
      </c>
      <c r="D59" s="15">
        <f>-(Table2[[#This Row],[Volume]]*(1-Table2[[#This Row],[Discount]])*'Input Data'!$B$2)/Table2[[#This Row],[Volume]]</f>
        <v>500</v>
      </c>
      <c r="E59">
        <f>ROUNDUP(Table2[[#This Row],[Volume]]/'Input Data'!$B$13,0)</f>
        <v>1</v>
      </c>
      <c r="F59">
        <f>-Table2[[#This Row],[Multiplier]]*'Input Data'!$B$3</f>
        <v>50000</v>
      </c>
      <c r="G59">
        <f>(1 - (1 / (1 + EXP(-((Table2[[#This Row],[Volume]] / 1000) - 4.25))))) * 0.4 + 0.6</f>
        <v>0.98787013515847677</v>
      </c>
      <c r="H59">
        <f>Table2[[#This Row],[Sigmoid]]*'Input Data'!$B$7</f>
        <v>740.90260136885763</v>
      </c>
    </row>
    <row r="60" spans="1:8" x14ac:dyDescent="0.25">
      <c r="A60">
        <v>790</v>
      </c>
      <c r="B60">
        <f>IF(Table2[[#This Row],[Volume]]&lt;'Input Data'!$B$9,'Input Data'!$B$9,IF(Table2[[#This Row],[Volume]]&gt;'Input Data'!$B$10,'Input Data'!$B$10,Table2[[#This Row],[Volume]]))</f>
        <v>3000</v>
      </c>
      <c r="C60" s="18">
        <f>ROUNDDOWN((Table2[[#This Row],[Volume Used]]-'Input Data'!$B$9)/'Input Data'!$B$11,0)*'Input Data'!$B$12</f>
        <v>0</v>
      </c>
      <c r="D60" s="15">
        <f>-(Table2[[#This Row],[Volume]]*(1-Table2[[#This Row],[Discount]])*'Input Data'!$B$2)/Table2[[#This Row],[Volume]]</f>
        <v>500</v>
      </c>
      <c r="E60">
        <f>ROUNDUP(Table2[[#This Row],[Volume]]/'Input Data'!$B$13,0)</f>
        <v>1</v>
      </c>
      <c r="F60">
        <f>-Table2[[#This Row],[Multiplier]]*'Input Data'!$B$3</f>
        <v>50000</v>
      </c>
      <c r="G60">
        <f>(1 - (1 / (1 + EXP(-((Table2[[#This Row],[Volume]] / 1000) - 4.25))))) * 0.4 + 0.6</f>
        <v>0.98781118669414236</v>
      </c>
      <c r="H60">
        <f>Table2[[#This Row],[Sigmoid]]*'Input Data'!$B$7</f>
        <v>740.85839002060675</v>
      </c>
    </row>
    <row r="61" spans="1:8" x14ac:dyDescent="0.25">
      <c r="A61">
        <v>795</v>
      </c>
      <c r="B61">
        <f>IF(Table2[[#This Row],[Volume]]&lt;'Input Data'!$B$9,'Input Data'!$B$9,IF(Table2[[#This Row],[Volume]]&gt;'Input Data'!$B$10,'Input Data'!$B$10,Table2[[#This Row],[Volume]]))</f>
        <v>3000</v>
      </c>
      <c r="C61" s="18">
        <f>ROUNDDOWN((Table2[[#This Row],[Volume Used]]-'Input Data'!$B$9)/'Input Data'!$B$11,0)*'Input Data'!$B$12</f>
        <v>0</v>
      </c>
      <c r="D61" s="15">
        <f>-(Table2[[#This Row],[Volume]]*(1-Table2[[#This Row],[Discount]])*'Input Data'!$B$2)/Table2[[#This Row],[Volume]]</f>
        <v>500</v>
      </c>
      <c r="E61">
        <f>ROUNDUP(Table2[[#This Row],[Volume]]/'Input Data'!$B$13,0)</f>
        <v>1</v>
      </c>
      <c r="F61">
        <f>-Table2[[#This Row],[Multiplier]]*'Input Data'!$B$3</f>
        <v>50000</v>
      </c>
      <c r="G61">
        <f>(1 - (1 / (1 + EXP(-((Table2[[#This Row],[Volume]] / 1000) - 4.25))))) * 0.4 + 0.6</f>
        <v>0.98775196079955352</v>
      </c>
      <c r="H61">
        <f>Table2[[#This Row],[Sigmoid]]*'Input Data'!$B$7</f>
        <v>740.81397059966514</v>
      </c>
    </row>
    <row r="62" spans="1:8" x14ac:dyDescent="0.25">
      <c r="A62">
        <v>800</v>
      </c>
      <c r="B62">
        <f>IF(Table2[[#This Row],[Volume]]&lt;'Input Data'!$B$9,'Input Data'!$B$9,IF(Table2[[#This Row],[Volume]]&gt;'Input Data'!$B$10,'Input Data'!$B$10,Table2[[#This Row],[Volume]]))</f>
        <v>3000</v>
      </c>
      <c r="C62" s="18">
        <f>ROUNDDOWN((Table2[[#This Row],[Volume Used]]-'Input Data'!$B$9)/'Input Data'!$B$11,0)*'Input Data'!$B$12</f>
        <v>0</v>
      </c>
      <c r="D62" s="15">
        <f>-(Table2[[#This Row],[Volume]]*(1-Table2[[#This Row],[Discount]])*'Input Data'!$B$2)/Table2[[#This Row],[Volume]]</f>
        <v>500</v>
      </c>
      <c r="E62">
        <f>ROUNDUP(Table2[[#This Row],[Volume]]/'Input Data'!$B$13,0)</f>
        <v>1</v>
      </c>
      <c r="F62">
        <f>-Table2[[#This Row],[Multiplier]]*'Input Data'!$B$3</f>
        <v>50000</v>
      </c>
      <c r="G62">
        <f>(1 - (1 / (1 + EXP(-((Table2[[#This Row],[Volume]] / 1000) - 4.25))))) * 0.4 + 0.6</f>
        <v>0.98769245625714075</v>
      </c>
      <c r="H62">
        <f>Table2[[#This Row],[Sigmoid]]*'Input Data'!$B$7</f>
        <v>740.76934219285556</v>
      </c>
    </row>
    <row r="63" spans="1:8" x14ac:dyDescent="0.25">
      <c r="A63">
        <v>805</v>
      </c>
      <c r="B63">
        <f>IF(Table2[[#This Row],[Volume]]&lt;'Input Data'!$B$9,'Input Data'!$B$9,IF(Table2[[#This Row],[Volume]]&gt;'Input Data'!$B$10,'Input Data'!$B$10,Table2[[#This Row],[Volume]]))</f>
        <v>3000</v>
      </c>
      <c r="C63" s="18">
        <f>ROUNDDOWN((Table2[[#This Row],[Volume Used]]-'Input Data'!$B$9)/'Input Data'!$B$11,0)*'Input Data'!$B$12</f>
        <v>0</v>
      </c>
      <c r="D63" s="15">
        <f>-(Table2[[#This Row],[Volume]]*(1-Table2[[#This Row],[Discount]])*'Input Data'!$B$2)/Table2[[#This Row],[Volume]]</f>
        <v>500</v>
      </c>
      <c r="E63">
        <f>ROUNDUP(Table2[[#This Row],[Volume]]/'Input Data'!$B$13,0)</f>
        <v>1</v>
      </c>
      <c r="F63">
        <f>-Table2[[#This Row],[Multiplier]]*'Input Data'!$B$3</f>
        <v>50000</v>
      </c>
      <c r="G63">
        <f>(1 - (1 / (1 + EXP(-((Table2[[#This Row],[Volume]] / 1000) - 4.25))))) * 0.4 + 0.6</f>
        <v>0.98763267184484971</v>
      </c>
      <c r="H63">
        <f>Table2[[#This Row],[Sigmoid]]*'Input Data'!$B$7</f>
        <v>740.72450388363723</v>
      </c>
    </row>
    <row r="64" spans="1:8" x14ac:dyDescent="0.25">
      <c r="A64">
        <v>810</v>
      </c>
      <c r="B64">
        <f>IF(Table2[[#This Row],[Volume]]&lt;'Input Data'!$B$9,'Input Data'!$B$9,IF(Table2[[#This Row],[Volume]]&gt;'Input Data'!$B$10,'Input Data'!$B$10,Table2[[#This Row],[Volume]]))</f>
        <v>3000</v>
      </c>
      <c r="C64" s="18">
        <f>ROUNDDOWN((Table2[[#This Row],[Volume Used]]-'Input Data'!$B$9)/'Input Data'!$B$11,0)*'Input Data'!$B$12</f>
        <v>0</v>
      </c>
      <c r="D64" s="15">
        <f>-(Table2[[#This Row],[Volume]]*(1-Table2[[#This Row],[Discount]])*'Input Data'!$B$2)/Table2[[#This Row],[Volume]]</f>
        <v>500</v>
      </c>
      <c r="E64">
        <f>ROUNDUP(Table2[[#This Row],[Volume]]/'Input Data'!$B$13,0)</f>
        <v>1</v>
      </c>
      <c r="F64">
        <f>-Table2[[#This Row],[Multiplier]]*'Input Data'!$B$3</f>
        <v>50000</v>
      </c>
      <c r="G64">
        <f>(1 - (1 / (1 + EXP(-((Table2[[#This Row],[Volume]] / 1000) - 4.25))))) * 0.4 + 0.6</f>
        <v>0.98757260633613297</v>
      </c>
      <c r="H64">
        <f>Table2[[#This Row],[Sigmoid]]*'Input Data'!$B$7</f>
        <v>740.67945475209979</v>
      </c>
    </row>
    <row r="65" spans="1:8" x14ac:dyDescent="0.25">
      <c r="A65">
        <v>815</v>
      </c>
      <c r="B65">
        <f>IF(Table2[[#This Row],[Volume]]&lt;'Input Data'!$B$9,'Input Data'!$B$9,IF(Table2[[#This Row],[Volume]]&gt;'Input Data'!$B$10,'Input Data'!$B$10,Table2[[#This Row],[Volume]]))</f>
        <v>3000</v>
      </c>
      <c r="C65" s="18">
        <f>ROUNDDOWN((Table2[[#This Row],[Volume Used]]-'Input Data'!$B$9)/'Input Data'!$B$11,0)*'Input Data'!$B$12</f>
        <v>0</v>
      </c>
      <c r="D65" s="15">
        <f>-(Table2[[#This Row],[Volume]]*(1-Table2[[#This Row],[Discount]])*'Input Data'!$B$2)/Table2[[#This Row],[Volume]]</f>
        <v>500</v>
      </c>
      <c r="E65">
        <f>ROUNDUP(Table2[[#This Row],[Volume]]/'Input Data'!$B$13,0)</f>
        <v>1</v>
      </c>
      <c r="F65">
        <f>-Table2[[#This Row],[Multiplier]]*'Input Data'!$B$3</f>
        <v>50000</v>
      </c>
      <c r="G65">
        <f>(1 - (1 / (1 + EXP(-((Table2[[#This Row],[Volume]] / 1000) - 4.25))))) * 0.4 + 0.6</f>
        <v>0.98751225849994273</v>
      </c>
      <c r="H65">
        <f>Table2[[#This Row],[Sigmoid]]*'Input Data'!$B$7</f>
        <v>740.63419387495708</v>
      </c>
    </row>
    <row r="66" spans="1:8" x14ac:dyDescent="0.25">
      <c r="A66">
        <v>820</v>
      </c>
      <c r="B66">
        <f>IF(Table2[[#This Row],[Volume]]&lt;'Input Data'!$B$9,'Input Data'!$B$9,IF(Table2[[#This Row],[Volume]]&gt;'Input Data'!$B$10,'Input Data'!$B$10,Table2[[#This Row],[Volume]]))</f>
        <v>3000</v>
      </c>
      <c r="C66" s="18">
        <f>ROUNDDOWN((Table2[[#This Row],[Volume Used]]-'Input Data'!$B$9)/'Input Data'!$B$11,0)*'Input Data'!$B$12</f>
        <v>0</v>
      </c>
      <c r="D66" s="15">
        <f>-(Table2[[#This Row],[Volume]]*(1-Table2[[#This Row],[Discount]])*'Input Data'!$B$2)/Table2[[#This Row],[Volume]]</f>
        <v>500</v>
      </c>
      <c r="E66">
        <f>ROUNDUP(Table2[[#This Row],[Volume]]/'Input Data'!$B$13,0)</f>
        <v>1</v>
      </c>
      <c r="F66">
        <f>-Table2[[#This Row],[Multiplier]]*'Input Data'!$B$3</f>
        <v>50000</v>
      </c>
      <c r="G66">
        <f>(1 - (1 / (1 + EXP(-((Table2[[#This Row],[Volume]] / 1000) - 4.25))))) * 0.4 + 0.6</f>
        <v>0.98745162710072243</v>
      </c>
      <c r="H66">
        <f>Table2[[#This Row],[Sigmoid]]*'Input Data'!$B$7</f>
        <v>740.58872032554177</v>
      </c>
    </row>
    <row r="67" spans="1:8" x14ac:dyDescent="0.25">
      <c r="A67">
        <v>825</v>
      </c>
      <c r="B67">
        <f>IF(Table2[[#This Row],[Volume]]&lt;'Input Data'!$B$9,'Input Data'!$B$9,IF(Table2[[#This Row],[Volume]]&gt;'Input Data'!$B$10,'Input Data'!$B$10,Table2[[#This Row],[Volume]]))</f>
        <v>3000</v>
      </c>
      <c r="C67" s="18">
        <f>ROUNDDOWN((Table2[[#This Row],[Volume Used]]-'Input Data'!$B$9)/'Input Data'!$B$11,0)*'Input Data'!$B$12</f>
        <v>0</v>
      </c>
      <c r="D67" s="15">
        <f>-(Table2[[#This Row],[Volume]]*(1-Table2[[#This Row],[Discount]])*'Input Data'!$B$2)/Table2[[#This Row],[Volume]]</f>
        <v>500</v>
      </c>
      <c r="E67">
        <f>ROUNDUP(Table2[[#This Row],[Volume]]/'Input Data'!$B$13,0)</f>
        <v>1</v>
      </c>
      <c r="F67">
        <f>-Table2[[#This Row],[Multiplier]]*'Input Data'!$B$3</f>
        <v>50000</v>
      </c>
      <c r="G67">
        <f>(1 - (1 / (1 + EXP(-((Table2[[#This Row],[Volume]] / 1000) - 4.25))))) * 0.4 + 0.6</f>
        <v>0.98739071089839947</v>
      </c>
      <c r="H67">
        <f>Table2[[#This Row],[Sigmoid]]*'Input Data'!$B$7</f>
        <v>740.54303317379959</v>
      </c>
    </row>
    <row r="68" spans="1:8" x14ac:dyDescent="0.25">
      <c r="A68">
        <v>830</v>
      </c>
      <c r="B68">
        <f>IF(Table2[[#This Row],[Volume]]&lt;'Input Data'!$B$9,'Input Data'!$B$9,IF(Table2[[#This Row],[Volume]]&gt;'Input Data'!$B$10,'Input Data'!$B$10,Table2[[#This Row],[Volume]]))</f>
        <v>3000</v>
      </c>
      <c r="C68" s="18">
        <f>ROUNDDOWN((Table2[[#This Row],[Volume Used]]-'Input Data'!$B$9)/'Input Data'!$B$11,0)*'Input Data'!$B$12</f>
        <v>0</v>
      </c>
      <c r="D68" s="15">
        <f>-(Table2[[#This Row],[Volume]]*(1-Table2[[#This Row],[Discount]])*'Input Data'!$B$2)/Table2[[#This Row],[Volume]]</f>
        <v>500</v>
      </c>
      <c r="E68">
        <f>ROUNDUP(Table2[[#This Row],[Volume]]/'Input Data'!$B$13,0)</f>
        <v>1</v>
      </c>
      <c r="F68">
        <f>-Table2[[#This Row],[Multiplier]]*'Input Data'!$B$3</f>
        <v>50000</v>
      </c>
      <c r="G68">
        <f>(1 - (1 / (1 + EXP(-((Table2[[#This Row],[Volume]] / 1000) - 4.25))))) * 0.4 + 0.6</f>
        <v>0.98732950864837743</v>
      </c>
      <c r="H68">
        <f>Table2[[#This Row],[Sigmoid]]*'Input Data'!$B$7</f>
        <v>740.49713148628302</v>
      </c>
    </row>
    <row r="69" spans="1:8" x14ac:dyDescent="0.25">
      <c r="A69">
        <v>835</v>
      </c>
      <c r="B69">
        <f>IF(Table2[[#This Row],[Volume]]&lt;'Input Data'!$B$9,'Input Data'!$B$9,IF(Table2[[#This Row],[Volume]]&gt;'Input Data'!$B$10,'Input Data'!$B$10,Table2[[#This Row],[Volume]]))</f>
        <v>3000</v>
      </c>
      <c r="C69" s="18">
        <f>ROUNDDOWN((Table2[[#This Row],[Volume Used]]-'Input Data'!$B$9)/'Input Data'!$B$11,0)*'Input Data'!$B$12</f>
        <v>0</v>
      </c>
      <c r="D69" s="15">
        <f>-(Table2[[#This Row],[Volume]]*(1-Table2[[#This Row],[Discount]])*'Input Data'!$B$2)/Table2[[#This Row],[Volume]]</f>
        <v>500</v>
      </c>
      <c r="E69">
        <f>ROUNDUP(Table2[[#This Row],[Volume]]/'Input Data'!$B$13,0)</f>
        <v>1</v>
      </c>
      <c r="F69">
        <f>-Table2[[#This Row],[Multiplier]]*'Input Data'!$B$3</f>
        <v>50000</v>
      </c>
      <c r="G69">
        <f>(1 - (1 / (1 + EXP(-((Table2[[#This Row],[Volume]] / 1000) - 4.25))))) * 0.4 + 0.6</f>
        <v>0.98726801910152862</v>
      </c>
      <c r="H69">
        <f>Table2[[#This Row],[Sigmoid]]*'Input Data'!$B$7</f>
        <v>740.45101432614649</v>
      </c>
    </row>
    <row r="70" spans="1:8" x14ac:dyDescent="0.25">
      <c r="A70">
        <v>840</v>
      </c>
      <c r="B70">
        <f>IF(Table2[[#This Row],[Volume]]&lt;'Input Data'!$B$9,'Input Data'!$B$9,IF(Table2[[#This Row],[Volume]]&gt;'Input Data'!$B$10,'Input Data'!$B$10,Table2[[#This Row],[Volume]]))</f>
        <v>3000</v>
      </c>
      <c r="C70" s="18">
        <f>ROUNDDOWN((Table2[[#This Row],[Volume Used]]-'Input Data'!$B$9)/'Input Data'!$B$11,0)*'Input Data'!$B$12</f>
        <v>0</v>
      </c>
      <c r="D70" s="15">
        <f>-(Table2[[#This Row],[Volume]]*(1-Table2[[#This Row],[Discount]])*'Input Data'!$B$2)/Table2[[#This Row],[Volume]]</f>
        <v>500</v>
      </c>
      <c r="E70">
        <f>ROUNDUP(Table2[[#This Row],[Volume]]/'Input Data'!$B$13,0)</f>
        <v>1</v>
      </c>
      <c r="F70">
        <f>-Table2[[#This Row],[Multiplier]]*'Input Data'!$B$3</f>
        <v>50000</v>
      </c>
      <c r="G70">
        <f>(1 - (1 / (1 + EXP(-((Table2[[#This Row],[Volume]] / 1000) - 4.25))))) * 0.4 + 0.6</f>
        <v>0.98720624100418664</v>
      </c>
      <c r="H70">
        <f>Table2[[#This Row],[Sigmoid]]*'Input Data'!$B$7</f>
        <v>740.40468075313993</v>
      </c>
    </row>
    <row r="71" spans="1:8" x14ac:dyDescent="0.25">
      <c r="A71">
        <v>845</v>
      </c>
      <c r="B71">
        <f>IF(Table2[[#This Row],[Volume]]&lt;'Input Data'!$B$9,'Input Data'!$B$9,IF(Table2[[#This Row],[Volume]]&gt;'Input Data'!$B$10,'Input Data'!$B$10,Table2[[#This Row],[Volume]]))</f>
        <v>3000</v>
      </c>
      <c r="C71" s="18">
        <f>ROUNDDOWN((Table2[[#This Row],[Volume Used]]-'Input Data'!$B$9)/'Input Data'!$B$11,0)*'Input Data'!$B$12</f>
        <v>0</v>
      </c>
      <c r="D71" s="15">
        <f>-(Table2[[#This Row],[Volume]]*(1-Table2[[#This Row],[Discount]])*'Input Data'!$B$2)/Table2[[#This Row],[Volume]]</f>
        <v>500</v>
      </c>
      <c r="E71">
        <f>ROUNDUP(Table2[[#This Row],[Volume]]/'Input Data'!$B$13,0)</f>
        <v>1</v>
      </c>
      <c r="F71">
        <f>-Table2[[#This Row],[Multiplier]]*'Input Data'!$B$3</f>
        <v>50000</v>
      </c>
      <c r="G71">
        <f>(1 - (1 / (1 + EXP(-((Table2[[#This Row],[Volume]] / 1000) - 4.25))))) * 0.4 + 0.6</f>
        <v>0.98714417309813907</v>
      </c>
      <c r="H71">
        <f>Table2[[#This Row],[Sigmoid]]*'Input Data'!$B$7</f>
        <v>740.35812982360426</v>
      </c>
    </row>
    <row r="72" spans="1:8" x14ac:dyDescent="0.25">
      <c r="A72">
        <v>850</v>
      </c>
      <c r="B72">
        <f>IF(Table2[[#This Row],[Volume]]&lt;'Input Data'!$B$9,'Input Data'!$B$9,IF(Table2[[#This Row],[Volume]]&gt;'Input Data'!$B$10,'Input Data'!$B$10,Table2[[#This Row],[Volume]]))</f>
        <v>3000</v>
      </c>
      <c r="C72" s="18">
        <f>ROUNDDOWN((Table2[[#This Row],[Volume Used]]-'Input Data'!$B$9)/'Input Data'!$B$11,0)*'Input Data'!$B$12</f>
        <v>0</v>
      </c>
      <c r="D72" s="15">
        <f>-(Table2[[#This Row],[Volume]]*(1-Table2[[#This Row],[Discount]])*'Input Data'!$B$2)/Table2[[#This Row],[Volume]]</f>
        <v>500</v>
      </c>
      <c r="E72">
        <f>ROUNDUP(Table2[[#This Row],[Volume]]/'Input Data'!$B$13,0)</f>
        <v>1</v>
      </c>
      <c r="F72">
        <f>-Table2[[#This Row],[Multiplier]]*'Input Data'!$B$3</f>
        <v>50000</v>
      </c>
      <c r="G72">
        <f>(1 - (1 / (1 + EXP(-((Table2[[#This Row],[Volume]] / 1000) - 4.25))))) * 0.4 + 0.6</f>
        <v>0.98708181412061979</v>
      </c>
      <c r="H72">
        <f>Table2[[#This Row],[Sigmoid]]*'Input Data'!$B$7</f>
        <v>740.3113605904648</v>
      </c>
    </row>
    <row r="73" spans="1:8" x14ac:dyDescent="0.25">
      <c r="A73">
        <v>855</v>
      </c>
      <c r="B73">
        <f>IF(Table2[[#This Row],[Volume]]&lt;'Input Data'!$B$9,'Input Data'!$B$9,IF(Table2[[#This Row],[Volume]]&gt;'Input Data'!$B$10,'Input Data'!$B$10,Table2[[#This Row],[Volume]]))</f>
        <v>3000</v>
      </c>
      <c r="C73" s="18">
        <f>ROUNDDOWN((Table2[[#This Row],[Volume Used]]-'Input Data'!$B$9)/'Input Data'!$B$11,0)*'Input Data'!$B$12</f>
        <v>0</v>
      </c>
      <c r="D73" s="15">
        <f>-(Table2[[#This Row],[Volume]]*(1-Table2[[#This Row],[Discount]])*'Input Data'!$B$2)/Table2[[#This Row],[Volume]]</f>
        <v>500</v>
      </c>
      <c r="E73">
        <f>ROUNDUP(Table2[[#This Row],[Volume]]/'Input Data'!$B$13,0)</f>
        <v>1</v>
      </c>
      <c r="F73">
        <f>-Table2[[#This Row],[Multiplier]]*'Input Data'!$B$3</f>
        <v>50000</v>
      </c>
      <c r="G73">
        <f>(1 - (1 / (1 + EXP(-((Table2[[#This Row],[Volume]] / 1000) - 4.25))))) * 0.4 + 0.6</f>
        <v>0.98701916280430269</v>
      </c>
      <c r="H73">
        <f>Table2[[#This Row],[Sigmoid]]*'Input Data'!$B$7</f>
        <v>740.26437210322706</v>
      </c>
    </row>
    <row r="74" spans="1:8" x14ac:dyDescent="0.25">
      <c r="A74">
        <v>860</v>
      </c>
      <c r="B74">
        <f>IF(Table2[[#This Row],[Volume]]&lt;'Input Data'!$B$9,'Input Data'!$B$9,IF(Table2[[#This Row],[Volume]]&gt;'Input Data'!$B$10,'Input Data'!$B$10,Table2[[#This Row],[Volume]]))</f>
        <v>3000</v>
      </c>
      <c r="C74" s="18">
        <f>ROUNDDOWN((Table2[[#This Row],[Volume Used]]-'Input Data'!$B$9)/'Input Data'!$B$11,0)*'Input Data'!$B$12</f>
        <v>0</v>
      </c>
      <c r="D74" s="15">
        <f>-(Table2[[#This Row],[Volume]]*(1-Table2[[#This Row],[Discount]])*'Input Data'!$B$2)/Table2[[#This Row],[Volume]]</f>
        <v>500</v>
      </c>
      <c r="E74">
        <f>ROUNDUP(Table2[[#This Row],[Volume]]/'Input Data'!$B$13,0)</f>
        <v>1</v>
      </c>
      <c r="F74">
        <f>-Table2[[#This Row],[Multiplier]]*'Input Data'!$B$3</f>
        <v>50000</v>
      </c>
      <c r="G74">
        <f>(1 - (1 / (1 + EXP(-((Table2[[#This Row],[Volume]] / 1000) - 4.25))))) * 0.4 + 0.6</f>
        <v>0.98695621787729371</v>
      </c>
      <c r="H74">
        <f>Table2[[#This Row],[Sigmoid]]*'Input Data'!$B$7</f>
        <v>740.21716340797025</v>
      </c>
    </row>
    <row r="75" spans="1:8" x14ac:dyDescent="0.25">
      <c r="A75">
        <v>865</v>
      </c>
      <c r="B75">
        <f>IF(Table2[[#This Row],[Volume]]&lt;'Input Data'!$B$9,'Input Data'!$B$9,IF(Table2[[#This Row],[Volume]]&gt;'Input Data'!$B$10,'Input Data'!$B$10,Table2[[#This Row],[Volume]]))</f>
        <v>3000</v>
      </c>
      <c r="C75" s="18">
        <f>ROUNDDOWN((Table2[[#This Row],[Volume Used]]-'Input Data'!$B$9)/'Input Data'!$B$11,0)*'Input Data'!$B$12</f>
        <v>0</v>
      </c>
      <c r="D75" s="15">
        <f>-(Table2[[#This Row],[Volume]]*(1-Table2[[#This Row],[Discount]])*'Input Data'!$B$2)/Table2[[#This Row],[Volume]]</f>
        <v>500</v>
      </c>
      <c r="E75">
        <f>ROUNDUP(Table2[[#This Row],[Volume]]/'Input Data'!$B$13,0)</f>
        <v>1</v>
      </c>
      <c r="F75">
        <f>-Table2[[#This Row],[Multiplier]]*'Input Data'!$B$3</f>
        <v>50000</v>
      </c>
      <c r="G75">
        <f>(1 - (1 / (1 + EXP(-((Table2[[#This Row],[Volume]] / 1000) - 4.25))))) * 0.4 + 0.6</f>
        <v>0.98689297806312459</v>
      </c>
      <c r="H75">
        <f>Table2[[#This Row],[Sigmoid]]*'Input Data'!$B$7</f>
        <v>740.16973354734341</v>
      </c>
    </row>
    <row r="76" spans="1:8" x14ac:dyDescent="0.25">
      <c r="A76">
        <v>870</v>
      </c>
      <c r="B76">
        <f>IF(Table2[[#This Row],[Volume]]&lt;'Input Data'!$B$9,'Input Data'!$B$9,IF(Table2[[#This Row],[Volume]]&gt;'Input Data'!$B$10,'Input Data'!$B$10,Table2[[#This Row],[Volume]]))</f>
        <v>3000</v>
      </c>
      <c r="C76" s="18">
        <f>ROUNDDOWN((Table2[[#This Row],[Volume Used]]-'Input Data'!$B$9)/'Input Data'!$B$11,0)*'Input Data'!$B$12</f>
        <v>0</v>
      </c>
      <c r="D76" s="15">
        <f>-(Table2[[#This Row],[Volume]]*(1-Table2[[#This Row],[Discount]])*'Input Data'!$B$2)/Table2[[#This Row],[Volume]]</f>
        <v>500</v>
      </c>
      <c r="E76">
        <f>ROUNDUP(Table2[[#This Row],[Volume]]/'Input Data'!$B$13,0)</f>
        <v>1</v>
      </c>
      <c r="F76">
        <f>-Table2[[#This Row],[Multiplier]]*'Input Data'!$B$3</f>
        <v>50000</v>
      </c>
      <c r="G76">
        <f>(1 - (1 / (1 + EXP(-((Table2[[#This Row],[Volume]] / 1000) - 4.25))))) * 0.4 + 0.6</f>
        <v>0.98682944208074552</v>
      </c>
      <c r="H76">
        <f>Table2[[#This Row],[Sigmoid]]*'Input Data'!$B$7</f>
        <v>740.1220815605592</v>
      </c>
    </row>
    <row r="77" spans="1:8" x14ac:dyDescent="0.25">
      <c r="A77">
        <v>875</v>
      </c>
      <c r="B77">
        <f>IF(Table2[[#This Row],[Volume]]&lt;'Input Data'!$B$9,'Input Data'!$B$9,IF(Table2[[#This Row],[Volume]]&gt;'Input Data'!$B$10,'Input Data'!$B$10,Table2[[#This Row],[Volume]]))</f>
        <v>3000</v>
      </c>
      <c r="C77" s="18">
        <f>ROUNDDOWN((Table2[[#This Row],[Volume Used]]-'Input Data'!$B$9)/'Input Data'!$B$11,0)*'Input Data'!$B$12</f>
        <v>0</v>
      </c>
      <c r="D77" s="15">
        <f>-(Table2[[#This Row],[Volume]]*(1-Table2[[#This Row],[Discount]])*'Input Data'!$B$2)/Table2[[#This Row],[Volume]]</f>
        <v>500</v>
      </c>
      <c r="E77">
        <f>ROUNDUP(Table2[[#This Row],[Volume]]/'Input Data'!$B$13,0)</f>
        <v>1</v>
      </c>
      <c r="F77">
        <f>-Table2[[#This Row],[Multiplier]]*'Input Data'!$B$3</f>
        <v>50000</v>
      </c>
      <c r="G77">
        <f>(1 - (1 / (1 + EXP(-((Table2[[#This Row],[Volume]] / 1000) - 4.25))))) * 0.4 + 0.6</f>
        <v>0.98676560864451834</v>
      </c>
      <c r="H77">
        <f>Table2[[#This Row],[Sigmoid]]*'Input Data'!$B$7</f>
        <v>740.07420648338871</v>
      </c>
    </row>
    <row r="78" spans="1:8" x14ac:dyDescent="0.25">
      <c r="A78">
        <v>880</v>
      </c>
      <c r="B78">
        <f>IF(Table2[[#This Row],[Volume]]&lt;'Input Data'!$B$9,'Input Data'!$B$9,IF(Table2[[#This Row],[Volume]]&gt;'Input Data'!$B$10,'Input Data'!$B$10,Table2[[#This Row],[Volume]]))</f>
        <v>3000</v>
      </c>
      <c r="C78" s="18">
        <f>ROUNDDOWN((Table2[[#This Row],[Volume Used]]-'Input Data'!$B$9)/'Input Data'!$B$11,0)*'Input Data'!$B$12</f>
        <v>0</v>
      </c>
      <c r="D78" s="15">
        <f>-(Table2[[#This Row],[Volume]]*(1-Table2[[#This Row],[Discount]])*'Input Data'!$B$2)/Table2[[#This Row],[Volume]]</f>
        <v>500</v>
      </c>
      <c r="E78">
        <f>ROUNDUP(Table2[[#This Row],[Volume]]/'Input Data'!$B$13,0)</f>
        <v>1</v>
      </c>
      <c r="F78">
        <f>-Table2[[#This Row],[Multiplier]]*'Input Data'!$B$3</f>
        <v>50000</v>
      </c>
      <c r="G78">
        <f>(1 - (1 / (1 + EXP(-((Table2[[#This Row],[Volume]] / 1000) - 4.25))))) * 0.4 + 0.6</f>
        <v>0.98670147646421036</v>
      </c>
      <c r="H78">
        <f>Table2[[#This Row],[Sigmoid]]*'Input Data'!$B$7</f>
        <v>740.02610734815778</v>
      </c>
    </row>
    <row r="79" spans="1:8" x14ac:dyDescent="0.25">
      <c r="A79">
        <v>885</v>
      </c>
      <c r="B79">
        <f>IF(Table2[[#This Row],[Volume]]&lt;'Input Data'!$B$9,'Input Data'!$B$9,IF(Table2[[#This Row],[Volume]]&gt;'Input Data'!$B$10,'Input Data'!$B$10,Table2[[#This Row],[Volume]]))</f>
        <v>3000</v>
      </c>
      <c r="C79" s="18">
        <f>ROUNDDOWN((Table2[[#This Row],[Volume Used]]-'Input Data'!$B$9)/'Input Data'!$B$11,0)*'Input Data'!$B$12</f>
        <v>0</v>
      </c>
      <c r="D79" s="15">
        <f>-(Table2[[#This Row],[Volume]]*(1-Table2[[#This Row],[Discount]])*'Input Data'!$B$2)/Table2[[#This Row],[Volume]]</f>
        <v>500</v>
      </c>
      <c r="E79">
        <f>ROUNDUP(Table2[[#This Row],[Volume]]/'Input Data'!$B$13,0)</f>
        <v>1</v>
      </c>
      <c r="F79">
        <f>-Table2[[#This Row],[Multiplier]]*'Input Data'!$B$3</f>
        <v>50000</v>
      </c>
      <c r="G79">
        <f>(1 - (1 / (1 + EXP(-((Table2[[#This Row],[Volume]] / 1000) - 4.25))))) * 0.4 + 0.6</f>
        <v>0.98663704424498733</v>
      </c>
      <c r="H79">
        <f>Table2[[#This Row],[Sigmoid]]*'Input Data'!$B$7</f>
        <v>739.97778318374048</v>
      </c>
    </row>
    <row r="80" spans="1:8" x14ac:dyDescent="0.25">
      <c r="A80">
        <v>890</v>
      </c>
      <c r="B80">
        <f>IF(Table2[[#This Row],[Volume]]&lt;'Input Data'!$B$9,'Input Data'!$B$9,IF(Table2[[#This Row],[Volume]]&gt;'Input Data'!$B$10,'Input Data'!$B$10,Table2[[#This Row],[Volume]]))</f>
        <v>3000</v>
      </c>
      <c r="C80" s="18">
        <f>ROUNDDOWN((Table2[[#This Row],[Volume Used]]-'Input Data'!$B$9)/'Input Data'!$B$11,0)*'Input Data'!$B$12</f>
        <v>0</v>
      </c>
      <c r="D80" s="15">
        <f>-(Table2[[#This Row],[Volume]]*(1-Table2[[#This Row],[Discount]])*'Input Data'!$B$2)/Table2[[#This Row],[Volume]]</f>
        <v>500</v>
      </c>
      <c r="E80">
        <f>ROUNDUP(Table2[[#This Row],[Volume]]/'Input Data'!$B$13,0)</f>
        <v>1</v>
      </c>
      <c r="F80">
        <f>-Table2[[#This Row],[Multiplier]]*'Input Data'!$B$3</f>
        <v>50000</v>
      </c>
      <c r="G80">
        <f>(1 - (1 / (1 + EXP(-((Table2[[#This Row],[Volume]] / 1000) - 4.25))))) * 0.4 + 0.6</f>
        <v>0.98657231068740703</v>
      </c>
      <c r="H80">
        <f>Table2[[#This Row],[Sigmoid]]*'Input Data'!$B$7</f>
        <v>739.92923301555527</v>
      </c>
    </row>
    <row r="81" spans="1:8" x14ac:dyDescent="0.25">
      <c r="A81">
        <v>895</v>
      </c>
      <c r="B81">
        <f>IF(Table2[[#This Row],[Volume]]&lt;'Input Data'!$B$9,'Input Data'!$B$9,IF(Table2[[#This Row],[Volume]]&gt;'Input Data'!$B$10,'Input Data'!$B$10,Table2[[#This Row],[Volume]]))</f>
        <v>3000</v>
      </c>
      <c r="C81" s="18">
        <f>ROUNDDOWN((Table2[[#This Row],[Volume Used]]-'Input Data'!$B$9)/'Input Data'!$B$11,0)*'Input Data'!$B$12</f>
        <v>0</v>
      </c>
      <c r="D81" s="15">
        <f>-(Table2[[#This Row],[Volume]]*(1-Table2[[#This Row],[Discount]])*'Input Data'!$B$2)/Table2[[#This Row],[Volume]]</f>
        <v>500</v>
      </c>
      <c r="E81">
        <f>ROUNDUP(Table2[[#This Row],[Volume]]/'Input Data'!$B$13,0)</f>
        <v>1</v>
      </c>
      <c r="F81">
        <f>-Table2[[#This Row],[Multiplier]]*'Input Data'!$B$3</f>
        <v>50000</v>
      </c>
      <c r="G81">
        <f>(1 - (1 / (1 + EXP(-((Table2[[#This Row],[Volume]] / 1000) - 4.25))))) * 0.4 + 0.6</f>
        <v>0.98650727448741304</v>
      </c>
      <c r="H81">
        <f>Table2[[#This Row],[Sigmoid]]*'Input Data'!$B$7</f>
        <v>739.88045586555984</v>
      </c>
    </row>
    <row r="82" spans="1:8" x14ac:dyDescent="0.25">
      <c r="A82">
        <v>900</v>
      </c>
      <c r="B82">
        <f>IF(Table2[[#This Row],[Volume]]&lt;'Input Data'!$B$9,'Input Data'!$B$9,IF(Table2[[#This Row],[Volume]]&gt;'Input Data'!$B$10,'Input Data'!$B$10,Table2[[#This Row],[Volume]]))</f>
        <v>3000</v>
      </c>
      <c r="C82" s="18">
        <f>ROUNDDOWN((Table2[[#This Row],[Volume Used]]-'Input Data'!$B$9)/'Input Data'!$B$11,0)*'Input Data'!$B$12</f>
        <v>0</v>
      </c>
      <c r="D82" s="15">
        <f>-(Table2[[#This Row],[Volume]]*(1-Table2[[#This Row],[Discount]])*'Input Data'!$B$2)/Table2[[#This Row],[Volume]]</f>
        <v>500</v>
      </c>
      <c r="E82">
        <f>ROUNDUP(Table2[[#This Row],[Volume]]/'Input Data'!$B$13,0)</f>
        <v>1</v>
      </c>
      <c r="F82">
        <f>-Table2[[#This Row],[Multiplier]]*'Input Data'!$B$3</f>
        <v>50000</v>
      </c>
      <c r="G82">
        <f>(1 - (1 / (1 + EXP(-((Table2[[#This Row],[Volume]] / 1000) - 4.25))))) * 0.4 + 0.6</f>
        <v>0.98644193433632876</v>
      </c>
      <c r="H82">
        <f>Table2[[#This Row],[Sigmoid]]*'Input Data'!$B$7</f>
        <v>739.83145075224661</v>
      </c>
    </row>
    <row r="83" spans="1:8" x14ac:dyDescent="0.25">
      <c r="A83">
        <v>905</v>
      </c>
      <c r="B83">
        <f>IF(Table2[[#This Row],[Volume]]&lt;'Input Data'!$B$9,'Input Data'!$B$9,IF(Table2[[#This Row],[Volume]]&gt;'Input Data'!$B$10,'Input Data'!$B$10,Table2[[#This Row],[Volume]]))</f>
        <v>3000</v>
      </c>
      <c r="C83" s="18">
        <f>ROUNDDOWN((Table2[[#This Row],[Volume Used]]-'Input Data'!$B$9)/'Input Data'!$B$11,0)*'Input Data'!$B$12</f>
        <v>0</v>
      </c>
      <c r="D83" s="15">
        <f>-(Table2[[#This Row],[Volume]]*(1-Table2[[#This Row],[Discount]])*'Input Data'!$B$2)/Table2[[#This Row],[Volume]]</f>
        <v>500</v>
      </c>
      <c r="E83">
        <f>ROUNDUP(Table2[[#This Row],[Volume]]/'Input Data'!$B$13,0)</f>
        <v>1</v>
      </c>
      <c r="F83">
        <f>-Table2[[#This Row],[Multiplier]]*'Input Data'!$B$3</f>
        <v>50000</v>
      </c>
      <c r="G83">
        <f>(1 - (1 / (1 + EXP(-((Table2[[#This Row],[Volume]] / 1000) - 4.25))))) * 0.4 + 0.6</f>
        <v>0.98637628892085027</v>
      </c>
      <c r="H83">
        <f>Table2[[#This Row],[Sigmoid]]*'Input Data'!$B$7</f>
        <v>739.78221669063771</v>
      </c>
    </row>
    <row r="84" spans="1:8" x14ac:dyDescent="0.25">
      <c r="A84">
        <v>910</v>
      </c>
      <c r="B84">
        <f>IF(Table2[[#This Row],[Volume]]&lt;'Input Data'!$B$9,'Input Data'!$B$9,IF(Table2[[#This Row],[Volume]]&gt;'Input Data'!$B$10,'Input Data'!$B$10,Table2[[#This Row],[Volume]]))</f>
        <v>3000</v>
      </c>
      <c r="C84" s="18">
        <f>ROUNDDOWN((Table2[[#This Row],[Volume Used]]-'Input Data'!$B$9)/'Input Data'!$B$11,0)*'Input Data'!$B$12</f>
        <v>0</v>
      </c>
      <c r="D84" s="15">
        <f>-(Table2[[#This Row],[Volume]]*(1-Table2[[#This Row],[Discount]])*'Input Data'!$B$2)/Table2[[#This Row],[Volume]]</f>
        <v>500</v>
      </c>
      <c r="E84">
        <f>ROUNDUP(Table2[[#This Row],[Volume]]/'Input Data'!$B$13,0)</f>
        <v>1</v>
      </c>
      <c r="F84">
        <f>-Table2[[#This Row],[Multiplier]]*'Input Data'!$B$3</f>
        <v>50000</v>
      </c>
      <c r="G84">
        <f>(1 - (1 / (1 + EXP(-((Table2[[#This Row],[Volume]] / 1000) - 4.25))))) * 0.4 + 0.6</f>
        <v>0.98631033692304171</v>
      </c>
      <c r="H84">
        <f>Table2[[#This Row],[Sigmoid]]*'Input Data'!$B$7</f>
        <v>739.73275269228134</v>
      </c>
    </row>
    <row r="85" spans="1:8" x14ac:dyDescent="0.25">
      <c r="A85">
        <v>915</v>
      </c>
      <c r="B85">
        <f>IF(Table2[[#This Row],[Volume]]&lt;'Input Data'!$B$9,'Input Data'!$B$9,IF(Table2[[#This Row],[Volume]]&gt;'Input Data'!$B$10,'Input Data'!$B$10,Table2[[#This Row],[Volume]]))</f>
        <v>3000</v>
      </c>
      <c r="C85" s="18">
        <f>ROUNDDOWN((Table2[[#This Row],[Volume Used]]-'Input Data'!$B$9)/'Input Data'!$B$11,0)*'Input Data'!$B$12</f>
        <v>0</v>
      </c>
      <c r="D85" s="15">
        <f>-(Table2[[#This Row],[Volume]]*(1-Table2[[#This Row],[Discount]])*'Input Data'!$B$2)/Table2[[#This Row],[Volume]]</f>
        <v>500</v>
      </c>
      <c r="E85">
        <f>ROUNDUP(Table2[[#This Row],[Volume]]/'Input Data'!$B$13,0)</f>
        <v>1</v>
      </c>
      <c r="F85">
        <f>-Table2[[#This Row],[Multiplier]]*'Input Data'!$B$3</f>
        <v>50000</v>
      </c>
      <c r="G85">
        <f>(1 - (1 / (1 + EXP(-((Table2[[#This Row],[Volume]] / 1000) - 4.25))))) * 0.4 + 0.6</f>
        <v>0.98624407702032779</v>
      </c>
      <c r="H85">
        <f>Table2[[#This Row],[Sigmoid]]*'Input Data'!$B$7</f>
        <v>739.68305776524585</v>
      </c>
    </row>
    <row r="86" spans="1:8" x14ac:dyDescent="0.25">
      <c r="A86">
        <v>920</v>
      </c>
      <c r="B86">
        <f>IF(Table2[[#This Row],[Volume]]&lt;'Input Data'!$B$9,'Input Data'!$B$9,IF(Table2[[#This Row],[Volume]]&gt;'Input Data'!$B$10,'Input Data'!$B$10,Table2[[#This Row],[Volume]]))</f>
        <v>3000</v>
      </c>
      <c r="C86" s="18">
        <f>ROUNDDOWN((Table2[[#This Row],[Volume Used]]-'Input Data'!$B$9)/'Input Data'!$B$11,0)*'Input Data'!$B$12</f>
        <v>0</v>
      </c>
      <c r="D86" s="15">
        <f>-(Table2[[#This Row],[Volume]]*(1-Table2[[#This Row],[Discount]])*'Input Data'!$B$2)/Table2[[#This Row],[Volume]]</f>
        <v>500</v>
      </c>
      <c r="E86">
        <f>ROUNDUP(Table2[[#This Row],[Volume]]/'Input Data'!$B$13,0)</f>
        <v>1</v>
      </c>
      <c r="F86">
        <f>-Table2[[#This Row],[Multiplier]]*'Input Data'!$B$3</f>
        <v>50000</v>
      </c>
      <c r="G86">
        <f>(1 - (1 / (1 + EXP(-((Table2[[#This Row],[Volume]] / 1000) - 4.25))))) * 0.4 + 0.6</f>
        <v>0.98617750788548941</v>
      </c>
      <c r="H86">
        <f>Table2[[#This Row],[Sigmoid]]*'Input Data'!$B$7</f>
        <v>739.63313091411703</v>
      </c>
    </row>
    <row r="87" spans="1:8" x14ac:dyDescent="0.25">
      <c r="A87">
        <v>925</v>
      </c>
      <c r="B87">
        <f>IF(Table2[[#This Row],[Volume]]&lt;'Input Data'!$B$9,'Input Data'!$B$9,IF(Table2[[#This Row],[Volume]]&gt;'Input Data'!$B$10,'Input Data'!$B$10,Table2[[#This Row],[Volume]]))</f>
        <v>3000</v>
      </c>
      <c r="C87" s="18">
        <f>ROUNDDOWN((Table2[[#This Row],[Volume Used]]-'Input Data'!$B$9)/'Input Data'!$B$11,0)*'Input Data'!$B$12</f>
        <v>0</v>
      </c>
      <c r="D87" s="15">
        <f>-(Table2[[#This Row],[Volume]]*(1-Table2[[#This Row],[Discount]])*'Input Data'!$B$2)/Table2[[#This Row],[Volume]]</f>
        <v>500</v>
      </c>
      <c r="E87">
        <f>ROUNDUP(Table2[[#This Row],[Volume]]/'Input Data'!$B$13,0)</f>
        <v>1</v>
      </c>
      <c r="F87">
        <f>-Table2[[#This Row],[Multiplier]]*'Input Data'!$B$3</f>
        <v>50000</v>
      </c>
      <c r="G87">
        <f>(1 - (1 / (1 + EXP(-((Table2[[#This Row],[Volume]] / 1000) - 4.25))))) * 0.4 + 0.6</f>
        <v>0.98611062818665696</v>
      </c>
      <c r="H87">
        <f>Table2[[#This Row],[Sigmoid]]*'Input Data'!$B$7</f>
        <v>739.58297113999276</v>
      </c>
    </row>
    <row r="88" spans="1:8" x14ac:dyDescent="0.25">
      <c r="A88">
        <v>930</v>
      </c>
      <c r="B88">
        <f>IF(Table2[[#This Row],[Volume]]&lt;'Input Data'!$B$9,'Input Data'!$B$9,IF(Table2[[#This Row],[Volume]]&gt;'Input Data'!$B$10,'Input Data'!$B$10,Table2[[#This Row],[Volume]]))</f>
        <v>3000</v>
      </c>
      <c r="C88" s="18">
        <f>ROUNDDOWN((Table2[[#This Row],[Volume Used]]-'Input Data'!$B$9)/'Input Data'!$B$11,0)*'Input Data'!$B$12</f>
        <v>0</v>
      </c>
      <c r="D88" s="15">
        <f>-(Table2[[#This Row],[Volume]]*(1-Table2[[#This Row],[Discount]])*'Input Data'!$B$2)/Table2[[#This Row],[Volume]]</f>
        <v>500</v>
      </c>
      <c r="E88">
        <f>ROUNDUP(Table2[[#This Row],[Volume]]/'Input Data'!$B$13,0)</f>
        <v>1</v>
      </c>
      <c r="F88">
        <f>-Table2[[#This Row],[Multiplier]]*'Input Data'!$B$3</f>
        <v>50000</v>
      </c>
      <c r="G88">
        <f>(1 - (1 / (1 + EXP(-((Table2[[#This Row],[Volume]] / 1000) - 4.25))))) * 0.4 + 0.6</f>
        <v>0.9860434365873052</v>
      </c>
      <c r="H88">
        <f>Table2[[#This Row],[Sigmoid]]*'Input Data'!$B$7</f>
        <v>739.53257744047892</v>
      </c>
    </row>
    <row r="89" spans="1:8" x14ac:dyDescent="0.25">
      <c r="A89">
        <v>935</v>
      </c>
      <c r="B89">
        <f>IF(Table2[[#This Row],[Volume]]&lt;'Input Data'!$B$9,'Input Data'!$B$9,IF(Table2[[#This Row],[Volume]]&gt;'Input Data'!$B$10,'Input Data'!$B$10,Table2[[#This Row],[Volume]]))</f>
        <v>3000</v>
      </c>
      <c r="C89" s="18">
        <f>ROUNDDOWN((Table2[[#This Row],[Volume Used]]-'Input Data'!$B$9)/'Input Data'!$B$11,0)*'Input Data'!$B$12</f>
        <v>0</v>
      </c>
      <c r="D89" s="15">
        <f>-(Table2[[#This Row],[Volume]]*(1-Table2[[#This Row],[Discount]])*'Input Data'!$B$2)/Table2[[#This Row],[Volume]]</f>
        <v>500</v>
      </c>
      <c r="E89">
        <f>ROUNDUP(Table2[[#This Row],[Volume]]/'Input Data'!$B$13,0)</f>
        <v>1</v>
      </c>
      <c r="F89">
        <f>-Table2[[#This Row],[Multiplier]]*'Input Data'!$B$3</f>
        <v>50000</v>
      </c>
      <c r="G89">
        <f>(1 - (1 / (1 + EXP(-((Table2[[#This Row],[Volume]] / 1000) - 4.25))))) * 0.4 + 0.6</f>
        <v>0.98597593174624776</v>
      </c>
      <c r="H89">
        <f>Table2[[#This Row],[Sigmoid]]*'Input Data'!$B$7</f>
        <v>739.48194880968583</v>
      </c>
    </row>
    <row r="90" spans="1:8" x14ac:dyDescent="0.25">
      <c r="A90">
        <v>940</v>
      </c>
      <c r="B90">
        <f>IF(Table2[[#This Row],[Volume]]&lt;'Input Data'!$B$9,'Input Data'!$B$9,IF(Table2[[#This Row],[Volume]]&gt;'Input Data'!$B$10,'Input Data'!$B$10,Table2[[#This Row],[Volume]]))</f>
        <v>3000</v>
      </c>
      <c r="C90" s="18">
        <f>ROUNDDOWN((Table2[[#This Row],[Volume Used]]-'Input Data'!$B$9)/'Input Data'!$B$11,0)*'Input Data'!$B$12</f>
        <v>0</v>
      </c>
      <c r="D90" s="15">
        <f>-(Table2[[#This Row],[Volume]]*(1-Table2[[#This Row],[Discount]])*'Input Data'!$B$2)/Table2[[#This Row],[Volume]]</f>
        <v>500</v>
      </c>
      <c r="E90">
        <f>ROUNDUP(Table2[[#This Row],[Volume]]/'Input Data'!$B$13,0)</f>
        <v>1</v>
      </c>
      <c r="F90">
        <f>-Table2[[#This Row],[Multiplier]]*'Input Data'!$B$3</f>
        <v>50000</v>
      </c>
      <c r="G90">
        <f>(1 - (1 / (1 + EXP(-((Table2[[#This Row],[Volume]] / 1000) - 4.25))))) * 0.4 + 0.6</f>
        <v>0.98590811231763142</v>
      </c>
      <c r="H90">
        <f>Table2[[#This Row],[Sigmoid]]*'Input Data'!$B$7</f>
        <v>739.43108423822355</v>
      </c>
    </row>
    <row r="91" spans="1:8" x14ac:dyDescent="0.25">
      <c r="A91">
        <v>945</v>
      </c>
      <c r="B91">
        <f>IF(Table2[[#This Row],[Volume]]&lt;'Input Data'!$B$9,'Input Data'!$B$9,IF(Table2[[#This Row],[Volume]]&gt;'Input Data'!$B$10,'Input Data'!$B$10,Table2[[#This Row],[Volume]]))</f>
        <v>3000</v>
      </c>
      <c r="C91" s="18">
        <f>ROUNDDOWN((Table2[[#This Row],[Volume Used]]-'Input Data'!$B$9)/'Input Data'!$B$11,0)*'Input Data'!$B$12</f>
        <v>0</v>
      </c>
      <c r="D91" s="15">
        <f>-(Table2[[#This Row],[Volume]]*(1-Table2[[#This Row],[Discount]])*'Input Data'!$B$2)/Table2[[#This Row],[Volume]]</f>
        <v>500</v>
      </c>
      <c r="E91">
        <f>ROUNDUP(Table2[[#This Row],[Volume]]/'Input Data'!$B$13,0)</f>
        <v>1</v>
      </c>
      <c r="F91">
        <f>-Table2[[#This Row],[Multiplier]]*'Input Data'!$B$3</f>
        <v>50000</v>
      </c>
      <c r="G91">
        <f>(1 - (1 / (1 + EXP(-((Table2[[#This Row],[Volume]] / 1000) - 4.25))))) * 0.4 + 0.6</f>
        <v>0.98583997695093128</v>
      </c>
      <c r="H91">
        <f>Table2[[#This Row],[Sigmoid]]*'Input Data'!$B$7</f>
        <v>739.3799827131985</v>
      </c>
    </row>
    <row r="92" spans="1:8" x14ac:dyDescent="0.25">
      <c r="A92">
        <v>950</v>
      </c>
      <c r="B92">
        <f>IF(Table2[[#This Row],[Volume]]&lt;'Input Data'!$B$9,'Input Data'!$B$9,IF(Table2[[#This Row],[Volume]]&gt;'Input Data'!$B$10,'Input Data'!$B$10,Table2[[#This Row],[Volume]]))</f>
        <v>3000</v>
      </c>
      <c r="C92" s="18">
        <f>ROUNDDOWN((Table2[[#This Row],[Volume Used]]-'Input Data'!$B$9)/'Input Data'!$B$11,0)*'Input Data'!$B$12</f>
        <v>0</v>
      </c>
      <c r="D92" s="15">
        <f>-(Table2[[#This Row],[Volume]]*(1-Table2[[#This Row],[Discount]])*'Input Data'!$B$2)/Table2[[#This Row],[Volume]]</f>
        <v>500</v>
      </c>
      <c r="E92">
        <f>ROUNDUP(Table2[[#This Row],[Volume]]/'Input Data'!$B$13,0)</f>
        <v>1</v>
      </c>
      <c r="F92">
        <f>-Table2[[#This Row],[Multiplier]]*'Input Data'!$B$3</f>
        <v>50000</v>
      </c>
      <c r="G92">
        <f>(1 - (1 / (1 + EXP(-((Table2[[#This Row],[Volume]] / 1000) - 4.25))))) * 0.4 + 0.6</f>
        <v>0.9857715242909455</v>
      </c>
      <c r="H92">
        <f>Table2[[#This Row],[Sigmoid]]*'Input Data'!$B$7</f>
        <v>739.32864321820909</v>
      </c>
    </row>
    <row r="93" spans="1:8" x14ac:dyDescent="0.25">
      <c r="A93">
        <v>955</v>
      </c>
      <c r="B93">
        <f>IF(Table2[[#This Row],[Volume]]&lt;'Input Data'!$B$9,'Input Data'!$B$9,IF(Table2[[#This Row],[Volume]]&gt;'Input Data'!$B$10,'Input Data'!$B$10,Table2[[#This Row],[Volume]]))</f>
        <v>3000</v>
      </c>
      <c r="C93" s="18">
        <f>ROUNDDOWN((Table2[[#This Row],[Volume Used]]-'Input Data'!$B$9)/'Input Data'!$B$11,0)*'Input Data'!$B$12</f>
        <v>0</v>
      </c>
      <c r="D93" s="15">
        <f>-(Table2[[#This Row],[Volume]]*(1-Table2[[#This Row],[Discount]])*'Input Data'!$B$2)/Table2[[#This Row],[Volume]]</f>
        <v>500</v>
      </c>
      <c r="E93">
        <f>ROUNDUP(Table2[[#This Row],[Volume]]/'Input Data'!$B$13,0)</f>
        <v>1</v>
      </c>
      <c r="F93">
        <f>-Table2[[#This Row],[Multiplier]]*'Input Data'!$B$3</f>
        <v>50000</v>
      </c>
      <c r="G93">
        <f>(1 - (1 / (1 + EXP(-((Table2[[#This Row],[Volume]] / 1000) - 4.25))))) * 0.4 + 0.6</f>
        <v>0.98570275297779042</v>
      </c>
      <c r="H93">
        <f>Table2[[#This Row],[Sigmoid]]*'Input Data'!$B$7</f>
        <v>739.27706473334285</v>
      </c>
    </row>
    <row r="94" spans="1:8" x14ac:dyDescent="0.25">
      <c r="A94">
        <v>960</v>
      </c>
      <c r="B94">
        <f>IF(Table2[[#This Row],[Volume]]&lt;'Input Data'!$B$9,'Input Data'!$B$9,IF(Table2[[#This Row],[Volume]]&gt;'Input Data'!$B$10,'Input Data'!$B$10,Table2[[#This Row],[Volume]]))</f>
        <v>3000</v>
      </c>
      <c r="C94" s="18">
        <f>ROUNDDOWN((Table2[[#This Row],[Volume Used]]-'Input Data'!$B$9)/'Input Data'!$B$11,0)*'Input Data'!$B$12</f>
        <v>0</v>
      </c>
      <c r="D94" s="15">
        <f>-(Table2[[#This Row],[Volume]]*(1-Table2[[#This Row],[Discount]])*'Input Data'!$B$2)/Table2[[#This Row],[Volume]]</f>
        <v>500</v>
      </c>
      <c r="E94">
        <f>ROUNDUP(Table2[[#This Row],[Volume]]/'Input Data'!$B$13,0)</f>
        <v>1</v>
      </c>
      <c r="F94">
        <f>-Table2[[#This Row],[Multiplier]]*'Input Data'!$B$3</f>
        <v>50000</v>
      </c>
      <c r="G94">
        <f>(1 - (1 / (1 + EXP(-((Table2[[#This Row],[Volume]] / 1000) - 4.25))))) * 0.4 + 0.6</f>
        <v>0.98563366164689525</v>
      </c>
      <c r="H94">
        <f>Table2[[#This Row],[Sigmoid]]*'Input Data'!$B$7</f>
        <v>739.22524623517143</v>
      </c>
    </row>
    <row r="95" spans="1:8" x14ac:dyDescent="0.25">
      <c r="A95">
        <v>965</v>
      </c>
      <c r="B95">
        <f>IF(Table2[[#This Row],[Volume]]&lt;'Input Data'!$B$9,'Input Data'!$B$9,IF(Table2[[#This Row],[Volume]]&gt;'Input Data'!$B$10,'Input Data'!$B$10,Table2[[#This Row],[Volume]]))</f>
        <v>3000</v>
      </c>
      <c r="C95" s="18">
        <f>ROUNDDOWN((Table2[[#This Row],[Volume Used]]-'Input Data'!$B$9)/'Input Data'!$B$11,0)*'Input Data'!$B$12</f>
        <v>0</v>
      </c>
      <c r="D95" s="15">
        <f>-(Table2[[#This Row],[Volume]]*(1-Table2[[#This Row],[Discount]])*'Input Data'!$B$2)/Table2[[#This Row],[Volume]]</f>
        <v>500</v>
      </c>
      <c r="E95">
        <f>ROUNDUP(Table2[[#This Row],[Volume]]/'Input Data'!$B$13,0)</f>
        <v>1</v>
      </c>
      <c r="F95">
        <f>-Table2[[#This Row],[Multiplier]]*'Input Data'!$B$3</f>
        <v>50000</v>
      </c>
      <c r="G95">
        <f>(1 - (1 / (1 + EXP(-((Table2[[#This Row],[Volume]] / 1000) - 4.25))))) * 0.4 + 0.6</f>
        <v>0.98556424892899819</v>
      </c>
      <c r="H95">
        <f>Table2[[#This Row],[Sigmoid]]*'Input Data'!$B$7</f>
        <v>739.17318669674864</v>
      </c>
    </row>
    <row r="96" spans="1:8" x14ac:dyDescent="0.25">
      <c r="A96">
        <v>970</v>
      </c>
      <c r="B96">
        <f>IF(Table2[[#This Row],[Volume]]&lt;'Input Data'!$B$9,'Input Data'!$B$9,IF(Table2[[#This Row],[Volume]]&gt;'Input Data'!$B$10,'Input Data'!$B$10,Table2[[#This Row],[Volume]]))</f>
        <v>3000</v>
      </c>
      <c r="C96" s="18">
        <f>ROUNDDOWN((Table2[[#This Row],[Volume Used]]-'Input Data'!$B$9)/'Input Data'!$B$11,0)*'Input Data'!$B$12</f>
        <v>0</v>
      </c>
      <c r="D96" s="15">
        <f>-(Table2[[#This Row],[Volume]]*(1-Table2[[#This Row],[Discount]])*'Input Data'!$B$2)/Table2[[#This Row],[Volume]]</f>
        <v>500</v>
      </c>
      <c r="E96">
        <f>ROUNDUP(Table2[[#This Row],[Volume]]/'Input Data'!$B$13,0)</f>
        <v>1</v>
      </c>
      <c r="F96">
        <f>-Table2[[#This Row],[Multiplier]]*'Input Data'!$B$3</f>
        <v>50000</v>
      </c>
      <c r="G96">
        <f>(1 - (1 / (1 + EXP(-((Table2[[#This Row],[Volume]] / 1000) - 4.25))))) * 0.4 + 0.6</f>
        <v>0.98549451345014072</v>
      </c>
      <c r="H96">
        <f>Table2[[#This Row],[Sigmoid]]*'Input Data'!$B$7</f>
        <v>739.12088508760553</v>
      </c>
    </row>
    <row r="97" spans="1:8" x14ac:dyDescent="0.25">
      <c r="A97">
        <v>975</v>
      </c>
      <c r="B97">
        <f>IF(Table2[[#This Row],[Volume]]&lt;'Input Data'!$B$9,'Input Data'!$B$9,IF(Table2[[#This Row],[Volume]]&gt;'Input Data'!$B$10,'Input Data'!$B$10,Table2[[#This Row],[Volume]]))</f>
        <v>3000</v>
      </c>
      <c r="C97" s="18">
        <f>ROUNDDOWN((Table2[[#This Row],[Volume Used]]-'Input Data'!$B$9)/'Input Data'!$B$11,0)*'Input Data'!$B$12</f>
        <v>0</v>
      </c>
      <c r="D97" s="15">
        <f>-(Table2[[#This Row],[Volume]]*(1-Table2[[#This Row],[Discount]])*'Input Data'!$B$2)/Table2[[#This Row],[Volume]]</f>
        <v>500</v>
      </c>
      <c r="E97">
        <f>ROUNDUP(Table2[[#This Row],[Volume]]/'Input Data'!$B$13,0)</f>
        <v>1</v>
      </c>
      <c r="F97">
        <f>-Table2[[#This Row],[Multiplier]]*'Input Data'!$B$3</f>
        <v>50000</v>
      </c>
      <c r="G97">
        <f>(1 - (1 / (1 + EXP(-((Table2[[#This Row],[Volume]] / 1000) - 4.25))))) * 0.4 + 0.6</f>
        <v>0.98542445383166388</v>
      </c>
      <c r="H97">
        <f>Table2[[#This Row],[Sigmoid]]*'Input Data'!$B$7</f>
        <v>739.0683403737479</v>
      </c>
    </row>
    <row r="98" spans="1:8" x14ac:dyDescent="0.25">
      <c r="A98">
        <v>980</v>
      </c>
      <c r="B98">
        <f>IF(Table2[[#This Row],[Volume]]&lt;'Input Data'!$B$9,'Input Data'!$B$9,IF(Table2[[#This Row],[Volume]]&gt;'Input Data'!$B$10,'Input Data'!$B$10,Table2[[#This Row],[Volume]]))</f>
        <v>3000</v>
      </c>
      <c r="C98" s="18">
        <f>ROUNDDOWN((Table2[[#This Row],[Volume Used]]-'Input Data'!$B$9)/'Input Data'!$B$11,0)*'Input Data'!$B$12</f>
        <v>0</v>
      </c>
      <c r="D98" s="15">
        <f>-(Table2[[#This Row],[Volume]]*(1-Table2[[#This Row],[Discount]])*'Input Data'!$B$2)/Table2[[#This Row],[Volume]]</f>
        <v>500</v>
      </c>
      <c r="E98">
        <f>ROUNDUP(Table2[[#This Row],[Volume]]/'Input Data'!$B$13,0)</f>
        <v>1</v>
      </c>
      <c r="F98">
        <f>-Table2[[#This Row],[Multiplier]]*'Input Data'!$B$3</f>
        <v>50000</v>
      </c>
      <c r="G98">
        <f>(1 - (1 / (1 + EXP(-((Table2[[#This Row],[Volume]] / 1000) - 4.25))))) * 0.4 + 0.6</f>
        <v>0.98535406869020403</v>
      </c>
      <c r="H98">
        <f>Table2[[#This Row],[Sigmoid]]*'Input Data'!$B$7</f>
        <v>739.01555151765308</v>
      </c>
    </row>
    <row r="99" spans="1:8" x14ac:dyDescent="0.25">
      <c r="A99">
        <v>985</v>
      </c>
      <c r="B99">
        <f>IF(Table2[[#This Row],[Volume]]&lt;'Input Data'!$B$9,'Input Data'!$B$9,IF(Table2[[#This Row],[Volume]]&gt;'Input Data'!$B$10,'Input Data'!$B$10,Table2[[#This Row],[Volume]]))</f>
        <v>3000</v>
      </c>
      <c r="C99" s="18">
        <f>ROUNDDOWN((Table2[[#This Row],[Volume Used]]-'Input Data'!$B$9)/'Input Data'!$B$11,0)*'Input Data'!$B$12</f>
        <v>0</v>
      </c>
      <c r="D99" s="15">
        <f>-(Table2[[#This Row],[Volume]]*(1-Table2[[#This Row],[Discount]])*'Input Data'!$B$2)/Table2[[#This Row],[Volume]]</f>
        <v>500</v>
      </c>
      <c r="E99">
        <f>ROUNDUP(Table2[[#This Row],[Volume]]/'Input Data'!$B$13,0)</f>
        <v>1</v>
      </c>
      <c r="F99">
        <f>-Table2[[#This Row],[Multiplier]]*'Input Data'!$B$3</f>
        <v>50000</v>
      </c>
      <c r="G99">
        <f>(1 - (1 / (1 + EXP(-((Table2[[#This Row],[Volume]] / 1000) - 4.25))))) * 0.4 + 0.6</f>
        <v>0.98528335663768796</v>
      </c>
      <c r="H99">
        <f>Table2[[#This Row],[Sigmoid]]*'Input Data'!$B$7</f>
        <v>738.96251747826602</v>
      </c>
    </row>
    <row r="100" spans="1:8" x14ac:dyDescent="0.25">
      <c r="A100">
        <v>990</v>
      </c>
      <c r="B100">
        <f>IF(Table2[[#This Row],[Volume]]&lt;'Input Data'!$B$9,'Input Data'!$B$9,IF(Table2[[#This Row],[Volume]]&gt;'Input Data'!$B$10,'Input Data'!$B$10,Table2[[#This Row],[Volume]]))</f>
        <v>3000</v>
      </c>
      <c r="C100" s="18">
        <f>ROUNDDOWN((Table2[[#This Row],[Volume Used]]-'Input Data'!$B$9)/'Input Data'!$B$11,0)*'Input Data'!$B$12</f>
        <v>0</v>
      </c>
      <c r="D100" s="15">
        <f>-(Table2[[#This Row],[Volume]]*(1-Table2[[#This Row],[Discount]])*'Input Data'!$B$2)/Table2[[#This Row],[Volume]]</f>
        <v>500</v>
      </c>
      <c r="E100">
        <f>ROUNDUP(Table2[[#This Row],[Volume]]/'Input Data'!$B$13,0)</f>
        <v>1</v>
      </c>
      <c r="F100">
        <f>-Table2[[#This Row],[Multiplier]]*'Input Data'!$B$3</f>
        <v>50000</v>
      </c>
      <c r="G100">
        <f>(1 - (1 / (1 + EXP(-((Table2[[#This Row],[Volume]] / 1000) - 4.25))))) * 0.4 + 0.6</f>
        <v>0.98521231628132921</v>
      </c>
      <c r="H100">
        <f>Table2[[#This Row],[Sigmoid]]*'Input Data'!$B$7</f>
        <v>738.90923721099693</v>
      </c>
    </row>
    <row r="101" spans="1:8" x14ac:dyDescent="0.25">
      <c r="A101">
        <v>995</v>
      </c>
      <c r="B101">
        <f>IF(Table2[[#This Row],[Volume]]&lt;'Input Data'!$B$9,'Input Data'!$B$9,IF(Table2[[#This Row],[Volume]]&gt;'Input Data'!$B$10,'Input Data'!$B$10,Table2[[#This Row],[Volume]]))</f>
        <v>3000</v>
      </c>
      <c r="C101" s="18">
        <f>ROUNDDOWN((Table2[[#This Row],[Volume Used]]-'Input Data'!$B$9)/'Input Data'!$B$11,0)*'Input Data'!$B$12</f>
        <v>0</v>
      </c>
      <c r="D101" s="15">
        <f>-(Table2[[#This Row],[Volume]]*(1-Table2[[#This Row],[Discount]])*'Input Data'!$B$2)/Table2[[#This Row],[Volume]]</f>
        <v>500</v>
      </c>
      <c r="E101">
        <f>ROUNDUP(Table2[[#This Row],[Volume]]/'Input Data'!$B$13,0)</f>
        <v>1</v>
      </c>
      <c r="F101">
        <f>-Table2[[#This Row],[Multiplier]]*'Input Data'!$B$3</f>
        <v>50000</v>
      </c>
      <c r="G101">
        <f>(1 - (1 / (1 + EXP(-((Table2[[#This Row],[Volume]] / 1000) - 4.25))))) * 0.4 + 0.6</f>
        <v>0.98514094622362414</v>
      </c>
      <c r="H101">
        <f>Table2[[#This Row],[Sigmoid]]*'Input Data'!$B$7</f>
        <v>738.85570966771809</v>
      </c>
    </row>
    <row r="102" spans="1:8" x14ac:dyDescent="0.25">
      <c r="A102">
        <v>1000</v>
      </c>
      <c r="B102">
        <f>IF(Table2[[#This Row],[Volume]]&lt;'Input Data'!$B$9,'Input Data'!$B$9,IF(Table2[[#This Row],[Volume]]&gt;'Input Data'!$B$10,'Input Data'!$B$10,Table2[[#This Row],[Volume]]))</f>
        <v>3000</v>
      </c>
      <c r="C102" s="18">
        <f>ROUNDDOWN((Table2[[#This Row],[Volume Used]]-'Input Data'!$B$9)/'Input Data'!$B$11,0)*'Input Data'!$B$12</f>
        <v>0</v>
      </c>
      <c r="D102" s="15">
        <f>-(Table2[[#This Row],[Volume]]*(1-Table2[[#This Row],[Discount]])*'Input Data'!$B$2)/Table2[[#This Row],[Volume]]</f>
        <v>500</v>
      </c>
      <c r="E102">
        <f>ROUNDUP(Table2[[#This Row],[Volume]]/'Input Data'!$B$13,0)</f>
        <v>1</v>
      </c>
      <c r="F102">
        <f>-Table2[[#This Row],[Multiplier]]*'Input Data'!$B$3</f>
        <v>50000</v>
      </c>
      <c r="G102">
        <f>(1 - (1 / (1 + EXP(-((Table2[[#This Row],[Volume]] / 1000) - 4.25))))) * 0.4 + 0.6</f>
        <v>0.98506924506234816</v>
      </c>
      <c r="H102">
        <f>Table2[[#This Row],[Sigmoid]]*'Input Data'!$B$7</f>
        <v>738.80193379676109</v>
      </c>
    </row>
    <row r="103" spans="1:8" x14ac:dyDescent="0.25">
      <c r="A103">
        <v>1005</v>
      </c>
      <c r="B103">
        <f>IF(Table2[[#This Row],[Volume]]&lt;'Input Data'!$B$9,'Input Data'!$B$9,IF(Table2[[#This Row],[Volume]]&gt;'Input Data'!$B$10,'Input Data'!$B$10,Table2[[#This Row],[Volume]]))</f>
        <v>3000</v>
      </c>
      <c r="C103" s="18">
        <f>ROUNDDOWN((Table2[[#This Row],[Volume Used]]-'Input Data'!$B$9)/'Input Data'!$B$11,0)*'Input Data'!$B$12</f>
        <v>0</v>
      </c>
      <c r="D103" s="15">
        <f>-(Table2[[#This Row],[Volume]]*(1-Table2[[#This Row],[Discount]])*'Input Data'!$B$2)/Table2[[#This Row],[Volume]]</f>
        <v>500</v>
      </c>
      <c r="E103">
        <f>ROUNDUP(Table2[[#This Row],[Volume]]/'Input Data'!$B$13,0)</f>
        <v>2</v>
      </c>
      <c r="F103">
        <f>-Table2[[#This Row],[Multiplier]]*'Input Data'!$B$3</f>
        <v>100000</v>
      </c>
      <c r="G103">
        <f>(1 - (1 / (1 + EXP(-((Table2[[#This Row],[Volume]] / 1000) - 4.25))))) * 0.4 + 0.6</f>
        <v>0.98499721139055185</v>
      </c>
      <c r="H103">
        <f>Table2[[#This Row],[Sigmoid]]*'Input Data'!$B$7</f>
        <v>738.74790854291393</v>
      </c>
    </row>
    <row r="104" spans="1:8" x14ac:dyDescent="0.25">
      <c r="A104">
        <v>1010</v>
      </c>
      <c r="B104">
        <f>IF(Table2[[#This Row],[Volume]]&lt;'Input Data'!$B$9,'Input Data'!$B$9,IF(Table2[[#This Row],[Volume]]&gt;'Input Data'!$B$10,'Input Data'!$B$10,Table2[[#This Row],[Volume]]))</f>
        <v>3000</v>
      </c>
      <c r="C104" s="18">
        <f>ROUNDDOWN((Table2[[#This Row],[Volume Used]]-'Input Data'!$B$9)/'Input Data'!$B$11,0)*'Input Data'!$B$12</f>
        <v>0</v>
      </c>
      <c r="D104" s="15">
        <f>-(Table2[[#This Row],[Volume]]*(1-Table2[[#This Row],[Discount]])*'Input Data'!$B$2)/Table2[[#This Row],[Volume]]</f>
        <v>500</v>
      </c>
      <c r="E104">
        <f>ROUNDUP(Table2[[#This Row],[Volume]]/'Input Data'!$B$13,0)</f>
        <v>2</v>
      </c>
      <c r="F104">
        <f>-Table2[[#This Row],[Multiplier]]*'Input Data'!$B$3</f>
        <v>100000</v>
      </c>
      <c r="G104">
        <f>(1 - (1 / (1 + EXP(-((Table2[[#This Row],[Volume]] / 1000) - 4.25))))) * 0.4 + 0.6</f>
        <v>0.98492484379655765</v>
      </c>
      <c r="H104">
        <f>Table2[[#This Row],[Sigmoid]]*'Input Data'!$B$7</f>
        <v>738.69363284741826</v>
      </c>
    </row>
    <row r="105" spans="1:8" x14ac:dyDescent="0.25">
      <c r="A105">
        <v>1015</v>
      </c>
      <c r="B105">
        <f>IF(Table2[[#This Row],[Volume]]&lt;'Input Data'!$B$9,'Input Data'!$B$9,IF(Table2[[#This Row],[Volume]]&gt;'Input Data'!$B$10,'Input Data'!$B$10,Table2[[#This Row],[Volume]]))</f>
        <v>3000</v>
      </c>
      <c r="C105" s="18">
        <f>ROUNDDOWN((Table2[[#This Row],[Volume Used]]-'Input Data'!$B$9)/'Input Data'!$B$11,0)*'Input Data'!$B$12</f>
        <v>0</v>
      </c>
      <c r="D105" s="15">
        <f>-(Table2[[#This Row],[Volume]]*(1-Table2[[#This Row],[Discount]])*'Input Data'!$B$2)/Table2[[#This Row],[Volume]]</f>
        <v>500</v>
      </c>
      <c r="E105">
        <f>ROUNDUP(Table2[[#This Row],[Volume]]/'Input Data'!$B$13,0)</f>
        <v>2</v>
      </c>
      <c r="F105">
        <f>-Table2[[#This Row],[Multiplier]]*'Input Data'!$B$3</f>
        <v>100000</v>
      </c>
      <c r="G105">
        <f>(1 - (1 / (1 + EXP(-((Table2[[#This Row],[Volume]] / 1000) - 4.25))))) * 0.4 + 0.6</f>
        <v>0.98485214086395612</v>
      </c>
      <c r="H105">
        <f>Table2[[#This Row],[Sigmoid]]*'Input Data'!$B$7</f>
        <v>738.63910564796709</v>
      </c>
    </row>
    <row r="106" spans="1:8" x14ac:dyDescent="0.25">
      <c r="A106">
        <v>1020</v>
      </c>
      <c r="B106">
        <f>IF(Table2[[#This Row],[Volume]]&lt;'Input Data'!$B$9,'Input Data'!$B$9,IF(Table2[[#This Row],[Volume]]&gt;'Input Data'!$B$10,'Input Data'!$B$10,Table2[[#This Row],[Volume]]))</f>
        <v>3000</v>
      </c>
      <c r="C106" s="18">
        <f>ROUNDDOWN((Table2[[#This Row],[Volume Used]]-'Input Data'!$B$9)/'Input Data'!$B$11,0)*'Input Data'!$B$12</f>
        <v>0</v>
      </c>
      <c r="D106" s="15">
        <f>-(Table2[[#This Row],[Volume]]*(1-Table2[[#This Row],[Discount]])*'Input Data'!$B$2)/Table2[[#This Row],[Volume]]</f>
        <v>500</v>
      </c>
      <c r="E106">
        <f>ROUNDUP(Table2[[#This Row],[Volume]]/'Input Data'!$B$13,0)</f>
        <v>2</v>
      </c>
      <c r="F106">
        <f>-Table2[[#This Row],[Multiplier]]*'Input Data'!$B$3</f>
        <v>100000</v>
      </c>
      <c r="G106">
        <f>(1 - (1 / (1 + EXP(-((Table2[[#This Row],[Volume]] / 1000) - 4.25))))) * 0.4 + 0.6</f>
        <v>0.98477910117160317</v>
      </c>
      <c r="H106">
        <f>Table2[[#This Row],[Sigmoid]]*'Input Data'!$B$7</f>
        <v>738.58432587870243</v>
      </c>
    </row>
    <row r="107" spans="1:8" x14ac:dyDescent="0.25">
      <c r="A107">
        <v>1025</v>
      </c>
      <c r="B107">
        <f>IF(Table2[[#This Row],[Volume]]&lt;'Input Data'!$B$9,'Input Data'!$B$9,IF(Table2[[#This Row],[Volume]]&gt;'Input Data'!$B$10,'Input Data'!$B$10,Table2[[#This Row],[Volume]]))</f>
        <v>3000</v>
      </c>
      <c r="C107" s="18">
        <f>ROUNDDOWN((Table2[[#This Row],[Volume Used]]-'Input Data'!$B$9)/'Input Data'!$B$11,0)*'Input Data'!$B$12</f>
        <v>0</v>
      </c>
      <c r="D107" s="15">
        <f>-(Table2[[#This Row],[Volume]]*(1-Table2[[#This Row],[Discount]])*'Input Data'!$B$2)/Table2[[#This Row],[Volume]]</f>
        <v>500</v>
      </c>
      <c r="E107">
        <f>ROUNDUP(Table2[[#This Row],[Volume]]/'Input Data'!$B$13,0)</f>
        <v>2</v>
      </c>
      <c r="F107">
        <f>-Table2[[#This Row],[Multiplier]]*'Input Data'!$B$3</f>
        <v>100000</v>
      </c>
      <c r="G107">
        <f>(1 - (1 / (1 + EXP(-((Table2[[#This Row],[Volume]] / 1000) - 4.25))))) * 0.4 + 0.6</f>
        <v>0.98470572329361672</v>
      </c>
      <c r="H107">
        <f>Table2[[#This Row],[Sigmoid]]*'Input Data'!$B$7</f>
        <v>738.52929247021257</v>
      </c>
    </row>
    <row r="108" spans="1:8" x14ac:dyDescent="0.25">
      <c r="A108">
        <v>1030</v>
      </c>
      <c r="B108">
        <f>IF(Table2[[#This Row],[Volume]]&lt;'Input Data'!$B$9,'Input Data'!$B$9,IF(Table2[[#This Row],[Volume]]&gt;'Input Data'!$B$10,'Input Data'!$B$10,Table2[[#This Row],[Volume]]))</f>
        <v>3000</v>
      </c>
      <c r="C108" s="18">
        <f>ROUNDDOWN((Table2[[#This Row],[Volume Used]]-'Input Data'!$B$9)/'Input Data'!$B$11,0)*'Input Data'!$B$12</f>
        <v>0</v>
      </c>
      <c r="D108" s="15">
        <f>-(Table2[[#This Row],[Volume]]*(1-Table2[[#This Row],[Discount]])*'Input Data'!$B$2)/Table2[[#This Row],[Volume]]</f>
        <v>500</v>
      </c>
      <c r="E108">
        <f>ROUNDUP(Table2[[#This Row],[Volume]]/'Input Data'!$B$13,0)</f>
        <v>2</v>
      </c>
      <c r="F108">
        <f>-Table2[[#This Row],[Multiplier]]*'Input Data'!$B$3</f>
        <v>100000</v>
      </c>
      <c r="G108">
        <f>(1 - (1 / (1 + EXP(-((Table2[[#This Row],[Volume]] / 1000) - 4.25))))) * 0.4 + 0.6</f>
        <v>0.98463200579937382</v>
      </c>
      <c r="H108">
        <f>Table2[[#This Row],[Sigmoid]]*'Input Data'!$B$7</f>
        <v>738.47400434953033</v>
      </c>
    </row>
    <row r="109" spans="1:8" x14ac:dyDescent="0.25">
      <c r="A109">
        <v>1035</v>
      </c>
      <c r="B109">
        <f>IF(Table2[[#This Row],[Volume]]&lt;'Input Data'!$B$9,'Input Data'!$B$9,IF(Table2[[#This Row],[Volume]]&gt;'Input Data'!$B$10,'Input Data'!$B$10,Table2[[#This Row],[Volume]]))</f>
        <v>3000</v>
      </c>
      <c r="C109" s="18">
        <f>ROUNDDOWN((Table2[[#This Row],[Volume Used]]-'Input Data'!$B$9)/'Input Data'!$B$11,0)*'Input Data'!$B$12</f>
        <v>0</v>
      </c>
      <c r="D109" s="15">
        <f>-(Table2[[#This Row],[Volume]]*(1-Table2[[#This Row],[Discount]])*'Input Data'!$B$2)/Table2[[#This Row],[Volume]]</f>
        <v>500</v>
      </c>
      <c r="E109">
        <f>ROUNDUP(Table2[[#This Row],[Volume]]/'Input Data'!$B$13,0)</f>
        <v>2</v>
      </c>
      <c r="F109">
        <f>-Table2[[#This Row],[Multiplier]]*'Input Data'!$B$3</f>
        <v>100000</v>
      </c>
      <c r="G109">
        <f>(1 - (1 / (1 + EXP(-((Table2[[#This Row],[Volume]] / 1000) - 4.25))))) * 0.4 + 0.6</f>
        <v>0.98455794725350776</v>
      </c>
      <c r="H109">
        <f>Table2[[#This Row],[Sigmoid]]*'Input Data'!$B$7</f>
        <v>738.41846044013084</v>
      </c>
    </row>
    <row r="110" spans="1:8" x14ac:dyDescent="0.25">
      <c r="A110">
        <v>1040</v>
      </c>
      <c r="B110">
        <f>IF(Table2[[#This Row],[Volume]]&lt;'Input Data'!$B$9,'Input Data'!$B$9,IF(Table2[[#This Row],[Volume]]&gt;'Input Data'!$B$10,'Input Data'!$B$10,Table2[[#This Row],[Volume]]))</f>
        <v>3000</v>
      </c>
      <c r="C110" s="18">
        <f>ROUNDDOWN((Table2[[#This Row],[Volume Used]]-'Input Data'!$B$9)/'Input Data'!$B$11,0)*'Input Data'!$B$12</f>
        <v>0</v>
      </c>
      <c r="D110" s="15">
        <f>-(Table2[[#This Row],[Volume]]*(1-Table2[[#This Row],[Discount]])*'Input Data'!$B$2)/Table2[[#This Row],[Volume]]</f>
        <v>500</v>
      </c>
      <c r="E110">
        <f>ROUNDUP(Table2[[#This Row],[Volume]]/'Input Data'!$B$13,0)</f>
        <v>2</v>
      </c>
      <c r="F110">
        <f>-Table2[[#This Row],[Multiplier]]*'Input Data'!$B$3</f>
        <v>100000</v>
      </c>
      <c r="G110">
        <f>(1 - (1 / (1 + EXP(-((Table2[[#This Row],[Volume]] / 1000) - 4.25))))) * 0.4 + 0.6</f>
        <v>0.98448354621590561</v>
      </c>
      <c r="H110">
        <f>Table2[[#This Row],[Sigmoid]]*'Input Data'!$B$7</f>
        <v>738.36265966192923</v>
      </c>
    </row>
    <row r="111" spans="1:8" x14ac:dyDescent="0.25">
      <c r="A111">
        <v>1045</v>
      </c>
      <c r="B111">
        <f>IF(Table2[[#This Row],[Volume]]&lt;'Input Data'!$B$9,'Input Data'!$B$9,IF(Table2[[#This Row],[Volume]]&gt;'Input Data'!$B$10,'Input Data'!$B$10,Table2[[#This Row],[Volume]]))</f>
        <v>3000</v>
      </c>
      <c r="C111" s="18">
        <f>ROUNDDOWN((Table2[[#This Row],[Volume Used]]-'Input Data'!$B$9)/'Input Data'!$B$11,0)*'Input Data'!$B$12</f>
        <v>0</v>
      </c>
      <c r="D111" s="15">
        <f>-(Table2[[#This Row],[Volume]]*(1-Table2[[#This Row],[Discount]])*'Input Data'!$B$2)/Table2[[#This Row],[Volume]]</f>
        <v>500</v>
      </c>
      <c r="E111">
        <f>ROUNDUP(Table2[[#This Row],[Volume]]/'Input Data'!$B$13,0)</f>
        <v>2</v>
      </c>
      <c r="F111">
        <f>-Table2[[#This Row],[Multiplier]]*'Input Data'!$B$3</f>
        <v>100000</v>
      </c>
      <c r="G111">
        <f>(1 - (1 / (1 + EXP(-((Table2[[#This Row],[Volume]] / 1000) - 4.25))))) * 0.4 + 0.6</f>
        <v>0.98440880124170538</v>
      </c>
      <c r="H111">
        <f>Table2[[#This Row],[Sigmoid]]*'Input Data'!$B$7</f>
        <v>738.30660093127904</v>
      </c>
    </row>
    <row r="112" spans="1:8" x14ac:dyDescent="0.25">
      <c r="A112">
        <v>1050</v>
      </c>
      <c r="B112">
        <f>IF(Table2[[#This Row],[Volume]]&lt;'Input Data'!$B$9,'Input Data'!$B$9,IF(Table2[[#This Row],[Volume]]&gt;'Input Data'!$B$10,'Input Data'!$B$10,Table2[[#This Row],[Volume]]))</f>
        <v>3000</v>
      </c>
      <c r="C112" s="18">
        <f>ROUNDDOWN((Table2[[#This Row],[Volume Used]]-'Input Data'!$B$9)/'Input Data'!$B$11,0)*'Input Data'!$B$12</f>
        <v>0</v>
      </c>
      <c r="D112" s="15">
        <f>-(Table2[[#This Row],[Volume]]*(1-Table2[[#This Row],[Discount]])*'Input Data'!$B$2)/Table2[[#This Row],[Volume]]</f>
        <v>500</v>
      </c>
      <c r="E112">
        <f>ROUNDUP(Table2[[#This Row],[Volume]]/'Input Data'!$B$13,0)</f>
        <v>2</v>
      </c>
      <c r="F112">
        <f>-Table2[[#This Row],[Multiplier]]*'Input Data'!$B$3</f>
        <v>100000</v>
      </c>
      <c r="G112">
        <f>(1 - (1 / (1 + EXP(-((Table2[[#This Row],[Volume]] / 1000) - 4.25))))) * 0.4 + 0.6</f>
        <v>0.98433371088129429</v>
      </c>
      <c r="H112">
        <f>Table2[[#This Row],[Sigmoid]]*'Input Data'!$B$7</f>
        <v>738.25028316097075</v>
      </c>
    </row>
    <row r="113" spans="1:8" x14ac:dyDescent="0.25">
      <c r="A113">
        <v>1055</v>
      </c>
      <c r="B113">
        <f>IF(Table2[[#This Row],[Volume]]&lt;'Input Data'!$B$9,'Input Data'!$B$9,IF(Table2[[#This Row],[Volume]]&gt;'Input Data'!$B$10,'Input Data'!$B$10,Table2[[#This Row],[Volume]]))</f>
        <v>3000</v>
      </c>
      <c r="C113" s="18">
        <f>ROUNDDOWN((Table2[[#This Row],[Volume Used]]-'Input Data'!$B$9)/'Input Data'!$B$11,0)*'Input Data'!$B$12</f>
        <v>0</v>
      </c>
      <c r="D113" s="15">
        <f>-(Table2[[#This Row],[Volume]]*(1-Table2[[#This Row],[Discount]])*'Input Data'!$B$2)/Table2[[#This Row],[Volume]]</f>
        <v>500</v>
      </c>
      <c r="E113">
        <f>ROUNDUP(Table2[[#This Row],[Volume]]/'Input Data'!$B$13,0)</f>
        <v>2</v>
      </c>
      <c r="F113">
        <f>-Table2[[#This Row],[Multiplier]]*'Input Data'!$B$3</f>
        <v>100000</v>
      </c>
      <c r="G113">
        <f>(1 - (1 / (1 + EXP(-((Table2[[#This Row],[Volume]] / 1000) - 4.25))))) * 0.4 + 0.6</f>
        <v>0.98425827368030594</v>
      </c>
      <c r="H113">
        <f>Table2[[#This Row],[Sigmoid]]*'Input Data'!$B$7</f>
        <v>738.19370526022942</v>
      </c>
    </row>
    <row r="114" spans="1:8" x14ac:dyDescent="0.25">
      <c r="A114">
        <v>1060</v>
      </c>
      <c r="B114">
        <f>IF(Table2[[#This Row],[Volume]]&lt;'Input Data'!$B$9,'Input Data'!$B$9,IF(Table2[[#This Row],[Volume]]&gt;'Input Data'!$B$10,'Input Data'!$B$10,Table2[[#This Row],[Volume]]))</f>
        <v>3000</v>
      </c>
      <c r="C114" s="18">
        <f>ROUNDDOWN((Table2[[#This Row],[Volume Used]]-'Input Data'!$B$9)/'Input Data'!$B$11,0)*'Input Data'!$B$12</f>
        <v>0</v>
      </c>
      <c r="D114" s="15">
        <f>-(Table2[[#This Row],[Volume]]*(1-Table2[[#This Row],[Discount]])*'Input Data'!$B$2)/Table2[[#This Row],[Volume]]</f>
        <v>500</v>
      </c>
      <c r="E114">
        <f>ROUNDUP(Table2[[#This Row],[Volume]]/'Input Data'!$B$13,0)</f>
        <v>2</v>
      </c>
      <c r="F114">
        <f>-Table2[[#This Row],[Multiplier]]*'Input Data'!$B$3</f>
        <v>100000</v>
      </c>
      <c r="G114">
        <f>(1 - (1 / (1 + EXP(-((Table2[[#This Row],[Volume]] / 1000) - 4.25))))) * 0.4 + 0.6</f>
        <v>0.98418248817961884</v>
      </c>
      <c r="H114">
        <f>Table2[[#This Row],[Sigmoid]]*'Input Data'!$B$7</f>
        <v>738.13686613471418</v>
      </c>
    </row>
    <row r="115" spans="1:8" x14ac:dyDescent="0.25">
      <c r="A115">
        <v>1065</v>
      </c>
      <c r="B115">
        <f>IF(Table2[[#This Row],[Volume]]&lt;'Input Data'!$B$9,'Input Data'!$B$9,IF(Table2[[#This Row],[Volume]]&gt;'Input Data'!$B$10,'Input Data'!$B$10,Table2[[#This Row],[Volume]]))</f>
        <v>3000</v>
      </c>
      <c r="C115" s="18">
        <f>ROUNDDOWN((Table2[[#This Row],[Volume Used]]-'Input Data'!$B$9)/'Input Data'!$B$11,0)*'Input Data'!$B$12</f>
        <v>0</v>
      </c>
      <c r="D115" s="15">
        <f>-(Table2[[#This Row],[Volume]]*(1-Table2[[#This Row],[Discount]])*'Input Data'!$B$2)/Table2[[#This Row],[Volume]]</f>
        <v>500</v>
      </c>
      <c r="E115">
        <f>ROUNDUP(Table2[[#This Row],[Volume]]/'Input Data'!$B$13,0)</f>
        <v>2</v>
      </c>
      <c r="F115">
        <f>-Table2[[#This Row],[Multiplier]]*'Input Data'!$B$3</f>
        <v>100000</v>
      </c>
      <c r="G115">
        <f>(1 - (1 / (1 + EXP(-((Table2[[#This Row],[Volume]] / 1000) - 4.25))))) * 0.4 + 0.6</f>
        <v>0.9841063529153542</v>
      </c>
      <c r="H115">
        <f>Table2[[#This Row],[Sigmoid]]*'Input Data'!$B$7</f>
        <v>738.07976468651566</v>
      </c>
    </row>
    <row r="116" spans="1:8" x14ac:dyDescent="0.25">
      <c r="A116">
        <v>1070</v>
      </c>
      <c r="B116">
        <f>IF(Table2[[#This Row],[Volume]]&lt;'Input Data'!$B$9,'Input Data'!$B$9,IF(Table2[[#This Row],[Volume]]&gt;'Input Data'!$B$10,'Input Data'!$B$10,Table2[[#This Row],[Volume]]))</f>
        <v>3000</v>
      </c>
      <c r="C116" s="18">
        <f>ROUNDDOWN((Table2[[#This Row],[Volume Used]]-'Input Data'!$B$9)/'Input Data'!$B$11,0)*'Input Data'!$B$12</f>
        <v>0</v>
      </c>
      <c r="D116" s="15">
        <f>-(Table2[[#This Row],[Volume]]*(1-Table2[[#This Row],[Discount]])*'Input Data'!$B$2)/Table2[[#This Row],[Volume]]</f>
        <v>500</v>
      </c>
      <c r="E116">
        <f>ROUNDUP(Table2[[#This Row],[Volume]]/'Input Data'!$B$13,0)</f>
        <v>2</v>
      </c>
      <c r="F116">
        <f>-Table2[[#This Row],[Multiplier]]*'Input Data'!$B$3</f>
        <v>100000</v>
      </c>
      <c r="G116">
        <f>(1 - (1 / (1 + EXP(-((Table2[[#This Row],[Volume]] / 1000) - 4.25))))) * 0.4 + 0.6</f>
        <v>0.98402986641887447</v>
      </c>
      <c r="H116">
        <f>Table2[[#This Row],[Sigmoid]]*'Input Data'!$B$7</f>
        <v>738.02239981415585</v>
      </c>
    </row>
    <row r="117" spans="1:8" x14ac:dyDescent="0.25">
      <c r="A117">
        <v>1075</v>
      </c>
      <c r="B117">
        <f>IF(Table2[[#This Row],[Volume]]&lt;'Input Data'!$B$9,'Input Data'!$B$9,IF(Table2[[#This Row],[Volume]]&gt;'Input Data'!$B$10,'Input Data'!$B$10,Table2[[#This Row],[Volume]]))</f>
        <v>3000</v>
      </c>
      <c r="C117" s="18">
        <f>ROUNDDOWN((Table2[[#This Row],[Volume Used]]-'Input Data'!$B$9)/'Input Data'!$B$11,0)*'Input Data'!$B$12</f>
        <v>0</v>
      </c>
      <c r="D117" s="15">
        <f>-(Table2[[#This Row],[Volume]]*(1-Table2[[#This Row],[Discount]])*'Input Data'!$B$2)/Table2[[#This Row],[Volume]]</f>
        <v>500</v>
      </c>
      <c r="E117">
        <f>ROUNDUP(Table2[[#This Row],[Volume]]/'Input Data'!$B$13,0)</f>
        <v>2</v>
      </c>
      <c r="F117">
        <f>-Table2[[#This Row],[Multiplier]]*'Input Data'!$B$3</f>
        <v>100000</v>
      </c>
      <c r="G117">
        <f>(1 - (1 / (1 + EXP(-((Table2[[#This Row],[Volume]] / 1000) - 4.25))))) * 0.4 + 0.6</f>
        <v>0.98395302721678179</v>
      </c>
      <c r="H117">
        <f>Table2[[#This Row],[Sigmoid]]*'Input Data'!$B$7</f>
        <v>737.96477041258629</v>
      </c>
    </row>
    <row r="118" spans="1:8" x14ac:dyDescent="0.25">
      <c r="A118">
        <v>1080</v>
      </c>
      <c r="B118">
        <f>IF(Table2[[#This Row],[Volume]]&lt;'Input Data'!$B$9,'Input Data'!$B$9,IF(Table2[[#This Row],[Volume]]&gt;'Input Data'!$B$10,'Input Data'!$B$10,Table2[[#This Row],[Volume]]))</f>
        <v>3000</v>
      </c>
      <c r="C118" s="18">
        <f>ROUNDDOWN((Table2[[#This Row],[Volume Used]]-'Input Data'!$B$9)/'Input Data'!$B$11,0)*'Input Data'!$B$12</f>
        <v>0</v>
      </c>
      <c r="D118" s="15">
        <f>-(Table2[[#This Row],[Volume]]*(1-Table2[[#This Row],[Discount]])*'Input Data'!$B$2)/Table2[[#This Row],[Volume]]</f>
        <v>500</v>
      </c>
      <c r="E118">
        <f>ROUNDUP(Table2[[#This Row],[Volume]]/'Input Data'!$B$13,0)</f>
        <v>2</v>
      </c>
      <c r="F118">
        <f>-Table2[[#This Row],[Multiplier]]*'Input Data'!$B$3</f>
        <v>100000</v>
      </c>
      <c r="G118">
        <f>(1 - (1 / (1 + EXP(-((Table2[[#This Row],[Volume]] / 1000) - 4.25))))) * 0.4 + 0.6</f>
        <v>0.98387583383091637</v>
      </c>
      <c r="H118">
        <f>Table2[[#This Row],[Sigmoid]]*'Input Data'!$B$7</f>
        <v>737.90687537318729</v>
      </c>
    </row>
    <row r="119" spans="1:8" x14ac:dyDescent="0.25">
      <c r="A119">
        <v>1085</v>
      </c>
      <c r="B119">
        <f>IF(Table2[[#This Row],[Volume]]&lt;'Input Data'!$B$9,'Input Data'!$B$9,IF(Table2[[#This Row],[Volume]]&gt;'Input Data'!$B$10,'Input Data'!$B$10,Table2[[#This Row],[Volume]]))</f>
        <v>3000</v>
      </c>
      <c r="C119" s="18">
        <f>ROUNDDOWN((Table2[[#This Row],[Volume Used]]-'Input Data'!$B$9)/'Input Data'!$B$11,0)*'Input Data'!$B$12</f>
        <v>0</v>
      </c>
      <c r="D119" s="15">
        <f>-(Table2[[#This Row],[Volume]]*(1-Table2[[#This Row],[Discount]])*'Input Data'!$B$2)/Table2[[#This Row],[Volume]]</f>
        <v>500</v>
      </c>
      <c r="E119">
        <f>ROUNDUP(Table2[[#This Row],[Volume]]/'Input Data'!$B$13,0)</f>
        <v>2</v>
      </c>
      <c r="F119">
        <f>-Table2[[#This Row],[Multiplier]]*'Input Data'!$B$3</f>
        <v>100000</v>
      </c>
      <c r="G119">
        <f>(1 - (1 / (1 + EXP(-((Table2[[#This Row],[Volume]] / 1000) - 4.25))))) * 0.4 + 0.6</f>
        <v>0.98379828477835574</v>
      </c>
      <c r="H119">
        <f>Table2[[#This Row],[Sigmoid]]*'Input Data'!$B$7</f>
        <v>737.84871358376677</v>
      </c>
    </row>
    <row r="120" spans="1:8" x14ac:dyDescent="0.25">
      <c r="A120">
        <v>1090</v>
      </c>
      <c r="B120">
        <f>IF(Table2[[#This Row],[Volume]]&lt;'Input Data'!$B$9,'Input Data'!$B$9,IF(Table2[[#This Row],[Volume]]&gt;'Input Data'!$B$10,'Input Data'!$B$10,Table2[[#This Row],[Volume]]))</f>
        <v>3000</v>
      </c>
      <c r="C120" s="18">
        <f>ROUNDDOWN((Table2[[#This Row],[Volume Used]]-'Input Data'!$B$9)/'Input Data'!$B$11,0)*'Input Data'!$B$12</f>
        <v>0</v>
      </c>
      <c r="D120" s="15">
        <f>-(Table2[[#This Row],[Volume]]*(1-Table2[[#This Row],[Discount]])*'Input Data'!$B$2)/Table2[[#This Row],[Volume]]</f>
        <v>500</v>
      </c>
      <c r="E120">
        <f>ROUNDUP(Table2[[#This Row],[Volume]]/'Input Data'!$B$13,0)</f>
        <v>2</v>
      </c>
      <c r="F120">
        <f>-Table2[[#This Row],[Multiplier]]*'Input Data'!$B$3</f>
        <v>100000</v>
      </c>
      <c r="G120">
        <f>(1 - (1 / (1 + EXP(-((Table2[[#This Row],[Volume]] / 1000) - 4.25))))) * 0.4 + 0.6</f>
        <v>0.98372037857141337</v>
      </c>
      <c r="H120">
        <f>Table2[[#This Row],[Sigmoid]]*'Input Data'!$B$7</f>
        <v>737.79028392856003</v>
      </c>
    </row>
    <row r="121" spans="1:8" x14ac:dyDescent="0.25">
      <c r="A121">
        <v>1095</v>
      </c>
      <c r="B121">
        <f>IF(Table2[[#This Row],[Volume]]&lt;'Input Data'!$B$9,'Input Data'!$B$9,IF(Table2[[#This Row],[Volume]]&gt;'Input Data'!$B$10,'Input Data'!$B$10,Table2[[#This Row],[Volume]]))</f>
        <v>3000</v>
      </c>
      <c r="C121" s="18">
        <f>ROUNDDOWN((Table2[[#This Row],[Volume Used]]-'Input Data'!$B$9)/'Input Data'!$B$11,0)*'Input Data'!$B$12</f>
        <v>0</v>
      </c>
      <c r="D121" s="15">
        <f>-(Table2[[#This Row],[Volume]]*(1-Table2[[#This Row],[Discount]])*'Input Data'!$B$2)/Table2[[#This Row],[Volume]]</f>
        <v>500</v>
      </c>
      <c r="E121">
        <f>ROUNDUP(Table2[[#This Row],[Volume]]/'Input Data'!$B$13,0)</f>
        <v>2</v>
      </c>
      <c r="F121">
        <f>-Table2[[#This Row],[Multiplier]]*'Input Data'!$B$3</f>
        <v>100000</v>
      </c>
      <c r="G121">
        <f>(1 - (1 / (1 + EXP(-((Table2[[#This Row],[Volume]] / 1000) - 4.25))))) * 0.4 + 0.6</f>
        <v>0.98364211371763832</v>
      </c>
      <c r="H121">
        <f>Table2[[#This Row],[Sigmoid]]*'Input Data'!$B$7</f>
        <v>737.73158528822876</v>
      </c>
    </row>
    <row r="122" spans="1:8" x14ac:dyDescent="0.25">
      <c r="A122">
        <v>1100</v>
      </c>
      <c r="B122">
        <f>IF(Table2[[#This Row],[Volume]]&lt;'Input Data'!$B$9,'Input Data'!$B$9,IF(Table2[[#This Row],[Volume]]&gt;'Input Data'!$B$10,'Input Data'!$B$10,Table2[[#This Row],[Volume]]))</f>
        <v>3000</v>
      </c>
      <c r="C122" s="18">
        <f>ROUNDDOWN((Table2[[#This Row],[Volume Used]]-'Input Data'!$B$9)/'Input Data'!$B$11,0)*'Input Data'!$B$12</f>
        <v>0</v>
      </c>
      <c r="D122" s="15">
        <f>-(Table2[[#This Row],[Volume]]*(1-Table2[[#This Row],[Discount]])*'Input Data'!$B$2)/Table2[[#This Row],[Volume]]</f>
        <v>500</v>
      </c>
      <c r="E122">
        <f>ROUNDUP(Table2[[#This Row],[Volume]]/'Input Data'!$B$13,0)</f>
        <v>2</v>
      </c>
      <c r="F122">
        <f>-Table2[[#This Row],[Multiplier]]*'Input Data'!$B$3</f>
        <v>100000</v>
      </c>
      <c r="G122">
        <f>(1 - (1 / (1 + EXP(-((Table2[[#This Row],[Volume]] / 1000) - 4.25))))) * 0.4 + 0.6</f>
        <v>0.98356348871981403</v>
      </c>
      <c r="H122">
        <f>Table2[[#This Row],[Sigmoid]]*'Input Data'!$B$7</f>
        <v>737.67261653986054</v>
      </c>
    </row>
    <row r="123" spans="1:8" x14ac:dyDescent="0.25">
      <c r="A123">
        <v>1105</v>
      </c>
      <c r="B123">
        <f>IF(Table2[[#This Row],[Volume]]&lt;'Input Data'!$B$9,'Input Data'!$B$9,IF(Table2[[#This Row],[Volume]]&gt;'Input Data'!$B$10,'Input Data'!$B$10,Table2[[#This Row],[Volume]]))</f>
        <v>3000</v>
      </c>
      <c r="C123" s="18">
        <f>ROUNDDOWN((Table2[[#This Row],[Volume Used]]-'Input Data'!$B$9)/'Input Data'!$B$11,0)*'Input Data'!$B$12</f>
        <v>0</v>
      </c>
      <c r="D123" s="15">
        <f>-(Table2[[#This Row],[Volume]]*(1-Table2[[#This Row],[Discount]])*'Input Data'!$B$2)/Table2[[#This Row],[Volume]]</f>
        <v>500</v>
      </c>
      <c r="E123">
        <f>ROUNDUP(Table2[[#This Row],[Volume]]/'Input Data'!$B$13,0)</f>
        <v>2</v>
      </c>
      <c r="F123">
        <f>-Table2[[#This Row],[Multiplier]]*'Input Data'!$B$3</f>
        <v>100000</v>
      </c>
      <c r="G123">
        <f>(1 - (1 / (1 + EXP(-((Table2[[#This Row],[Volume]] / 1000) - 4.25))))) * 0.4 + 0.6</f>
        <v>0.98348450207595794</v>
      </c>
      <c r="H123">
        <f>Table2[[#This Row],[Sigmoid]]*'Input Data'!$B$7</f>
        <v>737.61337655696843</v>
      </c>
    </row>
    <row r="124" spans="1:8" x14ac:dyDescent="0.25">
      <c r="A124">
        <v>1110</v>
      </c>
      <c r="B124">
        <f>IF(Table2[[#This Row],[Volume]]&lt;'Input Data'!$B$9,'Input Data'!$B$9,IF(Table2[[#This Row],[Volume]]&gt;'Input Data'!$B$10,'Input Data'!$B$10,Table2[[#This Row],[Volume]]))</f>
        <v>3000</v>
      </c>
      <c r="C124" s="18">
        <f>ROUNDDOWN((Table2[[#This Row],[Volume Used]]-'Input Data'!$B$9)/'Input Data'!$B$11,0)*'Input Data'!$B$12</f>
        <v>0</v>
      </c>
      <c r="D124" s="15">
        <f>-(Table2[[#This Row],[Volume]]*(1-Table2[[#This Row],[Discount]])*'Input Data'!$B$2)/Table2[[#This Row],[Volume]]</f>
        <v>500</v>
      </c>
      <c r="E124">
        <f>ROUNDUP(Table2[[#This Row],[Volume]]/'Input Data'!$B$13,0)</f>
        <v>2</v>
      </c>
      <c r="F124">
        <f>-Table2[[#This Row],[Multiplier]]*'Input Data'!$B$3</f>
        <v>100000</v>
      </c>
      <c r="G124">
        <f>(1 - (1 / (1 + EXP(-((Table2[[#This Row],[Volume]] / 1000) - 4.25))))) * 0.4 + 0.6</f>
        <v>0.98340515227932168</v>
      </c>
      <c r="H124">
        <f>Table2[[#This Row],[Sigmoid]]*'Input Data'!$B$7</f>
        <v>737.55386420949128</v>
      </c>
    </row>
    <row r="125" spans="1:8" x14ac:dyDescent="0.25">
      <c r="A125">
        <v>1115</v>
      </c>
      <c r="B125">
        <f>IF(Table2[[#This Row],[Volume]]&lt;'Input Data'!$B$9,'Input Data'!$B$9,IF(Table2[[#This Row],[Volume]]&gt;'Input Data'!$B$10,'Input Data'!$B$10,Table2[[#This Row],[Volume]]))</f>
        <v>3000</v>
      </c>
      <c r="C125" s="18">
        <f>ROUNDDOWN((Table2[[#This Row],[Volume Used]]-'Input Data'!$B$9)/'Input Data'!$B$11,0)*'Input Data'!$B$12</f>
        <v>0</v>
      </c>
      <c r="D125" s="15">
        <f>-(Table2[[#This Row],[Volume]]*(1-Table2[[#This Row],[Discount]])*'Input Data'!$B$2)/Table2[[#This Row],[Volume]]</f>
        <v>500</v>
      </c>
      <c r="E125">
        <f>ROUNDUP(Table2[[#This Row],[Volume]]/'Input Data'!$B$13,0)</f>
        <v>2</v>
      </c>
      <c r="F125">
        <f>-Table2[[#This Row],[Multiplier]]*'Input Data'!$B$3</f>
        <v>100000</v>
      </c>
      <c r="G125">
        <f>(1 - (1 / (1 + EXP(-((Table2[[#This Row],[Volume]] / 1000) - 4.25))))) * 0.4 + 0.6</f>
        <v>0.98332543781839032</v>
      </c>
      <c r="H125">
        <f>Table2[[#This Row],[Sigmoid]]*'Input Data'!$B$7</f>
        <v>737.49407836379271</v>
      </c>
    </row>
    <row r="126" spans="1:8" x14ac:dyDescent="0.25">
      <c r="A126">
        <v>1120</v>
      </c>
      <c r="B126">
        <f>IF(Table2[[#This Row],[Volume]]&lt;'Input Data'!$B$9,'Input Data'!$B$9,IF(Table2[[#This Row],[Volume]]&gt;'Input Data'!$B$10,'Input Data'!$B$10,Table2[[#This Row],[Volume]]))</f>
        <v>3000</v>
      </c>
      <c r="C126" s="18">
        <f>ROUNDDOWN((Table2[[#This Row],[Volume Used]]-'Input Data'!$B$9)/'Input Data'!$B$11,0)*'Input Data'!$B$12</f>
        <v>0</v>
      </c>
      <c r="D126" s="15">
        <f>-(Table2[[#This Row],[Volume]]*(1-Table2[[#This Row],[Discount]])*'Input Data'!$B$2)/Table2[[#This Row],[Volume]]</f>
        <v>500</v>
      </c>
      <c r="E126">
        <f>ROUNDUP(Table2[[#This Row],[Volume]]/'Input Data'!$B$13,0)</f>
        <v>2</v>
      </c>
      <c r="F126">
        <f>-Table2[[#This Row],[Multiplier]]*'Input Data'!$B$3</f>
        <v>100000</v>
      </c>
      <c r="G126">
        <f>(1 - (1 / (1 + EXP(-((Table2[[#This Row],[Volume]] / 1000) - 4.25))))) * 0.4 + 0.6</f>
        <v>0.98324535717688288</v>
      </c>
      <c r="H126">
        <f>Table2[[#This Row],[Sigmoid]]*'Input Data'!$B$7</f>
        <v>737.43401788266215</v>
      </c>
    </row>
    <row r="127" spans="1:8" x14ac:dyDescent="0.25">
      <c r="A127">
        <v>1125</v>
      </c>
      <c r="B127">
        <f>IF(Table2[[#This Row],[Volume]]&lt;'Input Data'!$B$9,'Input Data'!$B$9,IF(Table2[[#This Row],[Volume]]&gt;'Input Data'!$B$10,'Input Data'!$B$10,Table2[[#This Row],[Volume]]))</f>
        <v>3000</v>
      </c>
      <c r="C127" s="18">
        <f>ROUNDDOWN((Table2[[#This Row],[Volume Used]]-'Input Data'!$B$9)/'Input Data'!$B$11,0)*'Input Data'!$B$12</f>
        <v>0</v>
      </c>
      <c r="D127" s="15">
        <f>-(Table2[[#This Row],[Volume]]*(1-Table2[[#This Row],[Discount]])*'Input Data'!$B$2)/Table2[[#This Row],[Volume]]</f>
        <v>500</v>
      </c>
      <c r="E127">
        <f>ROUNDUP(Table2[[#This Row],[Volume]]/'Input Data'!$B$13,0)</f>
        <v>2</v>
      </c>
      <c r="F127">
        <f>-Table2[[#This Row],[Multiplier]]*'Input Data'!$B$3</f>
        <v>100000</v>
      </c>
      <c r="G127">
        <f>(1 - (1 / (1 + EXP(-((Table2[[#This Row],[Volume]] / 1000) - 4.25))))) * 0.4 + 0.6</f>
        <v>0.9831649088337524</v>
      </c>
      <c r="H127">
        <f>Table2[[#This Row],[Sigmoid]]*'Input Data'!$B$7</f>
        <v>737.37368162531425</v>
      </c>
    </row>
    <row r="128" spans="1:8" x14ac:dyDescent="0.25">
      <c r="A128">
        <v>1130</v>
      </c>
      <c r="B128">
        <f>IF(Table2[[#This Row],[Volume]]&lt;'Input Data'!$B$9,'Input Data'!$B$9,IF(Table2[[#This Row],[Volume]]&gt;'Input Data'!$B$10,'Input Data'!$B$10,Table2[[#This Row],[Volume]]))</f>
        <v>3000</v>
      </c>
      <c r="C128" s="18">
        <f>ROUNDDOWN((Table2[[#This Row],[Volume Used]]-'Input Data'!$B$9)/'Input Data'!$B$11,0)*'Input Data'!$B$12</f>
        <v>0</v>
      </c>
      <c r="D128" s="15">
        <f>-(Table2[[#This Row],[Volume]]*(1-Table2[[#This Row],[Discount]])*'Input Data'!$B$2)/Table2[[#This Row],[Volume]]</f>
        <v>500</v>
      </c>
      <c r="E128">
        <f>ROUNDUP(Table2[[#This Row],[Volume]]/'Input Data'!$B$13,0)</f>
        <v>2</v>
      </c>
      <c r="F128">
        <f>-Table2[[#This Row],[Multiplier]]*'Input Data'!$B$3</f>
        <v>100000</v>
      </c>
      <c r="G128">
        <f>(1 - (1 / (1 + EXP(-((Table2[[#This Row],[Volume]] / 1000) - 4.25))))) * 0.4 + 0.6</f>
        <v>0.98308409126318652</v>
      </c>
      <c r="H128">
        <f>Table2[[#This Row],[Sigmoid]]*'Input Data'!$B$7</f>
        <v>737.31306844738992</v>
      </c>
    </row>
    <row r="129" spans="1:8" x14ac:dyDescent="0.25">
      <c r="A129">
        <v>1135</v>
      </c>
      <c r="B129">
        <f>IF(Table2[[#This Row],[Volume]]&lt;'Input Data'!$B$9,'Input Data'!$B$9,IF(Table2[[#This Row],[Volume]]&gt;'Input Data'!$B$10,'Input Data'!$B$10,Table2[[#This Row],[Volume]]))</f>
        <v>3000</v>
      </c>
      <c r="C129" s="18">
        <f>ROUNDDOWN((Table2[[#This Row],[Volume Used]]-'Input Data'!$B$9)/'Input Data'!$B$11,0)*'Input Data'!$B$12</f>
        <v>0</v>
      </c>
      <c r="D129" s="15">
        <f>-(Table2[[#This Row],[Volume]]*(1-Table2[[#This Row],[Discount]])*'Input Data'!$B$2)/Table2[[#This Row],[Volume]]</f>
        <v>500</v>
      </c>
      <c r="E129">
        <f>ROUNDUP(Table2[[#This Row],[Volume]]/'Input Data'!$B$13,0)</f>
        <v>2</v>
      </c>
      <c r="F129">
        <f>-Table2[[#This Row],[Multiplier]]*'Input Data'!$B$3</f>
        <v>100000</v>
      </c>
      <c r="G129">
        <f>(1 - (1 / (1 + EXP(-((Table2[[#This Row],[Volume]] / 1000) - 4.25))))) * 0.4 + 0.6</f>
        <v>0.98300290293460768</v>
      </c>
      <c r="H129">
        <f>Table2[[#This Row],[Sigmoid]]*'Input Data'!$B$7</f>
        <v>737.25217720095577</v>
      </c>
    </row>
    <row r="130" spans="1:8" x14ac:dyDescent="0.25">
      <c r="A130">
        <v>1140</v>
      </c>
      <c r="B130">
        <f>IF(Table2[[#This Row],[Volume]]&lt;'Input Data'!$B$9,'Input Data'!$B$9,IF(Table2[[#This Row],[Volume]]&gt;'Input Data'!$B$10,'Input Data'!$B$10,Table2[[#This Row],[Volume]]))</f>
        <v>3000</v>
      </c>
      <c r="C130" s="18">
        <f>ROUNDDOWN((Table2[[#This Row],[Volume Used]]-'Input Data'!$B$9)/'Input Data'!$B$11,0)*'Input Data'!$B$12</f>
        <v>0</v>
      </c>
      <c r="D130" s="15">
        <f>-(Table2[[#This Row],[Volume]]*(1-Table2[[#This Row],[Discount]])*'Input Data'!$B$2)/Table2[[#This Row],[Volume]]</f>
        <v>500</v>
      </c>
      <c r="E130">
        <f>ROUNDUP(Table2[[#This Row],[Volume]]/'Input Data'!$B$13,0)</f>
        <v>2</v>
      </c>
      <c r="F130">
        <f>-Table2[[#This Row],[Multiplier]]*'Input Data'!$B$3</f>
        <v>100000</v>
      </c>
      <c r="G130">
        <f>(1 - (1 / (1 + EXP(-((Table2[[#This Row],[Volume]] / 1000) - 4.25))))) * 0.4 + 0.6</f>
        <v>0.98292134231267447</v>
      </c>
      <c r="H130">
        <f>Table2[[#This Row],[Sigmoid]]*'Input Data'!$B$7</f>
        <v>737.19100673450589</v>
      </c>
    </row>
    <row r="131" spans="1:8" x14ac:dyDescent="0.25">
      <c r="A131">
        <v>1145</v>
      </c>
      <c r="B131">
        <f>IF(Table2[[#This Row],[Volume]]&lt;'Input Data'!$B$9,'Input Data'!$B$9,IF(Table2[[#This Row],[Volume]]&gt;'Input Data'!$B$10,'Input Data'!$B$10,Table2[[#This Row],[Volume]]))</f>
        <v>3000</v>
      </c>
      <c r="C131" s="18">
        <f>ROUNDDOWN((Table2[[#This Row],[Volume Used]]-'Input Data'!$B$9)/'Input Data'!$B$11,0)*'Input Data'!$B$12</f>
        <v>0</v>
      </c>
      <c r="D131" s="15">
        <f>-(Table2[[#This Row],[Volume]]*(1-Table2[[#This Row],[Discount]])*'Input Data'!$B$2)/Table2[[#This Row],[Volume]]</f>
        <v>500</v>
      </c>
      <c r="E131">
        <f>ROUNDUP(Table2[[#This Row],[Volume]]/'Input Data'!$B$13,0)</f>
        <v>2</v>
      </c>
      <c r="F131">
        <f>-Table2[[#This Row],[Multiplier]]*'Input Data'!$B$3</f>
        <v>100000</v>
      </c>
      <c r="G131">
        <f>(1 - (1 / (1 + EXP(-((Table2[[#This Row],[Volume]] / 1000) - 4.25))))) * 0.4 + 0.6</f>
        <v>0.98283940785728252</v>
      </c>
      <c r="H131">
        <f>Table2[[#This Row],[Sigmoid]]*'Input Data'!$B$7</f>
        <v>737.12955589296189</v>
      </c>
    </row>
    <row r="132" spans="1:8" x14ac:dyDescent="0.25">
      <c r="A132">
        <v>1150</v>
      </c>
      <c r="B132">
        <f>IF(Table2[[#This Row],[Volume]]&lt;'Input Data'!$B$9,'Input Data'!$B$9,IF(Table2[[#This Row],[Volume]]&gt;'Input Data'!$B$10,'Input Data'!$B$10,Table2[[#This Row],[Volume]]))</f>
        <v>3000</v>
      </c>
      <c r="C132" s="18">
        <f>ROUNDDOWN((Table2[[#This Row],[Volume Used]]-'Input Data'!$B$9)/'Input Data'!$B$11,0)*'Input Data'!$B$12</f>
        <v>0</v>
      </c>
      <c r="D132" s="15">
        <f>-(Table2[[#This Row],[Volume]]*(1-Table2[[#This Row],[Discount]])*'Input Data'!$B$2)/Table2[[#This Row],[Volume]]</f>
        <v>500</v>
      </c>
      <c r="E132">
        <f>ROUNDUP(Table2[[#This Row],[Volume]]/'Input Data'!$B$13,0)</f>
        <v>2</v>
      </c>
      <c r="F132">
        <f>-Table2[[#This Row],[Multiplier]]*'Input Data'!$B$3</f>
        <v>100000</v>
      </c>
      <c r="G132">
        <f>(1 - (1 / (1 + EXP(-((Table2[[#This Row],[Volume]] / 1000) - 4.25))))) * 0.4 + 0.6</f>
        <v>0.98275709802356559</v>
      </c>
      <c r="H132">
        <f>Table2[[#This Row],[Sigmoid]]*'Input Data'!$B$7</f>
        <v>737.06782351767424</v>
      </c>
    </row>
    <row r="133" spans="1:8" x14ac:dyDescent="0.25">
      <c r="A133">
        <v>1155</v>
      </c>
      <c r="B133">
        <f>IF(Table2[[#This Row],[Volume]]&lt;'Input Data'!$B$9,'Input Data'!$B$9,IF(Table2[[#This Row],[Volume]]&gt;'Input Data'!$B$10,'Input Data'!$B$10,Table2[[#This Row],[Volume]]))</f>
        <v>3000</v>
      </c>
      <c r="C133" s="18">
        <f>ROUNDDOWN((Table2[[#This Row],[Volume Used]]-'Input Data'!$B$9)/'Input Data'!$B$11,0)*'Input Data'!$B$12</f>
        <v>0</v>
      </c>
      <c r="D133" s="15">
        <f>-(Table2[[#This Row],[Volume]]*(1-Table2[[#This Row],[Discount]])*'Input Data'!$B$2)/Table2[[#This Row],[Volume]]</f>
        <v>500</v>
      </c>
      <c r="E133">
        <f>ROUNDUP(Table2[[#This Row],[Volume]]/'Input Data'!$B$13,0)</f>
        <v>2</v>
      </c>
      <c r="F133">
        <f>-Table2[[#This Row],[Multiplier]]*'Input Data'!$B$3</f>
        <v>100000</v>
      </c>
      <c r="G133">
        <f>(1 - (1 / (1 + EXP(-((Table2[[#This Row],[Volume]] / 1000) - 4.25))))) * 0.4 + 0.6</f>
        <v>0.98267441126189692</v>
      </c>
      <c r="H133">
        <f>Table2[[#This Row],[Sigmoid]]*'Input Data'!$B$7</f>
        <v>737.00580844642263</v>
      </c>
    </row>
    <row r="134" spans="1:8" x14ac:dyDescent="0.25">
      <c r="A134">
        <v>1160</v>
      </c>
      <c r="B134">
        <f>IF(Table2[[#This Row],[Volume]]&lt;'Input Data'!$B$9,'Input Data'!$B$9,IF(Table2[[#This Row],[Volume]]&gt;'Input Data'!$B$10,'Input Data'!$B$10,Table2[[#This Row],[Volume]]))</f>
        <v>3000</v>
      </c>
      <c r="C134" s="18">
        <f>ROUNDDOWN((Table2[[#This Row],[Volume Used]]-'Input Data'!$B$9)/'Input Data'!$B$11,0)*'Input Data'!$B$12</f>
        <v>0</v>
      </c>
      <c r="D134" s="15">
        <f>-(Table2[[#This Row],[Volume]]*(1-Table2[[#This Row],[Discount]])*'Input Data'!$B$2)/Table2[[#This Row],[Volume]]</f>
        <v>500</v>
      </c>
      <c r="E134">
        <f>ROUNDUP(Table2[[#This Row],[Volume]]/'Input Data'!$B$13,0)</f>
        <v>2</v>
      </c>
      <c r="F134">
        <f>-Table2[[#This Row],[Multiplier]]*'Input Data'!$B$3</f>
        <v>100000</v>
      </c>
      <c r="G134">
        <f>(1 - (1 / (1 + EXP(-((Table2[[#This Row],[Volume]] / 1000) - 4.25))))) * 0.4 + 0.6</f>
        <v>0.98259134601789111</v>
      </c>
      <c r="H134">
        <f>Table2[[#This Row],[Sigmoid]]*'Input Data'!$B$7</f>
        <v>736.94350951341835</v>
      </c>
    </row>
    <row r="135" spans="1:8" x14ac:dyDescent="0.25">
      <c r="A135">
        <v>1165</v>
      </c>
      <c r="B135">
        <f>IF(Table2[[#This Row],[Volume]]&lt;'Input Data'!$B$9,'Input Data'!$B$9,IF(Table2[[#This Row],[Volume]]&gt;'Input Data'!$B$10,'Input Data'!$B$10,Table2[[#This Row],[Volume]]))</f>
        <v>3000</v>
      </c>
      <c r="C135" s="18">
        <f>ROUNDDOWN((Table2[[#This Row],[Volume Used]]-'Input Data'!$B$9)/'Input Data'!$B$11,0)*'Input Data'!$B$12</f>
        <v>0</v>
      </c>
      <c r="D135" s="15">
        <f>-(Table2[[#This Row],[Volume]]*(1-Table2[[#This Row],[Discount]])*'Input Data'!$B$2)/Table2[[#This Row],[Volume]]</f>
        <v>500</v>
      </c>
      <c r="E135">
        <f>ROUNDUP(Table2[[#This Row],[Volume]]/'Input Data'!$B$13,0)</f>
        <v>2</v>
      </c>
      <c r="F135">
        <f>-Table2[[#This Row],[Multiplier]]*'Input Data'!$B$3</f>
        <v>100000</v>
      </c>
      <c r="G135">
        <f>(1 - (1 / (1 + EXP(-((Table2[[#This Row],[Volume]] / 1000) - 4.25))))) * 0.4 + 0.6</f>
        <v>0.98250790073240579</v>
      </c>
      <c r="H135">
        <f>Table2[[#This Row],[Sigmoid]]*'Input Data'!$B$7</f>
        <v>736.88092554930438</v>
      </c>
    </row>
    <row r="136" spans="1:8" x14ac:dyDescent="0.25">
      <c r="A136">
        <v>1170</v>
      </c>
      <c r="B136">
        <f>IF(Table2[[#This Row],[Volume]]&lt;'Input Data'!$B$9,'Input Data'!$B$9,IF(Table2[[#This Row],[Volume]]&gt;'Input Data'!$B$10,'Input Data'!$B$10,Table2[[#This Row],[Volume]]))</f>
        <v>3000</v>
      </c>
      <c r="C136" s="18">
        <f>ROUNDDOWN((Table2[[#This Row],[Volume Used]]-'Input Data'!$B$9)/'Input Data'!$B$11,0)*'Input Data'!$B$12</f>
        <v>0</v>
      </c>
      <c r="D136" s="15">
        <f>-(Table2[[#This Row],[Volume]]*(1-Table2[[#This Row],[Discount]])*'Input Data'!$B$2)/Table2[[#This Row],[Volume]]</f>
        <v>500</v>
      </c>
      <c r="E136">
        <f>ROUNDUP(Table2[[#This Row],[Volume]]/'Input Data'!$B$13,0)</f>
        <v>2</v>
      </c>
      <c r="F136">
        <f>-Table2[[#This Row],[Multiplier]]*'Input Data'!$B$3</f>
        <v>100000</v>
      </c>
      <c r="G136">
        <f>(1 - (1 / (1 + EXP(-((Table2[[#This Row],[Volume]] / 1000) - 4.25))))) * 0.4 + 0.6</f>
        <v>0.98242407384154351</v>
      </c>
      <c r="H136">
        <f>Table2[[#This Row],[Sigmoid]]*'Input Data'!$B$7</f>
        <v>736.81805538115759</v>
      </c>
    </row>
    <row r="137" spans="1:8" x14ac:dyDescent="0.25">
      <c r="A137">
        <v>1175</v>
      </c>
      <c r="B137">
        <f>IF(Table2[[#This Row],[Volume]]&lt;'Input Data'!$B$9,'Input Data'!$B$9,IF(Table2[[#This Row],[Volume]]&gt;'Input Data'!$B$10,'Input Data'!$B$10,Table2[[#This Row],[Volume]]))</f>
        <v>3000</v>
      </c>
      <c r="C137" s="18">
        <f>ROUNDDOWN((Table2[[#This Row],[Volume Used]]-'Input Data'!$B$9)/'Input Data'!$B$11,0)*'Input Data'!$B$12</f>
        <v>0</v>
      </c>
      <c r="D137" s="15">
        <f>-(Table2[[#This Row],[Volume]]*(1-Table2[[#This Row],[Discount]])*'Input Data'!$B$2)/Table2[[#This Row],[Volume]]</f>
        <v>500</v>
      </c>
      <c r="E137">
        <f>ROUNDUP(Table2[[#This Row],[Volume]]/'Input Data'!$B$13,0)</f>
        <v>2</v>
      </c>
      <c r="F137">
        <f>-Table2[[#This Row],[Multiplier]]*'Input Data'!$B$3</f>
        <v>100000</v>
      </c>
      <c r="G137">
        <f>(1 - (1 / (1 + EXP(-((Table2[[#This Row],[Volume]] / 1000) - 4.25))))) * 0.4 + 0.6</f>
        <v>0.98233986377665417</v>
      </c>
      <c r="H137">
        <f>Table2[[#This Row],[Sigmoid]]*'Input Data'!$B$7</f>
        <v>736.75489783249066</v>
      </c>
    </row>
    <row r="138" spans="1:8" x14ac:dyDescent="0.25">
      <c r="A138">
        <v>1180</v>
      </c>
      <c r="B138">
        <f>IF(Table2[[#This Row],[Volume]]&lt;'Input Data'!$B$9,'Input Data'!$B$9,IF(Table2[[#This Row],[Volume]]&gt;'Input Data'!$B$10,'Input Data'!$B$10,Table2[[#This Row],[Volume]]))</f>
        <v>3000</v>
      </c>
      <c r="C138" s="18">
        <f>ROUNDDOWN((Table2[[#This Row],[Volume Used]]-'Input Data'!$B$9)/'Input Data'!$B$11,0)*'Input Data'!$B$12</f>
        <v>0</v>
      </c>
      <c r="D138" s="15">
        <f>-(Table2[[#This Row],[Volume]]*(1-Table2[[#This Row],[Discount]])*'Input Data'!$B$2)/Table2[[#This Row],[Volume]]</f>
        <v>500</v>
      </c>
      <c r="E138">
        <f>ROUNDUP(Table2[[#This Row],[Volume]]/'Input Data'!$B$13,0)</f>
        <v>2</v>
      </c>
      <c r="F138">
        <f>-Table2[[#This Row],[Multiplier]]*'Input Data'!$B$3</f>
        <v>100000</v>
      </c>
      <c r="G138">
        <f>(1 - (1 / (1 + EXP(-((Table2[[#This Row],[Volume]] / 1000) - 4.25))))) * 0.4 + 0.6</f>
        <v>0.98225526896433746</v>
      </c>
      <c r="H138">
        <f>Table2[[#This Row],[Sigmoid]]*'Input Data'!$B$7</f>
        <v>736.69145172325307</v>
      </c>
    </row>
    <row r="139" spans="1:8" x14ac:dyDescent="0.25">
      <c r="A139">
        <v>1185</v>
      </c>
      <c r="B139">
        <f>IF(Table2[[#This Row],[Volume]]&lt;'Input Data'!$B$9,'Input Data'!$B$9,IF(Table2[[#This Row],[Volume]]&gt;'Input Data'!$B$10,'Input Data'!$B$10,Table2[[#This Row],[Volume]]))</f>
        <v>3000</v>
      </c>
      <c r="C139" s="18">
        <f>ROUNDDOWN((Table2[[#This Row],[Volume Used]]-'Input Data'!$B$9)/'Input Data'!$B$11,0)*'Input Data'!$B$12</f>
        <v>0</v>
      </c>
      <c r="D139" s="15">
        <f>-(Table2[[#This Row],[Volume]]*(1-Table2[[#This Row],[Discount]])*'Input Data'!$B$2)/Table2[[#This Row],[Volume]]</f>
        <v>500</v>
      </c>
      <c r="E139">
        <f>ROUNDUP(Table2[[#This Row],[Volume]]/'Input Data'!$B$13,0)</f>
        <v>2</v>
      </c>
      <c r="F139">
        <f>-Table2[[#This Row],[Multiplier]]*'Input Data'!$B$3</f>
        <v>100000</v>
      </c>
      <c r="G139">
        <f>(1 - (1 / (1 + EXP(-((Table2[[#This Row],[Volume]] / 1000) - 4.25))))) * 0.4 + 0.6</f>
        <v>0.98217028782644544</v>
      </c>
      <c r="H139">
        <f>Table2[[#This Row],[Sigmoid]]*'Input Data'!$B$7</f>
        <v>736.62771586983411</v>
      </c>
    </row>
    <row r="140" spans="1:8" x14ac:dyDescent="0.25">
      <c r="A140">
        <v>1190</v>
      </c>
      <c r="B140">
        <f>IF(Table2[[#This Row],[Volume]]&lt;'Input Data'!$B$9,'Input Data'!$B$9,IF(Table2[[#This Row],[Volume]]&gt;'Input Data'!$B$10,'Input Data'!$B$10,Table2[[#This Row],[Volume]]))</f>
        <v>3000</v>
      </c>
      <c r="C140" s="18">
        <f>ROUNDDOWN((Table2[[#This Row],[Volume Used]]-'Input Data'!$B$9)/'Input Data'!$B$11,0)*'Input Data'!$B$12</f>
        <v>0</v>
      </c>
      <c r="D140" s="15">
        <f>-(Table2[[#This Row],[Volume]]*(1-Table2[[#This Row],[Discount]])*'Input Data'!$B$2)/Table2[[#This Row],[Volume]]</f>
        <v>500</v>
      </c>
      <c r="E140">
        <f>ROUNDUP(Table2[[#This Row],[Volume]]/'Input Data'!$B$13,0)</f>
        <v>2</v>
      </c>
      <c r="F140">
        <f>-Table2[[#This Row],[Multiplier]]*'Input Data'!$B$3</f>
        <v>100000</v>
      </c>
      <c r="G140">
        <f>(1 - (1 / (1 + EXP(-((Table2[[#This Row],[Volume]] / 1000) - 4.25))))) * 0.4 + 0.6</f>
        <v>0.9820849187800853</v>
      </c>
      <c r="H140">
        <f>Table2[[#This Row],[Sigmoid]]*'Input Data'!$B$7</f>
        <v>736.56368908506397</v>
      </c>
    </row>
    <row r="141" spans="1:8" x14ac:dyDescent="0.25">
      <c r="A141">
        <v>1195</v>
      </c>
      <c r="B141">
        <f>IF(Table2[[#This Row],[Volume]]&lt;'Input Data'!$B$9,'Input Data'!$B$9,IF(Table2[[#This Row],[Volume]]&gt;'Input Data'!$B$10,'Input Data'!$B$10,Table2[[#This Row],[Volume]]))</f>
        <v>3000</v>
      </c>
      <c r="C141" s="18">
        <f>ROUNDDOWN((Table2[[#This Row],[Volume Used]]-'Input Data'!$B$9)/'Input Data'!$B$11,0)*'Input Data'!$B$12</f>
        <v>0</v>
      </c>
      <c r="D141" s="15">
        <f>-(Table2[[#This Row],[Volume]]*(1-Table2[[#This Row],[Discount]])*'Input Data'!$B$2)/Table2[[#This Row],[Volume]]</f>
        <v>500</v>
      </c>
      <c r="E141">
        <f>ROUNDUP(Table2[[#This Row],[Volume]]/'Input Data'!$B$13,0)</f>
        <v>2</v>
      </c>
      <c r="F141">
        <f>-Table2[[#This Row],[Multiplier]]*'Input Data'!$B$3</f>
        <v>100000</v>
      </c>
      <c r="G141">
        <f>(1 - (1 / (1 + EXP(-((Table2[[#This Row],[Volume]] / 1000) - 4.25))))) * 0.4 + 0.6</f>
        <v>0.98199916023762279</v>
      </c>
      <c r="H141">
        <f>Table2[[#This Row],[Sigmoid]]*'Input Data'!$B$7</f>
        <v>736.49937017821708</v>
      </c>
    </row>
    <row r="142" spans="1:8" x14ac:dyDescent="0.25">
      <c r="A142">
        <v>1200</v>
      </c>
      <c r="B142">
        <f>IF(Table2[[#This Row],[Volume]]&lt;'Input Data'!$B$9,'Input Data'!$B$9,IF(Table2[[#This Row],[Volume]]&gt;'Input Data'!$B$10,'Input Data'!$B$10,Table2[[#This Row],[Volume]]))</f>
        <v>3000</v>
      </c>
      <c r="C142" s="18">
        <f>ROUNDDOWN((Table2[[#This Row],[Volume Used]]-'Input Data'!$B$9)/'Input Data'!$B$11,0)*'Input Data'!$B$12</f>
        <v>0</v>
      </c>
      <c r="D142" s="15">
        <f>-(Table2[[#This Row],[Volume]]*(1-Table2[[#This Row],[Discount]])*'Input Data'!$B$2)/Table2[[#This Row],[Volume]]</f>
        <v>500</v>
      </c>
      <c r="E142">
        <f>ROUNDUP(Table2[[#This Row],[Volume]]/'Input Data'!$B$13,0)</f>
        <v>2</v>
      </c>
      <c r="F142">
        <f>-Table2[[#This Row],[Multiplier]]*'Input Data'!$B$3</f>
        <v>100000</v>
      </c>
      <c r="G142">
        <f>(1 - (1 / (1 + EXP(-((Table2[[#This Row],[Volume]] / 1000) - 4.25))))) * 0.4 + 0.6</f>
        <v>0.98191301060668501</v>
      </c>
      <c r="H142">
        <f>Table2[[#This Row],[Sigmoid]]*'Input Data'!$B$7</f>
        <v>736.43475795501377</v>
      </c>
    </row>
    <row r="143" spans="1:8" x14ac:dyDescent="0.25">
      <c r="A143">
        <v>1205</v>
      </c>
      <c r="B143">
        <f>IF(Table2[[#This Row],[Volume]]&lt;'Input Data'!$B$9,'Input Data'!$B$9,IF(Table2[[#This Row],[Volume]]&gt;'Input Data'!$B$10,'Input Data'!$B$10,Table2[[#This Row],[Volume]]))</f>
        <v>3000</v>
      </c>
      <c r="C143" s="18">
        <f>ROUNDDOWN((Table2[[#This Row],[Volume Used]]-'Input Data'!$B$9)/'Input Data'!$B$11,0)*'Input Data'!$B$12</f>
        <v>0</v>
      </c>
      <c r="D143" s="15">
        <f>-(Table2[[#This Row],[Volume]]*(1-Table2[[#This Row],[Discount]])*'Input Data'!$B$2)/Table2[[#This Row],[Volume]]</f>
        <v>500</v>
      </c>
      <c r="E143">
        <f>ROUNDUP(Table2[[#This Row],[Volume]]/'Input Data'!$B$13,0)</f>
        <v>2</v>
      </c>
      <c r="F143">
        <f>-Table2[[#This Row],[Multiplier]]*'Input Data'!$B$3</f>
        <v>100000</v>
      </c>
      <c r="G143">
        <f>(1 - (1 / (1 + EXP(-((Table2[[#This Row],[Volume]] / 1000) - 4.25))))) * 0.4 + 0.6</f>
        <v>0.98182646829016451</v>
      </c>
      <c r="H143">
        <f>Table2[[#This Row],[Sigmoid]]*'Input Data'!$B$7</f>
        <v>736.36985121762336</v>
      </c>
    </row>
    <row r="144" spans="1:8" x14ac:dyDescent="0.25">
      <c r="A144">
        <v>1210</v>
      </c>
      <c r="B144">
        <f>IF(Table2[[#This Row],[Volume]]&lt;'Input Data'!$B$9,'Input Data'!$B$9,IF(Table2[[#This Row],[Volume]]&gt;'Input Data'!$B$10,'Input Data'!$B$10,Table2[[#This Row],[Volume]]))</f>
        <v>3000</v>
      </c>
      <c r="C144" s="18">
        <f>ROUNDDOWN((Table2[[#This Row],[Volume Used]]-'Input Data'!$B$9)/'Input Data'!$B$11,0)*'Input Data'!$B$12</f>
        <v>0</v>
      </c>
      <c r="D144" s="15">
        <f>-(Table2[[#This Row],[Volume]]*(1-Table2[[#This Row],[Discount]])*'Input Data'!$B$2)/Table2[[#This Row],[Volume]]</f>
        <v>500</v>
      </c>
      <c r="E144">
        <f>ROUNDUP(Table2[[#This Row],[Volume]]/'Input Data'!$B$13,0)</f>
        <v>2</v>
      </c>
      <c r="F144">
        <f>-Table2[[#This Row],[Multiplier]]*'Input Data'!$B$3</f>
        <v>100000</v>
      </c>
      <c r="G144">
        <f>(1 - (1 / (1 + EXP(-((Table2[[#This Row],[Volume]] / 1000) - 4.25))))) * 0.4 + 0.6</f>
        <v>0.98173953168622252</v>
      </c>
      <c r="H144">
        <f>Table2[[#This Row],[Sigmoid]]*'Input Data'!$B$7</f>
        <v>736.30464876466692</v>
      </c>
    </row>
    <row r="145" spans="1:8" x14ac:dyDescent="0.25">
      <c r="A145">
        <v>1215</v>
      </c>
      <c r="B145">
        <f>IF(Table2[[#This Row],[Volume]]&lt;'Input Data'!$B$9,'Input Data'!$B$9,IF(Table2[[#This Row],[Volume]]&gt;'Input Data'!$B$10,'Input Data'!$B$10,Table2[[#This Row],[Volume]]))</f>
        <v>3000</v>
      </c>
      <c r="C145" s="18">
        <f>ROUNDDOWN((Table2[[#This Row],[Volume Used]]-'Input Data'!$B$9)/'Input Data'!$B$11,0)*'Input Data'!$B$12</f>
        <v>0</v>
      </c>
      <c r="D145" s="15">
        <f>-(Table2[[#This Row],[Volume]]*(1-Table2[[#This Row],[Discount]])*'Input Data'!$B$2)/Table2[[#This Row],[Volume]]</f>
        <v>500</v>
      </c>
      <c r="E145">
        <f>ROUNDUP(Table2[[#This Row],[Volume]]/'Input Data'!$B$13,0)</f>
        <v>2</v>
      </c>
      <c r="F145">
        <f>-Table2[[#This Row],[Multiplier]]*'Input Data'!$B$3</f>
        <v>100000</v>
      </c>
      <c r="G145">
        <f>(1 - (1 / (1 + EXP(-((Table2[[#This Row],[Volume]] / 1000) - 4.25))))) * 0.4 + 0.6</f>
        <v>0.98165219918829327</v>
      </c>
      <c r="H145">
        <f>Table2[[#This Row],[Sigmoid]]*'Input Data'!$B$7</f>
        <v>736.23914939121994</v>
      </c>
    </row>
    <row r="146" spans="1:8" x14ac:dyDescent="0.25">
      <c r="A146">
        <v>1220</v>
      </c>
      <c r="B146">
        <f>IF(Table2[[#This Row],[Volume]]&lt;'Input Data'!$B$9,'Input Data'!$B$9,IF(Table2[[#This Row],[Volume]]&gt;'Input Data'!$B$10,'Input Data'!$B$10,Table2[[#This Row],[Volume]]))</f>
        <v>3000</v>
      </c>
      <c r="C146" s="18">
        <f>ROUNDDOWN((Table2[[#This Row],[Volume Used]]-'Input Data'!$B$9)/'Input Data'!$B$11,0)*'Input Data'!$B$12</f>
        <v>0</v>
      </c>
      <c r="D146" s="15">
        <f>-(Table2[[#This Row],[Volume]]*(1-Table2[[#This Row],[Discount]])*'Input Data'!$B$2)/Table2[[#This Row],[Volume]]</f>
        <v>500</v>
      </c>
      <c r="E146">
        <f>ROUNDUP(Table2[[#This Row],[Volume]]/'Input Data'!$B$13,0)</f>
        <v>2</v>
      </c>
      <c r="F146">
        <f>-Table2[[#This Row],[Multiplier]]*'Input Data'!$B$3</f>
        <v>100000</v>
      </c>
      <c r="G146">
        <f>(1 - (1 / (1 + EXP(-((Table2[[#This Row],[Volume]] / 1000) - 4.25))))) * 0.4 + 0.6</f>
        <v>0.98156446918508811</v>
      </c>
      <c r="H146">
        <f>Table2[[#This Row],[Sigmoid]]*'Input Data'!$B$7</f>
        <v>736.17335188881611</v>
      </c>
    </row>
    <row r="147" spans="1:8" x14ac:dyDescent="0.25">
      <c r="A147">
        <v>1225</v>
      </c>
      <c r="B147">
        <f>IF(Table2[[#This Row],[Volume]]&lt;'Input Data'!$B$9,'Input Data'!$B$9,IF(Table2[[#This Row],[Volume]]&gt;'Input Data'!$B$10,'Input Data'!$B$10,Table2[[#This Row],[Volume]]))</f>
        <v>3000</v>
      </c>
      <c r="C147" s="18">
        <f>ROUNDDOWN((Table2[[#This Row],[Volume Used]]-'Input Data'!$B$9)/'Input Data'!$B$11,0)*'Input Data'!$B$12</f>
        <v>0</v>
      </c>
      <c r="D147" s="15">
        <f>-(Table2[[#This Row],[Volume]]*(1-Table2[[#This Row],[Discount]])*'Input Data'!$B$2)/Table2[[#This Row],[Volume]]</f>
        <v>500</v>
      </c>
      <c r="E147">
        <f>ROUNDUP(Table2[[#This Row],[Volume]]/'Input Data'!$B$13,0)</f>
        <v>2</v>
      </c>
      <c r="F147">
        <f>-Table2[[#This Row],[Multiplier]]*'Input Data'!$B$3</f>
        <v>100000</v>
      </c>
      <c r="G147">
        <f>(1 - (1 / (1 + EXP(-((Table2[[#This Row],[Volume]] / 1000) - 4.25))))) * 0.4 + 0.6</f>
        <v>0.98147634006059981</v>
      </c>
      <c r="H147">
        <f>Table2[[#This Row],[Sigmoid]]*'Input Data'!$B$7</f>
        <v>736.10725504544985</v>
      </c>
    </row>
    <row r="148" spans="1:8" x14ac:dyDescent="0.25">
      <c r="A148">
        <v>1230</v>
      </c>
      <c r="B148">
        <f>IF(Table2[[#This Row],[Volume]]&lt;'Input Data'!$B$9,'Input Data'!$B$9,IF(Table2[[#This Row],[Volume]]&gt;'Input Data'!$B$10,'Input Data'!$B$10,Table2[[#This Row],[Volume]]))</f>
        <v>3000</v>
      </c>
      <c r="C148" s="18">
        <f>ROUNDDOWN((Table2[[#This Row],[Volume Used]]-'Input Data'!$B$9)/'Input Data'!$B$11,0)*'Input Data'!$B$12</f>
        <v>0</v>
      </c>
      <c r="D148" s="15">
        <f>-(Table2[[#This Row],[Volume]]*(1-Table2[[#This Row],[Discount]])*'Input Data'!$B$2)/Table2[[#This Row],[Volume]]</f>
        <v>500</v>
      </c>
      <c r="E148">
        <f>ROUNDUP(Table2[[#This Row],[Volume]]/'Input Data'!$B$13,0)</f>
        <v>2</v>
      </c>
      <c r="F148">
        <f>-Table2[[#This Row],[Multiplier]]*'Input Data'!$B$3</f>
        <v>100000</v>
      </c>
      <c r="G148">
        <f>(1 - (1 / (1 + EXP(-((Table2[[#This Row],[Volume]] / 1000) - 4.25))))) * 0.4 + 0.6</f>
        <v>0.98138781019410737</v>
      </c>
      <c r="H148">
        <f>Table2[[#This Row],[Sigmoid]]*'Input Data'!$B$7</f>
        <v>736.04085764558056</v>
      </c>
    </row>
    <row r="149" spans="1:8" x14ac:dyDescent="0.25">
      <c r="A149">
        <v>1235</v>
      </c>
      <c r="B149">
        <f>IF(Table2[[#This Row],[Volume]]&lt;'Input Data'!$B$9,'Input Data'!$B$9,IF(Table2[[#This Row],[Volume]]&gt;'Input Data'!$B$10,'Input Data'!$B$10,Table2[[#This Row],[Volume]]))</f>
        <v>3000</v>
      </c>
      <c r="C149" s="18">
        <f>ROUNDDOWN((Table2[[#This Row],[Volume Used]]-'Input Data'!$B$9)/'Input Data'!$B$11,0)*'Input Data'!$B$12</f>
        <v>0</v>
      </c>
      <c r="D149" s="15">
        <f>-(Table2[[#This Row],[Volume]]*(1-Table2[[#This Row],[Discount]])*'Input Data'!$B$2)/Table2[[#This Row],[Volume]]</f>
        <v>500</v>
      </c>
      <c r="E149">
        <f>ROUNDUP(Table2[[#This Row],[Volume]]/'Input Data'!$B$13,0)</f>
        <v>2</v>
      </c>
      <c r="F149">
        <f>-Table2[[#This Row],[Multiplier]]*'Input Data'!$B$3</f>
        <v>100000</v>
      </c>
      <c r="G149">
        <f>(1 - (1 / (1 + EXP(-((Table2[[#This Row],[Volume]] / 1000) - 4.25))))) * 0.4 + 0.6</f>
        <v>0.98129887796018089</v>
      </c>
      <c r="H149">
        <f>Table2[[#This Row],[Sigmoid]]*'Input Data'!$B$7</f>
        <v>735.97415847013565</v>
      </c>
    </row>
    <row r="150" spans="1:8" x14ac:dyDescent="0.25">
      <c r="A150">
        <v>1240</v>
      </c>
      <c r="B150">
        <f>IF(Table2[[#This Row],[Volume]]&lt;'Input Data'!$B$9,'Input Data'!$B$9,IF(Table2[[#This Row],[Volume]]&gt;'Input Data'!$B$10,'Input Data'!$B$10,Table2[[#This Row],[Volume]]))</f>
        <v>3000</v>
      </c>
      <c r="C150" s="18">
        <f>ROUNDDOWN((Table2[[#This Row],[Volume Used]]-'Input Data'!$B$9)/'Input Data'!$B$11,0)*'Input Data'!$B$12</f>
        <v>0</v>
      </c>
      <c r="D150" s="15">
        <f>-(Table2[[#This Row],[Volume]]*(1-Table2[[#This Row],[Discount]])*'Input Data'!$B$2)/Table2[[#This Row],[Volume]]</f>
        <v>500</v>
      </c>
      <c r="E150">
        <f>ROUNDUP(Table2[[#This Row],[Volume]]/'Input Data'!$B$13,0)</f>
        <v>2</v>
      </c>
      <c r="F150">
        <f>-Table2[[#This Row],[Multiplier]]*'Input Data'!$B$3</f>
        <v>100000</v>
      </c>
      <c r="G150">
        <f>(1 - (1 / (1 + EXP(-((Table2[[#This Row],[Volume]] / 1000) - 4.25))))) * 0.4 + 0.6</f>
        <v>0.98120954172868657</v>
      </c>
      <c r="H150">
        <f>Table2[[#This Row],[Sigmoid]]*'Input Data'!$B$7</f>
        <v>735.90715629651493</v>
      </c>
    </row>
    <row r="151" spans="1:8" x14ac:dyDescent="0.25">
      <c r="A151">
        <v>1245</v>
      </c>
      <c r="B151">
        <f>IF(Table2[[#This Row],[Volume]]&lt;'Input Data'!$B$9,'Input Data'!$B$9,IF(Table2[[#This Row],[Volume]]&gt;'Input Data'!$B$10,'Input Data'!$B$10,Table2[[#This Row],[Volume]]))</f>
        <v>3000</v>
      </c>
      <c r="C151" s="18">
        <f>ROUNDDOWN((Table2[[#This Row],[Volume Used]]-'Input Data'!$B$9)/'Input Data'!$B$11,0)*'Input Data'!$B$12</f>
        <v>0</v>
      </c>
      <c r="D151" s="15">
        <f>-(Table2[[#This Row],[Volume]]*(1-Table2[[#This Row],[Discount]])*'Input Data'!$B$2)/Table2[[#This Row],[Volume]]</f>
        <v>500</v>
      </c>
      <c r="E151">
        <f>ROUNDUP(Table2[[#This Row],[Volume]]/'Input Data'!$B$13,0)</f>
        <v>2</v>
      </c>
      <c r="F151">
        <f>-Table2[[#This Row],[Multiplier]]*'Input Data'!$B$3</f>
        <v>100000</v>
      </c>
      <c r="G151">
        <f>(1 - (1 / (1 + EXP(-((Table2[[#This Row],[Volume]] / 1000) - 4.25))))) * 0.4 + 0.6</f>
        <v>0.98111979986479236</v>
      </c>
      <c r="H151">
        <f>Table2[[#This Row],[Sigmoid]]*'Input Data'!$B$7</f>
        <v>735.83984989859425</v>
      </c>
    </row>
    <row r="152" spans="1:8" x14ac:dyDescent="0.25">
      <c r="A152">
        <v>1250</v>
      </c>
      <c r="B152">
        <f>IF(Table2[[#This Row],[Volume]]&lt;'Input Data'!$B$9,'Input Data'!$B$9,IF(Table2[[#This Row],[Volume]]&gt;'Input Data'!$B$10,'Input Data'!$B$10,Table2[[#This Row],[Volume]]))</f>
        <v>3000</v>
      </c>
      <c r="C152" s="18">
        <f>ROUNDDOWN((Table2[[#This Row],[Volume Used]]-'Input Data'!$B$9)/'Input Data'!$B$11,0)*'Input Data'!$B$12</f>
        <v>0</v>
      </c>
      <c r="D152" s="15">
        <f>-(Table2[[#This Row],[Volume]]*(1-Table2[[#This Row],[Discount]])*'Input Data'!$B$2)/Table2[[#This Row],[Volume]]</f>
        <v>500</v>
      </c>
      <c r="E152">
        <f>ROUNDUP(Table2[[#This Row],[Volume]]/'Input Data'!$B$13,0)</f>
        <v>2</v>
      </c>
      <c r="F152">
        <f>-Table2[[#This Row],[Multiplier]]*'Input Data'!$B$3</f>
        <v>100000</v>
      </c>
      <c r="G152">
        <f>(1 - (1 / (1 + EXP(-((Table2[[#This Row],[Volume]] / 1000) - 4.25))))) * 0.4 + 0.6</f>
        <v>0.9810296507289733</v>
      </c>
      <c r="H152">
        <f>Table2[[#This Row],[Sigmoid]]*'Input Data'!$B$7</f>
        <v>735.77223804672997</v>
      </c>
    </row>
    <row r="153" spans="1:8" x14ac:dyDescent="0.25">
      <c r="A153">
        <v>1255</v>
      </c>
      <c r="B153">
        <f>IF(Table2[[#This Row],[Volume]]&lt;'Input Data'!$B$9,'Input Data'!$B$9,IF(Table2[[#This Row],[Volume]]&gt;'Input Data'!$B$10,'Input Data'!$B$10,Table2[[#This Row],[Volume]]))</f>
        <v>3000</v>
      </c>
      <c r="C153" s="18">
        <f>ROUNDDOWN((Table2[[#This Row],[Volume Used]]-'Input Data'!$B$9)/'Input Data'!$B$11,0)*'Input Data'!$B$12</f>
        <v>0</v>
      </c>
      <c r="D153" s="15">
        <f>-(Table2[[#This Row],[Volume]]*(1-Table2[[#This Row],[Discount]])*'Input Data'!$B$2)/Table2[[#This Row],[Volume]]</f>
        <v>500</v>
      </c>
      <c r="E153">
        <f>ROUNDUP(Table2[[#This Row],[Volume]]/'Input Data'!$B$13,0)</f>
        <v>2</v>
      </c>
      <c r="F153">
        <f>-Table2[[#This Row],[Multiplier]]*'Input Data'!$B$3</f>
        <v>100000</v>
      </c>
      <c r="G153">
        <f>(1 - (1 / (1 + EXP(-((Table2[[#This Row],[Volume]] / 1000) - 4.25))))) * 0.4 + 0.6</f>
        <v>0.98093909267701751</v>
      </c>
      <c r="H153">
        <f>Table2[[#This Row],[Sigmoid]]*'Input Data'!$B$7</f>
        <v>735.7043195077631</v>
      </c>
    </row>
    <row r="154" spans="1:8" x14ac:dyDescent="0.25">
      <c r="A154">
        <v>1260</v>
      </c>
      <c r="B154">
        <f>IF(Table2[[#This Row],[Volume]]&lt;'Input Data'!$B$9,'Input Data'!$B$9,IF(Table2[[#This Row],[Volume]]&gt;'Input Data'!$B$10,'Input Data'!$B$10,Table2[[#This Row],[Volume]]))</f>
        <v>3000</v>
      </c>
      <c r="C154" s="18">
        <f>ROUNDDOWN((Table2[[#This Row],[Volume Used]]-'Input Data'!$B$9)/'Input Data'!$B$11,0)*'Input Data'!$B$12</f>
        <v>0</v>
      </c>
      <c r="D154" s="15">
        <f>-(Table2[[#This Row],[Volume]]*(1-Table2[[#This Row],[Discount]])*'Input Data'!$B$2)/Table2[[#This Row],[Volume]]</f>
        <v>500</v>
      </c>
      <c r="E154">
        <f>ROUNDUP(Table2[[#This Row],[Volume]]/'Input Data'!$B$13,0)</f>
        <v>2</v>
      </c>
      <c r="F154">
        <f>-Table2[[#This Row],[Multiplier]]*'Input Data'!$B$3</f>
        <v>100000</v>
      </c>
      <c r="G154">
        <f>(1 - (1 / (1 + EXP(-((Table2[[#This Row],[Volume]] / 1000) - 4.25))))) * 0.4 + 0.6</f>
        <v>0.98084812406003241</v>
      </c>
      <c r="H154">
        <f>Table2[[#This Row],[Sigmoid]]*'Input Data'!$B$7</f>
        <v>735.63609304502427</v>
      </c>
    </row>
    <row r="155" spans="1:8" x14ac:dyDescent="0.25">
      <c r="A155">
        <v>1265</v>
      </c>
      <c r="B155">
        <f>IF(Table2[[#This Row],[Volume]]&lt;'Input Data'!$B$9,'Input Data'!$B$9,IF(Table2[[#This Row],[Volume]]&gt;'Input Data'!$B$10,'Input Data'!$B$10,Table2[[#This Row],[Volume]]))</f>
        <v>3000</v>
      </c>
      <c r="C155" s="18">
        <f>ROUNDDOWN((Table2[[#This Row],[Volume Used]]-'Input Data'!$B$9)/'Input Data'!$B$11,0)*'Input Data'!$B$12</f>
        <v>0</v>
      </c>
      <c r="D155" s="15">
        <f>-(Table2[[#This Row],[Volume]]*(1-Table2[[#This Row],[Discount]])*'Input Data'!$B$2)/Table2[[#This Row],[Volume]]</f>
        <v>500</v>
      </c>
      <c r="E155">
        <f>ROUNDUP(Table2[[#This Row],[Volume]]/'Input Data'!$B$13,0)</f>
        <v>2</v>
      </c>
      <c r="F155">
        <f>-Table2[[#This Row],[Multiplier]]*'Input Data'!$B$3</f>
        <v>100000</v>
      </c>
      <c r="G155">
        <f>(1 - (1 / (1 + EXP(-((Table2[[#This Row],[Volume]] / 1000) - 4.25))))) * 0.4 + 0.6</f>
        <v>0.98075674322445094</v>
      </c>
      <c r="H155">
        <f>Table2[[#This Row],[Sigmoid]]*'Input Data'!$B$7</f>
        <v>735.5675574183382</v>
      </c>
    </row>
    <row r="156" spans="1:8" x14ac:dyDescent="0.25">
      <c r="A156">
        <v>1270</v>
      </c>
      <c r="B156">
        <f>IF(Table2[[#This Row],[Volume]]&lt;'Input Data'!$B$9,'Input Data'!$B$9,IF(Table2[[#This Row],[Volume]]&gt;'Input Data'!$B$10,'Input Data'!$B$10,Table2[[#This Row],[Volume]]))</f>
        <v>3000</v>
      </c>
      <c r="C156" s="18">
        <f>ROUNDDOWN((Table2[[#This Row],[Volume Used]]-'Input Data'!$B$9)/'Input Data'!$B$11,0)*'Input Data'!$B$12</f>
        <v>0</v>
      </c>
      <c r="D156" s="15">
        <f>-(Table2[[#This Row],[Volume]]*(1-Table2[[#This Row],[Discount]])*'Input Data'!$B$2)/Table2[[#This Row],[Volume]]</f>
        <v>500</v>
      </c>
      <c r="E156">
        <f>ROUNDUP(Table2[[#This Row],[Volume]]/'Input Data'!$B$13,0)</f>
        <v>2</v>
      </c>
      <c r="F156">
        <f>-Table2[[#This Row],[Multiplier]]*'Input Data'!$B$3</f>
        <v>100000</v>
      </c>
      <c r="G156">
        <f>(1 - (1 / (1 + EXP(-((Table2[[#This Row],[Volume]] / 1000) - 4.25))))) * 0.4 + 0.6</f>
        <v>0.98066494851203789</v>
      </c>
      <c r="H156">
        <f>Table2[[#This Row],[Sigmoid]]*'Input Data'!$B$7</f>
        <v>735.49871138402841</v>
      </c>
    </row>
    <row r="157" spans="1:8" x14ac:dyDescent="0.25">
      <c r="A157">
        <v>1275</v>
      </c>
      <c r="B157">
        <f>IF(Table2[[#This Row],[Volume]]&lt;'Input Data'!$B$9,'Input Data'!$B$9,IF(Table2[[#This Row],[Volume]]&gt;'Input Data'!$B$10,'Input Data'!$B$10,Table2[[#This Row],[Volume]]))</f>
        <v>3000</v>
      </c>
      <c r="C157" s="18">
        <f>ROUNDDOWN((Table2[[#This Row],[Volume Used]]-'Input Data'!$B$9)/'Input Data'!$B$11,0)*'Input Data'!$B$12</f>
        <v>0</v>
      </c>
      <c r="D157" s="15">
        <f>-(Table2[[#This Row],[Volume]]*(1-Table2[[#This Row],[Discount]])*'Input Data'!$B$2)/Table2[[#This Row],[Volume]]</f>
        <v>500</v>
      </c>
      <c r="E157">
        <f>ROUNDUP(Table2[[#This Row],[Volume]]/'Input Data'!$B$13,0)</f>
        <v>2</v>
      </c>
      <c r="F157">
        <f>-Table2[[#This Row],[Multiplier]]*'Input Data'!$B$3</f>
        <v>100000</v>
      </c>
      <c r="G157">
        <f>(1 - (1 / (1 + EXP(-((Table2[[#This Row],[Volume]] / 1000) - 4.25))))) * 0.4 + 0.6</f>
        <v>0.98057273825989755</v>
      </c>
      <c r="H157">
        <f>Table2[[#This Row],[Sigmoid]]*'Input Data'!$B$7</f>
        <v>735.42955369492313</v>
      </c>
    </row>
    <row r="158" spans="1:8" x14ac:dyDescent="0.25">
      <c r="A158">
        <v>1280</v>
      </c>
      <c r="B158">
        <f>IF(Table2[[#This Row],[Volume]]&lt;'Input Data'!$B$9,'Input Data'!$B$9,IF(Table2[[#This Row],[Volume]]&gt;'Input Data'!$B$10,'Input Data'!$B$10,Table2[[#This Row],[Volume]]))</f>
        <v>3000</v>
      </c>
      <c r="C158" s="18">
        <f>ROUNDDOWN((Table2[[#This Row],[Volume Used]]-'Input Data'!$B$9)/'Input Data'!$B$11,0)*'Input Data'!$B$12</f>
        <v>0</v>
      </c>
      <c r="D158" s="15">
        <f>-(Table2[[#This Row],[Volume]]*(1-Table2[[#This Row],[Discount]])*'Input Data'!$B$2)/Table2[[#This Row],[Volume]]</f>
        <v>500</v>
      </c>
      <c r="E158">
        <f>ROUNDUP(Table2[[#This Row],[Volume]]/'Input Data'!$B$13,0)</f>
        <v>2</v>
      </c>
      <c r="F158">
        <f>-Table2[[#This Row],[Multiplier]]*'Input Data'!$B$3</f>
        <v>100000</v>
      </c>
      <c r="G158">
        <f>(1 - (1 / (1 + EXP(-((Table2[[#This Row],[Volume]] / 1000) - 4.25))))) * 0.4 + 0.6</f>
        <v>0.98048011080048003</v>
      </c>
      <c r="H158">
        <f>Table2[[#This Row],[Sigmoid]]*'Input Data'!$B$7</f>
        <v>735.36008310036004</v>
      </c>
    </row>
    <row r="159" spans="1:8" x14ac:dyDescent="0.25">
      <c r="A159">
        <v>1285</v>
      </c>
      <c r="B159">
        <f>IF(Table2[[#This Row],[Volume]]&lt;'Input Data'!$B$9,'Input Data'!$B$9,IF(Table2[[#This Row],[Volume]]&gt;'Input Data'!$B$10,'Input Data'!$B$10,Table2[[#This Row],[Volume]]))</f>
        <v>3000</v>
      </c>
      <c r="C159" s="18">
        <f>ROUNDDOWN((Table2[[#This Row],[Volume Used]]-'Input Data'!$B$9)/'Input Data'!$B$11,0)*'Input Data'!$B$12</f>
        <v>0</v>
      </c>
      <c r="D159" s="15">
        <f>-(Table2[[#This Row],[Volume]]*(1-Table2[[#This Row],[Discount]])*'Input Data'!$B$2)/Table2[[#This Row],[Volume]]</f>
        <v>500</v>
      </c>
      <c r="E159">
        <f>ROUNDUP(Table2[[#This Row],[Volume]]/'Input Data'!$B$13,0)</f>
        <v>2</v>
      </c>
      <c r="F159">
        <f>-Table2[[#This Row],[Multiplier]]*'Input Data'!$B$3</f>
        <v>100000</v>
      </c>
      <c r="G159">
        <f>(1 - (1 / (1 + EXP(-((Table2[[#This Row],[Volume]] / 1000) - 4.25))))) * 0.4 + 0.6</f>
        <v>0.98038706446158896</v>
      </c>
      <c r="H159">
        <f>Table2[[#This Row],[Sigmoid]]*'Input Data'!$B$7</f>
        <v>735.29029834619178</v>
      </c>
    </row>
    <row r="160" spans="1:8" x14ac:dyDescent="0.25">
      <c r="A160">
        <v>1290</v>
      </c>
      <c r="B160">
        <f>IF(Table2[[#This Row],[Volume]]&lt;'Input Data'!$B$9,'Input Data'!$B$9,IF(Table2[[#This Row],[Volume]]&gt;'Input Data'!$B$10,'Input Data'!$B$10,Table2[[#This Row],[Volume]]))</f>
        <v>3000</v>
      </c>
      <c r="C160" s="18">
        <f>ROUNDDOWN((Table2[[#This Row],[Volume Used]]-'Input Data'!$B$9)/'Input Data'!$B$11,0)*'Input Data'!$B$12</f>
        <v>0</v>
      </c>
      <c r="D160" s="15">
        <f>-(Table2[[#This Row],[Volume]]*(1-Table2[[#This Row],[Discount]])*'Input Data'!$B$2)/Table2[[#This Row],[Volume]]</f>
        <v>500</v>
      </c>
      <c r="E160">
        <f>ROUNDUP(Table2[[#This Row],[Volume]]/'Input Data'!$B$13,0)</f>
        <v>2</v>
      </c>
      <c r="F160">
        <f>-Table2[[#This Row],[Multiplier]]*'Input Data'!$B$3</f>
        <v>100000</v>
      </c>
      <c r="G160">
        <f>(1 - (1 / (1 + EXP(-((Table2[[#This Row],[Volume]] / 1000) - 4.25))))) * 0.4 + 0.6</f>
        <v>0.98029359756638934</v>
      </c>
      <c r="H160">
        <f>Table2[[#This Row],[Sigmoid]]*'Input Data'!$B$7</f>
        <v>735.22019817479202</v>
      </c>
    </row>
    <row r="161" spans="1:8" x14ac:dyDescent="0.25">
      <c r="A161">
        <v>1295</v>
      </c>
      <c r="B161">
        <f>IF(Table2[[#This Row],[Volume]]&lt;'Input Data'!$B$9,'Input Data'!$B$9,IF(Table2[[#This Row],[Volume]]&gt;'Input Data'!$B$10,'Input Data'!$B$10,Table2[[#This Row],[Volume]]))</f>
        <v>3000</v>
      </c>
      <c r="C161" s="18">
        <f>ROUNDDOWN((Table2[[#This Row],[Volume Used]]-'Input Data'!$B$9)/'Input Data'!$B$11,0)*'Input Data'!$B$12</f>
        <v>0</v>
      </c>
      <c r="D161" s="15">
        <f>-(Table2[[#This Row],[Volume]]*(1-Table2[[#This Row],[Discount]])*'Input Data'!$B$2)/Table2[[#This Row],[Volume]]</f>
        <v>500</v>
      </c>
      <c r="E161">
        <f>ROUNDUP(Table2[[#This Row],[Volume]]/'Input Data'!$B$13,0)</f>
        <v>2</v>
      </c>
      <c r="F161">
        <f>-Table2[[#This Row],[Multiplier]]*'Input Data'!$B$3</f>
        <v>100000</v>
      </c>
      <c r="G161">
        <f>(1 - (1 / (1 + EXP(-((Table2[[#This Row],[Volume]] / 1000) - 4.25))))) * 0.4 + 0.6</f>
        <v>0.98019970843341508</v>
      </c>
      <c r="H161">
        <f>Table2[[#This Row],[Sigmoid]]*'Input Data'!$B$7</f>
        <v>735.14978132506133</v>
      </c>
    </row>
    <row r="162" spans="1:8" x14ac:dyDescent="0.25">
      <c r="A162">
        <v>1300</v>
      </c>
      <c r="B162">
        <f>IF(Table2[[#This Row],[Volume]]&lt;'Input Data'!$B$9,'Input Data'!$B$9,IF(Table2[[#This Row],[Volume]]&gt;'Input Data'!$B$10,'Input Data'!$B$10,Table2[[#This Row],[Volume]]))</f>
        <v>3000</v>
      </c>
      <c r="C162" s="18">
        <f>ROUNDDOWN((Table2[[#This Row],[Volume Used]]-'Input Data'!$B$9)/'Input Data'!$B$11,0)*'Input Data'!$B$12</f>
        <v>0</v>
      </c>
      <c r="D162" s="15">
        <f>-(Table2[[#This Row],[Volume]]*(1-Table2[[#This Row],[Discount]])*'Input Data'!$B$2)/Table2[[#This Row],[Volume]]</f>
        <v>500</v>
      </c>
      <c r="E162">
        <f>ROUNDUP(Table2[[#This Row],[Volume]]/'Input Data'!$B$13,0)</f>
        <v>2</v>
      </c>
      <c r="F162">
        <f>-Table2[[#This Row],[Multiplier]]*'Input Data'!$B$3</f>
        <v>100000</v>
      </c>
      <c r="G162">
        <f>(1 - (1 / (1 + EXP(-((Table2[[#This Row],[Volume]] / 1000) - 4.25))))) * 0.4 + 0.6</f>
        <v>0.98010539537657726</v>
      </c>
      <c r="H162">
        <f>Table2[[#This Row],[Sigmoid]]*'Input Data'!$B$7</f>
        <v>735.07904653243293</v>
      </c>
    </row>
    <row r="163" spans="1:8" x14ac:dyDescent="0.25">
      <c r="A163">
        <v>1305</v>
      </c>
      <c r="B163">
        <f>IF(Table2[[#This Row],[Volume]]&lt;'Input Data'!$B$9,'Input Data'!$B$9,IF(Table2[[#This Row],[Volume]]&gt;'Input Data'!$B$10,'Input Data'!$B$10,Table2[[#This Row],[Volume]]))</f>
        <v>3000</v>
      </c>
      <c r="C163" s="18">
        <f>ROUNDDOWN((Table2[[#This Row],[Volume Used]]-'Input Data'!$B$9)/'Input Data'!$B$11,0)*'Input Data'!$B$12</f>
        <v>0</v>
      </c>
      <c r="D163" s="15">
        <f>-(Table2[[#This Row],[Volume]]*(1-Table2[[#This Row],[Discount]])*'Input Data'!$B$2)/Table2[[#This Row],[Volume]]</f>
        <v>500</v>
      </c>
      <c r="E163">
        <f>ROUNDUP(Table2[[#This Row],[Volume]]/'Input Data'!$B$13,0)</f>
        <v>2</v>
      </c>
      <c r="F163">
        <f>-Table2[[#This Row],[Multiplier]]*'Input Data'!$B$3</f>
        <v>100000</v>
      </c>
      <c r="G163">
        <f>(1 - (1 / (1 + EXP(-((Table2[[#This Row],[Volume]] / 1000) - 4.25))))) * 0.4 + 0.6</f>
        <v>0.98001065670517296</v>
      </c>
      <c r="H163">
        <f>Table2[[#This Row],[Sigmoid]]*'Input Data'!$B$7</f>
        <v>735.00799252887975</v>
      </c>
    </row>
    <row r="164" spans="1:8" x14ac:dyDescent="0.25">
      <c r="A164">
        <v>1310</v>
      </c>
      <c r="B164">
        <f>IF(Table2[[#This Row],[Volume]]&lt;'Input Data'!$B$9,'Input Data'!$B$9,IF(Table2[[#This Row],[Volume]]&gt;'Input Data'!$B$10,'Input Data'!$B$10,Table2[[#This Row],[Volume]]))</f>
        <v>3000</v>
      </c>
      <c r="C164" s="18">
        <f>ROUNDDOWN((Table2[[#This Row],[Volume Used]]-'Input Data'!$B$9)/'Input Data'!$B$11,0)*'Input Data'!$B$12</f>
        <v>0</v>
      </c>
      <c r="D164" s="15">
        <f>-(Table2[[#This Row],[Volume]]*(1-Table2[[#This Row],[Discount]])*'Input Data'!$B$2)/Table2[[#This Row],[Volume]]</f>
        <v>500</v>
      </c>
      <c r="E164">
        <f>ROUNDUP(Table2[[#This Row],[Volume]]/'Input Data'!$B$13,0)</f>
        <v>2</v>
      </c>
      <c r="F164">
        <f>-Table2[[#This Row],[Multiplier]]*'Input Data'!$B$3</f>
        <v>100000</v>
      </c>
      <c r="G164">
        <f>(1 - (1 / (1 + EXP(-((Table2[[#This Row],[Volume]] / 1000) - 4.25))))) * 0.4 + 0.6</f>
        <v>0.97991549072389339</v>
      </c>
      <c r="H164">
        <f>Table2[[#This Row],[Sigmoid]]*'Input Data'!$B$7</f>
        <v>734.93661804292003</v>
      </c>
    </row>
    <row r="165" spans="1:8" x14ac:dyDescent="0.25">
      <c r="A165">
        <v>1315</v>
      </c>
      <c r="B165">
        <f>IF(Table2[[#This Row],[Volume]]&lt;'Input Data'!$B$9,'Input Data'!$B$9,IF(Table2[[#This Row],[Volume]]&gt;'Input Data'!$B$10,'Input Data'!$B$10,Table2[[#This Row],[Volume]]))</f>
        <v>3000</v>
      </c>
      <c r="C165" s="18">
        <f>ROUNDDOWN((Table2[[#This Row],[Volume Used]]-'Input Data'!$B$9)/'Input Data'!$B$11,0)*'Input Data'!$B$12</f>
        <v>0</v>
      </c>
      <c r="D165" s="15">
        <f>-(Table2[[#This Row],[Volume]]*(1-Table2[[#This Row],[Discount]])*'Input Data'!$B$2)/Table2[[#This Row],[Volume]]</f>
        <v>500</v>
      </c>
      <c r="E165">
        <f>ROUNDUP(Table2[[#This Row],[Volume]]/'Input Data'!$B$13,0)</f>
        <v>2</v>
      </c>
      <c r="F165">
        <f>-Table2[[#This Row],[Multiplier]]*'Input Data'!$B$3</f>
        <v>100000</v>
      </c>
      <c r="G165">
        <f>(1 - (1 / (1 + EXP(-((Table2[[#This Row],[Volume]] / 1000) - 4.25))))) * 0.4 + 0.6</f>
        <v>0.97981989573283323</v>
      </c>
      <c r="H165">
        <f>Table2[[#This Row],[Sigmoid]]*'Input Data'!$B$7</f>
        <v>734.86492179962488</v>
      </c>
    </row>
    <row r="166" spans="1:8" x14ac:dyDescent="0.25">
      <c r="A166">
        <v>1320</v>
      </c>
      <c r="B166">
        <f>IF(Table2[[#This Row],[Volume]]&lt;'Input Data'!$B$9,'Input Data'!$B$9,IF(Table2[[#This Row],[Volume]]&gt;'Input Data'!$B$10,'Input Data'!$B$10,Table2[[#This Row],[Volume]]))</f>
        <v>3000</v>
      </c>
      <c r="C166" s="18">
        <f>ROUNDDOWN((Table2[[#This Row],[Volume Used]]-'Input Data'!$B$9)/'Input Data'!$B$11,0)*'Input Data'!$B$12</f>
        <v>0</v>
      </c>
      <c r="D166" s="15">
        <f>-(Table2[[#This Row],[Volume]]*(1-Table2[[#This Row],[Discount]])*'Input Data'!$B$2)/Table2[[#This Row],[Volume]]</f>
        <v>500</v>
      </c>
      <c r="E166">
        <f>ROUNDUP(Table2[[#This Row],[Volume]]/'Input Data'!$B$13,0)</f>
        <v>2</v>
      </c>
      <c r="F166">
        <f>-Table2[[#This Row],[Multiplier]]*'Input Data'!$B$3</f>
        <v>100000</v>
      </c>
      <c r="G166">
        <f>(1 - (1 / (1 + EXP(-((Table2[[#This Row],[Volume]] / 1000) - 4.25))))) * 0.4 + 0.6</f>
        <v>0.97972387002749972</v>
      </c>
      <c r="H166">
        <f>Table2[[#This Row],[Sigmoid]]*'Input Data'!$B$7</f>
        <v>734.79290252062481</v>
      </c>
    </row>
    <row r="167" spans="1:8" x14ac:dyDescent="0.25">
      <c r="A167">
        <v>1325</v>
      </c>
      <c r="B167">
        <f>IF(Table2[[#This Row],[Volume]]&lt;'Input Data'!$B$9,'Input Data'!$B$9,IF(Table2[[#This Row],[Volume]]&gt;'Input Data'!$B$10,'Input Data'!$B$10,Table2[[#This Row],[Volume]]))</f>
        <v>3000</v>
      </c>
      <c r="C167" s="18">
        <f>ROUNDDOWN((Table2[[#This Row],[Volume Used]]-'Input Data'!$B$9)/'Input Data'!$B$11,0)*'Input Data'!$B$12</f>
        <v>0</v>
      </c>
      <c r="D167" s="15">
        <f>-(Table2[[#This Row],[Volume]]*(1-Table2[[#This Row],[Discount]])*'Input Data'!$B$2)/Table2[[#This Row],[Volume]]</f>
        <v>500</v>
      </c>
      <c r="E167">
        <f>ROUNDUP(Table2[[#This Row],[Volume]]/'Input Data'!$B$13,0)</f>
        <v>2</v>
      </c>
      <c r="F167">
        <f>-Table2[[#This Row],[Multiplier]]*'Input Data'!$B$3</f>
        <v>100000</v>
      </c>
      <c r="G167">
        <f>(1 - (1 / (1 + EXP(-((Table2[[#This Row],[Volume]] / 1000) - 4.25))))) * 0.4 + 0.6</f>
        <v>0.97962741189882263</v>
      </c>
      <c r="H167">
        <f>Table2[[#This Row],[Sigmoid]]*'Input Data'!$B$7</f>
        <v>734.72055892411697</v>
      </c>
    </row>
    <row r="168" spans="1:8" x14ac:dyDescent="0.25">
      <c r="A168">
        <v>1330</v>
      </c>
      <c r="B168">
        <f>IF(Table2[[#This Row],[Volume]]&lt;'Input Data'!$B$9,'Input Data'!$B$9,IF(Table2[[#This Row],[Volume]]&gt;'Input Data'!$B$10,'Input Data'!$B$10,Table2[[#This Row],[Volume]]))</f>
        <v>3000</v>
      </c>
      <c r="C168" s="18">
        <f>ROUNDDOWN((Table2[[#This Row],[Volume Used]]-'Input Data'!$B$9)/'Input Data'!$B$11,0)*'Input Data'!$B$12</f>
        <v>0</v>
      </c>
      <c r="D168" s="15">
        <f>-(Table2[[#This Row],[Volume]]*(1-Table2[[#This Row],[Discount]])*'Input Data'!$B$2)/Table2[[#This Row],[Volume]]</f>
        <v>500</v>
      </c>
      <c r="E168">
        <f>ROUNDUP(Table2[[#This Row],[Volume]]/'Input Data'!$B$13,0)</f>
        <v>2</v>
      </c>
      <c r="F168">
        <f>-Table2[[#This Row],[Multiplier]]*'Input Data'!$B$3</f>
        <v>100000</v>
      </c>
      <c r="G168">
        <f>(1 - (1 / (1 + EXP(-((Table2[[#This Row],[Volume]] / 1000) - 4.25))))) * 0.4 + 0.6</f>
        <v>0.9795305196331634</v>
      </c>
      <c r="H168">
        <f>Table2[[#This Row],[Sigmoid]]*'Input Data'!$B$7</f>
        <v>734.64788972487258</v>
      </c>
    </row>
    <row r="169" spans="1:8" x14ac:dyDescent="0.25">
      <c r="A169">
        <v>1335</v>
      </c>
      <c r="B169">
        <f>IF(Table2[[#This Row],[Volume]]&lt;'Input Data'!$B$9,'Input Data'!$B$9,IF(Table2[[#This Row],[Volume]]&gt;'Input Data'!$B$10,'Input Data'!$B$10,Table2[[#This Row],[Volume]]))</f>
        <v>3000</v>
      </c>
      <c r="C169" s="18">
        <f>ROUNDDOWN((Table2[[#This Row],[Volume Used]]-'Input Data'!$B$9)/'Input Data'!$B$11,0)*'Input Data'!$B$12</f>
        <v>0</v>
      </c>
      <c r="D169" s="15">
        <f>-(Table2[[#This Row],[Volume]]*(1-Table2[[#This Row],[Discount]])*'Input Data'!$B$2)/Table2[[#This Row],[Volume]]</f>
        <v>500</v>
      </c>
      <c r="E169">
        <f>ROUNDUP(Table2[[#This Row],[Volume]]/'Input Data'!$B$13,0)</f>
        <v>2</v>
      </c>
      <c r="F169">
        <f>-Table2[[#This Row],[Multiplier]]*'Input Data'!$B$3</f>
        <v>100000</v>
      </c>
      <c r="G169">
        <f>(1 - (1 / (1 + EXP(-((Table2[[#This Row],[Volume]] / 1000) - 4.25))))) * 0.4 + 0.6</f>
        <v>0.97943319151232577</v>
      </c>
      <c r="H169">
        <f>Table2[[#This Row],[Sigmoid]]*'Input Data'!$B$7</f>
        <v>734.57489363424429</v>
      </c>
    </row>
    <row r="170" spans="1:8" x14ac:dyDescent="0.25">
      <c r="A170">
        <v>1340</v>
      </c>
      <c r="B170">
        <f>IF(Table2[[#This Row],[Volume]]&lt;'Input Data'!$B$9,'Input Data'!$B$9,IF(Table2[[#This Row],[Volume]]&gt;'Input Data'!$B$10,'Input Data'!$B$10,Table2[[#This Row],[Volume]]))</f>
        <v>3000</v>
      </c>
      <c r="C170" s="18">
        <f>ROUNDDOWN((Table2[[#This Row],[Volume Used]]-'Input Data'!$B$9)/'Input Data'!$B$11,0)*'Input Data'!$B$12</f>
        <v>0</v>
      </c>
      <c r="D170" s="15">
        <f>-(Table2[[#This Row],[Volume]]*(1-Table2[[#This Row],[Discount]])*'Input Data'!$B$2)/Table2[[#This Row],[Volume]]</f>
        <v>500</v>
      </c>
      <c r="E170">
        <f>ROUNDUP(Table2[[#This Row],[Volume]]/'Input Data'!$B$13,0)</f>
        <v>2</v>
      </c>
      <c r="F170">
        <f>-Table2[[#This Row],[Multiplier]]*'Input Data'!$B$3</f>
        <v>100000</v>
      </c>
      <c r="G170">
        <f>(1 - (1 / (1 + EXP(-((Table2[[#This Row],[Volume]] / 1000) - 4.25))))) * 0.4 + 0.6</f>
        <v>0.97933542581356603</v>
      </c>
      <c r="H170">
        <f>Table2[[#This Row],[Sigmoid]]*'Input Data'!$B$7</f>
        <v>734.50156936017447</v>
      </c>
    </row>
    <row r="171" spans="1:8" x14ac:dyDescent="0.25">
      <c r="A171">
        <v>1345</v>
      </c>
      <c r="B171">
        <f>IF(Table2[[#This Row],[Volume]]&lt;'Input Data'!$B$9,'Input Data'!$B$9,IF(Table2[[#This Row],[Volume]]&gt;'Input Data'!$B$10,'Input Data'!$B$10,Table2[[#This Row],[Volume]]))</f>
        <v>3000</v>
      </c>
      <c r="C171" s="18">
        <f>ROUNDDOWN((Table2[[#This Row],[Volume Used]]-'Input Data'!$B$9)/'Input Data'!$B$11,0)*'Input Data'!$B$12</f>
        <v>0</v>
      </c>
      <c r="D171" s="15">
        <f>-(Table2[[#This Row],[Volume]]*(1-Table2[[#This Row],[Discount]])*'Input Data'!$B$2)/Table2[[#This Row],[Volume]]</f>
        <v>500</v>
      </c>
      <c r="E171">
        <f>ROUNDUP(Table2[[#This Row],[Volume]]/'Input Data'!$B$13,0)</f>
        <v>2</v>
      </c>
      <c r="F171">
        <f>-Table2[[#This Row],[Multiplier]]*'Input Data'!$B$3</f>
        <v>100000</v>
      </c>
      <c r="G171">
        <f>(1 - (1 / (1 + EXP(-((Table2[[#This Row],[Volume]] / 1000) - 4.25))))) * 0.4 + 0.6</f>
        <v>0.97923722080960385</v>
      </c>
      <c r="H171">
        <f>Table2[[#This Row],[Sigmoid]]*'Input Data'!$B$7</f>
        <v>734.42791560720286</v>
      </c>
    </row>
    <row r="172" spans="1:8" x14ac:dyDescent="0.25">
      <c r="A172">
        <v>1350</v>
      </c>
      <c r="B172">
        <f>IF(Table2[[#This Row],[Volume]]&lt;'Input Data'!$B$9,'Input Data'!$B$9,IF(Table2[[#This Row],[Volume]]&gt;'Input Data'!$B$10,'Input Data'!$B$10,Table2[[#This Row],[Volume]]))</f>
        <v>3000</v>
      </c>
      <c r="C172" s="18">
        <f>ROUNDDOWN((Table2[[#This Row],[Volume Used]]-'Input Data'!$B$9)/'Input Data'!$B$11,0)*'Input Data'!$B$12</f>
        <v>0</v>
      </c>
      <c r="D172" s="15">
        <f>-(Table2[[#This Row],[Volume]]*(1-Table2[[#This Row],[Discount]])*'Input Data'!$B$2)/Table2[[#This Row],[Volume]]</f>
        <v>500</v>
      </c>
      <c r="E172">
        <f>ROUNDUP(Table2[[#This Row],[Volume]]/'Input Data'!$B$13,0)</f>
        <v>2</v>
      </c>
      <c r="F172">
        <f>-Table2[[#This Row],[Multiplier]]*'Input Data'!$B$3</f>
        <v>100000</v>
      </c>
      <c r="G172">
        <f>(1 - (1 / (1 + EXP(-((Table2[[#This Row],[Volume]] / 1000) - 4.25))))) * 0.4 + 0.6</f>
        <v>0.97913857476863286</v>
      </c>
      <c r="H172">
        <f>Table2[[#This Row],[Sigmoid]]*'Input Data'!$B$7</f>
        <v>734.35393107647462</v>
      </c>
    </row>
    <row r="173" spans="1:8" x14ac:dyDescent="0.25">
      <c r="A173">
        <v>1355</v>
      </c>
      <c r="B173">
        <f>IF(Table2[[#This Row],[Volume]]&lt;'Input Data'!$B$9,'Input Data'!$B$9,IF(Table2[[#This Row],[Volume]]&gt;'Input Data'!$B$10,'Input Data'!$B$10,Table2[[#This Row],[Volume]]))</f>
        <v>3000</v>
      </c>
      <c r="C173" s="18">
        <f>ROUNDDOWN((Table2[[#This Row],[Volume Used]]-'Input Data'!$B$9)/'Input Data'!$B$11,0)*'Input Data'!$B$12</f>
        <v>0</v>
      </c>
      <c r="D173" s="15">
        <f>-(Table2[[#This Row],[Volume]]*(1-Table2[[#This Row],[Discount]])*'Input Data'!$B$2)/Table2[[#This Row],[Volume]]</f>
        <v>500</v>
      </c>
      <c r="E173">
        <f>ROUNDUP(Table2[[#This Row],[Volume]]/'Input Data'!$B$13,0)</f>
        <v>2</v>
      </c>
      <c r="F173">
        <f>-Table2[[#This Row],[Multiplier]]*'Input Data'!$B$3</f>
        <v>100000</v>
      </c>
      <c r="G173">
        <f>(1 - (1 / (1 + EXP(-((Table2[[#This Row],[Volume]] / 1000) - 4.25))))) * 0.4 + 0.6</f>
        <v>0.97903948595433243</v>
      </c>
      <c r="H173">
        <f>Table2[[#This Row],[Sigmoid]]*'Input Data'!$B$7</f>
        <v>734.27961446574932</v>
      </c>
    </row>
    <row r="174" spans="1:8" x14ac:dyDescent="0.25">
      <c r="A174">
        <v>1360</v>
      </c>
      <c r="B174">
        <f>IF(Table2[[#This Row],[Volume]]&lt;'Input Data'!$B$9,'Input Data'!$B$9,IF(Table2[[#This Row],[Volume]]&gt;'Input Data'!$B$10,'Input Data'!$B$10,Table2[[#This Row],[Volume]]))</f>
        <v>3000</v>
      </c>
      <c r="C174" s="18">
        <f>ROUNDDOWN((Table2[[#This Row],[Volume Used]]-'Input Data'!$B$9)/'Input Data'!$B$11,0)*'Input Data'!$B$12</f>
        <v>0</v>
      </c>
      <c r="D174" s="15">
        <f>-(Table2[[#This Row],[Volume]]*(1-Table2[[#This Row],[Discount]])*'Input Data'!$B$2)/Table2[[#This Row],[Volume]]</f>
        <v>500</v>
      </c>
      <c r="E174">
        <f>ROUNDUP(Table2[[#This Row],[Volume]]/'Input Data'!$B$13,0)</f>
        <v>2</v>
      </c>
      <c r="F174">
        <f>-Table2[[#This Row],[Multiplier]]*'Input Data'!$B$3</f>
        <v>100000</v>
      </c>
      <c r="G174">
        <f>(1 - (1 / (1 + EXP(-((Table2[[#This Row],[Volume]] / 1000) - 4.25))))) * 0.4 + 0.6</f>
        <v>0.97893995262587885</v>
      </c>
      <c r="H174">
        <f>Table2[[#This Row],[Sigmoid]]*'Input Data'!$B$7</f>
        <v>734.20496446940911</v>
      </c>
    </row>
    <row r="175" spans="1:8" x14ac:dyDescent="0.25">
      <c r="A175">
        <v>1365</v>
      </c>
      <c r="B175">
        <f>IF(Table2[[#This Row],[Volume]]&lt;'Input Data'!$B$9,'Input Data'!$B$9,IF(Table2[[#This Row],[Volume]]&gt;'Input Data'!$B$10,'Input Data'!$B$10,Table2[[#This Row],[Volume]]))</f>
        <v>3000</v>
      </c>
      <c r="C175" s="18">
        <f>ROUNDDOWN((Table2[[#This Row],[Volume Used]]-'Input Data'!$B$9)/'Input Data'!$B$11,0)*'Input Data'!$B$12</f>
        <v>0</v>
      </c>
      <c r="D175" s="15">
        <f>-(Table2[[#This Row],[Volume]]*(1-Table2[[#This Row],[Discount]])*'Input Data'!$B$2)/Table2[[#This Row],[Volume]]</f>
        <v>500</v>
      </c>
      <c r="E175">
        <f>ROUNDUP(Table2[[#This Row],[Volume]]/'Input Data'!$B$13,0)</f>
        <v>2</v>
      </c>
      <c r="F175">
        <f>-Table2[[#This Row],[Multiplier]]*'Input Data'!$B$3</f>
        <v>100000</v>
      </c>
      <c r="G175">
        <f>(1 - (1 / (1 + EXP(-((Table2[[#This Row],[Volume]] / 1000) - 4.25))))) * 0.4 + 0.6</f>
        <v>0.97883997303795733</v>
      </c>
      <c r="H175">
        <f>Table2[[#This Row],[Sigmoid]]*'Input Data'!$B$7</f>
        <v>734.12997977846805</v>
      </c>
    </row>
    <row r="176" spans="1:8" x14ac:dyDescent="0.25">
      <c r="A176">
        <v>1370</v>
      </c>
      <c r="B176">
        <f>IF(Table2[[#This Row],[Volume]]&lt;'Input Data'!$B$9,'Input Data'!$B$9,IF(Table2[[#This Row],[Volume]]&gt;'Input Data'!$B$10,'Input Data'!$B$10,Table2[[#This Row],[Volume]]))</f>
        <v>3000</v>
      </c>
      <c r="C176" s="18">
        <f>ROUNDDOWN((Table2[[#This Row],[Volume Used]]-'Input Data'!$B$9)/'Input Data'!$B$11,0)*'Input Data'!$B$12</f>
        <v>0</v>
      </c>
      <c r="D176" s="15">
        <f>-(Table2[[#This Row],[Volume]]*(1-Table2[[#This Row],[Discount]])*'Input Data'!$B$2)/Table2[[#This Row],[Volume]]</f>
        <v>500</v>
      </c>
      <c r="E176">
        <f>ROUNDUP(Table2[[#This Row],[Volume]]/'Input Data'!$B$13,0)</f>
        <v>2</v>
      </c>
      <c r="F176">
        <f>-Table2[[#This Row],[Multiplier]]*'Input Data'!$B$3</f>
        <v>100000</v>
      </c>
      <c r="G176">
        <f>(1 - (1 / (1 + EXP(-((Table2[[#This Row],[Volume]] / 1000) - 4.25))))) * 0.4 + 0.6</f>
        <v>0.97873954544077457</v>
      </c>
      <c r="H176">
        <f>Table2[[#This Row],[Sigmoid]]*'Input Data'!$B$7</f>
        <v>734.0546590805809</v>
      </c>
    </row>
    <row r="177" spans="1:8" x14ac:dyDescent="0.25">
      <c r="A177">
        <v>1375</v>
      </c>
      <c r="B177">
        <f>IF(Table2[[#This Row],[Volume]]&lt;'Input Data'!$B$9,'Input Data'!$B$9,IF(Table2[[#This Row],[Volume]]&gt;'Input Data'!$B$10,'Input Data'!$B$10,Table2[[#This Row],[Volume]]))</f>
        <v>3000</v>
      </c>
      <c r="C177" s="18">
        <f>ROUNDDOWN((Table2[[#This Row],[Volume Used]]-'Input Data'!$B$9)/'Input Data'!$B$11,0)*'Input Data'!$B$12</f>
        <v>0</v>
      </c>
      <c r="D177" s="15">
        <f>-(Table2[[#This Row],[Volume]]*(1-Table2[[#This Row],[Discount]])*'Input Data'!$B$2)/Table2[[#This Row],[Volume]]</f>
        <v>500</v>
      </c>
      <c r="E177">
        <f>ROUNDUP(Table2[[#This Row],[Volume]]/'Input Data'!$B$13,0)</f>
        <v>2</v>
      </c>
      <c r="F177">
        <f>-Table2[[#This Row],[Multiplier]]*'Input Data'!$B$3</f>
        <v>100000</v>
      </c>
      <c r="G177">
        <f>(1 - (1 / (1 + EXP(-((Table2[[#This Row],[Volume]] / 1000) - 4.25))))) * 0.4 + 0.6</f>
        <v>0.97863866808007027</v>
      </c>
      <c r="H177">
        <f>Table2[[#This Row],[Sigmoid]]*'Input Data'!$B$7</f>
        <v>733.97900106005272</v>
      </c>
    </row>
    <row r="178" spans="1:8" x14ac:dyDescent="0.25">
      <c r="A178">
        <v>1380</v>
      </c>
      <c r="B178">
        <f>IF(Table2[[#This Row],[Volume]]&lt;'Input Data'!$B$9,'Input Data'!$B$9,IF(Table2[[#This Row],[Volume]]&gt;'Input Data'!$B$10,'Input Data'!$B$10,Table2[[#This Row],[Volume]]))</f>
        <v>3000</v>
      </c>
      <c r="C178" s="18">
        <f>ROUNDDOWN((Table2[[#This Row],[Volume Used]]-'Input Data'!$B$9)/'Input Data'!$B$11,0)*'Input Data'!$B$12</f>
        <v>0</v>
      </c>
      <c r="D178" s="15">
        <f>-(Table2[[#This Row],[Volume]]*(1-Table2[[#This Row],[Discount]])*'Input Data'!$B$2)/Table2[[#This Row],[Volume]]</f>
        <v>500</v>
      </c>
      <c r="E178">
        <f>ROUNDUP(Table2[[#This Row],[Volume]]/'Input Data'!$B$13,0)</f>
        <v>2</v>
      </c>
      <c r="F178">
        <f>-Table2[[#This Row],[Multiplier]]*'Input Data'!$B$3</f>
        <v>100000</v>
      </c>
      <c r="G178">
        <f>(1 - (1 / (1 + EXP(-((Table2[[#This Row],[Volume]] / 1000) - 4.25))))) * 0.4 + 0.6</f>
        <v>0.97853733919713126</v>
      </c>
      <c r="H178">
        <f>Table2[[#This Row],[Sigmoid]]*'Input Data'!$B$7</f>
        <v>733.90300439784846</v>
      </c>
    </row>
    <row r="179" spans="1:8" x14ac:dyDescent="0.25">
      <c r="A179">
        <v>1385</v>
      </c>
      <c r="B179">
        <f>IF(Table2[[#This Row],[Volume]]&lt;'Input Data'!$B$9,'Input Data'!$B$9,IF(Table2[[#This Row],[Volume]]&gt;'Input Data'!$B$10,'Input Data'!$B$10,Table2[[#This Row],[Volume]]))</f>
        <v>3000</v>
      </c>
      <c r="C179" s="18">
        <f>ROUNDDOWN((Table2[[#This Row],[Volume Used]]-'Input Data'!$B$9)/'Input Data'!$B$11,0)*'Input Data'!$B$12</f>
        <v>0</v>
      </c>
      <c r="D179" s="15">
        <f>-(Table2[[#This Row],[Volume]]*(1-Table2[[#This Row],[Discount]])*'Input Data'!$B$2)/Table2[[#This Row],[Volume]]</f>
        <v>500</v>
      </c>
      <c r="E179">
        <f>ROUNDUP(Table2[[#This Row],[Volume]]/'Input Data'!$B$13,0)</f>
        <v>2</v>
      </c>
      <c r="F179">
        <f>-Table2[[#This Row],[Multiplier]]*'Input Data'!$B$3</f>
        <v>100000</v>
      </c>
      <c r="G179">
        <f>(1 - (1 / (1 + EXP(-((Table2[[#This Row],[Volume]] / 1000) - 4.25))))) * 0.4 + 0.6</f>
        <v>0.97843555702880336</v>
      </c>
      <c r="H179">
        <f>Table2[[#This Row],[Sigmoid]]*'Input Data'!$B$7</f>
        <v>733.8266677716025</v>
      </c>
    </row>
    <row r="180" spans="1:8" x14ac:dyDescent="0.25">
      <c r="A180">
        <v>1390</v>
      </c>
      <c r="B180">
        <f>IF(Table2[[#This Row],[Volume]]&lt;'Input Data'!$B$9,'Input Data'!$B$9,IF(Table2[[#This Row],[Volume]]&gt;'Input Data'!$B$10,'Input Data'!$B$10,Table2[[#This Row],[Volume]]))</f>
        <v>3000</v>
      </c>
      <c r="C180" s="18">
        <f>ROUNDDOWN((Table2[[#This Row],[Volume Used]]-'Input Data'!$B$9)/'Input Data'!$B$11,0)*'Input Data'!$B$12</f>
        <v>0</v>
      </c>
      <c r="D180" s="15">
        <f>-(Table2[[#This Row],[Volume]]*(1-Table2[[#This Row],[Discount]])*'Input Data'!$B$2)/Table2[[#This Row],[Volume]]</f>
        <v>500</v>
      </c>
      <c r="E180">
        <f>ROUNDUP(Table2[[#This Row],[Volume]]/'Input Data'!$B$13,0)</f>
        <v>2</v>
      </c>
      <c r="F180">
        <f>-Table2[[#This Row],[Multiplier]]*'Input Data'!$B$3</f>
        <v>100000</v>
      </c>
      <c r="G180">
        <f>(1 - (1 / (1 + EXP(-((Table2[[#This Row],[Volume]] / 1000) - 4.25))))) * 0.4 + 0.6</f>
        <v>0.9783333198075056</v>
      </c>
      <c r="H180">
        <f>Table2[[#This Row],[Sigmoid]]*'Input Data'!$B$7</f>
        <v>733.74998985562922</v>
      </c>
    </row>
    <row r="181" spans="1:8" x14ac:dyDescent="0.25">
      <c r="A181">
        <v>1395</v>
      </c>
      <c r="B181">
        <f>IF(Table2[[#This Row],[Volume]]&lt;'Input Data'!$B$9,'Input Data'!$B$9,IF(Table2[[#This Row],[Volume]]&gt;'Input Data'!$B$10,'Input Data'!$B$10,Table2[[#This Row],[Volume]]))</f>
        <v>3000</v>
      </c>
      <c r="C181" s="18">
        <f>ROUNDDOWN((Table2[[#This Row],[Volume Used]]-'Input Data'!$B$9)/'Input Data'!$B$11,0)*'Input Data'!$B$12</f>
        <v>0</v>
      </c>
      <c r="D181" s="15">
        <f>-(Table2[[#This Row],[Volume]]*(1-Table2[[#This Row],[Discount]])*'Input Data'!$B$2)/Table2[[#This Row],[Volume]]</f>
        <v>500</v>
      </c>
      <c r="E181">
        <f>ROUNDUP(Table2[[#This Row],[Volume]]/'Input Data'!$B$13,0)</f>
        <v>2</v>
      </c>
      <c r="F181">
        <f>-Table2[[#This Row],[Multiplier]]*'Input Data'!$B$3</f>
        <v>100000</v>
      </c>
      <c r="G181">
        <f>(1 - (1 / (1 + EXP(-((Table2[[#This Row],[Volume]] / 1000) - 4.25))))) * 0.4 + 0.6</f>
        <v>0.97823062576124353</v>
      </c>
      <c r="H181">
        <f>Table2[[#This Row],[Sigmoid]]*'Input Data'!$B$7</f>
        <v>733.67296932093268</v>
      </c>
    </row>
    <row r="182" spans="1:8" x14ac:dyDescent="0.25">
      <c r="A182">
        <v>1400</v>
      </c>
      <c r="B182">
        <f>IF(Table2[[#This Row],[Volume]]&lt;'Input Data'!$B$9,'Input Data'!$B$9,IF(Table2[[#This Row],[Volume]]&gt;'Input Data'!$B$10,'Input Data'!$B$10,Table2[[#This Row],[Volume]]))</f>
        <v>3000</v>
      </c>
      <c r="C182" s="18">
        <f>ROUNDDOWN((Table2[[#This Row],[Volume Used]]-'Input Data'!$B$9)/'Input Data'!$B$11,0)*'Input Data'!$B$12</f>
        <v>0</v>
      </c>
      <c r="D182" s="15">
        <f>-(Table2[[#This Row],[Volume]]*(1-Table2[[#This Row],[Discount]])*'Input Data'!$B$2)/Table2[[#This Row],[Volume]]</f>
        <v>500</v>
      </c>
      <c r="E182">
        <f>ROUNDUP(Table2[[#This Row],[Volume]]/'Input Data'!$B$13,0)</f>
        <v>2</v>
      </c>
      <c r="F182">
        <f>-Table2[[#This Row],[Multiplier]]*'Input Data'!$B$3</f>
        <v>100000</v>
      </c>
      <c r="G182">
        <f>(1 - (1 / (1 + EXP(-((Table2[[#This Row],[Volume]] / 1000) - 4.25))))) * 0.4 + 0.6</f>
        <v>0.97812747311362369</v>
      </c>
      <c r="H182">
        <f>Table2[[#This Row],[Sigmoid]]*'Input Data'!$B$7</f>
        <v>733.59560483521773</v>
      </c>
    </row>
    <row r="183" spans="1:8" x14ac:dyDescent="0.25">
      <c r="A183">
        <v>1405</v>
      </c>
      <c r="B183">
        <f>IF(Table2[[#This Row],[Volume]]&lt;'Input Data'!$B$9,'Input Data'!$B$9,IF(Table2[[#This Row],[Volume]]&gt;'Input Data'!$B$10,'Input Data'!$B$10,Table2[[#This Row],[Volume]]))</f>
        <v>3000</v>
      </c>
      <c r="C183" s="18">
        <f>ROUNDDOWN((Table2[[#This Row],[Volume Used]]-'Input Data'!$B$9)/'Input Data'!$B$11,0)*'Input Data'!$B$12</f>
        <v>0</v>
      </c>
      <c r="D183" s="15">
        <f>-(Table2[[#This Row],[Volume]]*(1-Table2[[#This Row],[Discount]])*'Input Data'!$B$2)/Table2[[#This Row],[Volume]]</f>
        <v>500</v>
      </c>
      <c r="E183">
        <f>ROUNDUP(Table2[[#This Row],[Volume]]/'Input Data'!$B$13,0)</f>
        <v>2</v>
      </c>
      <c r="F183">
        <f>-Table2[[#This Row],[Multiplier]]*'Input Data'!$B$3</f>
        <v>100000</v>
      </c>
      <c r="G183">
        <f>(1 - (1 / (1 + EXP(-((Table2[[#This Row],[Volume]] / 1000) - 4.25))))) * 0.4 + 0.6</f>
        <v>0.97802386008386755</v>
      </c>
      <c r="H183">
        <f>Table2[[#This Row],[Sigmoid]]*'Input Data'!$B$7</f>
        <v>733.51789506290061</v>
      </c>
    </row>
    <row r="184" spans="1:8" x14ac:dyDescent="0.25">
      <c r="A184">
        <v>1410</v>
      </c>
      <c r="B184">
        <f>IF(Table2[[#This Row],[Volume]]&lt;'Input Data'!$B$9,'Input Data'!$B$9,IF(Table2[[#This Row],[Volume]]&gt;'Input Data'!$B$10,'Input Data'!$B$10,Table2[[#This Row],[Volume]]))</f>
        <v>3000</v>
      </c>
      <c r="C184" s="18">
        <f>ROUNDDOWN((Table2[[#This Row],[Volume Used]]-'Input Data'!$B$9)/'Input Data'!$B$11,0)*'Input Data'!$B$12</f>
        <v>0</v>
      </c>
      <c r="D184" s="15">
        <f>-(Table2[[#This Row],[Volume]]*(1-Table2[[#This Row],[Discount]])*'Input Data'!$B$2)/Table2[[#This Row],[Volume]]</f>
        <v>500</v>
      </c>
      <c r="E184">
        <f>ROUNDUP(Table2[[#This Row],[Volume]]/'Input Data'!$B$13,0)</f>
        <v>2</v>
      </c>
      <c r="F184">
        <f>-Table2[[#This Row],[Multiplier]]*'Input Data'!$B$3</f>
        <v>100000</v>
      </c>
      <c r="G184">
        <f>(1 - (1 / (1 + EXP(-((Table2[[#This Row],[Volume]] / 1000) - 4.25))))) * 0.4 + 0.6</f>
        <v>0.97791978488682629</v>
      </c>
      <c r="H184">
        <f>Table2[[#This Row],[Sigmoid]]*'Input Data'!$B$7</f>
        <v>733.43983866511974</v>
      </c>
    </row>
    <row r="185" spans="1:8" x14ac:dyDescent="0.25">
      <c r="A185">
        <v>1415</v>
      </c>
      <c r="B185">
        <f>IF(Table2[[#This Row],[Volume]]&lt;'Input Data'!$B$9,'Input Data'!$B$9,IF(Table2[[#This Row],[Volume]]&gt;'Input Data'!$B$10,'Input Data'!$B$10,Table2[[#This Row],[Volume]]))</f>
        <v>3000</v>
      </c>
      <c r="C185" s="18">
        <f>ROUNDDOWN((Table2[[#This Row],[Volume Used]]-'Input Data'!$B$9)/'Input Data'!$B$11,0)*'Input Data'!$B$12</f>
        <v>0</v>
      </c>
      <c r="D185" s="15">
        <f>-(Table2[[#This Row],[Volume]]*(1-Table2[[#This Row],[Discount]])*'Input Data'!$B$2)/Table2[[#This Row],[Volume]]</f>
        <v>500</v>
      </c>
      <c r="E185">
        <f>ROUNDUP(Table2[[#This Row],[Volume]]/'Input Data'!$B$13,0)</f>
        <v>2</v>
      </c>
      <c r="F185">
        <f>-Table2[[#This Row],[Multiplier]]*'Input Data'!$B$3</f>
        <v>100000</v>
      </c>
      <c r="G185">
        <f>(1 - (1 / (1 + EXP(-((Table2[[#This Row],[Volume]] / 1000) - 4.25))))) * 0.4 + 0.6</f>
        <v>0.97781524573299627</v>
      </c>
      <c r="H185">
        <f>Table2[[#This Row],[Sigmoid]]*'Input Data'!$B$7</f>
        <v>733.3614342997472</v>
      </c>
    </row>
    <row r="186" spans="1:8" x14ac:dyDescent="0.25">
      <c r="A186">
        <v>1420</v>
      </c>
      <c r="B186">
        <f>IF(Table2[[#This Row],[Volume]]&lt;'Input Data'!$B$9,'Input Data'!$B$9,IF(Table2[[#This Row],[Volume]]&gt;'Input Data'!$B$10,'Input Data'!$B$10,Table2[[#This Row],[Volume]]))</f>
        <v>3000</v>
      </c>
      <c r="C186" s="18">
        <f>ROUNDDOWN((Table2[[#This Row],[Volume Used]]-'Input Data'!$B$9)/'Input Data'!$B$11,0)*'Input Data'!$B$12</f>
        <v>0</v>
      </c>
      <c r="D186" s="15">
        <f>-(Table2[[#This Row],[Volume]]*(1-Table2[[#This Row],[Discount]])*'Input Data'!$B$2)/Table2[[#This Row],[Volume]]</f>
        <v>500</v>
      </c>
      <c r="E186">
        <f>ROUNDUP(Table2[[#This Row],[Volume]]/'Input Data'!$B$13,0)</f>
        <v>2</v>
      </c>
      <c r="F186">
        <f>-Table2[[#This Row],[Multiplier]]*'Input Data'!$B$3</f>
        <v>100000</v>
      </c>
      <c r="G186">
        <f>(1 - (1 / (1 + EXP(-((Table2[[#This Row],[Volume]] / 1000) - 4.25))))) * 0.4 + 0.6</f>
        <v>0.97771024082853386</v>
      </c>
      <c r="H186">
        <f>Table2[[#This Row],[Sigmoid]]*'Input Data'!$B$7</f>
        <v>733.28268062140035</v>
      </c>
    </row>
    <row r="187" spans="1:8" x14ac:dyDescent="0.25">
      <c r="A187">
        <v>1425</v>
      </c>
      <c r="B187">
        <f>IF(Table2[[#This Row],[Volume]]&lt;'Input Data'!$B$9,'Input Data'!$B$9,IF(Table2[[#This Row],[Volume]]&gt;'Input Data'!$B$10,'Input Data'!$B$10,Table2[[#This Row],[Volume]]))</f>
        <v>3000</v>
      </c>
      <c r="C187" s="18">
        <f>ROUNDDOWN((Table2[[#This Row],[Volume Used]]-'Input Data'!$B$9)/'Input Data'!$B$11,0)*'Input Data'!$B$12</f>
        <v>0</v>
      </c>
      <c r="D187" s="15">
        <f>-(Table2[[#This Row],[Volume]]*(1-Table2[[#This Row],[Discount]])*'Input Data'!$B$2)/Table2[[#This Row],[Volume]]</f>
        <v>500</v>
      </c>
      <c r="E187">
        <f>ROUNDUP(Table2[[#This Row],[Volume]]/'Input Data'!$B$13,0)</f>
        <v>2</v>
      </c>
      <c r="F187">
        <f>-Table2[[#This Row],[Multiplier]]*'Input Data'!$B$3</f>
        <v>100000</v>
      </c>
      <c r="G187">
        <f>(1 - (1 / (1 + EXP(-((Table2[[#This Row],[Volume]] / 1000) - 4.25))))) * 0.4 + 0.6</f>
        <v>0.97760476837527133</v>
      </c>
      <c r="H187">
        <f>Table2[[#This Row],[Sigmoid]]*'Input Data'!$B$7</f>
        <v>733.20357628145348</v>
      </c>
    </row>
    <row r="188" spans="1:8" x14ac:dyDescent="0.25">
      <c r="A188">
        <v>1430</v>
      </c>
      <c r="B188">
        <f>IF(Table2[[#This Row],[Volume]]&lt;'Input Data'!$B$9,'Input Data'!$B$9,IF(Table2[[#This Row],[Volume]]&gt;'Input Data'!$B$10,'Input Data'!$B$10,Table2[[#This Row],[Volume]]))</f>
        <v>3000</v>
      </c>
      <c r="C188" s="18">
        <f>ROUNDDOWN((Table2[[#This Row],[Volume Used]]-'Input Data'!$B$9)/'Input Data'!$B$11,0)*'Input Data'!$B$12</f>
        <v>0</v>
      </c>
      <c r="D188" s="15">
        <f>-(Table2[[#This Row],[Volume]]*(1-Table2[[#This Row],[Discount]])*'Input Data'!$B$2)/Table2[[#This Row],[Volume]]</f>
        <v>500</v>
      </c>
      <c r="E188">
        <f>ROUNDUP(Table2[[#This Row],[Volume]]/'Input Data'!$B$13,0)</f>
        <v>2</v>
      </c>
      <c r="F188">
        <f>-Table2[[#This Row],[Multiplier]]*'Input Data'!$B$3</f>
        <v>100000</v>
      </c>
      <c r="G188">
        <f>(1 - (1 / (1 + EXP(-((Table2[[#This Row],[Volume]] / 1000) - 4.25))))) * 0.4 + 0.6</f>
        <v>0.97749882657073306</v>
      </c>
      <c r="H188">
        <f>Table2[[#This Row],[Sigmoid]]*'Input Data'!$B$7</f>
        <v>733.12411992804982</v>
      </c>
    </row>
    <row r="189" spans="1:8" x14ac:dyDescent="0.25">
      <c r="A189">
        <v>1435</v>
      </c>
      <c r="B189">
        <f>IF(Table2[[#This Row],[Volume]]&lt;'Input Data'!$B$9,'Input Data'!$B$9,IF(Table2[[#This Row],[Volume]]&gt;'Input Data'!$B$10,'Input Data'!$B$10,Table2[[#This Row],[Volume]]))</f>
        <v>3000</v>
      </c>
      <c r="C189" s="18">
        <f>ROUNDDOWN((Table2[[#This Row],[Volume Used]]-'Input Data'!$B$9)/'Input Data'!$B$11,0)*'Input Data'!$B$12</f>
        <v>0</v>
      </c>
      <c r="D189" s="15">
        <f>-(Table2[[#This Row],[Volume]]*(1-Table2[[#This Row],[Discount]])*'Input Data'!$B$2)/Table2[[#This Row],[Volume]]</f>
        <v>500</v>
      </c>
      <c r="E189">
        <f>ROUNDUP(Table2[[#This Row],[Volume]]/'Input Data'!$B$13,0)</f>
        <v>2</v>
      </c>
      <c r="F189">
        <f>-Table2[[#This Row],[Multiplier]]*'Input Data'!$B$3</f>
        <v>100000</v>
      </c>
      <c r="G189">
        <f>(1 - (1 / (1 + EXP(-((Table2[[#This Row],[Volume]] / 1000) - 4.25))))) * 0.4 + 0.6</f>
        <v>0.97739241360815154</v>
      </c>
      <c r="H189">
        <f>Table2[[#This Row],[Sigmoid]]*'Input Data'!$B$7</f>
        <v>733.04431020611366</v>
      </c>
    </row>
    <row r="190" spans="1:8" x14ac:dyDescent="0.25">
      <c r="A190">
        <v>1440</v>
      </c>
      <c r="B190">
        <f>IF(Table2[[#This Row],[Volume]]&lt;'Input Data'!$B$9,'Input Data'!$B$9,IF(Table2[[#This Row],[Volume]]&gt;'Input Data'!$B$10,'Input Data'!$B$10,Table2[[#This Row],[Volume]]))</f>
        <v>3000</v>
      </c>
      <c r="C190" s="18">
        <f>ROUNDDOWN((Table2[[#This Row],[Volume Used]]-'Input Data'!$B$9)/'Input Data'!$B$11,0)*'Input Data'!$B$12</f>
        <v>0</v>
      </c>
      <c r="D190" s="15">
        <f>-(Table2[[#This Row],[Volume]]*(1-Table2[[#This Row],[Discount]])*'Input Data'!$B$2)/Table2[[#This Row],[Volume]]</f>
        <v>500</v>
      </c>
      <c r="E190">
        <f>ROUNDUP(Table2[[#This Row],[Volume]]/'Input Data'!$B$13,0)</f>
        <v>2</v>
      </c>
      <c r="F190">
        <f>-Table2[[#This Row],[Multiplier]]*'Input Data'!$B$3</f>
        <v>100000</v>
      </c>
      <c r="G190">
        <f>(1 - (1 / (1 + EXP(-((Table2[[#This Row],[Volume]] / 1000) - 4.25))))) * 0.4 + 0.6</f>
        <v>0.97728552767648458</v>
      </c>
      <c r="H190">
        <f>Table2[[#This Row],[Sigmoid]]*'Input Data'!$B$7</f>
        <v>732.96414575736344</v>
      </c>
    </row>
    <row r="191" spans="1:8" x14ac:dyDescent="0.25">
      <c r="A191">
        <v>1445</v>
      </c>
      <c r="B191">
        <f>IF(Table2[[#This Row],[Volume]]&lt;'Input Data'!$B$9,'Input Data'!$B$9,IF(Table2[[#This Row],[Volume]]&gt;'Input Data'!$B$10,'Input Data'!$B$10,Table2[[#This Row],[Volume]]))</f>
        <v>3000</v>
      </c>
      <c r="C191" s="18">
        <f>ROUNDDOWN((Table2[[#This Row],[Volume Used]]-'Input Data'!$B$9)/'Input Data'!$B$11,0)*'Input Data'!$B$12</f>
        <v>0</v>
      </c>
      <c r="D191" s="15">
        <f>-(Table2[[#This Row],[Volume]]*(1-Table2[[#This Row],[Discount]])*'Input Data'!$B$2)/Table2[[#This Row],[Volume]]</f>
        <v>500</v>
      </c>
      <c r="E191">
        <f>ROUNDUP(Table2[[#This Row],[Volume]]/'Input Data'!$B$13,0)</f>
        <v>2</v>
      </c>
      <c r="F191">
        <f>-Table2[[#This Row],[Multiplier]]*'Input Data'!$B$3</f>
        <v>100000</v>
      </c>
      <c r="G191">
        <f>(1 - (1 / (1 + EXP(-((Table2[[#This Row],[Volume]] / 1000) - 4.25))))) * 0.4 + 0.6</f>
        <v>0.9771781669604318</v>
      </c>
      <c r="H191">
        <f>Table2[[#This Row],[Sigmoid]]*'Input Data'!$B$7</f>
        <v>732.88362522032389</v>
      </c>
    </row>
    <row r="192" spans="1:8" x14ac:dyDescent="0.25">
      <c r="A192">
        <v>1450</v>
      </c>
      <c r="B192">
        <f>IF(Table2[[#This Row],[Volume]]&lt;'Input Data'!$B$9,'Input Data'!$B$9,IF(Table2[[#This Row],[Volume]]&gt;'Input Data'!$B$10,'Input Data'!$B$10,Table2[[#This Row],[Volume]]))</f>
        <v>3000</v>
      </c>
      <c r="C192" s="18">
        <f>ROUNDDOWN((Table2[[#This Row],[Volume Used]]-'Input Data'!$B$9)/'Input Data'!$B$11,0)*'Input Data'!$B$12</f>
        <v>0</v>
      </c>
      <c r="D192" s="15">
        <f>-(Table2[[#This Row],[Volume]]*(1-Table2[[#This Row],[Discount]])*'Input Data'!$B$2)/Table2[[#This Row],[Volume]]</f>
        <v>500</v>
      </c>
      <c r="E192">
        <f>ROUNDUP(Table2[[#This Row],[Volume]]/'Input Data'!$B$13,0)</f>
        <v>2</v>
      </c>
      <c r="F192">
        <f>-Table2[[#This Row],[Multiplier]]*'Input Data'!$B$3</f>
        <v>100000</v>
      </c>
      <c r="G192">
        <f>(1 - (1 / (1 + EXP(-((Table2[[#This Row],[Volume]] / 1000) - 4.25))))) * 0.4 + 0.6</f>
        <v>0.97707032964045248</v>
      </c>
      <c r="H192">
        <f>Table2[[#This Row],[Sigmoid]]*'Input Data'!$B$7</f>
        <v>732.80274723033938</v>
      </c>
    </row>
    <row r="193" spans="1:8" x14ac:dyDescent="0.25">
      <c r="A193">
        <v>1455</v>
      </c>
      <c r="B193">
        <f>IF(Table2[[#This Row],[Volume]]&lt;'Input Data'!$B$9,'Input Data'!$B$9,IF(Table2[[#This Row],[Volume]]&gt;'Input Data'!$B$10,'Input Data'!$B$10,Table2[[#This Row],[Volume]]))</f>
        <v>3000</v>
      </c>
      <c r="C193" s="18">
        <f>ROUNDDOWN((Table2[[#This Row],[Volume Used]]-'Input Data'!$B$9)/'Input Data'!$B$11,0)*'Input Data'!$B$12</f>
        <v>0</v>
      </c>
      <c r="D193" s="15">
        <f>-(Table2[[#This Row],[Volume]]*(1-Table2[[#This Row],[Discount]])*'Input Data'!$B$2)/Table2[[#This Row],[Volume]]</f>
        <v>500</v>
      </c>
      <c r="E193">
        <f>ROUNDUP(Table2[[#This Row],[Volume]]/'Input Data'!$B$13,0)</f>
        <v>2</v>
      </c>
      <c r="F193">
        <f>-Table2[[#This Row],[Multiplier]]*'Input Data'!$B$3</f>
        <v>100000</v>
      </c>
      <c r="G193">
        <f>(1 - (1 / (1 + EXP(-((Table2[[#This Row],[Volume]] / 1000) - 4.25))))) * 0.4 + 0.6</f>
        <v>0.97696201389278314</v>
      </c>
      <c r="H193">
        <f>Table2[[#This Row],[Sigmoid]]*'Input Data'!$B$7</f>
        <v>732.72151041958739</v>
      </c>
    </row>
    <row r="194" spans="1:8" x14ac:dyDescent="0.25">
      <c r="A194">
        <v>1460</v>
      </c>
      <c r="B194">
        <f>IF(Table2[[#This Row],[Volume]]&lt;'Input Data'!$B$9,'Input Data'!$B$9,IF(Table2[[#This Row],[Volume]]&gt;'Input Data'!$B$10,'Input Data'!$B$10,Table2[[#This Row],[Volume]]))</f>
        <v>3000</v>
      </c>
      <c r="C194" s="18">
        <f>ROUNDDOWN((Table2[[#This Row],[Volume Used]]-'Input Data'!$B$9)/'Input Data'!$B$11,0)*'Input Data'!$B$12</f>
        <v>0</v>
      </c>
      <c r="D194" s="15">
        <f>-(Table2[[#This Row],[Volume]]*(1-Table2[[#This Row],[Discount]])*'Input Data'!$B$2)/Table2[[#This Row],[Volume]]</f>
        <v>500</v>
      </c>
      <c r="E194">
        <f>ROUNDUP(Table2[[#This Row],[Volume]]/'Input Data'!$B$13,0)</f>
        <v>2</v>
      </c>
      <c r="F194">
        <f>-Table2[[#This Row],[Multiplier]]*'Input Data'!$B$3</f>
        <v>100000</v>
      </c>
      <c r="G194">
        <f>(1 - (1 / (1 + EXP(-((Table2[[#This Row],[Volume]] / 1000) - 4.25))))) * 0.4 + 0.6</f>
        <v>0.97685321788945556</v>
      </c>
      <c r="H194">
        <f>Table2[[#This Row],[Sigmoid]]*'Input Data'!$B$7</f>
        <v>732.63991341709163</v>
      </c>
    </row>
    <row r="195" spans="1:8" x14ac:dyDescent="0.25">
      <c r="A195">
        <v>1465</v>
      </c>
      <c r="B195">
        <f>IF(Table2[[#This Row],[Volume]]&lt;'Input Data'!$B$9,'Input Data'!$B$9,IF(Table2[[#This Row],[Volume]]&gt;'Input Data'!$B$10,'Input Data'!$B$10,Table2[[#This Row],[Volume]]))</f>
        <v>3000</v>
      </c>
      <c r="C195" s="18">
        <f>ROUNDDOWN((Table2[[#This Row],[Volume Used]]-'Input Data'!$B$9)/'Input Data'!$B$11,0)*'Input Data'!$B$12</f>
        <v>0</v>
      </c>
      <c r="D195" s="15">
        <f>-(Table2[[#This Row],[Volume]]*(1-Table2[[#This Row],[Discount]])*'Input Data'!$B$2)/Table2[[#This Row],[Volume]]</f>
        <v>500</v>
      </c>
      <c r="E195">
        <f>ROUNDUP(Table2[[#This Row],[Volume]]/'Input Data'!$B$13,0)</f>
        <v>2</v>
      </c>
      <c r="F195">
        <f>-Table2[[#This Row],[Multiplier]]*'Input Data'!$B$3</f>
        <v>100000</v>
      </c>
      <c r="G195">
        <f>(1 - (1 / (1 + EXP(-((Table2[[#This Row],[Volume]] / 1000) - 4.25))))) * 0.4 + 0.6</f>
        <v>0.97674393979831564</v>
      </c>
      <c r="H195">
        <f>Table2[[#This Row],[Sigmoid]]*'Input Data'!$B$7</f>
        <v>732.5579548487367</v>
      </c>
    </row>
    <row r="196" spans="1:8" x14ac:dyDescent="0.25">
      <c r="A196">
        <v>1470</v>
      </c>
      <c r="B196">
        <f>IF(Table2[[#This Row],[Volume]]&lt;'Input Data'!$B$9,'Input Data'!$B$9,IF(Table2[[#This Row],[Volume]]&gt;'Input Data'!$B$10,'Input Data'!$B$10,Table2[[#This Row],[Volume]]))</f>
        <v>3000</v>
      </c>
      <c r="C196" s="18">
        <f>ROUNDDOWN((Table2[[#This Row],[Volume Used]]-'Input Data'!$B$9)/'Input Data'!$B$11,0)*'Input Data'!$B$12</f>
        <v>0</v>
      </c>
      <c r="D196" s="15">
        <f>-(Table2[[#This Row],[Volume]]*(1-Table2[[#This Row],[Discount]])*'Input Data'!$B$2)/Table2[[#This Row],[Volume]]</f>
        <v>500</v>
      </c>
      <c r="E196">
        <f>ROUNDUP(Table2[[#This Row],[Volume]]/'Input Data'!$B$13,0)</f>
        <v>2</v>
      </c>
      <c r="F196">
        <f>-Table2[[#This Row],[Multiplier]]*'Input Data'!$B$3</f>
        <v>100000</v>
      </c>
      <c r="G196">
        <f>(1 - (1 / (1 + EXP(-((Table2[[#This Row],[Volume]] / 1000) - 4.25))))) * 0.4 + 0.6</f>
        <v>0.97663417778304151</v>
      </c>
      <c r="H196">
        <f>Table2[[#This Row],[Sigmoid]]*'Input Data'!$B$7</f>
        <v>732.47563333728112</v>
      </c>
    </row>
    <row r="197" spans="1:8" x14ac:dyDescent="0.25">
      <c r="A197">
        <v>1475</v>
      </c>
      <c r="B197">
        <f>IF(Table2[[#This Row],[Volume]]&lt;'Input Data'!$B$9,'Input Data'!$B$9,IF(Table2[[#This Row],[Volume]]&gt;'Input Data'!$B$10,'Input Data'!$B$10,Table2[[#This Row],[Volume]]))</f>
        <v>3000</v>
      </c>
      <c r="C197" s="18">
        <f>ROUNDDOWN((Table2[[#This Row],[Volume Used]]-'Input Data'!$B$9)/'Input Data'!$B$11,0)*'Input Data'!$B$12</f>
        <v>0</v>
      </c>
      <c r="D197" s="15">
        <f>-(Table2[[#This Row],[Volume]]*(1-Table2[[#This Row],[Discount]])*'Input Data'!$B$2)/Table2[[#This Row],[Volume]]</f>
        <v>500</v>
      </c>
      <c r="E197">
        <f>ROUNDUP(Table2[[#This Row],[Volume]]/'Input Data'!$B$13,0)</f>
        <v>2</v>
      </c>
      <c r="F197">
        <f>-Table2[[#This Row],[Multiplier]]*'Input Data'!$B$3</f>
        <v>100000</v>
      </c>
      <c r="G197">
        <f>(1 - (1 / (1 + EXP(-((Table2[[#This Row],[Volume]] / 1000) - 4.25))))) * 0.4 + 0.6</f>
        <v>0.97652393000316351</v>
      </c>
      <c r="H197">
        <f>Table2[[#This Row],[Sigmoid]]*'Input Data'!$B$7</f>
        <v>732.39294750237264</v>
      </c>
    </row>
    <row r="198" spans="1:8" x14ac:dyDescent="0.25">
      <c r="A198">
        <v>1480</v>
      </c>
      <c r="B198">
        <f>IF(Table2[[#This Row],[Volume]]&lt;'Input Data'!$B$9,'Input Data'!$B$9,IF(Table2[[#This Row],[Volume]]&gt;'Input Data'!$B$10,'Input Data'!$B$10,Table2[[#This Row],[Volume]]))</f>
        <v>3000</v>
      </c>
      <c r="C198" s="18">
        <f>ROUNDDOWN((Table2[[#This Row],[Volume Used]]-'Input Data'!$B$9)/'Input Data'!$B$11,0)*'Input Data'!$B$12</f>
        <v>0</v>
      </c>
      <c r="D198" s="15">
        <f>-(Table2[[#This Row],[Volume]]*(1-Table2[[#This Row],[Discount]])*'Input Data'!$B$2)/Table2[[#This Row],[Volume]]</f>
        <v>500</v>
      </c>
      <c r="E198">
        <f>ROUNDUP(Table2[[#This Row],[Volume]]/'Input Data'!$B$13,0)</f>
        <v>2</v>
      </c>
      <c r="F198">
        <f>-Table2[[#This Row],[Multiplier]]*'Input Data'!$B$3</f>
        <v>100000</v>
      </c>
      <c r="G198">
        <f>(1 - (1 / (1 + EXP(-((Table2[[#This Row],[Volume]] / 1000) - 4.25))))) * 0.4 + 0.6</f>
        <v>0.97641319461408327</v>
      </c>
      <c r="H198">
        <f>Table2[[#This Row],[Sigmoid]]*'Input Data'!$B$7</f>
        <v>732.30989596056247</v>
      </c>
    </row>
    <row r="199" spans="1:8" x14ac:dyDescent="0.25">
      <c r="A199">
        <v>1485</v>
      </c>
      <c r="B199">
        <f>IF(Table2[[#This Row],[Volume]]&lt;'Input Data'!$B$9,'Input Data'!$B$9,IF(Table2[[#This Row],[Volume]]&gt;'Input Data'!$B$10,'Input Data'!$B$10,Table2[[#This Row],[Volume]]))</f>
        <v>3000</v>
      </c>
      <c r="C199" s="18">
        <f>ROUNDDOWN((Table2[[#This Row],[Volume Used]]-'Input Data'!$B$9)/'Input Data'!$B$11,0)*'Input Data'!$B$12</f>
        <v>0</v>
      </c>
      <c r="D199" s="15">
        <f>-(Table2[[#This Row],[Volume]]*(1-Table2[[#This Row],[Discount]])*'Input Data'!$B$2)/Table2[[#This Row],[Volume]]</f>
        <v>500</v>
      </c>
      <c r="E199">
        <f>ROUNDUP(Table2[[#This Row],[Volume]]/'Input Data'!$B$13,0)</f>
        <v>2</v>
      </c>
      <c r="F199">
        <f>-Table2[[#This Row],[Multiplier]]*'Input Data'!$B$3</f>
        <v>100000</v>
      </c>
      <c r="G199">
        <f>(1 - (1 / (1 + EXP(-((Table2[[#This Row],[Volume]] / 1000) - 4.25))))) * 0.4 + 0.6</f>
        <v>0.97630196976709371</v>
      </c>
      <c r="H199">
        <f>Table2[[#This Row],[Sigmoid]]*'Input Data'!$B$7</f>
        <v>732.22647732532027</v>
      </c>
    </row>
    <row r="200" spans="1:8" x14ac:dyDescent="0.25">
      <c r="A200">
        <v>1490</v>
      </c>
      <c r="B200">
        <f>IF(Table2[[#This Row],[Volume]]&lt;'Input Data'!$B$9,'Input Data'!$B$9,IF(Table2[[#This Row],[Volume]]&gt;'Input Data'!$B$10,'Input Data'!$B$10,Table2[[#This Row],[Volume]]))</f>
        <v>3000</v>
      </c>
      <c r="C200" s="18">
        <f>ROUNDDOWN((Table2[[#This Row],[Volume Used]]-'Input Data'!$B$9)/'Input Data'!$B$11,0)*'Input Data'!$B$12</f>
        <v>0</v>
      </c>
      <c r="D200" s="15">
        <f>-(Table2[[#This Row],[Volume]]*(1-Table2[[#This Row],[Discount]])*'Input Data'!$B$2)/Table2[[#This Row],[Volume]]</f>
        <v>500</v>
      </c>
      <c r="E200">
        <f>ROUNDUP(Table2[[#This Row],[Volume]]/'Input Data'!$B$13,0)</f>
        <v>2</v>
      </c>
      <c r="F200">
        <f>-Table2[[#This Row],[Multiplier]]*'Input Data'!$B$3</f>
        <v>100000</v>
      </c>
      <c r="G200">
        <f>(1 - (1 / (1 + EXP(-((Table2[[#This Row],[Volume]] / 1000) - 4.25))))) * 0.4 + 0.6</f>
        <v>0.97619025360939937</v>
      </c>
      <c r="H200">
        <f>Table2[[#This Row],[Sigmoid]]*'Input Data'!$B$7</f>
        <v>732.14269020704955</v>
      </c>
    </row>
    <row r="201" spans="1:8" x14ac:dyDescent="0.25">
      <c r="A201">
        <v>1495</v>
      </c>
      <c r="B201">
        <f>IF(Table2[[#This Row],[Volume]]&lt;'Input Data'!$B$9,'Input Data'!$B$9,IF(Table2[[#This Row],[Volume]]&gt;'Input Data'!$B$10,'Input Data'!$B$10,Table2[[#This Row],[Volume]]))</f>
        <v>3000</v>
      </c>
      <c r="C201" s="18">
        <f>ROUNDDOWN((Table2[[#This Row],[Volume Used]]-'Input Data'!$B$9)/'Input Data'!$B$11,0)*'Input Data'!$B$12</f>
        <v>0</v>
      </c>
      <c r="D201" s="15">
        <f>-(Table2[[#This Row],[Volume]]*(1-Table2[[#This Row],[Discount]])*'Input Data'!$B$2)/Table2[[#This Row],[Volume]]</f>
        <v>500</v>
      </c>
      <c r="E201">
        <f>ROUNDUP(Table2[[#This Row],[Volume]]/'Input Data'!$B$13,0)</f>
        <v>2</v>
      </c>
      <c r="F201">
        <f>-Table2[[#This Row],[Multiplier]]*'Input Data'!$B$3</f>
        <v>100000</v>
      </c>
      <c r="G201">
        <f>(1 - (1 / (1 + EXP(-((Table2[[#This Row],[Volume]] / 1000) - 4.25))))) * 0.4 + 0.6</f>
        <v>0.97607804428413703</v>
      </c>
      <c r="H201">
        <f>Table2[[#This Row],[Sigmoid]]*'Input Data'!$B$7</f>
        <v>732.05853321310281</v>
      </c>
    </row>
    <row r="202" spans="1:8" x14ac:dyDescent="0.25">
      <c r="A202">
        <v>1500</v>
      </c>
      <c r="B202">
        <f>IF(Table2[[#This Row],[Volume]]&lt;'Input Data'!$B$9,'Input Data'!$B$9,IF(Table2[[#This Row],[Volume]]&gt;'Input Data'!$B$10,'Input Data'!$B$10,Table2[[#This Row],[Volume]]))</f>
        <v>3000</v>
      </c>
      <c r="C202" s="18">
        <f>ROUNDDOWN((Table2[[#This Row],[Volume Used]]-'Input Data'!$B$9)/'Input Data'!$B$11,0)*'Input Data'!$B$12</f>
        <v>0</v>
      </c>
      <c r="D202" s="15">
        <f>-(Table2[[#This Row],[Volume]]*(1-Table2[[#This Row],[Discount]])*'Input Data'!$B$2)/Table2[[#This Row],[Volume]]</f>
        <v>500</v>
      </c>
      <c r="E202">
        <f>ROUNDUP(Table2[[#This Row],[Volume]]/'Input Data'!$B$13,0)</f>
        <v>2</v>
      </c>
      <c r="F202">
        <f>-Table2[[#This Row],[Multiplier]]*'Input Data'!$B$3</f>
        <v>100000</v>
      </c>
      <c r="G202">
        <f>(1 - (1 / (1 + EXP(-((Table2[[#This Row],[Volume]] / 1000) - 4.25))))) * 0.4 + 0.6</f>
        <v>0.97596533993039691</v>
      </c>
      <c r="H202">
        <f>Table2[[#This Row],[Sigmoid]]*'Input Data'!$B$7</f>
        <v>731.97400494779765</v>
      </c>
    </row>
    <row r="203" spans="1:8" x14ac:dyDescent="0.25">
      <c r="A203">
        <v>1505</v>
      </c>
      <c r="B203">
        <f>IF(Table2[[#This Row],[Volume]]&lt;'Input Data'!$B$9,'Input Data'!$B$9,IF(Table2[[#This Row],[Volume]]&gt;'Input Data'!$B$10,'Input Data'!$B$10,Table2[[#This Row],[Volume]]))</f>
        <v>3000</v>
      </c>
      <c r="C203" s="18">
        <f>ROUNDDOWN((Table2[[#This Row],[Volume Used]]-'Input Data'!$B$9)/'Input Data'!$B$11,0)*'Input Data'!$B$12</f>
        <v>0</v>
      </c>
      <c r="D203" s="15">
        <f>-(Table2[[#This Row],[Volume]]*(1-Table2[[#This Row],[Discount]])*'Input Data'!$B$2)/Table2[[#This Row],[Volume]]</f>
        <v>500</v>
      </c>
      <c r="E203">
        <f>ROUNDUP(Table2[[#This Row],[Volume]]/'Input Data'!$B$13,0)</f>
        <v>2</v>
      </c>
      <c r="F203">
        <f>-Table2[[#This Row],[Multiplier]]*'Input Data'!$B$3</f>
        <v>100000</v>
      </c>
      <c r="G203">
        <f>(1 - (1 / (1 + EXP(-((Table2[[#This Row],[Volume]] / 1000) - 4.25))))) * 0.4 + 0.6</f>
        <v>0.97585213868324383</v>
      </c>
      <c r="H203">
        <f>Table2[[#This Row],[Sigmoid]]*'Input Data'!$B$7</f>
        <v>731.88910401243288</v>
      </c>
    </row>
    <row r="204" spans="1:8" x14ac:dyDescent="0.25">
      <c r="A204">
        <v>1510</v>
      </c>
      <c r="B204">
        <f>IF(Table2[[#This Row],[Volume]]&lt;'Input Data'!$B$9,'Input Data'!$B$9,IF(Table2[[#This Row],[Volume]]&gt;'Input Data'!$B$10,'Input Data'!$B$10,Table2[[#This Row],[Volume]]))</f>
        <v>3000</v>
      </c>
      <c r="C204" s="18">
        <f>ROUNDDOWN((Table2[[#This Row],[Volume Used]]-'Input Data'!$B$9)/'Input Data'!$B$11,0)*'Input Data'!$B$12</f>
        <v>0</v>
      </c>
      <c r="D204" s="15">
        <f>-(Table2[[#This Row],[Volume]]*(1-Table2[[#This Row],[Discount]])*'Input Data'!$B$2)/Table2[[#This Row],[Volume]]</f>
        <v>500</v>
      </c>
      <c r="E204">
        <f>ROUNDUP(Table2[[#This Row],[Volume]]/'Input Data'!$B$13,0)</f>
        <v>2</v>
      </c>
      <c r="F204">
        <f>-Table2[[#This Row],[Multiplier]]*'Input Data'!$B$3</f>
        <v>100000</v>
      </c>
      <c r="G204">
        <f>(1 - (1 / (1 + EXP(-((Table2[[#This Row],[Volume]] / 1000) - 4.25))))) * 0.4 + 0.6</f>
        <v>0.97573843867373911</v>
      </c>
      <c r="H204">
        <f>Table2[[#This Row],[Sigmoid]]*'Input Data'!$B$7</f>
        <v>731.80382900530435</v>
      </c>
    </row>
    <row r="205" spans="1:8" x14ac:dyDescent="0.25">
      <c r="A205">
        <v>1515</v>
      </c>
      <c r="B205">
        <f>IF(Table2[[#This Row],[Volume]]&lt;'Input Data'!$B$9,'Input Data'!$B$9,IF(Table2[[#This Row],[Volume]]&gt;'Input Data'!$B$10,'Input Data'!$B$10,Table2[[#This Row],[Volume]]))</f>
        <v>3000</v>
      </c>
      <c r="C205" s="18">
        <f>ROUNDDOWN((Table2[[#This Row],[Volume Used]]-'Input Data'!$B$9)/'Input Data'!$B$11,0)*'Input Data'!$B$12</f>
        <v>0</v>
      </c>
      <c r="D205" s="15">
        <f>-(Table2[[#This Row],[Volume]]*(1-Table2[[#This Row],[Discount]])*'Input Data'!$B$2)/Table2[[#This Row],[Volume]]</f>
        <v>500</v>
      </c>
      <c r="E205">
        <f>ROUNDUP(Table2[[#This Row],[Volume]]/'Input Data'!$B$13,0)</f>
        <v>2</v>
      </c>
      <c r="F205">
        <f>-Table2[[#This Row],[Multiplier]]*'Input Data'!$B$3</f>
        <v>100000</v>
      </c>
      <c r="G205">
        <f>(1 - (1 / (1 + EXP(-((Table2[[#This Row],[Volume]] / 1000) - 4.25))))) * 0.4 + 0.6</f>
        <v>0.97562423802896303</v>
      </c>
      <c r="H205">
        <f>Table2[[#This Row],[Sigmoid]]*'Input Data'!$B$7</f>
        <v>731.71817852172228</v>
      </c>
    </row>
    <row r="206" spans="1:8" x14ac:dyDescent="0.25">
      <c r="A206">
        <v>1520</v>
      </c>
      <c r="B206">
        <f>IF(Table2[[#This Row],[Volume]]&lt;'Input Data'!$B$9,'Input Data'!$B$9,IF(Table2[[#This Row],[Volume]]&gt;'Input Data'!$B$10,'Input Data'!$B$10,Table2[[#This Row],[Volume]]))</f>
        <v>3000</v>
      </c>
      <c r="C206" s="18">
        <f>ROUNDDOWN((Table2[[#This Row],[Volume Used]]-'Input Data'!$B$9)/'Input Data'!$B$11,0)*'Input Data'!$B$12</f>
        <v>0</v>
      </c>
      <c r="D206" s="15">
        <f>-(Table2[[#This Row],[Volume]]*(1-Table2[[#This Row],[Discount]])*'Input Data'!$B$2)/Table2[[#This Row],[Volume]]</f>
        <v>500</v>
      </c>
      <c r="E206">
        <f>ROUNDUP(Table2[[#This Row],[Volume]]/'Input Data'!$B$13,0)</f>
        <v>2</v>
      </c>
      <c r="F206">
        <f>-Table2[[#This Row],[Multiplier]]*'Input Data'!$B$3</f>
        <v>100000</v>
      </c>
      <c r="G206">
        <f>(1 - (1 / (1 + EXP(-((Table2[[#This Row],[Volume]] / 1000) - 4.25))))) * 0.4 + 0.6</f>
        <v>0.97550953487203684</v>
      </c>
      <c r="H206">
        <f>Table2[[#This Row],[Sigmoid]]*'Input Data'!$B$7</f>
        <v>731.63215115402761</v>
      </c>
    </row>
    <row r="207" spans="1:8" x14ac:dyDescent="0.25">
      <c r="A207">
        <v>1525</v>
      </c>
      <c r="B207">
        <f>IF(Table2[[#This Row],[Volume]]&lt;'Input Data'!$B$9,'Input Data'!$B$9,IF(Table2[[#This Row],[Volume]]&gt;'Input Data'!$B$10,'Input Data'!$B$10,Table2[[#This Row],[Volume]]))</f>
        <v>3000</v>
      </c>
      <c r="C207" s="18">
        <f>ROUNDDOWN((Table2[[#This Row],[Volume Used]]-'Input Data'!$B$9)/'Input Data'!$B$11,0)*'Input Data'!$B$12</f>
        <v>0</v>
      </c>
      <c r="D207" s="15">
        <f>-(Table2[[#This Row],[Volume]]*(1-Table2[[#This Row],[Discount]])*'Input Data'!$B$2)/Table2[[#This Row],[Volume]]</f>
        <v>500</v>
      </c>
      <c r="E207">
        <f>ROUNDUP(Table2[[#This Row],[Volume]]/'Input Data'!$B$13,0)</f>
        <v>2</v>
      </c>
      <c r="F207">
        <f>-Table2[[#This Row],[Multiplier]]*'Input Data'!$B$3</f>
        <v>100000</v>
      </c>
      <c r="G207">
        <f>(1 - (1 / (1 + EXP(-((Table2[[#This Row],[Volume]] / 1000) - 4.25))))) * 0.4 + 0.6</f>
        <v>0.97539432732214626</v>
      </c>
      <c r="H207">
        <f>Table2[[#This Row],[Sigmoid]]*'Input Data'!$B$7</f>
        <v>731.54574549160975</v>
      </c>
    </row>
    <row r="208" spans="1:8" x14ac:dyDescent="0.25">
      <c r="A208">
        <v>1530</v>
      </c>
      <c r="B208">
        <f>IF(Table2[[#This Row],[Volume]]&lt;'Input Data'!$B$9,'Input Data'!$B$9,IF(Table2[[#This Row],[Volume]]&gt;'Input Data'!$B$10,'Input Data'!$B$10,Table2[[#This Row],[Volume]]))</f>
        <v>3000</v>
      </c>
      <c r="C208" s="18">
        <f>ROUNDDOWN((Table2[[#This Row],[Volume Used]]-'Input Data'!$B$9)/'Input Data'!$B$11,0)*'Input Data'!$B$12</f>
        <v>0</v>
      </c>
      <c r="D208" s="15">
        <f>-(Table2[[#This Row],[Volume]]*(1-Table2[[#This Row],[Discount]])*'Input Data'!$B$2)/Table2[[#This Row],[Volume]]</f>
        <v>500</v>
      </c>
      <c r="E208">
        <f>ROUNDUP(Table2[[#This Row],[Volume]]/'Input Data'!$B$13,0)</f>
        <v>2</v>
      </c>
      <c r="F208">
        <f>-Table2[[#This Row],[Multiplier]]*'Input Data'!$B$3</f>
        <v>100000</v>
      </c>
      <c r="G208">
        <f>(1 - (1 / (1 + EXP(-((Table2[[#This Row],[Volume]] / 1000) - 4.25))))) * 0.4 + 0.6</f>
        <v>0.97527861349456457</v>
      </c>
      <c r="H208">
        <f>Table2[[#This Row],[Sigmoid]]*'Input Data'!$B$7</f>
        <v>731.45896012092339</v>
      </c>
    </row>
    <row r="209" spans="1:8" x14ac:dyDescent="0.25">
      <c r="A209">
        <v>1535</v>
      </c>
      <c r="B209">
        <f>IF(Table2[[#This Row],[Volume]]&lt;'Input Data'!$B$9,'Input Data'!$B$9,IF(Table2[[#This Row],[Volume]]&gt;'Input Data'!$B$10,'Input Data'!$B$10,Table2[[#This Row],[Volume]]))</f>
        <v>3000</v>
      </c>
      <c r="C209" s="18">
        <f>ROUNDDOWN((Table2[[#This Row],[Volume Used]]-'Input Data'!$B$9)/'Input Data'!$B$11,0)*'Input Data'!$B$12</f>
        <v>0</v>
      </c>
      <c r="D209" s="15">
        <f>-(Table2[[#This Row],[Volume]]*(1-Table2[[#This Row],[Discount]])*'Input Data'!$B$2)/Table2[[#This Row],[Volume]]</f>
        <v>500</v>
      </c>
      <c r="E209">
        <f>ROUNDUP(Table2[[#This Row],[Volume]]/'Input Data'!$B$13,0)</f>
        <v>2</v>
      </c>
      <c r="F209">
        <f>-Table2[[#This Row],[Multiplier]]*'Input Data'!$B$3</f>
        <v>100000</v>
      </c>
      <c r="G209">
        <f>(1 - (1 / (1 + EXP(-((Table2[[#This Row],[Volume]] / 1000) - 4.25))))) * 0.4 + 0.6</f>
        <v>0.97516239150067652</v>
      </c>
      <c r="H209">
        <f>Table2[[#This Row],[Sigmoid]]*'Input Data'!$B$7</f>
        <v>731.37179362550739</v>
      </c>
    </row>
    <row r="210" spans="1:8" x14ac:dyDescent="0.25">
      <c r="A210">
        <v>1540</v>
      </c>
      <c r="B210">
        <f>IF(Table2[[#This Row],[Volume]]&lt;'Input Data'!$B$9,'Input Data'!$B$9,IF(Table2[[#This Row],[Volume]]&gt;'Input Data'!$B$10,'Input Data'!$B$10,Table2[[#This Row],[Volume]]))</f>
        <v>3000</v>
      </c>
      <c r="C210" s="18">
        <f>ROUNDDOWN((Table2[[#This Row],[Volume Used]]-'Input Data'!$B$9)/'Input Data'!$B$11,0)*'Input Data'!$B$12</f>
        <v>0</v>
      </c>
      <c r="D210" s="15">
        <f>-(Table2[[#This Row],[Volume]]*(1-Table2[[#This Row],[Discount]])*'Input Data'!$B$2)/Table2[[#This Row],[Volume]]</f>
        <v>500</v>
      </c>
      <c r="E210">
        <f>ROUNDUP(Table2[[#This Row],[Volume]]/'Input Data'!$B$13,0)</f>
        <v>2</v>
      </c>
      <c r="F210">
        <f>-Table2[[#This Row],[Multiplier]]*'Input Data'!$B$3</f>
        <v>100000</v>
      </c>
      <c r="G210">
        <f>(1 - (1 / (1 + EXP(-((Table2[[#This Row],[Volume]] / 1000) - 4.25))))) * 0.4 + 0.6</f>
        <v>0.97504565944800226</v>
      </c>
      <c r="H210">
        <f>Table2[[#This Row],[Sigmoid]]*'Input Data'!$B$7</f>
        <v>731.28424458600171</v>
      </c>
    </row>
    <row r="211" spans="1:8" x14ac:dyDescent="0.25">
      <c r="A211">
        <v>1545</v>
      </c>
      <c r="B211">
        <f>IF(Table2[[#This Row],[Volume]]&lt;'Input Data'!$B$9,'Input Data'!$B$9,IF(Table2[[#This Row],[Volume]]&gt;'Input Data'!$B$10,'Input Data'!$B$10,Table2[[#This Row],[Volume]]))</f>
        <v>3000</v>
      </c>
      <c r="C211" s="18">
        <f>ROUNDDOWN((Table2[[#This Row],[Volume Used]]-'Input Data'!$B$9)/'Input Data'!$B$11,0)*'Input Data'!$B$12</f>
        <v>0</v>
      </c>
      <c r="D211" s="15">
        <f>-(Table2[[#This Row],[Volume]]*(1-Table2[[#This Row],[Discount]])*'Input Data'!$B$2)/Table2[[#This Row],[Volume]]</f>
        <v>500</v>
      </c>
      <c r="E211">
        <f>ROUNDUP(Table2[[#This Row],[Volume]]/'Input Data'!$B$13,0)</f>
        <v>2</v>
      </c>
      <c r="F211">
        <f>-Table2[[#This Row],[Multiplier]]*'Input Data'!$B$3</f>
        <v>100000</v>
      </c>
      <c r="G211">
        <f>(1 - (1 / (1 + EXP(-((Table2[[#This Row],[Volume]] / 1000) - 4.25))))) * 0.4 + 0.6</f>
        <v>0.97492841544022213</v>
      </c>
      <c r="H211">
        <f>Table2[[#This Row],[Sigmoid]]*'Input Data'!$B$7</f>
        <v>731.19631158016659</v>
      </c>
    </row>
    <row r="212" spans="1:8" x14ac:dyDescent="0.25">
      <c r="A212">
        <v>1550</v>
      </c>
      <c r="B212">
        <f>IF(Table2[[#This Row],[Volume]]&lt;'Input Data'!$B$9,'Input Data'!$B$9,IF(Table2[[#This Row],[Volume]]&gt;'Input Data'!$B$10,'Input Data'!$B$10,Table2[[#This Row],[Volume]]))</f>
        <v>3000</v>
      </c>
      <c r="C212" s="18">
        <f>ROUNDDOWN((Table2[[#This Row],[Volume Used]]-'Input Data'!$B$9)/'Input Data'!$B$11,0)*'Input Data'!$B$12</f>
        <v>0</v>
      </c>
      <c r="D212" s="15">
        <f>-(Table2[[#This Row],[Volume]]*(1-Table2[[#This Row],[Discount]])*'Input Data'!$B$2)/Table2[[#This Row],[Volume]]</f>
        <v>500</v>
      </c>
      <c r="E212">
        <f>ROUNDUP(Table2[[#This Row],[Volume]]/'Input Data'!$B$13,0)</f>
        <v>2</v>
      </c>
      <c r="F212">
        <f>-Table2[[#This Row],[Multiplier]]*'Input Data'!$B$3</f>
        <v>100000</v>
      </c>
      <c r="G212">
        <f>(1 - (1 / (1 + EXP(-((Table2[[#This Row],[Volume]] / 1000) - 4.25))))) * 0.4 + 0.6</f>
        <v>0.97481065757720142</v>
      </c>
      <c r="H212">
        <f>Table2[[#This Row],[Sigmoid]]*'Input Data'!$B$7</f>
        <v>731.10799318290105</v>
      </c>
    </row>
    <row r="213" spans="1:8" x14ac:dyDescent="0.25">
      <c r="A213">
        <v>1555</v>
      </c>
      <c r="B213">
        <f>IF(Table2[[#This Row],[Volume]]&lt;'Input Data'!$B$9,'Input Data'!$B$9,IF(Table2[[#This Row],[Volume]]&gt;'Input Data'!$B$10,'Input Data'!$B$10,Table2[[#This Row],[Volume]]))</f>
        <v>3000</v>
      </c>
      <c r="C213" s="18">
        <f>ROUNDDOWN((Table2[[#This Row],[Volume Used]]-'Input Data'!$B$9)/'Input Data'!$B$11,0)*'Input Data'!$B$12</f>
        <v>0</v>
      </c>
      <c r="D213" s="15">
        <f>-(Table2[[#This Row],[Volume]]*(1-Table2[[#This Row],[Discount]])*'Input Data'!$B$2)/Table2[[#This Row],[Volume]]</f>
        <v>500</v>
      </c>
      <c r="E213">
        <f>ROUNDUP(Table2[[#This Row],[Volume]]/'Input Data'!$B$13,0)</f>
        <v>2</v>
      </c>
      <c r="F213">
        <f>-Table2[[#This Row],[Multiplier]]*'Input Data'!$B$3</f>
        <v>100000</v>
      </c>
      <c r="G213">
        <f>(1 - (1 / (1 + EXP(-((Table2[[#This Row],[Volume]] / 1000) - 4.25))))) * 0.4 + 0.6</f>
        <v>0.97469238395501601</v>
      </c>
      <c r="H213">
        <f>Table2[[#This Row],[Sigmoid]]*'Input Data'!$B$7</f>
        <v>731.01928796626203</v>
      </c>
    </row>
    <row r="214" spans="1:8" x14ac:dyDescent="0.25">
      <c r="A214">
        <v>1560</v>
      </c>
      <c r="B214">
        <f>IF(Table2[[#This Row],[Volume]]&lt;'Input Data'!$B$9,'Input Data'!$B$9,IF(Table2[[#This Row],[Volume]]&gt;'Input Data'!$B$10,'Input Data'!$B$10,Table2[[#This Row],[Volume]]))</f>
        <v>3000</v>
      </c>
      <c r="C214" s="18">
        <f>ROUNDDOWN((Table2[[#This Row],[Volume Used]]-'Input Data'!$B$9)/'Input Data'!$B$11,0)*'Input Data'!$B$12</f>
        <v>0</v>
      </c>
      <c r="D214" s="15">
        <f>-(Table2[[#This Row],[Volume]]*(1-Table2[[#This Row],[Discount]])*'Input Data'!$B$2)/Table2[[#This Row],[Volume]]</f>
        <v>500</v>
      </c>
      <c r="E214">
        <f>ROUNDUP(Table2[[#This Row],[Volume]]/'Input Data'!$B$13,0)</f>
        <v>2</v>
      </c>
      <c r="F214">
        <f>-Table2[[#This Row],[Multiplier]]*'Input Data'!$B$3</f>
        <v>100000</v>
      </c>
      <c r="G214">
        <f>(1 - (1 / (1 + EXP(-((Table2[[#This Row],[Volume]] / 1000) - 4.25))))) * 0.4 + 0.6</f>
        <v>0.97457359266597787</v>
      </c>
      <c r="H214">
        <f>Table2[[#This Row],[Sigmoid]]*'Input Data'!$B$7</f>
        <v>730.93019449948338</v>
      </c>
    </row>
    <row r="215" spans="1:8" x14ac:dyDescent="0.25">
      <c r="A215">
        <v>1565</v>
      </c>
      <c r="B215">
        <f>IF(Table2[[#This Row],[Volume]]&lt;'Input Data'!$B$9,'Input Data'!$B$9,IF(Table2[[#This Row],[Volume]]&gt;'Input Data'!$B$10,'Input Data'!$B$10,Table2[[#This Row],[Volume]]))</f>
        <v>3000</v>
      </c>
      <c r="C215" s="18">
        <f>ROUNDDOWN((Table2[[#This Row],[Volume Used]]-'Input Data'!$B$9)/'Input Data'!$B$11,0)*'Input Data'!$B$12</f>
        <v>0</v>
      </c>
      <c r="D215" s="15">
        <f>-(Table2[[#This Row],[Volume]]*(1-Table2[[#This Row],[Discount]])*'Input Data'!$B$2)/Table2[[#This Row],[Volume]]</f>
        <v>500</v>
      </c>
      <c r="E215">
        <f>ROUNDUP(Table2[[#This Row],[Volume]]/'Input Data'!$B$13,0)</f>
        <v>2</v>
      </c>
      <c r="F215">
        <f>-Table2[[#This Row],[Multiplier]]*'Input Data'!$B$3</f>
        <v>100000</v>
      </c>
      <c r="G215">
        <f>(1 - (1 / (1 + EXP(-((Table2[[#This Row],[Volume]] / 1000) - 4.25))))) * 0.4 + 0.6</f>
        <v>0.97445428179866156</v>
      </c>
      <c r="H215">
        <f>Table2[[#This Row],[Sigmoid]]*'Input Data'!$B$7</f>
        <v>730.84071134899614</v>
      </c>
    </row>
    <row r="216" spans="1:8" x14ac:dyDescent="0.25">
      <c r="A216">
        <v>1570</v>
      </c>
      <c r="B216">
        <f>IF(Table2[[#This Row],[Volume]]&lt;'Input Data'!$B$9,'Input Data'!$B$9,IF(Table2[[#This Row],[Volume]]&gt;'Input Data'!$B$10,'Input Data'!$B$10,Table2[[#This Row],[Volume]]))</f>
        <v>3000</v>
      </c>
      <c r="C216" s="18">
        <f>ROUNDDOWN((Table2[[#This Row],[Volume Used]]-'Input Data'!$B$9)/'Input Data'!$B$11,0)*'Input Data'!$B$12</f>
        <v>0</v>
      </c>
      <c r="D216" s="15">
        <f>-(Table2[[#This Row],[Volume]]*(1-Table2[[#This Row],[Discount]])*'Input Data'!$B$2)/Table2[[#This Row],[Volume]]</f>
        <v>500</v>
      </c>
      <c r="E216">
        <f>ROUNDUP(Table2[[#This Row],[Volume]]/'Input Data'!$B$13,0)</f>
        <v>2</v>
      </c>
      <c r="F216">
        <f>-Table2[[#This Row],[Multiplier]]*'Input Data'!$B$3</f>
        <v>100000</v>
      </c>
      <c r="G216">
        <f>(1 - (1 / (1 + EXP(-((Table2[[#This Row],[Volume]] / 1000) - 4.25))))) * 0.4 + 0.6</f>
        <v>0.97433444943793046</v>
      </c>
      <c r="H216">
        <f>Table2[[#This Row],[Sigmoid]]*'Input Data'!$B$7</f>
        <v>730.75083707844783</v>
      </c>
    </row>
    <row r="217" spans="1:8" x14ac:dyDescent="0.25">
      <c r="A217">
        <v>1575</v>
      </c>
      <c r="B217">
        <f>IF(Table2[[#This Row],[Volume]]&lt;'Input Data'!$B$9,'Input Data'!$B$9,IF(Table2[[#This Row],[Volume]]&gt;'Input Data'!$B$10,'Input Data'!$B$10,Table2[[#This Row],[Volume]]))</f>
        <v>3000</v>
      </c>
      <c r="C217" s="18">
        <f>ROUNDDOWN((Table2[[#This Row],[Volume Used]]-'Input Data'!$B$9)/'Input Data'!$B$11,0)*'Input Data'!$B$12</f>
        <v>0</v>
      </c>
      <c r="D217" s="15">
        <f>-(Table2[[#This Row],[Volume]]*(1-Table2[[#This Row],[Discount]])*'Input Data'!$B$2)/Table2[[#This Row],[Volume]]</f>
        <v>500</v>
      </c>
      <c r="E217">
        <f>ROUNDUP(Table2[[#This Row],[Volume]]/'Input Data'!$B$13,0)</f>
        <v>2</v>
      </c>
      <c r="F217">
        <f>-Table2[[#This Row],[Multiplier]]*'Input Data'!$B$3</f>
        <v>100000</v>
      </c>
      <c r="G217">
        <f>(1 - (1 / (1 + EXP(-((Table2[[#This Row],[Volume]] / 1000) - 4.25))))) * 0.4 + 0.6</f>
        <v>0.97421409366496414</v>
      </c>
      <c r="H217">
        <f>Table2[[#This Row],[Sigmoid]]*'Input Data'!$B$7</f>
        <v>730.66057024872316</v>
      </c>
    </row>
    <row r="218" spans="1:8" x14ac:dyDescent="0.25">
      <c r="A218">
        <v>1580</v>
      </c>
      <c r="B218">
        <f>IF(Table2[[#This Row],[Volume]]&lt;'Input Data'!$B$9,'Input Data'!$B$9,IF(Table2[[#This Row],[Volume]]&gt;'Input Data'!$B$10,'Input Data'!$B$10,Table2[[#This Row],[Volume]]))</f>
        <v>3000</v>
      </c>
      <c r="C218" s="18">
        <f>ROUNDDOWN((Table2[[#This Row],[Volume Used]]-'Input Data'!$B$9)/'Input Data'!$B$11,0)*'Input Data'!$B$12</f>
        <v>0</v>
      </c>
      <c r="D218" s="15">
        <f>-(Table2[[#This Row],[Volume]]*(1-Table2[[#This Row],[Discount]])*'Input Data'!$B$2)/Table2[[#This Row],[Volume]]</f>
        <v>500</v>
      </c>
      <c r="E218">
        <f>ROUNDUP(Table2[[#This Row],[Volume]]/'Input Data'!$B$13,0)</f>
        <v>2</v>
      </c>
      <c r="F218">
        <f>-Table2[[#This Row],[Multiplier]]*'Input Data'!$B$3</f>
        <v>100000</v>
      </c>
      <c r="G218">
        <f>(1 - (1 / (1 + EXP(-((Table2[[#This Row],[Volume]] / 1000) - 4.25))))) * 0.4 + 0.6</f>
        <v>0.97409321255728576</v>
      </c>
      <c r="H218">
        <f>Table2[[#This Row],[Sigmoid]]*'Input Data'!$B$7</f>
        <v>730.56990941796437</v>
      </c>
    </row>
    <row r="219" spans="1:8" x14ac:dyDescent="0.25">
      <c r="A219">
        <v>1585</v>
      </c>
      <c r="B219">
        <f>IF(Table2[[#This Row],[Volume]]&lt;'Input Data'!$B$9,'Input Data'!$B$9,IF(Table2[[#This Row],[Volume]]&gt;'Input Data'!$B$10,'Input Data'!$B$10,Table2[[#This Row],[Volume]]))</f>
        <v>3000</v>
      </c>
      <c r="C219" s="18">
        <f>ROUNDDOWN((Table2[[#This Row],[Volume Used]]-'Input Data'!$B$9)/'Input Data'!$B$11,0)*'Input Data'!$B$12</f>
        <v>0</v>
      </c>
      <c r="D219" s="15">
        <f>-(Table2[[#This Row],[Volume]]*(1-Table2[[#This Row],[Discount]])*'Input Data'!$B$2)/Table2[[#This Row],[Volume]]</f>
        <v>500</v>
      </c>
      <c r="E219">
        <f>ROUNDUP(Table2[[#This Row],[Volume]]/'Input Data'!$B$13,0)</f>
        <v>2</v>
      </c>
      <c r="F219">
        <f>-Table2[[#This Row],[Multiplier]]*'Input Data'!$B$3</f>
        <v>100000</v>
      </c>
      <c r="G219">
        <f>(1 - (1 / (1 + EXP(-((Table2[[#This Row],[Volume]] / 1000) - 4.25))))) * 0.4 + 0.6</f>
        <v>0.97397180418878992</v>
      </c>
      <c r="H219">
        <f>Table2[[#This Row],[Sigmoid]]*'Input Data'!$B$7</f>
        <v>730.47885314159248</v>
      </c>
    </row>
    <row r="220" spans="1:8" x14ac:dyDescent="0.25">
      <c r="A220">
        <v>1590</v>
      </c>
      <c r="B220">
        <f>IF(Table2[[#This Row],[Volume]]&lt;'Input Data'!$B$9,'Input Data'!$B$9,IF(Table2[[#This Row],[Volume]]&gt;'Input Data'!$B$10,'Input Data'!$B$10,Table2[[#This Row],[Volume]]))</f>
        <v>3000</v>
      </c>
      <c r="C220" s="18">
        <f>ROUNDDOWN((Table2[[#This Row],[Volume Used]]-'Input Data'!$B$9)/'Input Data'!$B$11,0)*'Input Data'!$B$12</f>
        <v>0</v>
      </c>
      <c r="D220" s="15">
        <f>-(Table2[[#This Row],[Volume]]*(1-Table2[[#This Row],[Discount]])*'Input Data'!$B$2)/Table2[[#This Row],[Volume]]</f>
        <v>500</v>
      </c>
      <c r="E220">
        <f>ROUNDUP(Table2[[#This Row],[Volume]]/'Input Data'!$B$13,0)</f>
        <v>2</v>
      </c>
      <c r="F220">
        <f>-Table2[[#This Row],[Multiplier]]*'Input Data'!$B$3</f>
        <v>100000</v>
      </c>
      <c r="G220">
        <f>(1 - (1 / (1 + EXP(-((Table2[[#This Row],[Volume]] / 1000) - 4.25))))) * 0.4 + 0.6</f>
        <v>0.97384986662977091</v>
      </c>
      <c r="H220">
        <f>Table2[[#This Row],[Sigmoid]]*'Input Data'!$B$7</f>
        <v>730.38739997232824</v>
      </c>
    </row>
    <row r="221" spans="1:8" x14ac:dyDescent="0.25">
      <c r="A221">
        <v>1595</v>
      </c>
      <c r="B221">
        <f>IF(Table2[[#This Row],[Volume]]&lt;'Input Data'!$B$9,'Input Data'!$B$9,IF(Table2[[#This Row],[Volume]]&gt;'Input Data'!$B$10,'Input Data'!$B$10,Table2[[#This Row],[Volume]]))</f>
        <v>3000</v>
      </c>
      <c r="C221" s="18">
        <f>ROUNDDOWN((Table2[[#This Row],[Volume Used]]-'Input Data'!$B$9)/'Input Data'!$B$11,0)*'Input Data'!$B$12</f>
        <v>0</v>
      </c>
      <c r="D221" s="15">
        <f>-(Table2[[#This Row],[Volume]]*(1-Table2[[#This Row],[Discount]])*'Input Data'!$B$2)/Table2[[#This Row],[Volume]]</f>
        <v>500</v>
      </c>
      <c r="E221">
        <f>ROUNDUP(Table2[[#This Row],[Volume]]/'Input Data'!$B$13,0)</f>
        <v>2</v>
      </c>
      <c r="F221">
        <f>-Table2[[#This Row],[Multiplier]]*'Input Data'!$B$3</f>
        <v>100000</v>
      </c>
      <c r="G221">
        <f>(1 - (1 / (1 + EXP(-((Table2[[#This Row],[Volume]] / 1000) - 4.25))))) * 0.4 + 0.6</f>
        <v>0.97372739794695162</v>
      </c>
      <c r="H221">
        <f>Table2[[#This Row],[Sigmoid]]*'Input Data'!$B$7</f>
        <v>730.29554846021369</v>
      </c>
    </row>
    <row r="222" spans="1:8" x14ac:dyDescent="0.25">
      <c r="A222">
        <v>1600</v>
      </c>
      <c r="B222">
        <f>IF(Table2[[#This Row],[Volume]]&lt;'Input Data'!$B$9,'Input Data'!$B$9,IF(Table2[[#This Row],[Volume]]&gt;'Input Data'!$B$10,'Input Data'!$B$10,Table2[[#This Row],[Volume]]))</f>
        <v>3000</v>
      </c>
      <c r="C222" s="18">
        <f>ROUNDDOWN((Table2[[#This Row],[Volume Used]]-'Input Data'!$B$9)/'Input Data'!$B$11,0)*'Input Data'!$B$12</f>
        <v>0</v>
      </c>
      <c r="D222" s="15">
        <f>-(Table2[[#This Row],[Volume]]*(1-Table2[[#This Row],[Discount]])*'Input Data'!$B$2)/Table2[[#This Row],[Volume]]</f>
        <v>500</v>
      </c>
      <c r="E222">
        <f>ROUNDUP(Table2[[#This Row],[Volume]]/'Input Data'!$B$13,0)</f>
        <v>2</v>
      </c>
      <c r="F222">
        <f>-Table2[[#This Row],[Multiplier]]*'Input Data'!$B$3</f>
        <v>100000</v>
      </c>
      <c r="G222">
        <f>(1 - (1 / (1 + EXP(-((Table2[[#This Row],[Volume]] / 1000) - 4.25))))) * 0.4 + 0.6</f>
        <v>0.97360439620351247</v>
      </c>
      <c r="H222">
        <f>Table2[[#This Row],[Sigmoid]]*'Input Data'!$B$7</f>
        <v>730.20329715263438</v>
      </c>
    </row>
    <row r="223" spans="1:8" x14ac:dyDescent="0.25">
      <c r="A223">
        <v>1605</v>
      </c>
      <c r="B223">
        <f>IF(Table2[[#This Row],[Volume]]&lt;'Input Data'!$B$9,'Input Data'!$B$9,IF(Table2[[#This Row],[Volume]]&gt;'Input Data'!$B$10,'Input Data'!$B$10,Table2[[#This Row],[Volume]]))</f>
        <v>3000</v>
      </c>
      <c r="C223" s="18">
        <f>ROUNDDOWN((Table2[[#This Row],[Volume Used]]-'Input Data'!$B$9)/'Input Data'!$B$11,0)*'Input Data'!$B$12</f>
        <v>0</v>
      </c>
      <c r="D223" s="15">
        <f>-(Table2[[#This Row],[Volume]]*(1-Table2[[#This Row],[Discount]])*'Input Data'!$B$2)/Table2[[#This Row],[Volume]]</f>
        <v>500</v>
      </c>
      <c r="E223">
        <f>ROUNDUP(Table2[[#This Row],[Volume]]/'Input Data'!$B$13,0)</f>
        <v>2</v>
      </c>
      <c r="F223">
        <f>-Table2[[#This Row],[Multiplier]]*'Input Data'!$B$3</f>
        <v>100000</v>
      </c>
      <c r="G223">
        <f>(1 - (1 / (1 + EXP(-((Table2[[#This Row],[Volume]] / 1000) - 4.25))))) * 0.4 + 0.6</f>
        <v>0.97348085945912144</v>
      </c>
      <c r="H223">
        <f>Table2[[#This Row],[Sigmoid]]*'Input Data'!$B$7</f>
        <v>730.11064459434112</v>
      </c>
    </row>
    <row r="224" spans="1:8" x14ac:dyDescent="0.25">
      <c r="A224">
        <v>1610</v>
      </c>
      <c r="B224">
        <f>IF(Table2[[#This Row],[Volume]]&lt;'Input Data'!$B$9,'Input Data'!$B$9,IF(Table2[[#This Row],[Volume]]&gt;'Input Data'!$B$10,'Input Data'!$B$10,Table2[[#This Row],[Volume]]))</f>
        <v>3000</v>
      </c>
      <c r="C224" s="18">
        <f>ROUNDDOWN((Table2[[#This Row],[Volume Used]]-'Input Data'!$B$9)/'Input Data'!$B$11,0)*'Input Data'!$B$12</f>
        <v>0</v>
      </c>
      <c r="D224" s="15">
        <f>-(Table2[[#This Row],[Volume]]*(1-Table2[[#This Row],[Discount]])*'Input Data'!$B$2)/Table2[[#This Row],[Volume]]</f>
        <v>500</v>
      </c>
      <c r="E224">
        <f>ROUNDUP(Table2[[#This Row],[Volume]]/'Input Data'!$B$13,0)</f>
        <v>2</v>
      </c>
      <c r="F224">
        <f>-Table2[[#This Row],[Multiplier]]*'Input Data'!$B$3</f>
        <v>100000</v>
      </c>
      <c r="G224">
        <f>(1 - (1 / (1 + EXP(-((Table2[[#This Row],[Volume]] / 1000) - 4.25))))) * 0.4 + 0.6</f>
        <v>0.97335678576996376</v>
      </c>
      <c r="H224">
        <f>Table2[[#This Row],[Sigmoid]]*'Input Data'!$B$7</f>
        <v>730.01758932747282</v>
      </c>
    </row>
    <row r="225" spans="1:8" x14ac:dyDescent="0.25">
      <c r="A225">
        <v>1615</v>
      </c>
      <c r="B225">
        <f>IF(Table2[[#This Row],[Volume]]&lt;'Input Data'!$B$9,'Input Data'!$B$9,IF(Table2[[#This Row],[Volume]]&gt;'Input Data'!$B$10,'Input Data'!$B$10,Table2[[#This Row],[Volume]]))</f>
        <v>3000</v>
      </c>
      <c r="C225" s="18">
        <f>ROUNDDOWN((Table2[[#This Row],[Volume Used]]-'Input Data'!$B$9)/'Input Data'!$B$11,0)*'Input Data'!$B$12</f>
        <v>0</v>
      </c>
      <c r="D225" s="15">
        <f>-(Table2[[#This Row],[Volume]]*(1-Table2[[#This Row],[Discount]])*'Input Data'!$B$2)/Table2[[#This Row],[Volume]]</f>
        <v>500</v>
      </c>
      <c r="E225">
        <f>ROUNDUP(Table2[[#This Row],[Volume]]/'Input Data'!$B$13,0)</f>
        <v>2</v>
      </c>
      <c r="F225">
        <f>-Table2[[#This Row],[Multiplier]]*'Input Data'!$B$3</f>
        <v>100000</v>
      </c>
      <c r="G225">
        <f>(1 - (1 / (1 + EXP(-((Table2[[#This Row],[Volume]] / 1000) - 4.25))))) * 0.4 + 0.6</f>
        <v>0.97323217318877253</v>
      </c>
      <c r="H225">
        <f>Table2[[#This Row],[Sigmoid]]*'Input Data'!$B$7</f>
        <v>729.92412989157935</v>
      </c>
    </row>
    <row r="226" spans="1:8" x14ac:dyDescent="0.25">
      <c r="A226">
        <v>1620</v>
      </c>
      <c r="B226">
        <f>IF(Table2[[#This Row],[Volume]]&lt;'Input Data'!$B$9,'Input Data'!$B$9,IF(Table2[[#This Row],[Volume]]&gt;'Input Data'!$B$10,'Input Data'!$B$10,Table2[[#This Row],[Volume]]))</f>
        <v>3000</v>
      </c>
      <c r="C226" s="18">
        <f>ROUNDDOWN((Table2[[#This Row],[Volume Used]]-'Input Data'!$B$9)/'Input Data'!$B$11,0)*'Input Data'!$B$12</f>
        <v>0</v>
      </c>
      <c r="D226" s="15">
        <f>-(Table2[[#This Row],[Volume]]*(1-Table2[[#This Row],[Discount]])*'Input Data'!$B$2)/Table2[[#This Row],[Volume]]</f>
        <v>500</v>
      </c>
      <c r="E226">
        <f>ROUNDUP(Table2[[#This Row],[Volume]]/'Input Data'!$B$13,0)</f>
        <v>2</v>
      </c>
      <c r="F226">
        <f>-Table2[[#This Row],[Multiplier]]*'Input Data'!$B$3</f>
        <v>100000</v>
      </c>
      <c r="G226">
        <f>(1 - (1 / (1 + EXP(-((Table2[[#This Row],[Volume]] / 1000) - 4.25))))) * 0.4 + 0.6</f>
        <v>0.97310701976485992</v>
      </c>
      <c r="H226">
        <f>Table2[[#This Row],[Sigmoid]]*'Input Data'!$B$7</f>
        <v>729.83026482364494</v>
      </c>
    </row>
    <row r="227" spans="1:8" x14ac:dyDescent="0.25">
      <c r="A227">
        <v>1625</v>
      </c>
      <c r="B227">
        <f>IF(Table2[[#This Row],[Volume]]&lt;'Input Data'!$B$9,'Input Data'!$B$9,IF(Table2[[#This Row],[Volume]]&gt;'Input Data'!$B$10,'Input Data'!$B$10,Table2[[#This Row],[Volume]]))</f>
        <v>3000</v>
      </c>
      <c r="C227" s="18">
        <f>ROUNDDOWN((Table2[[#This Row],[Volume Used]]-'Input Data'!$B$9)/'Input Data'!$B$11,0)*'Input Data'!$B$12</f>
        <v>0</v>
      </c>
      <c r="D227" s="15">
        <f>-(Table2[[#This Row],[Volume]]*(1-Table2[[#This Row],[Discount]])*'Input Data'!$B$2)/Table2[[#This Row],[Volume]]</f>
        <v>500</v>
      </c>
      <c r="E227">
        <f>ROUNDUP(Table2[[#This Row],[Volume]]/'Input Data'!$B$13,0)</f>
        <v>2</v>
      </c>
      <c r="F227">
        <f>-Table2[[#This Row],[Multiplier]]*'Input Data'!$B$3</f>
        <v>100000</v>
      </c>
      <c r="G227">
        <f>(1 - (1 / (1 + EXP(-((Table2[[#This Row],[Volume]] / 1000) - 4.25))))) * 0.4 + 0.6</f>
        <v>0.97298132354414835</v>
      </c>
      <c r="H227">
        <f>Table2[[#This Row],[Sigmoid]]*'Input Data'!$B$7</f>
        <v>729.73599265811129</v>
      </c>
    </row>
    <row r="228" spans="1:8" x14ac:dyDescent="0.25">
      <c r="A228">
        <v>1630</v>
      </c>
      <c r="B228">
        <f>IF(Table2[[#This Row],[Volume]]&lt;'Input Data'!$B$9,'Input Data'!$B$9,IF(Table2[[#This Row],[Volume]]&gt;'Input Data'!$B$10,'Input Data'!$B$10,Table2[[#This Row],[Volume]]))</f>
        <v>3000</v>
      </c>
      <c r="C228" s="18">
        <f>ROUNDDOWN((Table2[[#This Row],[Volume Used]]-'Input Data'!$B$9)/'Input Data'!$B$11,0)*'Input Data'!$B$12</f>
        <v>0</v>
      </c>
      <c r="D228" s="15">
        <f>-(Table2[[#This Row],[Volume]]*(1-Table2[[#This Row],[Discount]])*'Input Data'!$B$2)/Table2[[#This Row],[Volume]]</f>
        <v>500</v>
      </c>
      <c r="E228">
        <f>ROUNDUP(Table2[[#This Row],[Volume]]/'Input Data'!$B$13,0)</f>
        <v>2</v>
      </c>
      <c r="F228">
        <f>-Table2[[#This Row],[Multiplier]]*'Input Data'!$B$3</f>
        <v>100000</v>
      </c>
      <c r="G228">
        <f>(1 - (1 / (1 + EXP(-((Table2[[#This Row],[Volume]] / 1000) - 4.25))))) * 0.4 + 0.6</f>
        <v>0.97285508256920217</v>
      </c>
      <c r="H228">
        <f>Table2[[#This Row],[Sigmoid]]*'Input Data'!$B$7</f>
        <v>729.64131192690161</v>
      </c>
    </row>
    <row r="229" spans="1:8" x14ac:dyDescent="0.25">
      <c r="A229">
        <v>1635</v>
      </c>
      <c r="B229">
        <f>IF(Table2[[#This Row],[Volume]]&lt;'Input Data'!$B$9,'Input Data'!$B$9,IF(Table2[[#This Row],[Volume]]&gt;'Input Data'!$B$10,'Input Data'!$B$10,Table2[[#This Row],[Volume]]))</f>
        <v>3000</v>
      </c>
      <c r="C229" s="18">
        <f>ROUNDDOWN((Table2[[#This Row],[Volume Used]]-'Input Data'!$B$9)/'Input Data'!$B$11,0)*'Input Data'!$B$12</f>
        <v>0</v>
      </c>
      <c r="D229" s="15">
        <f>-(Table2[[#This Row],[Volume]]*(1-Table2[[#This Row],[Discount]])*'Input Data'!$B$2)/Table2[[#This Row],[Volume]]</f>
        <v>500</v>
      </c>
      <c r="E229">
        <f>ROUNDUP(Table2[[#This Row],[Volume]]/'Input Data'!$B$13,0)</f>
        <v>2</v>
      </c>
      <c r="F229">
        <f>-Table2[[#This Row],[Multiplier]]*'Input Data'!$B$3</f>
        <v>100000</v>
      </c>
      <c r="G229">
        <f>(1 - (1 / (1 + EXP(-((Table2[[#This Row],[Volume]] / 1000) - 4.25))))) * 0.4 + 0.6</f>
        <v>0.97272829487926049</v>
      </c>
      <c r="H229">
        <f>Table2[[#This Row],[Sigmoid]]*'Input Data'!$B$7</f>
        <v>729.54622115944539</v>
      </c>
    </row>
    <row r="230" spans="1:8" x14ac:dyDescent="0.25">
      <c r="A230">
        <v>1640</v>
      </c>
      <c r="B230">
        <f>IF(Table2[[#This Row],[Volume]]&lt;'Input Data'!$B$9,'Input Data'!$B$9,IF(Table2[[#This Row],[Volume]]&gt;'Input Data'!$B$10,'Input Data'!$B$10,Table2[[#This Row],[Volume]]))</f>
        <v>3000</v>
      </c>
      <c r="C230" s="18">
        <f>ROUNDDOWN((Table2[[#This Row],[Volume Used]]-'Input Data'!$B$9)/'Input Data'!$B$11,0)*'Input Data'!$B$12</f>
        <v>0</v>
      </c>
      <c r="D230" s="15">
        <f>-(Table2[[#This Row],[Volume]]*(1-Table2[[#This Row],[Discount]])*'Input Data'!$B$2)/Table2[[#This Row],[Volume]]</f>
        <v>500</v>
      </c>
      <c r="E230">
        <f>ROUNDUP(Table2[[#This Row],[Volume]]/'Input Data'!$B$13,0)</f>
        <v>2</v>
      </c>
      <c r="F230">
        <f>-Table2[[#This Row],[Multiplier]]*'Input Data'!$B$3</f>
        <v>100000</v>
      </c>
      <c r="G230">
        <f>(1 - (1 / (1 + EXP(-((Table2[[#This Row],[Volume]] / 1000) - 4.25))))) * 0.4 + 0.6</f>
        <v>0.97260095851026951</v>
      </c>
      <c r="H230">
        <f>Table2[[#This Row],[Sigmoid]]*'Input Data'!$B$7</f>
        <v>729.45071888270218</v>
      </c>
    </row>
    <row r="231" spans="1:8" x14ac:dyDescent="0.25">
      <c r="A231">
        <v>1645</v>
      </c>
      <c r="B231">
        <f>IF(Table2[[#This Row],[Volume]]&lt;'Input Data'!$B$9,'Input Data'!$B$9,IF(Table2[[#This Row],[Volume]]&gt;'Input Data'!$B$10,'Input Data'!$B$10,Table2[[#This Row],[Volume]]))</f>
        <v>3000</v>
      </c>
      <c r="C231" s="18">
        <f>ROUNDDOWN((Table2[[#This Row],[Volume Used]]-'Input Data'!$B$9)/'Input Data'!$B$11,0)*'Input Data'!$B$12</f>
        <v>0</v>
      </c>
      <c r="D231" s="15">
        <f>-(Table2[[#This Row],[Volume]]*(1-Table2[[#This Row],[Discount]])*'Input Data'!$B$2)/Table2[[#This Row],[Volume]]</f>
        <v>500</v>
      </c>
      <c r="E231">
        <f>ROUNDUP(Table2[[#This Row],[Volume]]/'Input Data'!$B$13,0)</f>
        <v>2</v>
      </c>
      <c r="F231">
        <f>-Table2[[#This Row],[Multiplier]]*'Input Data'!$B$3</f>
        <v>100000</v>
      </c>
      <c r="G231">
        <f>(1 - (1 / (1 + EXP(-((Table2[[#This Row],[Volume]] / 1000) - 4.25))))) * 0.4 + 0.6</f>
        <v>0.97247307149491613</v>
      </c>
      <c r="H231">
        <f>Table2[[#This Row],[Sigmoid]]*'Input Data'!$B$7</f>
        <v>729.3548036211871</v>
      </c>
    </row>
    <row r="232" spans="1:8" x14ac:dyDescent="0.25">
      <c r="A232">
        <v>1650</v>
      </c>
      <c r="B232">
        <f>IF(Table2[[#This Row],[Volume]]&lt;'Input Data'!$B$9,'Input Data'!$B$9,IF(Table2[[#This Row],[Volume]]&gt;'Input Data'!$B$10,'Input Data'!$B$10,Table2[[#This Row],[Volume]]))</f>
        <v>3000</v>
      </c>
      <c r="C232" s="18">
        <f>ROUNDDOWN((Table2[[#This Row],[Volume Used]]-'Input Data'!$B$9)/'Input Data'!$B$11,0)*'Input Data'!$B$12</f>
        <v>0</v>
      </c>
      <c r="D232" s="15">
        <f>-(Table2[[#This Row],[Volume]]*(1-Table2[[#This Row],[Discount]])*'Input Data'!$B$2)/Table2[[#This Row],[Volume]]</f>
        <v>500</v>
      </c>
      <c r="E232">
        <f>ROUNDUP(Table2[[#This Row],[Volume]]/'Input Data'!$B$13,0)</f>
        <v>2</v>
      </c>
      <c r="F232">
        <f>-Table2[[#This Row],[Multiplier]]*'Input Data'!$B$3</f>
        <v>100000</v>
      </c>
      <c r="G232">
        <f>(1 - (1 / (1 + EXP(-((Table2[[#This Row],[Volume]] / 1000) - 4.25))))) * 0.4 + 0.6</f>
        <v>0.97234463186266129</v>
      </c>
      <c r="H232">
        <f>Table2[[#This Row],[Sigmoid]]*'Input Data'!$B$7</f>
        <v>729.25847389699595</v>
      </c>
    </row>
    <row r="233" spans="1:8" x14ac:dyDescent="0.25">
      <c r="A233">
        <v>1655</v>
      </c>
      <c r="B233">
        <f>IF(Table2[[#This Row],[Volume]]&lt;'Input Data'!$B$9,'Input Data'!$B$9,IF(Table2[[#This Row],[Volume]]&gt;'Input Data'!$B$10,'Input Data'!$B$10,Table2[[#This Row],[Volume]]))</f>
        <v>3000</v>
      </c>
      <c r="C233" s="18">
        <f>ROUNDDOWN((Table2[[#This Row],[Volume Used]]-'Input Data'!$B$9)/'Input Data'!$B$11,0)*'Input Data'!$B$12</f>
        <v>0</v>
      </c>
      <c r="D233" s="15">
        <f>-(Table2[[#This Row],[Volume]]*(1-Table2[[#This Row],[Discount]])*'Input Data'!$B$2)/Table2[[#This Row],[Volume]]</f>
        <v>500</v>
      </c>
      <c r="E233">
        <f>ROUNDUP(Table2[[#This Row],[Volume]]/'Input Data'!$B$13,0)</f>
        <v>2</v>
      </c>
      <c r="F233">
        <f>-Table2[[#This Row],[Multiplier]]*'Input Data'!$B$3</f>
        <v>100000</v>
      </c>
      <c r="G233">
        <f>(1 - (1 / (1 + EXP(-((Table2[[#This Row],[Volume]] / 1000) - 4.25))))) * 0.4 + 0.6</f>
        <v>0.97221563763977437</v>
      </c>
      <c r="H233">
        <f>Table2[[#This Row],[Sigmoid]]*'Input Data'!$B$7</f>
        <v>729.16172822983083</v>
      </c>
    </row>
    <row r="234" spans="1:8" x14ac:dyDescent="0.25">
      <c r="A234">
        <v>1660</v>
      </c>
      <c r="B234">
        <f>IF(Table2[[#This Row],[Volume]]&lt;'Input Data'!$B$9,'Input Data'!$B$9,IF(Table2[[#This Row],[Volume]]&gt;'Input Data'!$B$10,'Input Data'!$B$10,Table2[[#This Row],[Volume]]))</f>
        <v>3000</v>
      </c>
      <c r="C234" s="18">
        <f>ROUNDDOWN((Table2[[#This Row],[Volume Used]]-'Input Data'!$B$9)/'Input Data'!$B$11,0)*'Input Data'!$B$12</f>
        <v>0</v>
      </c>
      <c r="D234" s="15">
        <f>-(Table2[[#This Row],[Volume]]*(1-Table2[[#This Row],[Discount]])*'Input Data'!$B$2)/Table2[[#This Row],[Volume]]</f>
        <v>500</v>
      </c>
      <c r="E234">
        <f>ROUNDUP(Table2[[#This Row],[Volume]]/'Input Data'!$B$13,0)</f>
        <v>2</v>
      </c>
      <c r="F234">
        <f>-Table2[[#This Row],[Multiplier]]*'Input Data'!$B$3</f>
        <v>100000</v>
      </c>
      <c r="G234">
        <f>(1 - (1 / (1 + EXP(-((Table2[[#This Row],[Volume]] / 1000) - 4.25))))) * 0.4 + 0.6</f>
        <v>0.97208608684936793</v>
      </c>
      <c r="H234">
        <f>Table2[[#This Row],[Sigmoid]]*'Input Data'!$B$7</f>
        <v>729.06456513702597</v>
      </c>
    </row>
    <row r="235" spans="1:8" x14ac:dyDescent="0.25">
      <c r="A235">
        <v>1665</v>
      </c>
      <c r="B235">
        <f>IF(Table2[[#This Row],[Volume]]&lt;'Input Data'!$B$9,'Input Data'!$B$9,IF(Table2[[#This Row],[Volume]]&gt;'Input Data'!$B$10,'Input Data'!$B$10,Table2[[#This Row],[Volume]]))</f>
        <v>3000</v>
      </c>
      <c r="C235" s="18">
        <f>ROUNDDOWN((Table2[[#This Row],[Volume Used]]-'Input Data'!$B$9)/'Input Data'!$B$11,0)*'Input Data'!$B$12</f>
        <v>0</v>
      </c>
      <c r="D235" s="15">
        <f>-(Table2[[#This Row],[Volume]]*(1-Table2[[#This Row],[Discount]])*'Input Data'!$B$2)/Table2[[#This Row],[Volume]]</f>
        <v>500</v>
      </c>
      <c r="E235">
        <f>ROUNDUP(Table2[[#This Row],[Volume]]/'Input Data'!$B$13,0)</f>
        <v>2</v>
      </c>
      <c r="F235">
        <f>-Table2[[#This Row],[Multiplier]]*'Input Data'!$B$3</f>
        <v>100000</v>
      </c>
      <c r="G235">
        <f>(1 - (1 / (1 + EXP(-((Table2[[#This Row],[Volume]] / 1000) - 4.25))))) * 0.4 + 0.6</f>
        <v>0.9719559775114327</v>
      </c>
      <c r="H235">
        <f>Table2[[#This Row],[Sigmoid]]*'Input Data'!$B$7</f>
        <v>728.96698313357456</v>
      </c>
    </row>
    <row r="236" spans="1:8" x14ac:dyDescent="0.25">
      <c r="A236">
        <v>1670</v>
      </c>
      <c r="B236">
        <f>IF(Table2[[#This Row],[Volume]]&lt;'Input Data'!$B$9,'Input Data'!$B$9,IF(Table2[[#This Row],[Volume]]&gt;'Input Data'!$B$10,'Input Data'!$B$10,Table2[[#This Row],[Volume]]))</f>
        <v>3000</v>
      </c>
      <c r="C236" s="18">
        <f>ROUNDDOWN((Table2[[#This Row],[Volume Used]]-'Input Data'!$B$9)/'Input Data'!$B$11,0)*'Input Data'!$B$12</f>
        <v>0</v>
      </c>
      <c r="D236" s="15">
        <f>-(Table2[[#This Row],[Volume]]*(1-Table2[[#This Row],[Discount]])*'Input Data'!$B$2)/Table2[[#This Row],[Volume]]</f>
        <v>500</v>
      </c>
      <c r="E236">
        <f>ROUNDUP(Table2[[#This Row],[Volume]]/'Input Data'!$B$13,0)</f>
        <v>2</v>
      </c>
      <c r="F236">
        <f>-Table2[[#This Row],[Multiplier]]*'Input Data'!$B$3</f>
        <v>100000</v>
      </c>
      <c r="G236">
        <f>(1 - (1 / (1 + EXP(-((Table2[[#This Row],[Volume]] / 1000) - 4.25))))) * 0.4 + 0.6</f>
        <v>0.97182530764287312</v>
      </c>
      <c r="H236">
        <f>Table2[[#This Row],[Sigmoid]]*'Input Data'!$B$7</f>
        <v>728.8689807321548</v>
      </c>
    </row>
    <row r="237" spans="1:8" x14ac:dyDescent="0.25">
      <c r="A237">
        <v>1675</v>
      </c>
      <c r="B237">
        <f>IF(Table2[[#This Row],[Volume]]&lt;'Input Data'!$B$9,'Input Data'!$B$9,IF(Table2[[#This Row],[Volume]]&gt;'Input Data'!$B$10,'Input Data'!$B$10,Table2[[#This Row],[Volume]]))</f>
        <v>3000</v>
      </c>
      <c r="C237" s="18">
        <f>ROUNDDOWN((Table2[[#This Row],[Volume Used]]-'Input Data'!$B$9)/'Input Data'!$B$11,0)*'Input Data'!$B$12</f>
        <v>0</v>
      </c>
      <c r="D237" s="15">
        <f>-(Table2[[#This Row],[Volume]]*(1-Table2[[#This Row],[Discount]])*'Input Data'!$B$2)/Table2[[#This Row],[Volume]]</f>
        <v>500</v>
      </c>
      <c r="E237">
        <f>ROUNDUP(Table2[[#This Row],[Volume]]/'Input Data'!$B$13,0)</f>
        <v>2</v>
      </c>
      <c r="F237">
        <f>-Table2[[#This Row],[Multiplier]]*'Input Data'!$B$3</f>
        <v>100000</v>
      </c>
      <c r="G237">
        <f>(1 - (1 / (1 + EXP(-((Table2[[#This Row],[Volume]] / 1000) - 4.25))))) * 0.4 + 0.6</f>
        <v>0.9716940752575437</v>
      </c>
      <c r="H237">
        <f>Table2[[#This Row],[Sigmoid]]*'Input Data'!$B$7</f>
        <v>728.77055644315783</v>
      </c>
    </row>
    <row r="238" spans="1:8" x14ac:dyDescent="0.25">
      <c r="A238">
        <v>1680</v>
      </c>
      <c r="B238">
        <f>IF(Table2[[#This Row],[Volume]]&lt;'Input Data'!$B$9,'Input Data'!$B$9,IF(Table2[[#This Row],[Volume]]&gt;'Input Data'!$B$10,'Input Data'!$B$10,Table2[[#This Row],[Volume]]))</f>
        <v>3000</v>
      </c>
      <c r="C238" s="18">
        <f>ROUNDDOWN((Table2[[#This Row],[Volume Used]]-'Input Data'!$B$9)/'Input Data'!$B$11,0)*'Input Data'!$B$12</f>
        <v>0</v>
      </c>
      <c r="D238" s="15">
        <f>-(Table2[[#This Row],[Volume]]*(1-Table2[[#This Row],[Discount]])*'Input Data'!$B$2)/Table2[[#This Row],[Volume]]</f>
        <v>500</v>
      </c>
      <c r="E238">
        <f>ROUNDUP(Table2[[#This Row],[Volume]]/'Input Data'!$B$13,0)</f>
        <v>2</v>
      </c>
      <c r="F238">
        <f>-Table2[[#This Row],[Multiplier]]*'Input Data'!$B$3</f>
        <v>100000</v>
      </c>
      <c r="G238">
        <f>(1 - (1 / (1 + EXP(-((Table2[[#This Row],[Volume]] / 1000) - 4.25))))) * 0.4 + 0.6</f>
        <v>0.97156227836628517</v>
      </c>
      <c r="H238">
        <f>Table2[[#This Row],[Sigmoid]]*'Input Data'!$B$7</f>
        <v>728.67170877471392</v>
      </c>
    </row>
    <row r="239" spans="1:8" x14ac:dyDescent="0.25">
      <c r="A239">
        <v>1685</v>
      </c>
      <c r="B239">
        <f>IF(Table2[[#This Row],[Volume]]&lt;'Input Data'!$B$9,'Input Data'!$B$9,IF(Table2[[#This Row],[Volume]]&gt;'Input Data'!$B$10,'Input Data'!$B$10,Table2[[#This Row],[Volume]]))</f>
        <v>3000</v>
      </c>
      <c r="C239" s="18">
        <f>ROUNDDOWN((Table2[[#This Row],[Volume Used]]-'Input Data'!$B$9)/'Input Data'!$B$11,0)*'Input Data'!$B$12</f>
        <v>0</v>
      </c>
      <c r="D239" s="15">
        <f>-(Table2[[#This Row],[Volume]]*(1-Table2[[#This Row],[Discount]])*'Input Data'!$B$2)/Table2[[#This Row],[Volume]]</f>
        <v>500</v>
      </c>
      <c r="E239">
        <f>ROUNDUP(Table2[[#This Row],[Volume]]/'Input Data'!$B$13,0)</f>
        <v>2</v>
      </c>
      <c r="F239">
        <f>-Table2[[#This Row],[Multiplier]]*'Input Data'!$B$3</f>
        <v>100000</v>
      </c>
      <c r="G239">
        <f>(1 - (1 / (1 + EXP(-((Table2[[#This Row],[Volume]] / 1000) - 4.25))))) * 0.4 + 0.6</f>
        <v>0.97142991497696185</v>
      </c>
      <c r="H239">
        <f>Table2[[#This Row],[Sigmoid]]*'Input Data'!$B$7</f>
        <v>728.57243623272143</v>
      </c>
    </row>
    <row r="240" spans="1:8" x14ac:dyDescent="0.25">
      <c r="A240">
        <v>1690</v>
      </c>
      <c r="B240">
        <f>IF(Table2[[#This Row],[Volume]]&lt;'Input Data'!$B$9,'Input Data'!$B$9,IF(Table2[[#This Row],[Volume]]&gt;'Input Data'!$B$10,'Input Data'!$B$10,Table2[[#This Row],[Volume]]))</f>
        <v>3000</v>
      </c>
      <c r="C240" s="18">
        <f>ROUNDDOWN((Table2[[#This Row],[Volume Used]]-'Input Data'!$B$9)/'Input Data'!$B$11,0)*'Input Data'!$B$12</f>
        <v>0</v>
      </c>
      <c r="D240" s="15">
        <f>-(Table2[[#This Row],[Volume]]*(1-Table2[[#This Row],[Discount]])*'Input Data'!$B$2)/Table2[[#This Row],[Volume]]</f>
        <v>500</v>
      </c>
      <c r="E240">
        <f>ROUNDUP(Table2[[#This Row],[Volume]]/'Input Data'!$B$13,0)</f>
        <v>2</v>
      </c>
      <c r="F240">
        <f>-Table2[[#This Row],[Multiplier]]*'Input Data'!$B$3</f>
        <v>100000</v>
      </c>
      <c r="G240">
        <f>(1 - (1 / (1 + EXP(-((Table2[[#This Row],[Volume]] / 1000) - 4.25))))) * 0.4 + 0.6</f>
        <v>0.97129698309449952</v>
      </c>
      <c r="H240">
        <f>Table2[[#This Row],[Sigmoid]]*'Input Data'!$B$7</f>
        <v>728.47273732087467</v>
      </c>
    </row>
    <row r="241" spans="1:8" x14ac:dyDescent="0.25">
      <c r="A241">
        <v>1695</v>
      </c>
      <c r="B241">
        <f>IF(Table2[[#This Row],[Volume]]&lt;'Input Data'!$B$9,'Input Data'!$B$9,IF(Table2[[#This Row],[Volume]]&gt;'Input Data'!$B$10,'Input Data'!$B$10,Table2[[#This Row],[Volume]]))</f>
        <v>3000</v>
      </c>
      <c r="C241" s="18">
        <f>ROUNDDOWN((Table2[[#This Row],[Volume Used]]-'Input Data'!$B$9)/'Input Data'!$B$11,0)*'Input Data'!$B$12</f>
        <v>0</v>
      </c>
      <c r="D241" s="15">
        <f>-(Table2[[#This Row],[Volume]]*(1-Table2[[#This Row],[Discount]])*'Input Data'!$B$2)/Table2[[#This Row],[Volume]]</f>
        <v>500</v>
      </c>
      <c r="E241">
        <f>ROUNDUP(Table2[[#This Row],[Volume]]/'Input Data'!$B$13,0)</f>
        <v>2</v>
      </c>
      <c r="F241">
        <f>-Table2[[#This Row],[Multiplier]]*'Input Data'!$B$3</f>
        <v>100000</v>
      </c>
      <c r="G241">
        <f>(1 - (1 / (1 + EXP(-((Table2[[#This Row],[Volume]] / 1000) - 4.25))))) * 0.4 + 0.6</f>
        <v>0.9711634807209224</v>
      </c>
      <c r="H241">
        <f>Table2[[#This Row],[Sigmoid]]*'Input Data'!$B$7</f>
        <v>728.37261054069177</v>
      </c>
    </row>
    <row r="242" spans="1:8" x14ac:dyDescent="0.25">
      <c r="A242">
        <v>1700</v>
      </c>
      <c r="B242">
        <f>IF(Table2[[#This Row],[Volume]]&lt;'Input Data'!$B$9,'Input Data'!$B$9,IF(Table2[[#This Row],[Volume]]&gt;'Input Data'!$B$10,'Input Data'!$B$10,Table2[[#This Row],[Volume]]))</f>
        <v>3000</v>
      </c>
      <c r="C242" s="18">
        <f>ROUNDDOWN((Table2[[#This Row],[Volume Used]]-'Input Data'!$B$9)/'Input Data'!$B$11,0)*'Input Data'!$B$12</f>
        <v>0</v>
      </c>
      <c r="D242" s="15">
        <f>-(Table2[[#This Row],[Volume]]*(1-Table2[[#This Row],[Discount]])*'Input Data'!$B$2)/Table2[[#This Row],[Volume]]</f>
        <v>500</v>
      </c>
      <c r="E242">
        <f>ROUNDUP(Table2[[#This Row],[Volume]]/'Input Data'!$B$13,0)</f>
        <v>2</v>
      </c>
      <c r="F242">
        <f>-Table2[[#This Row],[Multiplier]]*'Input Data'!$B$3</f>
        <v>100000</v>
      </c>
      <c r="G242">
        <f>(1 - (1 / (1 + EXP(-((Table2[[#This Row],[Volume]] / 1000) - 4.25))))) * 0.4 + 0.6</f>
        <v>0.97102940585539288</v>
      </c>
      <c r="H242">
        <f>Table2[[#This Row],[Sigmoid]]*'Input Data'!$B$7</f>
        <v>728.27205439154466</v>
      </c>
    </row>
    <row r="243" spans="1:8" x14ac:dyDescent="0.25">
      <c r="A243">
        <v>1705</v>
      </c>
      <c r="B243">
        <f>IF(Table2[[#This Row],[Volume]]&lt;'Input Data'!$B$9,'Input Data'!$B$9,IF(Table2[[#This Row],[Volume]]&gt;'Input Data'!$B$10,'Input Data'!$B$10,Table2[[#This Row],[Volume]]))</f>
        <v>3000</v>
      </c>
      <c r="C243" s="18">
        <f>ROUNDDOWN((Table2[[#This Row],[Volume Used]]-'Input Data'!$B$9)/'Input Data'!$B$11,0)*'Input Data'!$B$12</f>
        <v>0</v>
      </c>
      <c r="D243" s="15">
        <f>-(Table2[[#This Row],[Volume]]*(1-Table2[[#This Row],[Discount]])*'Input Data'!$B$2)/Table2[[#This Row],[Volume]]</f>
        <v>500</v>
      </c>
      <c r="E243">
        <f>ROUNDUP(Table2[[#This Row],[Volume]]/'Input Data'!$B$13,0)</f>
        <v>2</v>
      </c>
      <c r="F243">
        <f>-Table2[[#This Row],[Multiplier]]*'Input Data'!$B$3</f>
        <v>100000</v>
      </c>
      <c r="G243">
        <f>(1 - (1 / (1 + EXP(-((Table2[[#This Row],[Volume]] / 1000) - 4.25))))) * 0.4 + 0.6</f>
        <v>0.97089475649424994</v>
      </c>
      <c r="H243">
        <f>Table2[[#This Row],[Sigmoid]]*'Input Data'!$B$7</f>
        <v>728.17106737068741</v>
      </c>
    </row>
    <row r="244" spans="1:8" x14ac:dyDescent="0.25">
      <c r="A244">
        <v>1710</v>
      </c>
      <c r="B244">
        <f>IF(Table2[[#This Row],[Volume]]&lt;'Input Data'!$B$9,'Input Data'!$B$9,IF(Table2[[#This Row],[Volume]]&gt;'Input Data'!$B$10,'Input Data'!$B$10,Table2[[#This Row],[Volume]]))</f>
        <v>3000</v>
      </c>
      <c r="C244" s="18">
        <f>ROUNDDOWN((Table2[[#This Row],[Volume Used]]-'Input Data'!$B$9)/'Input Data'!$B$11,0)*'Input Data'!$B$12</f>
        <v>0</v>
      </c>
      <c r="D244" s="15">
        <f>-(Table2[[#This Row],[Volume]]*(1-Table2[[#This Row],[Discount]])*'Input Data'!$B$2)/Table2[[#This Row],[Volume]]</f>
        <v>500</v>
      </c>
      <c r="E244">
        <f>ROUNDUP(Table2[[#This Row],[Volume]]/'Input Data'!$B$13,0)</f>
        <v>2</v>
      </c>
      <c r="F244">
        <f>-Table2[[#This Row],[Multiplier]]*'Input Data'!$B$3</f>
        <v>100000</v>
      </c>
      <c r="G244">
        <f>(1 - (1 / (1 + EXP(-((Table2[[#This Row],[Volume]] / 1000) - 4.25))))) * 0.4 + 0.6</f>
        <v>0.97075953063104869</v>
      </c>
      <c r="H244">
        <f>Table2[[#This Row],[Sigmoid]]*'Input Data'!$B$7</f>
        <v>728.06964797328646</v>
      </c>
    </row>
    <row r="245" spans="1:8" x14ac:dyDescent="0.25">
      <c r="A245">
        <v>1715</v>
      </c>
      <c r="B245">
        <f>IF(Table2[[#This Row],[Volume]]&lt;'Input Data'!$B$9,'Input Data'!$B$9,IF(Table2[[#This Row],[Volume]]&gt;'Input Data'!$B$10,'Input Data'!$B$10,Table2[[#This Row],[Volume]]))</f>
        <v>3000</v>
      </c>
      <c r="C245" s="18">
        <f>ROUNDDOWN((Table2[[#This Row],[Volume Used]]-'Input Data'!$B$9)/'Input Data'!$B$11,0)*'Input Data'!$B$12</f>
        <v>0</v>
      </c>
      <c r="D245" s="15">
        <f>-(Table2[[#This Row],[Volume]]*(1-Table2[[#This Row],[Discount]])*'Input Data'!$B$2)/Table2[[#This Row],[Volume]]</f>
        <v>500</v>
      </c>
      <c r="E245">
        <f>ROUNDUP(Table2[[#This Row],[Volume]]/'Input Data'!$B$13,0)</f>
        <v>2</v>
      </c>
      <c r="F245">
        <f>-Table2[[#This Row],[Multiplier]]*'Input Data'!$B$3</f>
        <v>100000</v>
      </c>
      <c r="G245">
        <f>(1 - (1 / (1 + EXP(-((Table2[[#This Row],[Volume]] / 1000) - 4.25))))) * 0.4 + 0.6</f>
        <v>0.97062372625660065</v>
      </c>
      <c r="H245">
        <f>Table2[[#This Row],[Sigmoid]]*'Input Data'!$B$7</f>
        <v>727.96779469245052</v>
      </c>
    </row>
    <row r="246" spans="1:8" x14ac:dyDescent="0.25">
      <c r="A246">
        <v>1720</v>
      </c>
      <c r="B246">
        <f>IF(Table2[[#This Row],[Volume]]&lt;'Input Data'!$B$9,'Input Data'!$B$9,IF(Table2[[#This Row],[Volume]]&gt;'Input Data'!$B$10,'Input Data'!$B$10,Table2[[#This Row],[Volume]]))</f>
        <v>3000</v>
      </c>
      <c r="C246" s="18">
        <f>ROUNDDOWN((Table2[[#This Row],[Volume Used]]-'Input Data'!$B$9)/'Input Data'!$B$11,0)*'Input Data'!$B$12</f>
        <v>0</v>
      </c>
      <c r="D246" s="15">
        <f>-(Table2[[#This Row],[Volume]]*(1-Table2[[#This Row],[Discount]])*'Input Data'!$B$2)/Table2[[#This Row],[Volume]]</f>
        <v>500</v>
      </c>
      <c r="E246">
        <f>ROUNDUP(Table2[[#This Row],[Volume]]/'Input Data'!$B$13,0)</f>
        <v>2</v>
      </c>
      <c r="F246">
        <f>-Table2[[#This Row],[Multiplier]]*'Input Data'!$B$3</f>
        <v>100000</v>
      </c>
      <c r="G246">
        <f>(1 - (1 / (1 + EXP(-((Table2[[#This Row],[Volume]] / 1000) - 4.25))))) * 0.4 + 0.6</f>
        <v>0.97048734135901393</v>
      </c>
      <c r="H246">
        <f>Table2[[#This Row],[Sigmoid]]*'Input Data'!$B$7</f>
        <v>727.86550601926047</v>
      </c>
    </row>
    <row r="247" spans="1:8" x14ac:dyDescent="0.25">
      <c r="A247">
        <v>1725</v>
      </c>
      <c r="B247">
        <f>IF(Table2[[#This Row],[Volume]]&lt;'Input Data'!$B$9,'Input Data'!$B$9,IF(Table2[[#This Row],[Volume]]&gt;'Input Data'!$B$10,'Input Data'!$B$10,Table2[[#This Row],[Volume]]))</f>
        <v>3000</v>
      </c>
      <c r="C247" s="18">
        <f>ROUNDDOWN((Table2[[#This Row],[Volume Used]]-'Input Data'!$B$9)/'Input Data'!$B$11,0)*'Input Data'!$B$12</f>
        <v>0</v>
      </c>
      <c r="D247" s="15">
        <f>-(Table2[[#This Row],[Volume]]*(1-Table2[[#This Row],[Discount]])*'Input Data'!$B$2)/Table2[[#This Row],[Volume]]</f>
        <v>500</v>
      </c>
      <c r="E247">
        <f>ROUNDUP(Table2[[#This Row],[Volume]]/'Input Data'!$B$13,0)</f>
        <v>2</v>
      </c>
      <c r="F247">
        <f>-Table2[[#This Row],[Multiplier]]*'Input Data'!$B$3</f>
        <v>100000</v>
      </c>
      <c r="G247">
        <f>(1 - (1 / (1 + EXP(-((Table2[[#This Row],[Volume]] / 1000) - 4.25))))) * 0.4 + 0.6</f>
        <v>0.97035037392373469</v>
      </c>
      <c r="H247">
        <f>Table2[[#This Row],[Sigmoid]]*'Input Data'!$B$7</f>
        <v>727.76278044280104</v>
      </c>
    </row>
    <row r="248" spans="1:8" x14ac:dyDescent="0.25">
      <c r="A248">
        <v>1730</v>
      </c>
      <c r="B248">
        <f>IF(Table2[[#This Row],[Volume]]&lt;'Input Data'!$B$9,'Input Data'!$B$9,IF(Table2[[#This Row],[Volume]]&gt;'Input Data'!$B$10,'Input Data'!$B$10,Table2[[#This Row],[Volume]]))</f>
        <v>3000</v>
      </c>
      <c r="C248" s="18">
        <f>ROUNDDOWN((Table2[[#This Row],[Volume Used]]-'Input Data'!$B$9)/'Input Data'!$B$11,0)*'Input Data'!$B$12</f>
        <v>0</v>
      </c>
      <c r="D248" s="15">
        <f>-(Table2[[#This Row],[Volume]]*(1-Table2[[#This Row],[Discount]])*'Input Data'!$B$2)/Table2[[#This Row],[Volume]]</f>
        <v>500</v>
      </c>
      <c r="E248">
        <f>ROUNDUP(Table2[[#This Row],[Volume]]/'Input Data'!$B$13,0)</f>
        <v>2</v>
      </c>
      <c r="F248">
        <f>-Table2[[#This Row],[Multiplier]]*'Input Data'!$B$3</f>
        <v>100000</v>
      </c>
      <c r="G248">
        <f>(1 - (1 / (1 + EXP(-((Table2[[#This Row],[Volume]] / 1000) - 4.25))))) * 0.4 + 0.6</f>
        <v>0.97021282193358882</v>
      </c>
      <c r="H248">
        <f>Table2[[#This Row],[Sigmoid]]*'Input Data'!$B$7</f>
        <v>727.65961645019161</v>
      </c>
    </row>
    <row r="249" spans="1:8" x14ac:dyDescent="0.25">
      <c r="A249">
        <v>1735</v>
      </c>
      <c r="B249">
        <f>IF(Table2[[#This Row],[Volume]]&lt;'Input Data'!$B$9,'Input Data'!$B$9,IF(Table2[[#This Row],[Volume]]&gt;'Input Data'!$B$10,'Input Data'!$B$10,Table2[[#This Row],[Volume]]))</f>
        <v>3000</v>
      </c>
      <c r="C249" s="18">
        <f>ROUNDDOWN((Table2[[#This Row],[Volume Used]]-'Input Data'!$B$9)/'Input Data'!$B$11,0)*'Input Data'!$B$12</f>
        <v>0</v>
      </c>
      <c r="D249" s="15">
        <f>-(Table2[[#This Row],[Volume]]*(1-Table2[[#This Row],[Discount]])*'Input Data'!$B$2)/Table2[[#This Row],[Volume]]</f>
        <v>500</v>
      </c>
      <c r="E249">
        <f>ROUNDUP(Table2[[#This Row],[Volume]]/'Input Data'!$B$13,0)</f>
        <v>2</v>
      </c>
      <c r="F249">
        <f>-Table2[[#This Row],[Multiplier]]*'Input Data'!$B$3</f>
        <v>100000</v>
      </c>
      <c r="G249">
        <f>(1 - (1 / (1 + EXP(-((Table2[[#This Row],[Volume]] / 1000) - 4.25))))) * 0.4 + 0.6</f>
        <v>0.97007468336882319</v>
      </c>
      <c r="H249">
        <f>Table2[[#This Row],[Sigmoid]]*'Input Data'!$B$7</f>
        <v>727.55601252661734</v>
      </c>
    </row>
    <row r="250" spans="1:8" x14ac:dyDescent="0.25">
      <c r="A250">
        <v>1740</v>
      </c>
      <c r="B250">
        <f>IF(Table2[[#This Row],[Volume]]&lt;'Input Data'!$B$9,'Input Data'!$B$9,IF(Table2[[#This Row],[Volume]]&gt;'Input Data'!$B$10,'Input Data'!$B$10,Table2[[#This Row],[Volume]]))</f>
        <v>3000</v>
      </c>
      <c r="C250" s="18">
        <f>ROUNDDOWN((Table2[[#This Row],[Volume Used]]-'Input Data'!$B$9)/'Input Data'!$B$11,0)*'Input Data'!$B$12</f>
        <v>0</v>
      </c>
      <c r="D250" s="15">
        <f>-(Table2[[#This Row],[Volume]]*(1-Table2[[#This Row],[Discount]])*'Input Data'!$B$2)/Table2[[#This Row],[Volume]]</f>
        <v>500</v>
      </c>
      <c r="E250">
        <f>ROUNDUP(Table2[[#This Row],[Volume]]/'Input Data'!$B$13,0)</f>
        <v>2</v>
      </c>
      <c r="F250">
        <f>-Table2[[#This Row],[Multiplier]]*'Input Data'!$B$3</f>
        <v>100000</v>
      </c>
      <c r="G250">
        <f>(1 - (1 / (1 + EXP(-((Table2[[#This Row],[Volume]] / 1000) - 4.25))))) * 0.4 + 0.6</f>
        <v>0.96993595620714934</v>
      </c>
      <c r="H250">
        <f>Table2[[#This Row],[Sigmoid]]*'Input Data'!$B$7</f>
        <v>727.45196715536201</v>
      </c>
    </row>
    <row r="251" spans="1:8" x14ac:dyDescent="0.25">
      <c r="A251">
        <v>1745</v>
      </c>
      <c r="B251">
        <f>IF(Table2[[#This Row],[Volume]]&lt;'Input Data'!$B$9,'Input Data'!$B$9,IF(Table2[[#This Row],[Volume]]&gt;'Input Data'!$B$10,'Input Data'!$B$10,Table2[[#This Row],[Volume]]))</f>
        <v>3000</v>
      </c>
      <c r="C251" s="18">
        <f>ROUNDDOWN((Table2[[#This Row],[Volume Used]]-'Input Data'!$B$9)/'Input Data'!$B$11,0)*'Input Data'!$B$12</f>
        <v>0</v>
      </c>
      <c r="D251" s="15">
        <f>-(Table2[[#This Row],[Volume]]*(1-Table2[[#This Row],[Discount]])*'Input Data'!$B$2)/Table2[[#This Row],[Volume]]</f>
        <v>500</v>
      </c>
      <c r="E251">
        <f>ROUNDUP(Table2[[#This Row],[Volume]]/'Input Data'!$B$13,0)</f>
        <v>2</v>
      </c>
      <c r="F251">
        <f>-Table2[[#This Row],[Multiplier]]*'Input Data'!$B$3</f>
        <v>100000</v>
      </c>
      <c r="G251">
        <f>(1 - (1 / (1 + EXP(-((Table2[[#This Row],[Volume]] / 1000) - 4.25))))) * 0.4 + 0.6</f>
        <v>0.96979663842378594</v>
      </c>
      <c r="H251">
        <f>Table2[[#This Row],[Sigmoid]]*'Input Data'!$B$7</f>
        <v>727.34747881783949</v>
      </c>
    </row>
    <row r="252" spans="1:8" x14ac:dyDescent="0.25">
      <c r="A252">
        <v>1750</v>
      </c>
      <c r="B252">
        <f>IF(Table2[[#This Row],[Volume]]&lt;'Input Data'!$B$9,'Input Data'!$B$9,IF(Table2[[#This Row],[Volume]]&gt;'Input Data'!$B$10,'Input Data'!$B$10,Table2[[#This Row],[Volume]]))</f>
        <v>3000</v>
      </c>
      <c r="C252" s="18">
        <f>ROUNDDOWN((Table2[[#This Row],[Volume Used]]-'Input Data'!$B$9)/'Input Data'!$B$11,0)*'Input Data'!$B$12</f>
        <v>0</v>
      </c>
      <c r="D252" s="15">
        <f>-(Table2[[#This Row],[Volume]]*(1-Table2[[#This Row],[Discount]])*'Input Data'!$B$2)/Table2[[#This Row],[Volume]]</f>
        <v>500</v>
      </c>
      <c r="E252">
        <f>ROUNDUP(Table2[[#This Row],[Volume]]/'Input Data'!$B$13,0)</f>
        <v>2</v>
      </c>
      <c r="F252">
        <f>-Table2[[#This Row],[Multiplier]]*'Input Data'!$B$3</f>
        <v>100000</v>
      </c>
      <c r="G252">
        <f>(1 - (1 / (1 + EXP(-((Table2[[#This Row],[Volume]] / 1000) - 4.25))))) * 0.4 + 0.6</f>
        <v>0.9696567279915026</v>
      </c>
      <c r="H252">
        <f>Table2[[#This Row],[Sigmoid]]*'Input Data'!$B$7</f>
        <v>727.242545993627</v>
      </c>
    </row>
    <row r="253" spans="1:8" x14ac:dyDescent="0.25">
      <c r="A253">
        <v>1755</v>
      </c>
      <c r="B253">
        <f>IF(Table2[[#This Row],[Volume]]&lt;'Input Data'!$B$9,'Input Data'!$B$9,IF(Table2[[#This Row],[Volume]]&gt;'Input Data'!$B$10,'Input Data'!$B$10,Table2[[#This Row],[Volume]]))</f>
        <v>3000</v>
      </c>
      <c r="C253" s="18">
        <f>ROUNDDOWN((Table2[[#This Row],[Volume Used]]-'Input Data'!$B$9)/'Input Data'!$B$11,0)*'Input Data'!$B$12</f>
        <v>0</v>
      </c>
      <c r="D253" s="15">
        <f>-(Table2[[#This Row],[Volume]]*(1-Table2[[#This Row],[Discount]])*'Input Data'!$B$2)/Table2[[#This Row],[Volume]]</f>
        <v>500</v>
      </c>
      <c r="E253">
        <f>ROUNDUP(Table2[[#This Row],[Volume]]/'Input Data'!$B$13,0)</f>
        <v>2</v>
      </c>
      <c r="F253">
        <f>-Table2[[#This Row],[Multiplier]]*'Input Data'!$B$3</f>
        <v>100000</v>
      </c>
      <c r="G253">
        <f>(1 - (1 / (1 + EXP(-((Table2[[#This Row],[Volume]] / 1000) - 4.25))))) * 0.4 + 0.6</f>
        <v>0.96951622288066408</v>
      </c>
      <c r="H253">
        <f>Table2[[#This Row],[Sigmoid]]*'Input Data'!$B$7</f>
        <v>727.13716716049805</v>
      </c>
    </row>
    <row r="254" spans="1:8" x14ac:dyDescent="0.25">
      <c r="A254">
        <v>1760</v>
      </c>
      <c r="B254">
        <f>IF(Table2[[#This Row],[Volume]]&lt;'Input Data'!$B$9,'Input Data'!$B$9,IF(Table2[[#This Row],[Volume]]&gt;'Input Data'!$B$10,'Input Data'!$B$10,Table2[[#This Row],[Volume]]))</f>
        <v>3000</v>
      </c>
      <c r="C254" s="18">
        <f>ROUNDDOWN((Table2[[#This Row],[Volume Used]]-'Input Data'!$B$9)/'Input Data'!$B$11,0)*'Input Data'!$B$12</f>
        <v>0</v>
      </c>
      <c r="D254" s="15">
        <f>-(Table2[[#This Row],[Volume]]*(1-Table2[[#This Row],[Discount]])*'Input Data'!$B$2)/Table2[[#This Row],[Volume]]</f>
        <v>500</v>
      </c>
      <c r="E254">
        <f>ROUNDUP(Table2[[#This Row],[Volume]]/'Input Data'!$B$13,0)</f>
        <v>2</v>
      </c>
      <c r="F254">
        <f>-Table2[[#This Row],[Multiplier]]*'Input Data'!$B$3</f>
        <v>100000</v>
      </c>
      <c r="G254">
        <f>(1 - (1 / (1 + EXP(-((Table2[[#This Row],[Volume]] / 1000) - 4.25))))) * 0.4 + 0.6</f>
        <v>0.96937512105927515</v>
      </c>
      <c r="H254">
        <f>Table2[[#This Row],[Sigmoid]]*'Input Data'!$B$7</f>
        <v>727.03134079445636</v>
      </c>
    </row>
    <row r="255" spans="1:8" x14ac:dyDescent="0.25">
      <c r="A255">
        <v>1765</v>
      </c>
      <c r="B255">
        <f>IF(Table2[[#This Row],[Volume]]&lt;'Input Data'!$B$9,'Input Data'!$B$9,IF(Table2[[#This Row],[Volume]]&gt;'Input Data'!$B$10,'Input Data'!$B$10,Table2[[#This Row],[Volume]]))</f>
        <v>3000</v>
      </c>
      <c r="C255" s="18">
        <f>ROUNDDOWN((Table2[[#This Row],[Volume Used]]-'Input Data'!$B$9)/'Input Data'!$B$11,0)*'Input Data'!$B$12</f>
        <v>0</v>
      </c>
      <c r="D255" s="15">
        <f>-(Table2[[#This Row],[Volume]]*(1-Table2[[#This Row],[Discount]])*'Input Data'!$B$2)/Table2[[#This Row],[Volume]]</f>
        <v>500</v>
      </c>
      <c r="E255">
        <f>ROUNDUP(Table2[[#This Row],[Volume]]/'Input Data'!$B$13,0)</f>
        <v>2</v>
      </c>
      <c r="F255">
        <f>-Table2[[#This Row],[Multiplier]]*'Input Data'!$B$3</f>
        <v>100000</v>
      </c>
      <c r="G255">
        <f>(1 - (1 / (1 + EXP(-((Table2[[#This Row],[Volume]] / 1000) - 4.25))))) * 0.4 + 0.6</f>
        <v>0.96923342049302552</v>
      </c>
      <c r="H255">
        <f>Table2[[#This Row],[Sigmoid]]*'Input Data'!$B$7</f>
        <v>726.92506536976919</v>
      </c>
    </row>
    <row r="256" spans="1:8" x14ac:dyDescent="0.25">
      <c r="A256">
        <v>1770</v>
      </c>
      <c r="B256">
        <f>IF(Table2[[#This Row],[Volume]]&lt;'Input Data'!$B$9,'Input Data'!$B$9,IF(Table2[[#This Row],[Volume]]&gt;'Input Data'!$B$10,'Input Data'!$B$10,Table2[[#This Row],[Volume]]))</f>
        <v>3000</v>
      </c>
      <c r="C256" s="18">
        <f>ROUNDDOWN((Table2[[#This Row],[Volume Used]]-'Input Data'!$B$9)/'Input Data'!$B$11,0)*'Input Data'!$B$12</f>
        <v>0</v>
      </c>
      <c r="D256" s="15">
        <f>-(Table2[[#This Row],[Volume]]*(1-Table2[[#This Row],[Discount]])*'Input Data'!$B$2)/Table2[[#This Row],[Volume]]</f>
        <v>500</v>
      </c>
      <c r="E256">
        <f>ROUNDUP(Table2[[#This Row],[Volume]]/'Input Data'!$B$13,0)</f>
        <v>2</v>
      </c>
      <c r="F256">
        <f>-Table2[[#This Row],[Multiplier]]*'Input Data'!$B$3</f>
        <v>100000</v>
      </c>
      <c r="G256">
        <f>(1 - (1 / (1 + EXP(-((Table2[[#This Row],[Volume]] / 1000) - 4.25))))) * 0.4 + 0.6</f>
        <v>0.96909111914533608</v>
      </c>
      <c r="H256">
        <f>Table2[[#This Row],[Sigmoid]]*'Input Data'!$B$7</f>
        <v>726.81833935900204</v>
      </c>
    </row>
    <row r="257" spans="1:8" x14ac:dyDescent="0.25">
      <c r="A257">
        <v>1775</v>
      </c>
      <c r="B257">
        <f>IF(Table2[[#This Row],[Volume]]&lt;'Input Data'!$B$9,'Input Data'!$B$9,IF(Table2[[#This Row],[Volume]]&gt;'Input Data'!$B$10,'Input Data'!$B$10,Table2[[#This Row],[Volume]]))</f>
        <v>3000</v>
      </c>
      <c r="C257" s="18">
        <f>ROUNDDOWN((Table2[[#This Row],[Volume Used]]-'Input Data'!$B$9)/'Input Data'!$B$11,0)*'Input Data'!$B$12</f>
        <v>0</v>
      </c>
      <c r="D257" s="15">
        <f>-(Table2[[#This Row],[Volume]]*(1-Table2[[#This Row],[Discount]])*'Input Data'!$B$2)/Table2[[#This Row],[Volume]]</f>
        <v>500</v>
      </c>
      <c r="E257">
        <f>ROUNDUP(Table2[[#This Row],[Volume]]/'Input Data'!$B$13,0)</f>
        <v>2</v>
      </c>
      <c r="F257">
        <f>-Table2[[#This Row],[Multiplier]]*'Input Data'!$B$3</f>
        <v>100000</v>
      </c>
      <c r="G257">
        <f>(1 - (1 / (1 + EXP(-((Table2[[#This Row],[Volume]] / 1000) - 4.25))))) * 0.4 + 0.6</f>
        <v>0.96894821497740469</v>
      </c>
      <c r="H257">
        <f>Table2[[#This Row],[Sigmoid]]*'Input Data'!$B$7</f>
        <v>726.71116123305353</v>
      </c>
    </row>
    <row r="258" spans="1:8" x14ac:dyDescent="0.25">
      <c r="A258">
        <v>1780</v>
      </c>
      <c r="B258">
        <f>IF(Table2[[#This Row],[Volume]]&lt;'Input Data'!$B$9,'Input Data'!$B$9,IF(Table2[[#This Row],[Volume]]&gt;'Input Data'!$B$10,'Input Data'!$B$10,Table2[[#This Row],[Volume]]))</f>
        <v>3000</v>
      </c>
      <c r="C258" s="18">
        <f>ROUNDDOWN((Table2[[#This Row],[Volume Used]]-'Input Data'!$B$9)/'Input Data'!$B$11,0)*'Input Data'!$B$12</f>
        <v>0</v>
      </c>
      <c r="D258" s="15">
        <f>-(Table2[[#This Row],[Volume]]*(1-Table2[[#This Row],[Discount]])*'Input Data'!$B$2)/Table2[[#This Row],[Volume]]</f>
        <v>500</v>
      </c>
      <c r="E258">
        <f>ROUNDUP(Table2[[#This Row],[Volume]]/'Input Data'!$B$13,0)</f>
        <v>2</v>
      </c>
      <c r="F258">
        <f>-Table2[[#This Row],[Multiplier]]*'Input Data'!$B$3</f>
        <v>100000</v>
      </c>
      <c r="G258">
        <f>(1 - (1 / (1 + EXP(-((Table2[[#This Row],[Volume]] / 1000) - 4.25))))) * 0.4 + 0.6</f>
        <v>0.96880470594825341</v>
      </c>
      <c r="H258">
        <f>Table2[[#This Row],[Sigmoid]]*'Input Data'!$B$7</f>
        <v>726.60352946119008</v>
      </c>
    </row>
    <row r="259" spans="1:8" x14ac:dyDescent="0.25">
      <c r="A259">
        <v>1785</v>
      </c>
      <c r="B259">
        <f>IF(Table2[[#This Row],[Volume]]&lt;'Input Data'!$B$9,'Input Data'!$B$9,IF(Table2[[#This Row],[Volume]]&gt;'Input Data'!$B$10,'Input Data'!$B$10,Table2[[#This Row],[Volume]]))</f>
        <v>3000</v>
      </c>
      <c r="C259" s="18">
        <f>ROUNDDOWN((Table2[[#This Row],[Volume Used]]-'Input Data'!$B$9)/'Input Data'!$B$11,0)*'Input Data'!$B$12</f>
        <v>0</v>
      </c>
      <c r="D259" s="15">
        <f>-(Table2[[#This Row],[Volume]]*(1-Table2[[#This Row],[Discount]])*'Input Data'!$B$2)/Table2[[#This Row],[Volume]]</f>
        <v>500</v>
      </c>
      <c r="E259">
        <f>ROUNDUP(Table2[[#This Row],[Volume]]/'Input Data'!$B$13,0)</f>
        <v>2</v>
      </c>
      <c r="F259">
        <f>-Table2[[#This Row],[Multiplier]]*'Input Data'!$B$3</f>
        <v>100000</v>
      </c>
      <c r="G259">
        <f>(1 - (1 / (1 + EXP(-((Table2[[#This Row],[Volume]] / 1000) - 4.25))))) * 0.4 + 0.6</f>
        <v>0.96866059001477611</v>
      </c>
      <c r="H259">
        <f>Table2[[#This Row],[Sigmoid]]*'Input Data'!$B$7</f>
        <v>726.49544251108205</v>
      </c>
    </row>
    <row r="260" spans="1:8" x14ac:dyDescent="0.25">
      <c r="A260">
        <v>1790</v>
      </c>
      <c r="B260">
        <f>IF(Table2[[#This Row],[Volume]]&lt;'Input Data'!$B$9,'Input Data'!$B$9,IF(Table2[[#This Row],[Volume]]&gt;'Input Data'!$B$10,'Input Data'!$B$10,Table2[[#This Row],[Volume]]))</f>
        <v>3000</v>
      </c>
      <c r="C260" s="18">
        <f>ROUNDDOWN((Table2[[#This Row],[Volume Used]]-'Input Data'!$B$9)/'Input Data'!$B$11,0)*'Input Data'!$B$12</f>
        <v>0</v>
      </c>
      <c r="D260" s="15">
        <f>-(Table2[[#This Row],[Volume]]*(1-Table2[[#This Row],[Discount]])*'Input Data'!$B$2)/Table2[[#This Row],[Volume]]</f>
        <v>500</v>
      </c>
      <c r="E260">
        <f>ROUNDUP(Table2[[#This Row],[Volume]]/'Input Data'!$B$13,0)</f>
        <v>2</v>
      </c>
      <c r="F260">
        <f>-Table2[[#This Row],[Multiplier]]*'Input Data'!$B$3</f>
        <v>100000</v>
      </c>
      <c r="G260">
        <f>(1 - (1 / (1 + EXP(-((Table2[[#This Row],[Volume]] / 1000) - 4.25))))) * 0.4 + 0.6</f>
        <v>0.96851586513178589</v>
      </c>
      <c r="H260">
        <f>Table2[[#This Row],[Sigmoid]]*'Input Data'!$B$7</f>
        <v>726.38689884883945</v>
      </c>
    </row>
    <row r="261" spans="1:8" x14ac:dyDescent="0.25">
      <c r="A261">
        <v>1795</v>
      </c>
      <c r="B261">
        <f>IF(Table2[[#This Row],[Volume]]&lt;'Input Data'!$B$9,'Input Data'!$B$9,IF(Table2[[#This Row],[Volume]]&gt;'Input Data'!$B$10,'Input Data'!$B$10,Table2[[#This Row],[Volume]]))</f>
        <v>3000</v>
      </c>
      <c r="C261" s="18">
        <f>ROUNDDOWN((Table2[[#This Row],[Volume Used]]-'Input Data'!$B$9)/'Input Data'!$B$11,0)*'Input Data'!$B$12</f>
        <v>0</v>
      </c>
      <c r="D261" s="15">
        <f>-(Table2[[#This Row],[Volume]]*(1-Table2[[#This Row],[Discount]])*'Input Data'!$B$2)/Table2[[#This Row],[Volume]]</f>
        <v>500</v>
      </c>
      <c r="E261">
        <f>ROUNDUP(Table2[[#This Row],[Volume]]/'Input Data'!$B$13,0)</f>
        <v>2</v>
      </c>
      <c r="F261">
        <f>-Table2[[#This Row],[Multiplier]]*'Input Data'!$B$3</f>
        <v>100000</v>
      </c>
      <c r="G261">
        <f>(1 - (1 / (1 + EXP(-((Table2[[#This Row],[Volume]] / 1000) - 4.25))))) * 0.4 + 0.6</f>
        <v>0.96837052925206391</v>
      </c>
      <c r="H261">
        <f>Table2[[#This Row],[Sigmoid]]*'Input Data'!$B$7</f>
        <v>726.27789693904788</v>
      </c>
    </row>
    <row r="262" spans="1:8" x14ac:dyDescent="0.25">
      <c r="A262">
        <v>1800</v>
      </c>
      <c r="B262">
        <f>IF(Table2[[#This Row],[Volume]]&lt;'Input Data'!$B$9,'Input Data'!$B$9,IF(Table2[[#This Row],[Volume]]&gt;'Input Data'!$B$10,'Input Data'!$B$10,Table2[[#This Row],[Volume]]))</f>
        <v>3000</v>
      </c>
      <c r="C262" s="18">
        <f>ROUNDDOWN((Table2[[#This Row],[Volume Used]]-'Input Data'!$B$9)/'Input Data'!$B$11,0)*'Input Data'!$B$12</f>
        <v>0</v>
      </c>
      <c r="D262" s="15">
        <f>-(Table2[[#This Row],[Volume]]*(1-Table2[[#This Row],[Discount]])*'Input Data'!$B$2)/Table2[[#This Row],[Volume]]</f>
        <v>500</v>
      </c>
      <c r="E262">
        <f>ROUNDUP(Table2[[#This Row],[Volume]]/'Input Data'!$B$13,0)</f>
        <v>2</v>
      </c>
      <c r="F262">
        <f>-Table2[[#This Row],[Multiplier]]*'Input Data'!$B$3</f>
        <v>100000</v>
      </c>
      <c r="G262">
        <f>(1 - (1 / (1 + EXP(-((Table2[[#This Row],[Volume]] / 1000) - 4.25))))) * 0.4 + 0.6</f>
        <v>0.96822458032640868</v>
      </c>
      <c r="H262">
        <f>Table2[[#This Row],[Sigmoid]]*'Input Data'!$B$7</f>
        <v>726.16843524480646</v>
      </c>
    </row>
    <row r="263" spans="1:8" x14ac:dyDescent="0.25">
      <c r="A263">
        <v>1805</v>
      </c>
      <c r="B263">
        <f>IF(Table2[[#This Row],[Volume]]&lt;'Input Data'!$B$9,'Input Data'!$B$9,IF(Table2[[#This Row],[Volume]]&gt;'Input Data'!$B$10,'Input Data'!$B$10,Table2[[#This Row],[Volume]]))</f>
        <v>3000</v>
      </c>
      <c r="C263" s="18">
        <f>ROUNDDOWN((Table2[[#This Row],[Volume Used]]-'Input Data'!$B$9)/'Input Data'!$B$11,0)*'Input Data'!$B$12</f>
        <v>0</v>
      </c>
      <c r="D263" s="15">
        <f>-(Table2[[#This Row],[Volume]]*(1-Table2[[#This Row],[Discount]])*'Input Data'!$B$2)/Table2[[#This Row],[Volume]]</f>
        <v>500</v>
      </c>
      <c r="E263">
        <f>ROUNDUP(Table2[[#This Row],[Volume]]/'Input Data'!$B$13,0)</f>
        <v>2</v>
      </c>
      <c r="F263">
        <f>-Table2[[#This Row],[Multiplier]]*'Input Data'!$B$3</f>
        <v>100000</v>
      </c>
      <c r="G263">
        <f>(1 - (1 / (1 + EXP(-((Table2[[#This Row],[Volume]] / 1000) - 4.25))))) * 0.4 + 0.6</f>
        <v>0.96807801630368506</v>
      </c>
      <c r="H263">
        <f>Table2[[#This Row],[Sigmoid]]*'Input Data'!$B$7</f>
        <v>726.0585122277638</v>
      </c>
    </row>
    <row r="264" spans="1:8" x14ac:dyDescent="0.25">
      <c r="A264">
        <v>1810</v>
      </c>
      <c r="B264">
        <f>IF(Table2[[#This Row],[Volume]]&lt;'Input Data'!$B$9,'Input Data'!$B$9,IF(Table2[[#This Row],[Volume]]&gt;'Input Data'!$B$10,'Input Data'!$B$10,Table2[[#This Row],[Volume]]))</f>
        <v>3000</v>
      </c>
      <c r="C264" s="18">
        <f>ROUNDDOWN((Table2[[#This Row],[Volume Used]]-'Input Data'!$B$9)/'Input Data'!$B$11,0)*'Input Data'!$B$12</f>
        <v>0</v>
      </c>
      <c r="D264" s="15">
        <f>-(Table2[[#This Row],[Volume]]*(1-Table2[[#This Row],[Discount]])*'Input Data'!$B$2)/Table2[[#This Row],[Volume]]</f>
        <v>500</v>
      </c>
      <c r="E264">
        <f>ROUNDUP(Table2[[#This Row],[Volume]]/'Input Data'!$B$13,0)</f>
        <v>2</v>
      </c>
      <c r="F264">
        <f>-Table2[[#This Row],[Multiplier]]*'Input Data'!$B$3</f>
        <v>100000</v>
      </c>
      <c r="G264">
        <f>(1 - (1 / (1 + EXP(-((Table2[[#This Row],[Volume]] / 1000) - 4.25))))) * 0.4 + 0.6</f>
        <v>0.96793083513087508</v>
      </c>
      <c r="H264">
        <f>Table2[[#This Row],[Sigmoid]]*'Input Data'!$B$7</f>
        <v>725.94812634815628</v>
      </c>
    </row>
    <row r="265" spans="1:8" x14ac:dyDescent="0.25">
      <c r="A265">
        <v>1815</v>
      </c>
      <c r="B265">
        <f>IF(Table2[[#This Row],[Volume]]&lt;'Input Data'!$B$9,'Input Data'!$B$9,IF(Table2[[#This Row],[Volume]]&gt;'Input Data'!$B$10,'Input Data'!$B$10,Table2[[#This Row],[Volume]]))</f>
        <v>3000</v>
      </c>
      <c r="C265" s="18">
        <f>ROUNDDOWN((Table2[[#This Row],[Volume Used]]-'Input Data'!$B$9)/'Input Data'!$B$11,0)*'Input Data'!$B$12</f>
        <v>0</v>
      </c>
      <c r="D265" s="15">
        <f>-(Table2[[#This Row],[Volume]]*(1-Table2[[#This Row],[Discount]])*'Input Data'!$B$2)/Table2[[#This Row],[Volume]]</f>
        <v>500</v>
      </c>
      <c r="E265">
        <f>ROUNDUP(Table2[[#This Row],[Volume]]/'Input Data'!$B$13,0)</f>
        <v>2</v>
      </c>
      <c r="F265">
        <f>-Table2[[#This Row],[Multiplier]]*'Input Data'!$B$3</f>
        <v>100000</v>
      </c>
      <c r="G265">
        <f>(1 - (1 / (1 + EXP(-((Table2[[#This Row],[Volume]] / 1000) - 4.25))))) * 0.4 + 0.6</f>
        <v>0.96778303475312843</v>
      </c>
      <c r="H265">
        <f>Table2[[#This Row],[Sigmoid]]*'Input Data'!$B$7</f>
        <v>725.83727606484638</v>
      </c>
    </row>
    <row r="266" spans="1:8" x14ac:dyDescent="0.25">
      <c r="A266">
        <v>1820</v>
      </c>
      <c r="B266">
        <f>IF(Table2[[#This Row],[Volume]]&lt;'Input Data'!$B$9,'Input Data'!$B$9,IF(Table2[[#This Row],[Volume]]&gt;'Input Data'!$B$10,'Input Data'!$B$10,Table2[[#This Row],[Volume]]))</f>
        <v>3000</v>
      </c>
      <c r="C266" s="18">
        <f>ROUNDDOWN((Table2[[#This Row],[Volume Used]]-'Input Data'!$B$9)/'Input Data'!$B$11,0)*'Input Data'!$B$12</f>
        <v>0</v>
      </c>
      <c r="D266" s="15">
        <f>-(Table2[[#This Row],[Volume]]*(1-Table2[[#This Row],[Discount]])*'Input Data'!$B$2)/Table2[[#This Row],[Volume]]</f>
        <v>500</v>
      </c>
      <c r="E266">
        <f>ROUNDUP(Table2[[#This Row],[Volume]]/'Input Data'!$B$13,0)</f>
        <v>2</v>
      </c>
      <c r="F266">
        <f>-Table2[[#This Row],[Multiplier]]*'Input Data'!$B$3</f>
        <v>100000</v>
      </c>
      <c r="G266">
        <f>(1 - (1 / (1 + EXP(-((Table2[[#This Row],[Volume]] / 1000) - 4.25))))) * 0.4 + 0.6</f>
        <v>0.96763461311381382</v>
      </c>
      <c r="H266">
        <f>Table2[[#This Row],[Sigmoid]]*'Input Data'!$B$7</f>
        <v>725.72595983536041</v>
      </c>
    </row>
    <row r="267" spans="1:8" x14ac:dyDescent="0.25">
      <c r="A267">
        <v>1825</v>
      </c>
      <c r="B267">
        <f>IF(Table2[[#This Row],[Volume]]&lt;'Input Data'!$B$9,'Input Data'!$B$9,IF(Table2[[#This Row],[Volume]]&gt;'Input Data'!$B$10,'Input Data'!$B$10,Table2[[#This Row],[Volume]]))</f>
        <v>3000</v>
      </c>
      <c r="C267" s="18">
        <f>ROUNDDOWN((Table2[[#This Row],[Volume Used]]-'Input Data'!$B$9)/'Input Data'!$B$11,0)*'Input Data'!$B$12</f>
        <v>0</v>
      </c>
      <c r="D267" s="15">
        <f>-(Table2[[#This Row],[Volume]]*(1-Table2[[#This Row],[Discount]])*'Input Data'!$B$2)/Table2[[#This Row],[Volume]]</f>
        <v>500</v>
      </c>
      <c r="E267">
        <f>ROUNDUP(Table2[[#This Row],[Volume]]/'Input Data'!$B$13,0)</f>
        <v>2</v>
      </c>
      <c r="F267">
        <f>-Table2[[#This Row],[Multiplier]]*'Input Data'!$B$3</f>
        <v>100000</v>
      </c>
      <c r="G267">
        <f>(1 - (1 / (1 + EXP(-((Table2[[#This Row],[Volume]] / 1000) - 4.25))))) * 0.4 + 0.6</f>
        <v>0.96748556815457076</v>
      </c>
      <c r="H267">
        <f>Table2[[#This Row],[Sigmoid]]*'Input Data'!$B$7</f>
        <v>725.6141761159281</v>
      </c>
    </row>
    <row r="268" spans="1:8" x14ac:dyDescent="0.25">
      <c r="A268">
        <v>1830</v>
      </c>
      <c r="B268">
        <f>IF(Table2[[#This Row],[Volume]]&lt;'Input Data'!$B$9,'Input Data'!$B$9,IF(Table2[[#This Row],[Volume]]&gt;'Input Data'!$B$10,'Input Data'!$B$10,Table2[[#This Row],[Volume]]))</f>
        <v>3000</v>
      </c>
      <c r="C268" s="18">
        <f>ROUNDDOWN((Table2[[#This Row],[Volume Used]]-'Input Data'!$B$9)/'Input Data'!$B$11,0)*'Input Data'!$B$12</f>
        <v>0</v>
      </c>
      <c r="D268" s="15">
        <f>-(Table2[[#This Row],[Volume]]*(1-Table2[[#This Row],[Discount]])*'Input Data'!$B$2)/Table2[[#This Row],[Volume]]</f>
        <v>500</v>
      </c>
      <c r="E268">
        <f>ROUNDUP(Table2[[#This Row],[Volume]]/'Input Data'!$B$13,0)</f>
        <v>2</v>
      </c>
      <c r="F268">
        <f>-Table2[[#This Row],[Multiplier]]*'Input Data'!$B$3</f>
        <v>100000</v>
      </c>
      <c r="G268">
        <f>(1 - (1 / (1 + EXP(-((Table2[[#This Row],[Volume]] / 1000) - 4.25))))) * 0.4 + 0.6</f>
        <v>0.96733589781536211</v>
      </c>
      <c r="H268">
        <f>Table2[[#This Row],[Sigmoid]]*'Input Data'!$B$7</f>
        <v>725.50192336152156</v>
      </c>
    </row>
    <row r="269" spans="1:8" x14ac:dyDescent="0.25">
      <c r="A269">
        <v>1835</v>
      </c>
      <c r="B269">
        <f>IF(Table2[[#This Row],[Volume]]&lt;'Input Data'!$B$9,'Input Data'!$B$9,IF(Table2[[#This Row],[Volume]]&gt;'Input Data'!$B$10,'Input Data'!$B$10,Table2[[#This Row],[Volume]]))</f>
        <v>3000</v>
      </c>
      <c r="C269" s="18">
        <f>ROUNDDOWN((Table2[[#This Row],[Volume Used]]-'Input Data'!$B$9)/'Input Data'!$B$11,0)*'Input Data'!$B$12</f>
        <v>0</v>
      </c>
      <c r="D269" s="15">
        <f>-(Table2[[#This Row],[Volume]]*(1-Table2[[#This Row],[Discount]])*'Input Data'!$B$2)/Table2[[#This Row],[Volume]]</f>
        <v>500</v>
      </c>
      <c r="E269">
        <f>ROUNDUP(Table2[[#This Row],[Volume]]/'Input Data'!$B$13,0)</f>
        <v>2</v>
      </c>
      <c r="F269">
        <f>-Table2[[#This Row],[Multiplier]]*'Input Data'!$B$3</f>
        <v>100000</v>
      </c>
      <c r="G269">
        <f>(1 - (1 / (1 + EXP(-((Table2[[#This Row],[Volume]] / 1000) - 4.25))))) * 0.4 + 0.6</f>
        <v>0.96718560003452714</v>
      </c>
      <c r="H269">
        <f>Table2[[#This Row],[Sigmoid]]*'Input Data'!$B$7</f>
        <v>725.38920002589532</v>
      </c>
    </row>
    <row r="270" spans="1:8" x14ac:dyDescent="0.25">
      <c r="A270">
        <v>1840</v>
      </c>
      <c r="B270">
        <f>IF(Table2[[#This Row],[Volume]]&lt;'Input Data'!$B$9,'Input Data'!$B$9,IF(Table2[[#This Row],[Volume]]&gt;'Input Data'!$B$10,'Input Data'!$B$10,Table2[[#This Row],[Volume]]))</f>
        <v>3000</v>
      </c>
      <c r="C270" s="18">
        <f>ROUNDDOWN((Table2[[#This Row],[Volume Used]]-'Input Data'!$B$9)/'Input Data'!$B$11,0)*'Input Data'!$B$12</f>
        <v>0</v>
      </c>
      <c r="D270" s="15">
        <f>-(Table2[[#This Row],[Volume]]*(1-Table2[[#This Row],[Discount]])*'Input Data'!$B$2)/Table2[[#This Row],[Volume]]</f>
        <v>500</v>
      </c>
      <c r="E270">
        <f>ROUNDUP(Table2[[#This Row],[Volume]]/'Input Data'!$B$13,0)</f>
        <v>2</v>
      </c>
      <c r="F270">
        <f>-Table2[[#This Row],[Multiplier]]*'Input Data'!$B$3</f>
        <v>100000</v>
      </c>
      <c r="G270">
        <f>(1 - (1 / (1 + EXP(-((Table2[[#This Row],[Volume]] / 1000) - 4.25))))) * 0.4 + 0.6</f>
        <v>0.96703467274883492</v>
      </c>
      <c r="H270">
        <f>Table2[[#This Row],[Sigmoid]]*'Input Data'!$B$7</f>
        <v>725.27600456162622</v>
      </c>
    </row>
    <row r="271" spans="1:8" x14ac:dyDescent="0.25">
      <c r="A271">
        <v>1845</v>
      </c>
      <c r="B271">
        <f>IF(Table2[[#This Row],[Volume]]&lt;'Input Data'!$B$9,'Input Data'!$B$9,IF(Table2[[#This Row],[Volume]]&gt;'Input Data'!$B$10,'Input Data'!$B$10,Table2[[#This Row],[Volume]]))</f>
        <v>3000</v>
      </c>
      <c r="C271" s="18">
        <f>ROUNDDOWN((Table2[[#This Row],[Volume Used]]-'Input Data'!$B$9)/'Input Data'!$B$11,0)*'Input Data'!$B$12</f>
        <v>0</v>
      </c>
      <c r="D271" s="15">
        <f>-(Table2[[#This Row],[Volume]]*(1-Table2[[#This Row],[Discount]])*'Input Data'!$B$2)/Table2[[#This Row],[Volume]]</f>
        <v>500</v>
      </c>
      <c r="E271">
        <f>ROUNDUP(Table2[[#This Row],[Volume]]/'Input Data'!$B$13,0)</f>
        <v>2</v>
      </c>
      <c r="F271">
        <f>-Table2[[#This Row],[Multiplier]]*'Input Data'!$B$3</f>
        <v>100000</v>
      </c>
      <c r="G271">
        <f>(1 - (1 / (1 + EXP(-((Table2[[#This Row],[Volume]] / 1000) - 4.25))))) * 0.4 + 0.6</f>
        <v>0.96688311389353876</v>
      </c>
      <c r="H271">
        <f>Table2[[#This Row],[Sigmoid]]*'Input Data'!$B$7</f>
        <v>725.16233542015402</v>
      </c>
    </row>
    <row r="272" spans="1:8" x14ac:dyDescent="0.25">
      <c r="A272">
        <v>1850</v>
      </c>
      <c r="B272">
        <f>IF(Table2[[#This Row],[Volume]]&lt;'Input Data'!$B$9,'Input Data'!$B$9,IF(Table2[[#This Row],[Volume]]&gt;'Input Data'!$B$10,'Input Data'!$B$10,Table2[[#This Row],[Volume]]))</f>
        <v>3000</v>
      </c>
      <c r="C272" s="18">
        <f>ROUNDDOWN((Table2[[#This Row],[Volume Used]]-'Input Data'!$B$9)/'Input Data'!$B$11,0)*'Input Data'!$B$12</f>
        <v>0</v>
      </c>
      <c r="D272" s="15">
        <f>-(Table2[[#This Row],[Volume]]*(1-Table2[[#This Row],[Discount]])*'Input Data'!$B$2)/Table2[[#This Row],[Volume]]</f>
        <v>500</v>
      </c>
      <c r="E272">
        <f>ROUNDUP(Table2[[#This Row],[Volume]]/'Input Data'!$B$13,0)</f>
        <v>2</v>
      </c>
      <c r="F272">
        <f>-Table2[[#This Row],[Multiplier]]*'Input Data'!$B$3</f>
        <v>100000</v>
      </c>
      <c r="G272">
        <f>(1 - (1 / (1 + EXP(-((Table2[[#This Row],[Volume]] / 1000) - 4.25))))) * 0.4 + 0.6</f>
        <v>0.96673092140243111</v>
      </c>
      <c r="H272">
        <f>Table2[[#This Row],[Sigmoid]]*'Input Data'!$B$7</f>
        <v>725.04819105182332</v>
      </c>
    </row>
    <row r="273" spans="1:8" x14ac:dyDescent="0.25">
      <c r="A273">
        <v>1855</v>
      </c>
      <c r="B273">
        <f>IF(Table2[[#This Row],[Volume]]&lt;'Input Data'!$B$9,'Input Data'!$B$9,IF(Table2[[#This Row],[Volume]]&gt;'Input Data'!$B$10,'Input Data'!$B$10,Table2[[#This Row],[Volume]]))</f>
        <v>3000</v>
      </c>
      <c r="C273" s="18">
        <f>ROUNDDOWN((Table2[[#This Row],[Volume Used]]-'Input Data'!$B$9)/'Input Data'!$B$11,0)*'Input Data'!$B$12</f>
        <v>0</v>
      </c>
      <c r="D273" s="15">
        <f>-(Table2[[#This Row],[Volume]]*(1-Table2[[#This Row],[Discount]])*'Input Data'!$B$2)/Table2[[#This Row],[Volume]]</f>
        <v>500</v>
      </c>
      <c r="E273">
        <f>ROUNDUP(Table2[[#This Row],[Volume]]/'Input Data'!$B$13,0)</f>
        <v>2</v>
      </c>
      <c r="F273">
        <f>-Table2[[#This Row],[Multiplier]]*'Input Data'!$B$3</f>
        <v>100000</v>
      </c>
      <c r="G273">
        <f>(1 - (1 / (1 + EXP(-((Table2[[#This Row],[Volume]] / 1000) - 4.25))))) * 0.4 + 0.6</f>
        <v>0.96657809320789811</v>
      </c>
      <c r="H273">
        <f>Table2[[#This Row],[Sigmoid]]*'Input Data'!$B$7</f>
        <v>724.9335699059236</v>
      </c>
    </row>
    <row r="274" spans="1:8" x14ac:dyDescent="0.25">
      <c r="A274">
        <v>1860</v>
      </c>
      <c r="B274">
        <f>IF(Table2[[#This Row],[Volume]]&lt;'Input Data'!$B$9,'Input Data'!$B$9,IF(Table2[[#This Row],[Volume]]&gt;'Input Data'!$B$10,'Input Data'!$B$10,Table2[[#This Row],[Volume]]))</f>
        <v>3000</v>
      </c>
      <c r="C274" s="18">
        <f>ROUNDDOWN((Table2[[#This Row],[Volume Used]]-'Input Data'!$B$9)/'Input Data'!$B$11,0)*'Input Data'!$B$12</f>
        <v>0</v>
      </c>
      <c r="D274" s="15">
        <f>-(Table2[[#This Row],[Volume]]*(1-Table2[[#This Row],[Discount]])*'Input Data'!$B$2)/Table2[[#This Row],[Volume]]</f>
        <v>500</v>
      </c>
      <c r="E274">
        <f>ROUNDUP(Table2[[#This Row],[Volume]]/'Input Data'!$B$13,0)</f>
        <v>2</v>
      </c>
      <c r="F274">
        <f>-Table2[[#This Row],[Multiplier]]*'Input Data'!$B$3</f>
        <v>100000</v>
      </c>
      <c r="G274">
        <f>(1 - (1 / (1 + EXP(-((Table2[[#This Row],[Volume]] / 1000) - 4.25))))) * 0.4 + 0.6</f>
        <v>0.96642462724097677</v>
      </c>
      <c r="H274">
        <f>Table2[[#This Row],[Sigmoid]]*'Input Data'!$B$7</f>
        <v>724.81847043073253</v>
      </c>
    </row>
    <row r="275" spans="1:8" x14ac:dyDescent="0.25">
      <c r="A275">
        <v>1865</v>
      </c>
      <c r="B275">
        <f>IF(Table2[[#This Row],[Volume]]&lt;'Input Data'!$B$9,'Input Data'!$B$9,IF(Table2[[#This Row],[Volume]]&gt;'Input Data'!$B$10,'Input Data'!$B$10,Table2[[#This Row],[Volume]]))</f>
        <v>3000</v>
      </c>
      <c r="C275" s="18">
        <f>ROUNDDOWN((Table2[[#This Row],[Volume Used]]-'Input Data'!$B$9)/'Input Data'!$B$11,0)*'Input Data'!$B$12</f>
        <v>0</v>
      </c>
      <c r="D275" s="15">
        <f>-(Table2[[#This Row],[Volume]]*(1-Table2[[#This Row],[Discount]])*'Input Data'!$B$2)/Table2[[#This Row],[Volume]]</f>
        <v>500</v>
      </c>
      <c r="E275">
        <f>ROUNDUP(Table2[[#This Row],[Volume]]/'Input Data'!$B$13,0)</f>
        <v>2</v>
      </c>
      <c r="F275">
        <f>-Table2[[#This Row],[Multiplier]]*'Input Data'!$B$3</f>
        <v>100000</v>
      </c>
      <c r="G275">
        <f>(1 - (1 / (1 + EXP(-((Table2[[#This Row],[Volume]] / 1000) - 4.25))))) * 0.4 + 0.6</f>
        <v>0.96627052143141023</v>
      </c>
      <c r="H275">
        <f>Table2[[#This Row],[Sigmoid]]*'Input Data'!$B$7</f>
        <v>724.70289107355768</v>
      </c>
    </row>
    <row r="276" spans="1:8" x14ac:dyDescent="0.25">
      <c r="A276">
        <v>1870</v>
      </c>
      <c r="B276">
        <f>IF(Table2[[#This Row],[Volume]]&lt;'Input Data'!$B$9,'Input Data'!$B$9,IF(Table2[[#This Row],[Volume]]&gt;'Input Data'!$B$10,'Input Data'!$B$10,Table2[[#This Row],[Volume]]))</f>
        <v>3000</v>
      </c>
      <c r="C276" s="18">
        <f>ROUNDDOWN((Table2[[#This Row],[Volume Used]]-'Input Data'!$B$9)/'Input Data'!$B$11,0)*'Input Data'!$B$12</f>
        <v>0</v>
      </c>
      <c r="D276" s="15">
        <f>-(Table2[[#This Row],[Volume]]*(1-Table2[[#This Row],[Discount]])*'Input Data'!$B$2)/Table2[[#This Row],[Volume]]</f>
        <v>500</v>
      </c>
      <c r="E276">
        <f>ROUNDUP(Table2[[#This Row],[Volume]]/'Input Data'!$B$13,0)</f>
        <v>2</v>
      </c>
      <c r="F276">
        <f>-Table2[[#This Row],[Multiplier]]*'Input Data'!$B$3</f>
        <v>100000</v>
      </c>
      <c r="G276">
        <f>(1 - (1 / (1 + EXP(-((Table2[[#This Row],[Volume]] / 1000) - 4.25))))) * 0.4 + 0.6</f>
        <v>0.96611577370770574</v>
      </c>
      <c r="H276">
        <f>Table2[[#This Row],[Sigmoid]]*'Input Data'!$B$7</f>
        <v>724.58683028077928</v>
      </c>
    </row>
    <row r="277" spans="1:8" x14ac:dyDescent="0.25">
      <c r="A277">
        <v>1875</v>
      </c>
      <c r="B277">
        <f>IF(Table2[[#This Row],[Volume]]&lt;'Input Data'!$B$9,'Input Data'!$B$9,IF(Table2[[#This Row],[Volume]]&gt;'Input Data'!$B$10,'Input Data'!$B$10,Table2[[#This Row],[Volume]]))</f>
        <v>3000</v>
      </c>
      <c r="C277" s="18">
        <f>ROUNDDOWN((Table2[[#This Row],[Volume Used]]-'Input Data'!$B$9)/'Input Data'!$B$11,0)*'Input Data'!$B$12</f>
        <v>0</v>
      </c>
      <c r="D277" s="15">
        <f>-(Table2[[#This Row],[Volume]]*(1-Table2[[#This Row],[Discount]])*'Input Data'!$B$2)/Table2[[#This Row],[Volume]]</f>
        <v>500</v>
      </c>
      <c r="E277">
        <f>ROUNDUP(Table2[[#This Row],[Volume]]/'Input Data'!$B$13,0)</f>
        <v>2</v>
      </c>
      <c r="F277">
        <f>-Table2[[#This Row],[Multiplier]]*'Input Data'!$B$3</f>
        <v>100000</v>
      </c>
      <c r="G277">
        <f>(1 - (1 / (1 + EXP(-((Table2[[#This Row],[Volume]] / 1000) - 4.25))))) * 0.4 + 0.6</f>
        <v>0.96596038199719192</v>
      </c>
      <c r="H277">
        <f>Table2[[#This Row],[Sigmoid]]*'Input Data'!$B$7</f>
        <v>724.47028649789399</v>
      </c>
    </row>
    <row r="278" spans="1:8" x14ac:dyDescent="0.25">
      <c r="A278">
        <v>1880</v>
      </c>
      <c r="B278">
        <f>IF(Table2[[#This Row],[Volume]]&lt;'Input Data'!$B$9,'Input Data'!$B$9,IF(Table2[[#This Row],[Volume]]&gt;'Input Data'!$B$10,'Input Data'!$B$10,Table2[[#This Row],[Volume]]))</f>
        <v>3000</v>
      </c>
      <c r="C278" s="18">
        <f>ROUNDDOWN((Table2[[#This Row],[Volume Used]]-'Input Data'!$B$9)/'Input Data'!$B$11,0)*'Input Data'!$B$12</f>
        <v>0</v>
      </c>
      <c r="D278" s="15">
        <f>-(Table2[[#This Row],[Volume]]*(1-Table2[[#This Row],[Discount]])*'Input Data'!$B$2)/Table2[[#This Row],[Volume]]</f>
        <v>500</v>
      </c>
      <c r="E278">
        <f>ROUNDUP(Table2[[#This Row],[Volume]]/'Input Data'!$B$13,0)</f>
        <v>2</v>
      </c>
      <c r="F278">
        <f>-Table2[[#This Row],[Multiplier]]*'Input Data'!$B$3</f>
        <v>100000</v>
      </c>
      <c r="G278">
        <f>(1 - (1 / (1 + EXP(-((Table2[[#This Row],[Volume]] / 1000) - 4.25))))) * 0.4 + 0.6</f>
        <v>0.96580434422607742</v>
      </c>
      <c r="H278">
        <f>Table2[[#This Row],[Sigmoid]]*'Input Data'!$B$7</f>
        <v>724.3532581695581</v>
      </c>
    </row>
    <row r="279" spans="1:8" x14ac:dyDescent="0.25">
      <c r="A279">
        <v>1885</v>
      </c>
      <c r="B279">
        <f>IF(Table2[[#This Row],[Volume]]&lt;'Input Data'!$B$9,'Input Data'!$B$9,IF(Table2[[#This Row],[Volume]]&gt;'Input Data'!$B$10,'Input Data'!$B$10,Table2[[#This Row],[Volume]]))</f>
        <v>3000</v>
      </c>
      <c r="C279" s="18">
        <f>ROUNDDOWN((Table2[[#This Row],[Volume Used]]-'Input Data'!$B$9)/'Input Data'!$B$11,0)*'Input Data'!$B$12</f>
        <v>0</v>
      </c>
      <c r="D279" s="15">
        <f>-(Table2[[#This Row],[Volume]]*(1-Table2[[#This Row],[Discount]])*'Input Data'!$B$2)/Table2[[#This Row],[Volume]]</f>
        <v>500</v>
      </c>
      <c r="E279">
        <f>ROUNDUP(Table2[[#This Row],[Volume]]/'Input Data'!$B$13,0)</f>
        <v>2</v>
      </c>
      <c r="F279">
        <f>-Table2[[#This Row],[Multiplier]]*'Input Data'!$B$3</f>
        <v>100000</v>
      </c>
      <c r="G279">
        <f>(1 - (1 / (1 + EXP(-((Table2[[#This Row],[Volume]] / 1000) - 4.25))))) * 0.4 + 0.6</f>
        <v>0.96564765831950938</v>
      </c>
      <c r="H279">
        <f>Table2[[#This Row],[Sigmoid]]*'Input Data'!$B$7</f>
        <v>724.23574373963208</v>
      </c>
    </row>
    <row r="280" spans="1:8" x14ac:dyDescent="0.25">
      <c r="A280">
        <v>1890</v>
      </c>
      <c r="B280">
        <f>IF(Table2[[#This Row],[Volume]]&lt;'Input Data'!$B$9,'Input Data'!$B$9,IF(Table2[[#This Row],[Volume]]&gt;'Input Data'!$B$10,'Input Data'!$B$10,Table2[[#This Row],[Volume]]))</f>
        <v>3000</v>
      </c>
      <c r="C280" s="18">
        <f>ROUNDDOWN((Table2[[#This Row],[Volume Used]]-'Input Data'!$B$9)/'Input Data'!$B$11,0)*'Input Data'!$B$12</f>
        <v>0</v>
      </c>
      <c r="D280" s="15">
        <f>-(Table2[[#This Row],[Volume]]*(1-Table2[[#This Row],[Discount]])*'Input Data'!$B$2)/Table2[[#This Row],[Volume]]</f>
        <v>500</v>
      </c>
      <c r="E280">
        <f>ROUNDUP(Table2[[#This Row],[Volume]]/'Input Data'!$B$13,0)</f>
        <v>2</v>
      </c>
      <c r="F280">
        <f>-Table2[[#This Row],[Multiplier]]*'Input Data'!$B$3</f>
        <v>100000</v>
      </c>
      <c r="G280">
        <f>(1 - (1 / (1 + EXP(-((Table2[[#This Row],[Volume]] / 1000) - 4.25))))) * 0.4 + 0.6</f>
        <v>0.96549032220163333</v>
      </c>
      <c r="H280">
        <f>Table2[[#This Row],[Sigmoid]]*'Input Data'!$B$7</f>
        <v>724.11774165122495</v>
      </c>
    </row>
    <row r="281" spans="1:8" x14ac:dyDescent="0.25">
      <c r="A281">
        <v>1895</v>
      </c>
      <c r="B281">
        <f>IF(Table2[[#This Row],[Volume]]&lt;'Input Data'!$B$9,'Input Data'!$B$9,IF(Table2[[#This Row],[Volume]]&gt;'Input Data'!$B$10,'Input Data'!$B$10,Table2[[#This Row],[Volume]]))</f>
        <v>3000</v>
      </c>
      <c r="C281" s="18">
        <f>ROUNDDOWN((Table2[[#This Row],[Volume Used]]-'Input Data'!$B$9)/'Input Data'!$B$11,0)*'Input Data'!$B$12</f>
        <v>0</v>
      </c>
      <c r="D281" s="15">
        <f>-(Table2[[#This Row],[Volume]]*(1-Table2[[#This Row],[Discount]])*'Input Data'!$B$2)/Table2[[#This Row],[Volume]]</f>
        <v>500</v>
      </c>
      <c r="E281">
        <f>ROUNDUP(Table2[[#This Row],[Volume]]/'Input Data'!$B$13,0)</f>
        <v>2</v>
      </c>
      <c r="F281">
        <f>-Table2[[#This Row],[Multiplier]]*'Input Data'!$B$3</f>
        <v>100000</v>
      </c>
      <c r="G281">
        <f>(1 - (1 / (1 + EXP(-((Table2[[#This Row],[Volume]] / 1000) - 4.25))))) * 0.4 + 0.6</f>
        <v>0.96533233379565309</v>
      </c>
      <c r="H281">
        <f>Table2[[#This Row],[Sigmoid]]*'Input Data'!$B$7</f>
        <v>723.99925034673981</v>
      </c>
    </row>
    <row r="282" spans="1:8" x14ac:dyDescent="0.25">
      <c r="A282">
        <v>1900</v>
      </c>
      <c r="B282">
        <f>IF(Table2[[#This Row],[Volume]]&lt;'Input Data'!$B$9,'Input Data'!$B$9,IF(Table2[[#This Row],[Volume]]&gt;'Input Data'!$B$10,'Input Data'!$B$10,Table2[[#This Row],[Volume]]))</f>
        <v>3000</v>
      </c>
      <c r="C282" s="18">
        <f>ROUNDDOWN((Table2[[#This Row],[Volume Used]]-'Input Data'!$B$9)/'Input Data'!$B$11,0)*'Input Data'!$B$12</f>
        <v>0</v>
      </c>
      <c r="D282" s="15">
        <f>-(Table2[[#This Row],[Volume]]*(1-Table2[[#This Row],[Discount]])*'Input Data'!$B$2)/Table2[[#This Row],[Volume]]</f>
        <v>500</v>
      </c>
      <c r="E282">
        <f>ROUNDUP(Table2[[#This Row],[Volume]]/'Input Data'!$B$13,0)</f>
        <v>2</v>
      </c>
      <c r="F282">
        <f>-Table2[[#This Row],[Multiplier]]*'Input Data'!$B$3</f>
        <v>100000</v>
      </c>
      <c r="G282">
        <f>(1 - (1 / (1 + EXP(-((Table2[[#This Row],[Volume]] / 1000) - 4.25))))) * 0.4 + 0.6</f>
        <v>0.9651736910238915</v>
      </c>
      <c r="H282">
        <f>Table2[[#This Row],[Sigmoid]]*'Input Data'!$B$7</f>
        <v>723.88026826791861</v>
      </c>
    </row>
    <row r="283" spans="1:8" x14ac:dyDescent="0.25">
      <c r="A283">
        <v>1905</v>
      </c>
      <c r="B283">
        <f>IF(Table2[[#This Row],[Volume]]&lt;'Input Data'!$B$9,'Input Data'!$B$9,IF(Table2[[#This Row],[Volume]]&gt;'Input Data'!$B$10,'Input Data'!$B$10,Table2[[#This Row],[Volume]]))</f>
        <v>3000</v>
      </c>
      <c r="C283" s="18">
        <f>ROUNDDOWN((Table2[[#This Row],[Volume Used]]-'Input Data'!$B$9)/'Input Data'!$B$11,0)*'Input Data'!$B$12</f>
        <v>0</v>
      </c>
      <c r="D283" s="15">
        <f>-(Table2[[#This Row],[Volume]]*(1-Table2[[#This Row],[Discount]])*'Input Data'!$B$2)/Table2[[#This Row],[Volume]]</f>
        <v>500</v>
      </c>
      <c r="E283">
        <f>ROUNDUP(Table2[[#This Row],[Volume]]/'Input Data'!$B$13,0)</f>
        <v>2</v>
      </c>
      <c r="F283">
        <f>-Table2[[#This Row],[Multiplier]]*'Input Data'!$B$3</f>
        <v>100000</v>
      </c>
      <c r="G283">
        <f>(1 - (1 / (1 + EXP(-((Table2[[#This Row],[Volume]] / 1000) - 4.25))))) * 0.4 + 0.6</f>
        <v>0.96501439180785176</v>
      </c>
      <c r="H283">
        <f>Table2[[#This Row],[Sigmoid]]*'Input Data'!$B$7</f>
        <v>723.76079385588878</v>
      </c>
    </row>
    <row r="284" spans="1:8" x14ac:dyDescent="0.25">
      <c r="A284">
        <v>1910</v>
      </c>
      <c r="B284">
        <f>IF(Table2[[#This Row],[Volume]]&lt;'Input Data'!$B$9,'Input Data'!$B$9,IF(Table2[[#This Row],[Volume]]&gt;'Input Data'!$B$10,'Input Data'!$B$10,Table2[[#This Row],[Volume]]))</f>
        <v>3000</v>
      </c>
      <c r="C284" s="18">
        <f>ROUNDDOWN((Table2[[#This Row],[Volume Used]]-'Input Data'!$B$9)/'Input Data'!$B$11,0)*'Input Data'!$B$12</f>
        <v>0</v>
      </c>
      <c r="D284" s="15">
        <f>-(Table2[[#This Row],[Volume]]*(1-Table2[[#This Row],[Discount]])*'Input Data'!$B$2)/Table2[[#This Row],[Volume]]</f>
        <v>500</v>
      </c>
      <c r="E284">
        <f>ROUNDUP(Table2[[#This Row],[Volume]]/'Input Data'!$B$13,0)</f>
        <v>2</v>
      </c>
      <c r="F284">
        <f>-Table2[[#This Row],[Multiplier]]*'Input Data'!$B$3</f>
        <v>100000</v>
      </c>
      <c r="G284">
        <f>(1 - (1 / (1 + EXP(-((Table2[[#This Row],[Volume]] / 1000) - 4.25))))) * 0.4 + 0.6</f>
        <v>0.96485443406827953</v>
      </c>
      <c r="H284">
        <f>Table2[[#This Row],[Sigmoid]]*'Input Data'!$B$7</f>
        <v>723.64082555120967</v>
      </c>
    </row>
    <row r="285" spans="1:8" x14ac:dyDescent="0.25">
      <c r="A285">
        <v>1915</v>
      </c>
      <c r="B285">
        <f>IF(Table2[[#This Row],[Volume]]&lt;'Input Data'!$B$9,'Input Data'!$B$9,IF(Table2[[#This Row],[Volume]]&gt;'Input Data'!$B$10,'Input Data'!$B$10,Table2[[#This Row],[Volume]]))</f>
        <v>3000</v>
      </c>
      <c r="C285" s="18">
        <f>ROUNDDOWN((Table2[[#This Row],[Volume Used]]-'Input Data'!$B$9)/'Input Data'!$B$11,0)*'Input Data'!$B$12</f>
        <v>0</v>
      </c>
      <c r="D285" s="15">
        <f>-(Table2[[#This Row],[Volume]]*(1-Table2[[#This Row],[Discount]])*'Input Data'!$B$2)/Table2[[#This Row],[Volume]]</f>
        <v>500</v>
      </c>
      <c r="E285">
        <f>ROUNDUP(Table2[[#This Row],[Volume]]/'Input Data'!$B$13,0)</f>
        <v>2</v>
      </c>
      <c r="F285">
        <f>-Table2[[#This Row],[Multiplier]]*'Input Data'!$B$3</f>
        <v>100000</v>
      </c>
      <c r="G285">
        <f>(1 - (1 / (1 + EXP(-((Table2[[#This Row],[Volume]] / 1000) - 4.25))))) * 0.4 + 0.6</f>
        <v>0.96469381572522495</v>
      </c>
      <c r="H285">
        <f>Table2[[#This Row],[Sigmoid]]*'Input Data'!$B$7</f>
        <v>723.52036179391871</v>
      </c>
    </row>
    <row r="286" spans="1:8" x14ac:dyDescent="0.25">
      <c r="A286">
        <v>1920</v>
      </c>
      <c r="B286">
        <f>IF(Table2[[#This Row],[Volume]]&lt;'Input Data'!$B$9,'Input Data'!$B$9,IF(Table2[[#This Row],[Volume]]&gt;'Input Data'!$B$10,'Input Data'!$B$10,Table2[[#This Row],[Volume]]))</f>
        <v>3000</v>
      </c>
      <c r="C286" s="18">
        <f>ROUNDDOWN((Table2[[#This Row],[Volume Used]]-'Input Data'!$B$9)/'Input Data'!$B$11,0)*'Input Data'!$B$12</f>
        <v>0</v>
      </c>
      <c r="D286" s="15">
        <f>-(Table2[[#This Row],[Volume]]*(1-Table2[[#This Row],[Discount]])*'Input Data'!$B$2)/Table2[[#This Row],[Volume]]</f>
        <v>500</v>
      </c>
      <c r="E286">
        <f>ROUNDUP(Table2[[#This Row],[Volume]]/'Input Data'!$B$13,0)</f>
        <v>2</v>
      </c>
      <c r="F286">
        <f>-Table2[[#This Row],[Multiplier]]*'Input Data'!$B$3</f>
        <v>100000</v>
      </c>
      <c r="G286">
        <f>(1 - (1 / (1 + EXP(-((Table2[[#This Row],[Volume]] / 1000) - 4.25))))) * 0.4 + 0.6</f>
        <v>0.96453253469810663</v>
      </c>
      <c r="H286">
        <f>Table2[[#This Row],[Sigmoid]]*'Input Data'!$B$7</f>
        <v>723.39940102357991</v>
      </c>
    </row>
    <row r="287" spans="1:8" x14ac:dyDescent="0.25">
      <c r="A287">
        <v>1925</v>
      </c>
      <c r="B287">
        <f>IF(Table2[[#This Row],[Volume]]&lt;'Input Data'!$B$9,'Input Data'!$B$9,IF(Table2[[#This Row],[Volume]]&gt;'Input Data'!$B$10,'Input Data'!$B$10,Table2[[#This Row],[Volume]]))</f>
        <v>3000</v>
      </c>
      <c r="C287" s="18">
        <f>ROUNDDOWN((Table2[[#This Row],[Volume Used]]-'Input Data'!$B$9)/'Input Data'!$B$11,0)*'Input Data'!$B$12</f>
        <v>0</v>
      </c>
      <c r="D287" s="15">
        <f>-(Table2[[#This Row],[Volume]]*(1-Table2[[#This Row],[Discount]])*'Input Data'!$B$2)/Table2[[#This Row],[Volume]]</f>
        <v>500</v>
      </c>
      <c r="E287">
        <f>ROUNDUP(Table2[[#This Row],[Volume]]/'Input Data'!$B$13,0)</f>
        <v>2</v>
      </c>
      <c r="F287">
        <f>-Table2[[#This Row],[Multiplier]]*'Input Data'!$B$3</f>
        <v>100000</v>
      </c>
      <c r="G287">
        <f>(1 - (1 / (1 + EXP(-((Table2[[#This Row],[Volume]] / 1000) - 4.25))))) * 0.4 + 0.6</f>
        <v>0.96437058890577476</v>
      </c>
      <c r="H287">
        <f>Table2[[#This Row],[Sigmoid]]*'Input Data'!$B$7</f>
        <v>723.27794167933109</v>
      </c>
    </row>
    <row r="288" spans="1:8" x14ac:dyDescent="0.25">
      <c r="A288">
        <v>1930</v>
      </c>
      <c r="B288">
        <f>IF(Table2[[#This Row],[Volume]]&lt;'Input Data'!$B$9,'Input Data'!$B$9,IF(Table2[[#This Row],[Volume]]&gt;'Input Data'!$B$10,'Input Data'!$B$10,Table2[[#This Row],[Volume]]))</f>
        <v>3000</v>
      </c>
      <c r="C288" s="18">
        <f>ROUNDDOWN((Table2[[#This Row],[Volume Used]]-'Input Data'!$B$9)/'Input Data'!$B$11,0)*'Input Data'!$B$12</f>
        <v>0</v>
      </c>
      <c r="D288" s="15">
        <f>-(Table2[[#This Row],[Volume]]*(1-Table2[[#This Row],[Discount]])*'Input Data'!$B$2)/Table2[[#This Row],[Volume]]</f>
        <v>500</v>
      </c>
      <c r="E288">
        <f>ROUNDUP(Table2[[#This Row],[Volume]]/'Input Data'!$B$13,0)</f>
        <v>2</v>
      </c>
      <c r="F288">
        <f>-Table2[[#This Row],[Multiplier]]*'Input Data'!$B$3</f>
        <v>100000</v>
      </c>
      <c r="G288">
        <f>(1 - (1 / (1 + EXP(-((Table2[[#This Row],[Volume]] / 1000) - 4.25))))) * 0.4 + 0.6</f>
        <v>0.9642079762665754</v>
      </c>
      <c r="H288">
        <f>Table2[[#This Row],[Sigmoid]]*'Input Data'!$B$7</f>
        <v>723.1559821999316</v>
      </c>
    </row>
    <row r="289" spans="1:8" x14ac:dyDescent="0.25">
      <c r="A289">
        <v>1935</v>
      </c>
      <c r="B289">
        <f>IF(Table2[[#This Row],[Volume]]&lt;'Input Data'!$B$9,'Input Data'!$B$9,IF(Table2[[#This Row],[Volume]]&gt;'Input Data'!$B$10,'Input Data'!$B$10,Table2[[#This Row],[Volume]]))</f>
        <v>3000</v>
      </c>
      <c r="C289" s="18">
        <f>ROUNDDOWN((Table2[[#This Row],[Volume Used]]-'Input Data'!$B$9)/'Input Data'!$B$11,0)*'Input Data'!$B$12</f>
        <v>0</v>
      </c>
      <c r="D289" s="15">
        <f>-(Table2[[#This Row],[Volume]]*(1-Table2[[#This Row],[Discount]])*'Input Data'!$B$2)/Table2[[#This Row],[Volume]]</f>
        <v>500</v>
      </c>
      <c r="E289">
        <f>ROUNDUP(Table2[[#This Row],[Volume]]/'Input Data'!$B$13,0)</f>
        <v>2</v>
      </c>
      <c r="F289">
        <f>-Table2[[#This Row],[Multiplier]]*'Input Data'!$B$3</f>
        <v>100000</v>
      </c>
      <c r="G289">
        <f>(1 - (1 / (1 + EXP(-((Table2[[#This Row],[Volume]] / 1000) - 4.25))))) * 0.4 + 0.6</f>
        <v>0.96404469469841636</v>
      </c>
      <c r="H289">
        <f>Table2[[#This Row],[Sigmoid]]*'Input Data'!$B$7</f>
        <v>723.03352102381223</v>
      </c>
    </row>
    <row r="290" spans="1:8" x14ac:dyDescent="0.25">
      <c r="A290">
        <v>1940</v>
      </c>
      <c r="B290">
        <f>IF(Table2[[#This Row],[Volume]]&lt;'Input Data'!$B$9,'Input Data'!$B$9,IF(Table2[[#This Row],[Volume]]&gt;'Input Data'!$B$10,'Input Data'!$B$10,Table2[[#This Row],[Volume]]))</f>
        <v>3000</v>
      </c>
      <c r="C290" s="18">
        <f>ROUNDDOWN((Table2[[#This Row],[Volume Used]]-'Input Data'!$B$9)/'Input Data'!$B$11,0)*'Input Data'!$B$12</f>
        <v>0</v>
      </c>
      <c r="D290" s="15">
        <f>-(Table2[[#This Row],[Volume]]*(1-Table2[[#This Row],[Discount]])*'Input Data'!$B$2)/Table2[[#This Row],[Volume]]</f>
        <v>500</v>
      </c>
      <c r="E290">
        <f>ROUNDUP(Table2[[#This Row],[Volume]]/'Input Data'!$B$13,0)</f>
        <v>2</v>
      </c>
      <c r="F290">
        <f>-Table2[[#This Row],[Multiplier]]*'Input Data'!$B$3</f>
        <v>100000</v>
      </c>
      <c r="G290">
        <f>(1 - (1 / (1 + EXP(-((Table2[[#This Row],[Volume]] / 1000) - 4.25))))) * 0.4 + 0.6</f>
        <v>0.96388074211883201</v>
      </c>
      <c r="H290">
        <f>Table2[[#This Row],[Sigmoid]]*'Input Data'!$B$7</f>
        <v>722.91055658912398</v>
      </c>
    </row>
    <row r="291" spans="1:8" x14ac:dyDescent="0.25">
      <c r="A291">
        <v>1945</v>
      </c>
      <c r="B291">
        <f>IF(Table2[[#This Row],[Volume]]&lt;'Input Data'!$B$9,'Input Data'!$B$9,IF(Table2[[#This Row],[Volume]]&gt;'Input Data'!$B$10,'Input Data'!$B$10,Table2[[#This Row],[Volume]]))</f>
        <v>3000</v>
      </c>
      <c r="C291" s="18">
        <f>ROUNDDOWN((Table2[[#This Row],[Volume Used]]-'Input Data'!$B$9)/'Input Data'!$B$11,0)*'Input Data'!$B$12</f>
        <v>0</v>
      </c>
      <c r="D291" s="15">
        <f>-(Table2[[#This Row],[Volume]]*(1-Table2[[#This Row],[Discount]])*'Input Data'!$B$2)/Table2[[#This Row],[Volume]]</f>
        <v>500</v>
      </c>
      <c r="E291">
        <f>ROUNDUP(Table2[[#This Row],[Volume]]/'Input Data'!$B$13,0)</f>
        <v>2</v>
      </c>
      <c r="F291">
        <f>-Table2[[#This Row],[Multiplier]]*'Input Data'!$B$3</f>
        <v>100000</v>
      </c>
      <c r="G291">
        <f>(1 - (1 / (1 + EXP(-((Table2[[#This Row],[Volume]] / 1000) - 4.25))))) * 0.4 + 0.6</f>
        <v>0.96371611644504995</v>
      </c>
      <c r="H291">
        <f>Table2[[#This Row],[Sigmoid]]*'Input Data'!$B$7</f>
        <v>722.78708733378744</v>
      </c>
    </row>
    <row r="292" spans="1:8" x14ac:dyDescent="0.25">
      <c r="A292">
        <v>1950</v>
      </c>
      <c r="B292">
        <f>IF(Table2[[#This Row],[Volume]]&lt;'Input Data'!$B$9,'Input Data'!$B$9,IF(Table2[[#This Row],[Volume]]&gt;'Input Data'!$B$10,'Input Data'!$B$10,Table2[[#This Row],[Volume]]))</f>
        <v>3000</v>
      </c>
      <c r="C292" s="18">
        <f>ROUNDDOWN((Table2[[#This Row],[Volume Used]]-'Input Data'!$B$9)/'Input Data'!$B$11,0)*'Input Data'!$B$12</f>
        <v>0</v>
      </c>
      <c r="D292" s="15">
        <f>-(Table2[[#This Row],[Volume]]*(1-Table2[[#This Row],[Discount]])*'Input Data'!$B$2)/Table2[[#This Row],[Volume]]</f>
        <v>500</v>
      </c>
      <c r="E292">
        <f>ROUNDUP(Table2[[#This Row],[Volume]]/'Input Data'!$B$13,0)</f>
        <v>2</v>
      </c>
      <c r="F292">
        <f>-Table2[[#This Row],[Multiplier]]*'Input Data'!$B$3</f>
        <v>100000</v>
      </c>
      <c r="G292">
        <f>(1 - (1 / (1 + EXP(-((Table2[[#This Row],[Volume]] / 1000) - 4.25))))) * 0.4 + 0.6</f>
        <v>0.96355081559405753</v>
      </c>
      <c r="H292">
        <f>Table2[[#This Row],[Sigmoid]]*'Input Data'!$B$7</f>
        <v>722.66311169554319</v>
      </c>
    </row>
    <row r="293" spans="1:8" x14ac:dyDescent="0.25">
      <c r="A293">
        <v>1955</v>
      </c>
      <c r="B293">
        <f>IF(Table2[[#This Row],[Volume]]&lt;'Input Data'!$B$9,'Input Data'!$B$9,IF(Table2[[#This Row],[Volume]]&gt;'Input Data'!$B$10,'Input Data'!$B$10,Table2[[#This Row],[Volume]]))</f>
        <v>3000</v>
      </c>
      <c r="C293" s="18">
        <f>ROUNDDOWN((Table2[[#This Row],[Volume Used]]-'Input Data'!$B$9)/'Input Data'!$B$11,0)*'Input Data'!$B$12</f>
        <v>0</v>
      </c>
      <c r="D293" s="15">
        <f>-(Table2[[#This Row],[Volume]]*(1-Table2[[#This Row],[Discount]])*'Input Data'!$B$2)/Table2[[#This Row],[Volume]]</f>
        <v>500</v>
      </c>
      <c r="E293">
        <f>ROUNDUP(Table2[[#This Row],[Volume]]/'Input Data'!$B$13,0)</f>
        <v>2</v>
      </c>
      <c r="F293">
        <f>-Table2[[#This Row],[Multiplier]]*'Input Data'!$B$3</f>
        <v>100000</v>
      </c>
      <c r="G293">
        <f>(1 - (1 / (1 + EXP(-((Table2[[#This Row],[Volume]] / 1000) - 4.25))))) * 0.4 + 0.6</f>
        <v>0.96338483748267001</v>
      </c>
      <c r="H293">
        <f>Table2[[#This Row],[Sigmoid]]*'Input Data'!$B$7</f>
        <v>722.53862811200247</v>
      </c>
    </row>
    <row r="294" spans="1:8" x14ac:dyDescent="0.25">
      <c r="A294">
        <v>1960</v>
      </c>
      <c r="B294">
        <f>IF(Table2[[#This Row],[Volume]]&lt;'Input Data'!$B$9,'Input Data'!$B$9,IF(Table2[[#This Row],[Volume]]&gt;'Input Data'!$B$10,'Input Data'!$B$10,Table2[[#This Row],[Volume]]))</f>
        <v>3000</v>
      </c>
      <c r="C294" s="18">
        <f>ROUNDDOWN((Table2[[#This Row],[Volume Used]]-'Input Data'!$B$9)/'Input Data'!$B$11,0)*'Input Data'!$B$12</f>
        <v>0</v>
      </c>
      <c r="D294" s="15">
        <f>-(Table2[[#This Row],[Volume]]*(1-Table2[[#This Row],[Discount]])*'Input Data'!$B$2)/Table2[[#This Row],[Volume]]</f>
        <v>500</v>
      </c>
      <c r="E294">
        <f>ROUNDUP(Table2[[#This Row],[Volume]]/'Input Data'!$B$13,0)</f>
        <v>2</v>
      </c>
      <c r="F294">
        <f>-Table2[[#This Row],[Multiplier]]*'Input Data'!$B$3</f>
        <v>100000</v>
      </c>
      <c r="G294">
        <f>(1 - (1 / (1 + EXP(-((Table2[[#This Row],[Volume]] / 1000) - 4.25))))) * 0.4 + 0.6</f>
        <v>0.96321818002759829</v>
      </c>
      <c r="H294">
        <f>Table2[[#This Row],[Sigmoid]]*'Input Data'!$B$7</f>
        <v>722.41363502069873</v>
      </c>
    </row>
    <row r="295" spans="1:8" x14ac:dyDescent="0.25">
      <c r="A295">
        <v>1965</v>
      </c>
      <c r="B295">
        <f>IF(Table2[[#This Row],[Volume]]&lt;'Input Data'!$B$9,'Input Data'!$B$9,IF(Table2[[#This Row],[Volume]]&gt;'Input Data'!$B$10,'Input Data'!$B$10,Table2[[#This Row],[Volume]]))</f>
        <v>3000</v>
      </c>
      <c r="C295" s="18">
        <f>ROUNDDOWN((Table2[[#This Row],[Volume Used]]-'Input Data'!$B$9)/'Input Data'!$B$11,0)*'Input Data'!$B$12</f>
        <v>0</v>
      </c>
      <c r="D295" s="15">
        <f>-(Table2[[#This Row],[Volume]]*(1-Table2[[#This Row],[Discount]])*'Input Data'!$B$2)/Table2[[#This Row],[Volume]]</f>
        <v>500</v>
      </c>
      <c r="E295">
        <f>ROUNDUP(Table2[[#This Row],[Volume]]/'Input Data'!$B$13,0)</f>
        <v>2</v>
      </c>
      <c r="F295">
        <f>-Table2[[#This Row],[Multiplier]]*'Input Data'!$B$3</f>
        <v>100000</v>
      </c>
      <c r="G295">
        <f>(1 - (1 / (1 + EXP(-((Table2[[#This Row],[Volume]] / 1000) - 4.25))))) * 0.4 + 0.6</f>
        <v>0.96305084114551753</v>
      </c>
      <c r="H295">
        <f>Table2[[#This Row],[Sigmoid]]*'Input Data'!$B$7</f>
        <v>722.28813085913816</v>
      </c>
    </row>
    <row r="296" spans="1:8" x14ac:dyDescent="0.25">
      <c r="A296">
        <v>1970</v>
      </c>
      <c r="B296">
        <f>IF(Table2[[#This Row],[Volume]]&lt;'Input Data'!$B$9,'Input Data'!$B$9,IF(Table2[[#This Row],[Volume]]&gt;'Input Data'!$B$10,'Input Data'!$B$10,Table2[[#This Row],[Volume]]))</f>
        <v>3000</v>
      </c>
      <c r="C296" s="18">
        <f>ROUNDDOWN((Table2[[#This Row],[Volume Used]]-'Input Data'!$B$9)/'Input Data'!$B$11,0)*'Input Data'!$B$12</f>
        <v>0</v>
      </c>
      <c r="D296" s="15">
        <f>-(Table2[[#This Row],[Volume]]*(1-Table2[[#This Row],[Discount]])*'Input Data'!$B$2)/Table2[[#This Row],[Volume]]</f>
        <v>500</v>
      </c>
      <c r="E296">
        <f>ROUNDUP(Table2[[#This Row],[Volume]]/'Input Data'!$B$13,0)</f>
        <v>2</v>
      </c>
      <c r="F296">
        <f>-Table2[[#This Row],[Multiplier]]*'Input Data'!$B$3</f>
        <v>100000</v>
      </c>
      <c r="G296">
        <f>(1 - (1 / (1 + EXP(-((Table2[[#This Row],[Volume]] / 1000) - 4.25))))) * 0.4 + 0.6</f>
        <v>0.96288281875313719</v>
      </c>
      <c r="H296">
        <f>Table2[[#This Row],[Sigmoid]]*'Input Data'!$B$7</f>
        <v>722.16211406485286</v>
      </c>
    </row>
    <row r="297" spans="1:8" x14ac:dyDescent="0.25">
      <c r="A297">
        <v>1975</v>
      </c>
      <c r="B297">
        <f>IF(Table2[[#This Row],[Volume]]&lt;'Input Data'!$B$9,'Input Data'!$B$9,IF(Table2[[#This Row],[Volume]]&gt;'Input Data'!$B$10,'Input Data'!$B$10,Table2[[#This Row],[Volume]]))</f>
        <v>3000</v>
      </c>
      <c r="C297" s="18">
        <f>ROUNDDOWN((Table2[[#This Row],[Volume Used]]-'Input Data'!$B$9)/'Input Data'!$B$11,0)*'Input Data'!$B$12</f>
        <v>0</v>
      </c>
      <c r="D297" s="15">
        <f>-(Table2[[#This Row],[Volume]]*(1-Table2[[#This Row],[Discount]])*'Input Data'!$B$2)/Table2[[#This Row],[Volume]]</f>
        <v>500</v>
      </c>
      <c r="E297">
        <f>ROUNDUP(Table2[[#This Row],[Volume]]/'Input Data'!$B$13,0)</f>
        <v>2</v>
      </c>
      <c r="F297">
        <f>-Table2[[#This Row],[Multiplier]]*'Input Data'!$B$3</f>
        <v>100000</v>
      </c>
      <c r="G297">
        <f>(1 - (1 / (1 + EXP(-((Table2[[#This Row],[Volume]] / 1000) - 4.25))))) * 0.4 + 0.6</f>
        <v>0.96271411076727054</v>
      </c>
      <c r="H297">
        <f>Table2[[#This Row],[Sigmoid]]*'Input Data'!$B$7</f>
        <v>722.03558307545291</v>
      </c>
    </row>
    <row r="298" spans="1:8" x14ac:dyDescent="0.25">
      <c r="A298">
        <v>1980</v>
      </c>
      <c r="B298">
        <f>IF(Table2[[#This Row],[Volume]]&lt;'Input Data'!$B$9,'Input Data'!$B$9,IF(Table2[[#This Row],[Volume]]&gt;'Input Data'!$B$10,'Input Data'!$B$10,Table2[[#This Row],[Volume]]))</f>
        <v>3000</v>
      </c>
      <c r="C298" s="18">
        <f>ROUNDDOWN((Table2[[#This Row],[Volume Used]]-'Input Data'!$B$9)/'Input Data'!$B$11,0)*'Input Data'!$B$12</f>
        <v>0</v>
      </c>
      <c r="D298" s="15">
        <f>-(Table2[[#This Row],[Volume]]*(1-Table2[[#This Row],[Discount]])*'Input Data'!$B$2)/Table2[[#This Row],[Volume]]</f>
        <v>500</v>
      </c>
      <c r="E298">
        <f>ROUNDUP(Table2[[#This Row],[Volume]]/'Input Data'!$B$13,0)</f>
        <v>2</v>
      </c>
      <c r="F298">
        <f>-Table2[[#This Row],[Multiplier]]*'Input Data'!$B$3</f>
        <v>100000</v>
      </c>
      <c r="G298">
        <f>(1 - (1 / (1 + EXP(-((Table2[[#This Row],[Volume]] / 1000) - 4.25))))) * 0.4 + 0.6</f>
        <v>0.96254471510490569</v>
      </c>
      <c r="H298">
        <f>Table2[[#This Row],[Sigmoid]]*'Input Data'!$B$7</f>
        <v>721.90853632867925</v>
      </c>
    </row>
    <row r="299" spans="1:8" x14ac:dyDescent="0.25">
      <c r="A299">
        <v>1985</v>
      </c>
      <c r="B299">
        <f>IF(Table2[[#This Row],[Volume]]&lt;'Input Data'!$B$9,'Input Data'!$B$9,IF(Table2[[#This Row],[Volume]]&gt;'Input Data'!$B$10,'Input Data'!$B$10,Table2[[#This Row],[Volume]]))</f>
        <v>3000</v>
      </c>
      <c r="C299" s="18">
        <f>ROUNDDOWN((Table2[[#This Row],[Volume Used]]-'Input Data'!$B$9)/'Input Data'!$B$11,0)*'Input Data'!$B$12</f>
        <v>0</v>
      </c>
      <c r="D299" s="15">
        <f>-(Table2[[#This Row],[Volume]]*(1-Table2[[#This Row],[Discount]])*'Input Data'!$B$2)/Table2[[#This Row],[Volume]]</f>
        <v>500</v>
      </c>
      <c r="E299">
        <f>ROUNDUP(Table2[[#This Row],[Volume]]/'Input Data'!$B$13,0)</f>
        <v>2</v>
      </c>
      <c r="F299">
        <f>-Table2[[#This Row],[Multiplier]]*'Input Data'!$B$3</f>
        <v>100000</v>
      </c>
      <c r="G299">
        <f>(1 - (1 / (1 + EXP(-((Table2[[#This Row],[Volume]] / 1000) - 4.25))))) * 0.4 + 0.6</f>
        <v>0.96237462968327692</v>
      </c>
      <c r="H299">
        <f>Table2[[#This Row],[Sigmoid]]*'Input Data'!$B$7</f>
        <v>721.78097226245768</v>
      </c>
    </row>
    <row r="300" spans="1:8" x14ac:dyDescent="0.25">
      <c r="A300">
        <v>1990</v>
      </c>
      <c r="B300">
        <f>IF(Table2[[#This Row],[Volume]]&lt;'Input Data'!$B$9,'Input Data'!$B$9,IF(Table2[[#This Row],[Volume]]&gt;'Input Data'!$B$10,'Input Data'!$B$10,Table2[[#This Row],[Volume]]))</f>
        <v>3000</v>
      </c>
      <c r="C300" s="18">
        <f>ROUNDDOWN((Table2[[#This Row],[Volume Used]]-'Input Data'!$B$9)/'Input Data'!$B$11,0)*'Input Data'!$B$12</f>
        <v>0</v>
      </c>
      <c r="D300" s="15">
        <f>-(Table2[[#This Row],[Volume]]*(1-Table2[[#This Row],[Discount]])*'Input Data'!$B$2)/Table2[[#This Row],[Volume]]</f>
        <v>500</v>
      </c>
      <c r="E300">
        <f>ROUNDUP(Table2[[#This Row],[Volume]]/'Input Data'!$B$13,0)</f>
        <v>2</v>
      </c>
      <c r="F300">
        <f>-Table2[[#This Row],[Multiplier]]*'Input Data'!$B$3</f>
        <v>100000</v>
      </c>
      <c r="G300">
        <f>(1 - (1 / (1 + EXP(-((Table2[[#This Row],[Volume]] / 1000) - 4.25))))) * 0.4 + 0.6</f>
        <v>0.96220385241993633</v>
      </c>
      <c r="H300">
        <f>Table2[[#This Row],[Sigmoid]]*'Input Data'!$B$7</f>
        <v>721.65288931495229</v>
      </c>
    </row>
    <row r="301" spans="1:8" x14ac:dyDescent="0.25">
      <c r="A301">
        <v>1995</v>
      </c>
      <c r="B301">
        <f>IF(Table2[[#This Row],[Volume]]&lt;'Input Data'!$B$9,'Input Data'!$B$9,IF(Table2[[#This Row],[Volume]]&gt;'Input Data'!$B$10,'Input Data'!$B$10,Table2[[#This Row],[Volume]]))</f>
        <v>3000</v>
      </c>
      <c r="C301" s="18">
        <f>ROUNDDOWN((Table2[[#This Row],[Volume Used]]-'Input Data'!$B$9)/'Input Data'!$B$11,0)*'Input Data'!$B$12</f>
        <v>0</v>
      </c>
      <c r="D301" s="15">
        <f>-(Table2[[#This Row],[Volume]]*(1-Table2[[#This Row],[Discount]])*'Input Data'!$B$2)/Table2[[#This Row],[Volume]]</f>
        <v>500</v>
      </c>
      <c r="E301">
        <f>ROUNDUP(Table2[[#This Row],[Volume]]/'Input Data'!$B$13,0)</f>
        <v>2</v>
      </c>
      <c r="F301">
        <f>-Table2[[#This Row],[Multiplier]]*'Input Data'!$B$3</f>
        <v>100000</v>
      </c>
      <c r="G301">
        <f>(1 - (1 / (1 + EXP(-((Table2[[#This Row],[Volume]] / 1000) - 4.25))))) * 0.4 + 0.6</f>
        <v>0.96203238123282708</v>
      </c>
      <c r="H301">
        <f>Table2[[#This Row],[Sigmoid]]*'Input Data'!$B$7</f>
        <v>721.52428592462036</v>
      </c>
    </row>
    <row r="302" spans="1:8" x14ac:dyDescent="0.25">
      <c r="A302">
        <v>2000</v>
      </c>
      <c r="B302">
        <f>IF(Table2[[#This Row],[Volume]]&lt;'Input Data'!$B$9,'Input Data'!$B$9,IF(Table2[[#This Row],[Volume]]&gt;'Input Data'!$B$10,'Input Data'!$B$10,Table2[[#This Row],[Volume]]))</f>
        <v>3000</v>
      </c>
      <c r="C302" s="18">
        <f>ROUNDDOWN((Table2[[#This Row],[Volume Used]]-'Input Data'!$B$9)/'Input Data'!$B$11,0)*'Input Data'!$B$12</f>
        <v>0</v>
      </c>
      <c r="D302" s="15">
        <f>-(Table2[[#This Row],[Volume]]*(1-Table2[[#This Row],[Discount]])*'Input Data'!$B$2)/Table2[[#This Row],[Volume]]</f>
        <v>500</v>
      </c>
      <c r="E302">
        <f>ROUNDUP(Table2[[#This Row],[Volume]]/'Input Data'!$B$13,0)</f>
        <v>2</v>
      </c>
      <c r="F302">
        <f>-Table2[[#This Row],[Multiplier]]*'Input Data'!$B$3</f>
        <v>100000</v>
      </c>
      <c r="G302">
        <f>(1 - (1 / (1 + EXP(-((Table2[[#This Row],[Volume]] / 1000) - 4.25))))) * 0.4 + 0.6</f>
        <v>0.96186021404035627</v>
      </c>
      <c r="H302">
        <f>Table2[[#This Row],[Sigmoid]]*'Input Data'!$B$7</f>
        <v>721.39516053026716</v>
      </c>
    </row>
    <row r="303" spans="1:8" x14ac:dyDescent="0.25">
      <c r="A303">
        <v>2005</v>
      </c>
      <c r="B303">
        <f>IF(Table2[[#This Row],[Volume]]&lt;'Input Data'!$B$9,'Input Data'!$B$9,IF(Table2[[#This Row],[Volume]]&gt;'Input Data'!$B$10,'Input Data'!$B$10,Table2[[#This Row],[Volume]]))</f>
        <v>3000</v>
      </c>
      <c r="C303" s="18">
        <f>ROUNDDOWN((Table2[[#This Row],[Volume Used]]-'Input Data'!$B$9)/'Input Data'!$B$11,0)*'Input Data'!$B$12</f>
        <v>0</v>
      </c>
      <c r="D303" s="15">
        <f>-(Table2[[#This Row],[Volume]]*(1-Table2[[#This Row],[Discount]])*'Input Data'!$B$2)/Table2[[#This Row],[Volume]]</f>
        <v>500</v>
      </c>
      <c r="E303">
        <f>ROUNDUP(Table2[[#This Row],[Volume]]/'Input Data'!$B$13,0)</f>
        <v>3</v>
      </c>
      <c r="F303">
        <f>-Table2[[#This Row],[Multiplier]]*'Input Data'!$B$3</f>
        <v>150000</v>
      </c>
      <c r="G303">
        <f>(1 - (1 / (1 + EXP(-((Table2[[#This Row],[Volume]] / 1000) - 4.25))))) * 0.4 + 0.6</f>
        <v>0.96168734876146889</v>
      </c>
      <c r="H303">
        <f>Table2[[#This Row],[Sigmoid]]*'Input Data'!$B$7</f>
        <v>721.26551157110168</v>
      </c>
    </row>
    <row r="304" spans="1:8" x14ac:dyDescent="0.25">
      <c r="A304">
        <v>2010</v>
      </c>
      <c r="B304">
        <f>IF(Table2[[#This Row],[Volume]]&lt;'Input Data'!$B$9,'Input Data'!$B$9,IF(Table2[[#This Row],[Volume]]&gt;'Input Data'!$B$10,'Input Data'!$B$10,Table2[[#This Row],[Volume]]))</f>
        <v>3000</v>
      </c>
      <c r="C304" s="18">
        <f>ROUNDDOWN((Table2[[#This Row],[Volume Used]]-'Input Data'!$B$9)/'Input Data'!$B$11,0)*'Input Data'!$B$12</f>
        <v>0</v>
      </c>
      <c r="D304" s="15">
        <f>-(Table2[[#This Row],[Volume]]*(1-Table2[[#This Row],[Discount]])*'Input Data'!$B$2)/Table2[[#This Row],[Volume]]</f>
        <v>500</v>
      </c>
      <c r="E304">
        <f>ROUNDUP(Table2[[#This Row],[Volume]]/'Input Data'!$B$13,0)</f>
        <v>3</v>
      </c>
      <c r="F304">
        <f>-Table2[[#This Row],[Multiplier]]*'Input Data'!$B$3</f>
        <v>150000</v>
      </c>
      <c r="G304">
        <f>(1 - (1 / (1 + EXP(-((Table2[[#This Row],[Volume]] / 1000) - 4.25))))) * 0.4 + 0.6</f>
        <v>0.9615137833157229</v>
      </c>
      <c r="H304">
        <f>Table2[[#This Row],[Sigmoid]]*'Input Data'!$B$7</f>
        <v>721.1353374867922</v>
      </c>
    </row>
    <row r="305" spans="1:8" x14ac:dyDescent="0.25">
      <c r="A305">
        <v>2015</v>
      </c>
      <c r="B305">
        <f>IF(Table2[[#This Row],[Volume]]&lt;'Input Data'!$B$9,'Input Data'!$B$9,IF(Table2[[#This Row],[Volume]]&gt;'Input Data'!$B$10,'Input Data'!$B$10,Table2[[#This Row],[Volume]]))</f>
        <v>3000</v>
      </c>
      <c r="C305" s="18">
        <f>ROUNDDOWN((Table2[[#This Row],[Volume Used]]-'Input Data'!$B$9)/'Input Data'!$B$11,0)*'Input Data'!$B$12</f>
        <v>0</v>
      </c>
      <c r="D305" s="15">
        <f>-(Table2[[#This Row],[Volume]]*(1-Table2[[#This Row],[Discount]])*'Input Data'!$B$2)/Table2[[#This Row],[Volume]]</f>
        <v>500</v>
      </c>
      <c r="E305">
        <f>ROUNDUP(Table2[[#This Row],[Volume]]/'Input Data'!$B$13,0)</f>
        <v>3</v>
      </c>
      <c r="F305">
        <f>-Table2[[#This Row],[Multiplier]]*'Input Data'!$B$3</f>
        <v>150000</v>
      </c>
      <c r="G305">
        <f>(1 - (1 / (1 + EXP(-((Table2[[#This Row],[Volume]] / 1000) - 4.25))))) * 0.4 + 0.6</f>
        <v>0.96133951562336362</v>
      </c>
      <c r="H305">
        <f>Table2[[#This Row],[Sigmoid]]*'Input Data'!$B$7</f>
        <v>721.00463671752266</v>
      </c>
    </row>
    <row r="306" spans="1:8" x14ac:dyDescent="0.25">
      <c r="A306">
        <v>2020</v>
      </c>
      <c r="B306">
        <f>IF(Table2[[#This Row],[Volume]]&lt;'Input Data'!$B$9,'Input Data'!$B$9,IF(Table2[[#This Row],[Volume]]&gt;'Input Data'!$B$10,'Input Data'!$B$10,Table2[[#This Row],[Volume]]))</f>
        <v>3000</v>
      </c>
      <c r="C306" s="18">
        <f>ROUNDDOWN((Table2[[#This Row],[Volume Used]]-'Input Data'!$B$9)/'Input Data'!$B$11,0)*'Input Data'!$B$12</f>
        <v>0</v>
      </c>
      <c r="D306" s="15">
        <f>-(Table2[[#This Row],[Volume]]*(1-Table2[[#This Row],[Discount]])*'Input Data'!$B$2)/Table2[[#This Row],[Volume]]</f>
        <v>500</v>
      </c>
      <c r="E306">
        <f>ROUNDUP(Table2[[#This Row],[Volume]]/'Input Data'!$B$13,0)</f>
        <v>3</v>
      </c>
      <c r="F306">
        <f>-Table2[[#This Row],[Multiplier]]*'Input Data'!$B$3</f>
        <v>150000</v>
      </c>
      <c r="G306">
        <f>(1 - (1 / (1 + EXP(-((Table2[[#This Row],[Volume]] / 1000) - 4.25))))) * 0.4 + 0.6</f>
        <v>0.96116454360540038</v>
      </c>
      <c r="H306">
        <f>Table2[[#This Row],[Sigmoid]]*'Input Data'!$B$7</f>
        <v>720.87340770405024</v>
      </c>
    </row>
    <row r="307" spans="1:8" x14ac:dyDescent="0.25">
      <c r="A307">
        <v>2025</v>
      </c>
      <c r="B307">
        <f>IF(Table2[[#This Row],[Volume]]&lt;'Input Data'!$B$9,'Input Data'!$B$9,IF(Table2[[#This Row],[Volume]]&gt;'Input Data'!$B$10,'Input Data'!$B$10,Table2[[#This Row],[Volume]]))</f>
        <v>3000</v>
      </c>
      <c r="C307" s="18">
        <f>ROUNDDOWN((Table2[[#This Row],[Volume Used]]-'Input Data'!$B$9)/'Input Data'!$B$11,0)*'Input Data'!$B$12</f>
        <v>0</v>
      </c>
      <c r="D307" s="15">
        <f>-(Table2[[#This Row],[Volume]]*(1-Table2[[#This Row],[Discount]])*'Input Data'!$B$2)/Table2[[#This Row],[Volume]]</f>
        <v>500</v>
      </c>
      <c r="E307">
        <f>ROUNDUP(Table2[[#This Row],[Volume]]/'Input Data'!$B$13,0)</f>
        <v>3</v>
      </c>
      <c r="F307">
        <f>-Table2[[#This Row],[Multiplier]]*'Input Data'!$B$3</f>
        <v>150000</v>
      </c>
      <c r="G307">
        <f>(1 - (1 / (1 + EXP(-((Table2[[#This Row],[Volume]] / 1000) - 4.25))))) * 0.4 + 0.6</f>
        <v>0.96098886518368298</v>
      </c>
      <c r="H307">
        <f>Table2[[#This Row],[Sigmoid]]*'Input Data'!$B$7</f>
        <v>720.74164888776227</v>
      </c>
    </row>
    <row r="308" spans="1:8" x14ac:dyDescent="0.25">
      <c r="A308">
        <v>2030</v>
      </c>
      <c r="B308">
        <f>IF(Table2[[#This Row],[Volume]]&lt;'Input Data'!$B$9,'Input Data'!$B$9,IF(Table2[[#This Row],[Volume]]&gt;'Input Data'!$B$10,'Input Data'!$B$10,Table2[[#This Row],[Volume]]))</f>
        <v>3000</v>
      </c>
      <c r="C308" s="18">
        <f>ROUNDDOWN((Table2[[#This Row],[Volume Used]]-'Input Data'!$B$9)/'Input Data'!$B$11,0)*'Input Data'!$B$12</f>
        <v>0</v>
      </c>
      <c r="D308" s="15">
        <f>-(Table2[[#This Row],[Volume]]*(1-Table2[[#This Row],[Discount]])*'Input Data'!$B$2)/Table2[[#This Row],[Volume]]</f>
        <v>500</v>
      </c>
      <c r="E308">
        <f>ROUNDUP(Table2[[#This Row],[Volume]]/'Input Data'!$B$13,0)</f>
        <v>3</v>
      </c>
      <c r="F308">
        <f>-Table2[[#This Row],[Multiplier]]*'Input Data'!$B$3</f>
        <v>150000</v>
      </c>
      <c r="G308">
        <f>(1 - (1 / (1 + EXP(-((Table2[[#This Row],[Volume]] / 1000) - 4.25))))) * 0.4 + 0.6</f>
        <v>0.96081247828097838</v>
      </c>
      <c r="H308">
        <f>Table2[[#This Row],[Sigmoid]]*'Input Data'!$B$7</f>
        <v>720.60935871073377</v>
      </c>
    </row>
    <row r="309" spans="1:8" x14ac:dyDescent="0.25">
      <c r="A309">
        <v>2035</v>
      </c>
      <c r="B309">
        <f>IF(Table2[[#This Row],[Volume]]&lt;'Input Data'!$B$9,'Input Data'!$B$9,IF(Table2[[#This Row],[Volume]]&gt;'Input Data'!$B$10,'Input Data'!$B$10,Table2[[#This Row],[Volume]]))</f>
        <v>3000</v>
      </c>
      <c r="C309" s="18">
        <f>ROUNDDOWN((Table2[[#This Row],[Volume Used]]-'Input Data'!$B$9)/'Input Data'!$B$11,0)*'Input Data'!$B$12</f>
        <v>0</v>
      </c>
      <c r="D309" s="15">
        <f>-(Table2[[#This Row],[Volume]]*(1-Table2[[#This Row],[Discount]])*'Input Data'!$B$2)/Table2[[#This Row],[Volume]]</f>
        <v>500</v>
      </c>
      <c r="E309">
        <f>ROUNDUP(Table2[[#This Row],[Volume]]/'Input Data'!$B$13,0)</f>
        <v>3</v>
      </c>
      <c r="F309">
        <f>-Table2[[#This Row],[Multiplier]]*'Input Data'!$B$3</f>
        <v>150000</v>
      </c>
      <c r="G309">
        <f>(1 - (1 / (1 + EXP(-((Table2[[#This Row],[Volume]] / 1000) - 4.25))))) * 0.4 + 0.6</f>
        <v>0.96063538082104927</v>
      </c>
      <c r="H309">
        <f>Table2[[#This Row],[Sigmoid]]*'Input Data'!$B$7</f>
        <v>720.47653561578693</v>
      </c>
    </row>
    <row r="310" spans="1:8" x14ac:dyDescent="0.25">
      <c r="A310">
        <v>2040</v>
      </c>
      <c r="B310">
        <f>IF(Table2[[#This Row],[Volume]]&lt;'Input Data'!$B$9,'Input Data'!$B$9,IF(Table2[[#This Row],[Volume]]&gt;'Input Data'!$B$10,'Input Data'!$B$10,Table2[[#This Row],[Volume]]))</f>
        <v>3000</v>
      </c>
      <c r="C310" s="18">
        <f>ROUNDDOWN((Table2[[#This Row],[Volume Used]]-'Input Data'!$B$9)/'Input Data'!$B$11,0)*'Input Data'!$B$12</f>
        <v>0</v>
      </c>
      <c r="D310" s="15">
        <f>-(Table2[[#This Row],[Volume]]*(1-Table2[[#This Row],[Discount]])*'Input Data'!$B$2)/Table2[[#This Row],[Volume]]</f>
        <v>500</v>
      </c>
      <c r="E310">
        <f>ROUNDUP(Table2[[#This Row],[Volume]]/'Input Data'!$B$13,0)</f>
        <v>3</v>
      </c>
      <c r="F310">
        <f>-Table2[[#This Row],[Multiplier]]*'Input Data'!$B$3</f>
        <v>150000</v>
      </c>
      <c r="G310">
        <f>(1 - (1 / (1 + EXP(-((Table2[[#This Row],[Volume]] / 1000) - 4.25))))) * 0.4 + 0.6</f>
        <v>0.96045757072873228</v>
      </c>
      <c r="H310">
        <f>Table2[[#This Row],[Sigmoid]]*'Input Data'!$B$7</f>
        <v>720.34317804654916</v>
      </c>
    </row>
    <row r="311" spans="1:8" x14ac:dyDescent="0.25">
      <c r="A311">
        <v>2045</v>
      </c>
      <c r="B311">
        <f>IF(Table2[[#This Row],[Volume]]&lt;'Input Data'!$B$9,'Input Data'!$B$9,IF(Table2[[#This Row],[Volume]]&gt;'Input Data'!$B$10,'Input Data'!$B$10,Table2[[#This Row],[Volume]]))</f>
        <v>3000</v>
      </c>
      <c r="C311" s="18">
        <f>ROUNDDOWN((Table2[[#This Row],[Volume Used]]-'Input Data'!$B$9)/'Input Data'!$B$11,0)*'Input Data'!$B$12</f>
        <v>0</v>
      </c>
      <c r="D311" s="15">
        <f>-(Table2[[#This Row],[Volume]]*(1-Table2[[#This Row],[Discount]])*'Input Data'!$B$2)/Table2[[#This Row],[Volume]]</f>
        <v>500</v>
      </c>
      <c r="E311">
        <f>ROUNDUP(Table2[[#This Row],[Volume]]/'Input Data'!$B$13,0)</f>
        <v>3</v>
      </c>
      <c r="F311">
        <f>-Table2[[#This Row],[Multiplier]]*'Input Data'!$B$3</f>
        <v>150000</v>
      </c>
      <c r="G311">
        <f>(1 - (1 / (1 + EXP(-((Table2[[#This Row],[Volume]] / 1000) - 4.25))))) * 0.4 + 0.6</f>
        <v>0.96027904593001689</v>
      </c>
      <c r="H311">
        <f>Table2[[#This Row],[Sigmoid]]*'Input Data'!$B$7</f>
        <v>720.20928444751269</v>
      </c>
    </row>
    <row r="312" spans="1:8" x14ac:dyDescent="0.25">
      <c r="A312">
        <v>2050</v>
      </c>
      <c r="B312">
        <f>IF(Table2[[#This Row],[Volume]]&lt;'Input Data'!$B$9,'Input Data'!$B$9,IF(Table2[[#This Row],[Volume]]&gt;'Input Data'!$B$10,'Input Data'!$B$10,Table2[[#This Row],[Volume]]))</f>
        <v>3000</v>
      </c>
      <c r="C312" s="18">
        <f>ROUNDDOWN((Table2[[#This Row],[Volume Used]]-'Input Data'!$B$9)/'Input Data'!$B$11,0)*'Input Data'!$B$12</f>
        <v>0</v>
      </c>
      <c r="D312" s="15">
        <f>-(Table2[[#This Row],[Volume]]*(1-Table2[[#This Row],[Discount]])*'Input Data'!$B$2)/Table2[[#This Row],[Volume]]</f>
        <v>500</v>
      </c>
      <c r="E312">
        <f>ROUNDUP(Table2[[#This Row],[Volume]]/'Input Data'!$B$13,0)</f>
        <v>3</v>
      </c>
      <c r="F312">
        <f>-Table2[[#This Row],[Multiplier]]*'Input Data'!$B$3</f>
        <v>150000</v>
      </c>
      <c r="G312">
        <f>(1 - (1 / (1 + EXP(-((Table2[[#This Row],[Volume]] / 1000) - 4.25))))) * 0.4 + 0.6</f>
        <v>0.96009980435212594</v>
      </c>
      <c r="H312">
        <f>Table2[[#This Row],[Sigmoid]]*'Input Data'!$B$7</f>
        <v>720.07485326409449</v>
      </c>
    </row>
    <row r="313" spans="1:8" x14ac:dyDescent="0.25">
      <c r="A313">
        <v>2055</v>
      </c>
      <c r="B313">
        <f>IF(Table2[[#This Row],[Volume]]&lt;'Input Data'!$B$9,'Input Data'!$B$9,IF(Table2[[#This Row],[Volume]]&gt;'Input Data'!$B$10,'Input Data'!$B$10,Table2[[#This Row],[Volume]]))</f>
        <v>3000</v>
      </c>
      <c r="C313" s="18">
        <f>ROUNDDOWN((Table2[[#This Row],[Volume Used]]-'Input Data'!$B$9)/'Input Data'!$B$11,0)*'Input Data'!$B$12</f>
        <v>0</v>
      </c>
      <c r="D313" s="15">
        <f>-(Table2[[#This Row],[Volume]]*(1-Table2[[#This Row],[Discount]])*'Input Data'!$B$2)/Table2[[#This Row],[Volume]]</f>
        <v>500</v>
      </c>
      <c r="E313">
        <f>ROUNDUP(Table2[[#This Row],[Volume]]/'Input Data'!$B$13,0)</f>
        <v>3</v>
      </c>
      <c r="F313">
        <f>-Table2[[#This Row],[Multiplier]]*'Input Data'!$B$3</f>
        <v>150000</v>
      </c>
      <c r="G313">
        <f>(1 - (1 / (1 + EXP(-((Table2[[#This Row],[Volume]] / 1000) - 4.25))))) * 0.4 + 0.6</f>
        <v>0.95991984392359575</v>
      </c>
      <c r="H313">
        <f>Table2[[#This Row],[Sigmoid]]*'Input Data'!$B$7</f>
        <v>719.93988294269684</v>
      </c>
    </row>
    <row r="314" spans="1:8" x14ac:dyDescent="0.25">
      <c r="A314">
        <v>2060</v>
      </c>
      <c r="B314">
        <f>IF(Table2[[#This Row],[Volume]]&lt;'Input Data'!$B$9,'Input Data'!$B$9,IF(Table2[[#This Row],[Volume]]&gt;'Input Data'!$B$10,'Input Data'!$B$10,Table2[[#This Row],[Volume]]))</f>
        <v>3000</v>
      </c>
      <c r="C314" s="18">
        <f>ROUNDDOWN((Table2[[#This Row],[Volume Used]]-'Input Data'!$B$9)/'Input Data'!$B$11,0)*'Input Data'!$B$12</f>
        <v>0</v>
      </c>
      <c r="D314" s="15">
        <f>-(Table2[[#This Row],[Volume]]*(1-Table2[[#This Row],[Discount]])*'Input Data'!$B$2)/Table2[[#This Row],[Volume]]</f>
        <v>500</v>
      </c>
      <c r="E314">
        <f>ROUNDUP(Table2[[#This Row],[Volume]]/'Input Data'!$B$13,0)</f>
        <v>3</v>
      </c>
      <c r="F314">
        <f>-Table2[[#This Row],[Multiplier]]*'Input Data'!$B$3</f>
        <v>150000</v>
      </c>
      <c r="G314">
        <f>(1 - (1 / (1 + EXP(-((Table2[[#This Row],[Volume]] / 1000) - 4.25))))) * 0.4 + 0.6</f>
        <v>0.95973916257435721</v>
      </c>
      <c r="H314">
        <f>Table2[[#This Row],[Sigmoid]]*'Input Data'!$B$7</f>
        <v>719.80437193076796</v>
      </c>
    </row>
    <row r="315" spans="1:8" x14ac:dyDescent="0.25">
      <c r="A315">
        <v>2065</v>
      </c>
      <c r="B315">
        <f>IF(Table2[[#This Row],[Volume]]&lt;'Input Data'!$B$9,'Input Data'!$B$9,IF(Table2[[#This Row],[Volume]]&gt;'Input Data'!$B$10,'Input Data'!$B$10,Table2[[#This Row],[Volume]]))</f>
        <v>3000</v>
      </c>
      <c r="C315" s="18">
        <f>ROUNDDOWN((Table2[[#This Row],[Volume Used]]-'Input Data'!$B$9)/'Input Data'!$B$11,0)*'Input Data'!$B$12</f>
        <v>0</v>
      </c>
      <c r="D315" s="15">
        <f>-(Table2[[#This Row],[Volume]]*(1-Table2[[#This Row],[Discount]])*'Input Data'!$B$2)/Table2[[#This Row],[Volume]]</f>
        <v>500</v>
      </c>
      <c r="E315">
        <f>ROUNDUP(Table2[[#This Row],[Volume]]/'Input Data'!$B$13,0)</f>
        <v>3</v>
      </c>
      <c r="F315">
        <f>-Table2[[#This Row],[Multiplier]]*'Input Data'!$B$3</f>
        <v>150000</v>
      </c>
      <c r="G315">
        <f>(1 - (1 / (1 + EXP(-((Table2[[#This Row],[Volume]] / 1000) - 4.25))))) * 0.4 + 0.6</f>
        <v>0.95955775823581813</v>
      </c>
      <c r="H315">
        <f>Table2[[#This Row],[Sigmoid]]*'Input Data'!$B$7</f>
        <v>719.66831867686358</v>
      </c>
    </row>
    <row r="316" spans="1:8" x14ac:dyDescent="0.25">
      <c r="A316">
        <v>2070</v>
      </c>
      <c r="B316">
        <f>IF(Table2[[#This Row],[Volume]]&lt;'Input Data'!$B$9,'Input Data'!$B$9,IF(Table2[[#This Row],[Volume]]&gt;'Input Data'!$B$10,'Input Data'!$B$10,Table2[[#This Row],[Volume]]))</f>
        <v>3000</v>
      </c>
      <c r="C316" s="18">
        <f>ROUNDDOWN((Table2[[#This Row],[Volume Used]]-'Input Data'!$B$9)/'Input Data'!$B$11,0)*'Input Data'!$B$12</f>
        <v>0</v>
      </c>
      <c r="D316" s="15">
        <f>-(Table2[[#This Row],[Volume]]*(1-Table2[[#This Row],[Discount]])*'Input Data'!$B$2)/Table2[[#This Row],[Volume]]</f>
        <v>500</v>
      </c>
      <c r="E316">
        <f>ROUNDUP(Table2[[#This Row],[Volume]]/'Input Data'!$B$13,0)</f>
        <v>3</v>
      </c>
      <c r="F316">
        <f>-Table2[[#This Row],[Multiplier]]*'Input Data'!$B$3</f>
        <v>150000</v>
      </c>
      <c r="G316">
        <f>(1 - (1 / (1 + EXP(-((Table2[[#This Row],[Volume]] / 1000) - 4.25))))) * 0.4 + 0.6</f>
        <v>0.9593756288409454</v>
      </c>
      <c r="H316">
        <f>Table2[[#This Row],[Sigmoid]]*'Input Data'!$B$7</f>
        <v>719.53172163070906</v>
      </c>
    </row>
    <row r="317" spans="1:8" x14ac:dyDescent="0.25">
      <c r="A317">
        <v>2075</v>
      </c>
      <c r="B317">
        <f>IF(Table2[[#This Row],[Volume]]&lt;'Input Data'!$B$9,'Input Data'!$B$9,IF(Table2[[#This Row],[Volume]]&gt;'Input Data'!$B$10,'Input Data'!$B$10,Table2[[#This Row],[Volume]]))</f>
        <v>3000</v>
      </c>
      <c r="C317" s="18">
        <f>ROUNDDOWN((Table2[[#This Row],[Volume Used]]-'Input Data'!$B$9)/'Input Data'!$B$11,0)*'Input Data'!$B$12</f>
        <v>0</v>
      </c>
      <c r="D317" s="15">
        <f>-(Table2[[#This Row],[Volume]]*(1-Table2[[#This Row],[Discount]])*'Input Data'!$B$2)/Table2[[#This Row],[Volume]]</f>
        <v>500</v>
      </c>
      <c r="E317">
        <f>ROUNDUP(Table2[[#This Row],[Volume]]/'Input Data'!$B$13,0)</f>
        <v>3</v>
      </c>
      <c r="F317">
        <f>-Table2[[#This Row],[Multiplier]]*'Input Data'!$B$3</f>
        <v>150000</v>
      </c>
      <c r="G317">
        <f>(1 - (1 / (1 + EXP(-((Table2[[#This Row],[Volume]] / 1000) - 4.25))))) * 0.4 + 0.6</f>
        <v>0.95919277232434785</v>
      </c>
      <c r="H317">
        <f>Table2[[#This Row],[Sigmoid]]*'Input Data'!$B$7</f>
        <v>719.39457924326086</v>
      </c>
    </row>
    <row r="318" spans="1:8" x14ac:dyDescent="0.25">
      <c r="A318">
        <v>2080</v>
      </c>
      <c r="B318">
        <f>IF(Table2[[#This Row],[Volume]]&lt;'Input Data'!$B$9,'Input Data'!$B$9,IF(Table2[[#This Row],[Volume]]&gt;'Input Data'!$B$10,'Input Data'!$B$10,Table2[[#This Row],[Volume]]))</f>
        <v>3000</v>
      </c>
      <c r="C318" s="18">
        <f>ROUNDDOWN((Table2[[#This Row],[Volume Used]]-'Input Data'!$B$9)/'Input Data'!$B$11,0)*'Input Data'!$B$12</f>
        <v>0</v>
      </c>
      <c r="D318" s="15">
        <f>-(Table2[[#This Row],[Volume]]*(1-Table2[[#This Row],[Discount]])*'Input Data'!$B$2)/Table2[[#This Row],[Volume]]</f>
        <v>500</v>
      </c>
      <c r="E318">
        <f>ROUNDUP(Table2[[#This Row],[Volume]]/'Input Data'!$B$13,0)</f>
        <v>3</v>
      </c>
      <c r="F318">
        <f>-Table2[[#This Row],[Multiplier]]*'Input Data'!$B$3</f>
        <v>150000</v>
      </c>
      <c r="G318">
        <f>(1 - (1 / (1 + EXP(-((Table2[[#This Row],[Volume]] / 1000) - 4.25))))) * 0.4 + 0.6</f>
        <v>0.95900918662236101</v>
      </c>
      <c r="H318">
        <f>Table2[[#This Row],[Sigmoid]]*'Input Data'!$B$7</f>
        <v>719.25688996677081</v>
      </c>
    </row>
    <row r="319" spans="1:8" x14ac:dyDescent="0.25">
      <c r="A319">
        <v>2085</v>
      </c>
      <c r="B319">
        <f>IF(Table2[[#This Row],[Volume]]&lt;'Input Data'!$B$9,'Input Data'!$B$9,IF(Table2[[#This Row],[Volume]]&gt;'Input Data'!$B$10,'Input Data'!$B$10,Table2[[#This Row],[Volume]]))</f>
        <v>3000</v>
      </c>
      <c r="C319" s="18">
        <f>ROUNDDOWN((Table2[[#This Row],[Volume Used]]-'Input Data'!$B$9)/'Input Data'!$B$11,0)*'Input Data'!$B$12</f>
        <v>0</v>
      </c>
      <c r="D319" s="15">
        <f>-(Table2[[#This Row],[Volume]]*(1-Table2[[#This Row],[Discount]])*'Input Data'!$B$2)/Table2[[#This Row],[Volume]]</f>
        <v>500</v>
      </c>
      <c r="E319">
        <f>ROUNDUP(Table2[[#This Row],[Volume]]/'Input Data'!$B$13,0)</f>
        <v>3</v>
      </c>
      <c r="F319">
        <f>-Table2[[#This Row],[Multiplier]]*'Input Data'!$B$3</f>
        <v>150000</v>
      </c>
      <c r="G319">
        <f>(1 - (1 / (1 + EXP(-((Table2[[#This Row],[Volume]] / 1000) - 4.25))))) * 0.4 + 0.6</f>
        <v>0.95882486967313119</v>
      </c>
      <c r="H319">
        <f>Table2[[#This Row],[Sigmoid]]*'Input Data'!$B$7</f>
        <v>719.11865225484837</v>
      </c>
    </row>
    <row r="320" spans="1:8" x14ac:dyDescent="0.25">
      <c r="A320">
        <v>2090</v>
      </c>
      <c r="B320">
        <f>IF(Table2[[#This Row],[Volume]]&lt;'Input Data'!$B$9,'Input Data'!$B$9,IF(Table2[[#This Row],[Volume]]&gt;'Input Data'!$B$10,'Input Data'!$B$10,Table2[[#This Row],[Volume]]))</f>
        <v>3000</v>
      </c>
      <c r="C320" s="18">
        <f>ROUNDDOWN((Table2[[#This Row],[Volume Used]]-'Input Data'!$B$9)/'Input Data'!$B$11,0)*'Input Data'!$B$12</f>
        <v>0</v>
      </c>
      <c r="D320" s="15">
        <f>-(Table2[[#This Row],[Volume]]*(1-Table2[[#This Row],[Discount]])*'Input Data'!$B$2)/Table2[[#This Row],[Volume]]</f>
        <v>500</v>
      </c>
      <c r="E320">
        <f>ROUNDUP(Table2[[#This Row],[Volume]]/'Input Data'!$B$13,0)</f>
        <v>3</v>
      </c>
      <c r="F320">
        <f>-Table2[[#This Row],[Multiplier]]*'Input Data'!$B$3</f>
        <v>150000</v>
      </c>
      <c r="G320">
        <f>(1 - (1 / (1 + EXP(-((Table2[[#This Row],[Volume]] / 1000) - 4.25))))) * 0.4 + 0.6</f>
        <v>0.95863981941670018</v>
      </c>
      <c r="H320">
        <f>Table2[[#This Row],[Sigmoid]]*'Input Data'!$B$7</f>
        <v>718.97986456252511</v>
      </c>
    </row>
    <row r="321" spans="1:8" x14ac:dyDescent="0.25">
      <c r="A321">
        <v>2095</v>
      </c>
      <c r="B321">
        <f>IF(Table2[[#This Row],[Volume]]&lt;'Input Data'!$B$9,'Input Data'!$B$9,IF(Table2[[#This Row],[Volume]]&gt;'Input Data'!$B$10,'Input Data'!$B$10,Table2[[#This Row],[Volume]]))</f>
        <v>3000</v>
      </c>
      <c r="C321" s="18">
        <f>ROUNDDOWN((Table2[[#This Row],[Volume Used]]-'Input Data'!$B$9)/'Input Data'!$B$11,0)*'Input Data'!$B$12</f>
        <v>0</v>
      </c>
      <c r="D321" s="15">
        <f>-(Table2[[#This Row],[Volume]]*(1-Table2[[#This Row],[Discount]])*'Input Data'!$B$2)/Table2[[#This Row],[Volume]]</f>
        <v>500</v>
      </c>
      <c r="E321">
        <f>ROUNDUP(Table2[[#This Row],[Volume]]/'Input Data'!$B$13,0)</f>
        <v>3</v>
      </c>
      <c r="F321">
        <f>-Table2[[#This Row],[Multiplier]]*'Input Data'!$B$3</f>
        <v>150000</v>
      </c>
      <c r="G321">
        <f>(1 - (1 / (1 + EXP(-((Table2[[#This Row],[Volume]] / 1000) - 4.25))))) * 0.4 + 0.6</f>
        <v>0.9584540337950922</v>
      </c>
      <c r="H321">
        <f>Table2[[#This Row],[Sigmoid]]*'Input Data'!$B$7</f>
        <v>718.84052534631917</v>
      </c>
    </row>
    <row r="322" spans="1:8" x14ac:dyDescent="0.25">
      <c r="A322">
        <v>2100</v>
      </c>
      <c r="B322">
        <f>IF(Table2[[#This Row],[Volume]]&lt;'Input Data'!$B$9,'Input Data'!$B$9,IF(Table2[[#This Row],[Volume]]&gt;'Input Data'!$B$10,'Input Data'!$B$10,Table2[[#This Row],[Volume]]))</f>
        <v>3000</v>
      </c>
      <c r="C322" s="18">
        <f>ROUNDDOWN((Table2[[#This Row],[Volume Used]]-'Input Data'!$B$9)/'Input Data'!$B$11,0)*'Input Data'!$B$12</f>
        <v>0</v>
      </c>
      <c r="D322" s="15">
        <f>-(Table2[[#This Row],[Volume]]*(1-Table2[[#This Row],[Discount]])*'Input Data'!$B$2)/Table2[[#This Row],[Volume]]</f>
        <v>500</v>
      </c>
      <c r="E322">
        <f>ROUNDUP(Table2[[#This Row],[Volume]]/'Input Data'!$B$13,0)</f>
        <v>3</v>
      </c>
      <c r="F322">
        <f>-Table2[[#This Row],[Multiplier]]*'Input Data'!$B$3</f>
        <v>150000</v>
      </c>
      <c r="G322">
        <f>(1 - (1 / (1 + EXP(-((Table2[[#This Row],[Volume]] / 1000) - 4.25))))) * 0.4 + 0.6</f>
        <v>0.95826751075239947</v>
      </c>
      <c r="H322">
        <f>Table2[[#This Row],[Sigmoid]]*'Input Data'!$B$7</f>
        <v>718.70063306429961</v>
      </c>
    </row>
    <row r="323" spans="1:8" x14ac:dyDescent="0.25">
      <c r="A323">
        <v>2105</v>
      </c>
      <c r="B323">
        <f>IF(Table2[[#This Row],[Volume]]&lt;'Input Data'!$B$9,'Input Data'!$B$9,IF(Table2[[#This Row],[Volume]]&gt;'Input Data'!$B$10,'Input Data'!$B$10,Table2[[#This Row],[Volume]]))</f>
        <v>3000</v>
      </c>
      <c r="C323" s="18">
        <f>ROUNDDOWN((Table2[[#This Row],[Volume Used]]-'Input Data'!$B$9)/'Input Data'!$B$11,0)*'Input Data'!$B$12</f>
        <v>0</v>
      </c>
      <c r="D323" s="15">
        <f>-(Table2[[#This Row],[Volume]]*(1-Table2[[#This Row],[Discount]])*'Input Data'!$B$2)/Table2[[#This Row],[Volume]]</f>
        <v>500</v>
      </c>
      <c r="E323">
        <f>ROUNDUP(Table2[[#This Row],[Volume]]/'Input Data'!$B$13,0)</f>
        <v>3</v>
      </c>
      <c r="F323">
        <f>-Table2[[#This Row],[Multiplier]]*'Input Data'!$B$3</f>
        <v>150000</v>
      </c>
      <c r="G323">
        <f>(1 - (1 / (1 + EXP(-((Table2[[#This Row],[Volume]] / 1000) - 4.25))))) * 0.4 + 0.6</f>
        <v>0.95808024823487026</v>
      </c>
      <c r="H323">
        <f>Table2[[#This Row],[Sigmoid]]*'Input Data'!$B$7</f>
        <v>718.56018617615268</v>
      </c>
    </row>
    <row r="324" spans="1:8" x14ac:dyDescent="0.25">
      <c r="A324">
        <v>2110</v>
      </c>
      <c r="B324">
        <f>IF(Table2[[#This Row],[Volume]]&lt;'Input Data'!$B$9,'Input Data'!$B$9,IF(Table2[[#This Row],[Volume]]&gt;'Input Data'!$B$10,'Input Data'!$B$10,Table2[[#This Row],[Volume]]))</f>
        <v>3000</v>
      </c>
      <c r="C324" s="18">
        <f>ROUNDDOWN((Table2[[#This Row],[Volume Used]]-'Input Data'!$B$9)/'Input Data'!$B$11,0)*'Input Data'!$B$12</f>
        <v>0</v>
      </c>
      <c r="D324" s="15">
        <f>-(Table2[[#This Row],[Volume]]*(1-Table2[[#This Row],[Discount]])*'Input Data'!$B$2)/Table2[[#This Row],[Volume]]</f>
        <v>500</v>
      </c>
      <c r="E324">
        <f>ROUNDUP(Table2[[#This Row],[Volume]]/'Input Data'!$B$13,0)</f>
        <v>3</v>
      </c>
      <c r="F324">
        <f>-Table2[[#This Row],[Multiplier]]*'Input Data'!$B$3</f>
        <v>150000</v>
      </c>
      <c r="G324">
        <f>(1 - (1 / (1 + EXP(-((Table2[[#This Row],[Volume]] / 1000) - 4.25))))) * 0.4 + 0.6</f>
        <v>0.95789224419099606</v>
      </c>
      <c r="H324">
        <f>Table2[[#This Row],[Sigmoid]]*'Input Data'!$B$7</f>
        <v>718.4191831432471</v>
      </c>
    </row>
    <row r="325" spans="1:8" x14ac:dyDescent="0.25">
      <c r="A325">
        <v>2115</v>
      </c>
      <c r="B325">
        <f>IF(Table2[[#This Row],[Volume]]&lt;'Input Data'!$B$9,'Input Data'!$B$9,IF(Table2[[#This Row],[Volume]]&gt;'Input Data'!$B$10,'Input Data'!$B$10,Table2[[#This Row],[Volume]]))</f>
        <v>3000</v>
      </c>
      <c r="C325" s="18">
        <f>ROUNDDOWN((Table2[[#This Row],[Volume Used]]-'Input Data'!$B$9)/'Input Data'!$B$11,0)*'Input Data'!$B$12</f>
        <v>0</v>
      </c>
      <c r="D325" s="15">
        <f>-(Table2[[#This Row],[Volume]]*(1-Table2[[#This Row],[Discount]])*'Input Data'!$B$2)/Table2[[#This Row],[Volume]]</f>
        <v>500</v>
      </c>
      <c r="E325">
        <f>ROUNDUP(Table2[[#This Row],[Volume]]/'Input Data'!$B$13,0)</f>
        <v>3</v>
      </c>
      <c r="F325">
        <f>-Table2[[#This Row],[Multiplier]]*'Input Data'!$B$3</f>
        <v>150000</v>
      </c>
      <c r="G325">
        <f>(1 - (1 / (1 + EXP(-((Table2[[#This Row],[Volume]] / 1000) - 4.25))))) * 0.4 + 0.6</f>
        <v>0.95770349657160081</v>
      </c>
      <c r="H325">
        <f>Table2[[#This Row],[Sigmoid]]*'Input Data'!$B$7</f>
        <v>718.27762242870062</v>
      </c>
    </row>
    <row r="326" spans="1:8" x14ac:dyDescent="0.25">
      <c r="A326">
        <v>2120</v>
      </c>
      <c r="B326">
        <f>IF(Table2[[#This Row],[Volume]]&lt;'Input Data'!$B$9,'Input Data'!$B$9,IF(Table2[[#This Row],[Volume]]&gt;'Input Data'!$B$10,'Input Data'!$B$10,Table2[[#This Row],[Volume]]))</f>
        <v>3000</v>
      </c>
      <c r="C326" s="18">
        <f>ROUNDDOWN((Table2[[#This Row],[Volume Used]]-'Input Data'!$B$9)/'Input Data'!$B$11,0)*'Input Data'!$B$12</f>
        <v>0</v>
      </c>
      <c r="D326" s="15">
        <f>-(Table2[[#This Row],[Volume]]*(1-Table2[[#This Row],[Discount]])*'Input Data'!$B$2)/Table2[[#This Row],[Volume]]</f>
        <v>500</v>
      </c>
      <c r="E326">
        <f>ROUNDUP(Table2[[#This Row],[Volume]]/'Input Data'!$B$13,0)</f>
        <v>3</v>
      </c>
      <c r="F326">
        <f>-Table2[[#This Row],[Multiplier]]*'Input Data'!$B$3</f>
        <v>150000</v>
      </c>
      <c r="G326">
        <f>(1 - (1 / (1 + EXP(-((Table2[[#This Row],[Volume]] / 1000) - 4.25))))) * 0.4 + 0.6</f>
        <v>0.95751400332992975</v>
      </c>
      <c r="H326">
        <f>Table2[[#This Row],[Sigmoid]]*'Input Data'!$B$7</f>
        <v>718.13550249744731</v>
      </c>
    </row>
    <row r="327" spans="1:8" x14ac:dyDescent="0.25">
      <c r="A327">
        <v>2125</v>
      </c>
      <c r="B327">
        <f>IF(Table2[[#This Row],[Volume]]&lt;'Input Data'!$B$9,'Input Data'!$B$9,IF(Table2[[#This Row],[Volume]]&gt;'Input Data'!$B$10,'Input Data'!$B$10,Table2[[#This Row],[Volume]]))</f>
        <v>3000</v>
      </c>
      <c r="C327" s="18">
        <f>ROUNDDOWN((Table2[[#This Row],[Volume Used]]-'Input Data'!$B$9)/'Input Data'!$B$11,0)*'Input Data'!$B$12</f>
        <v>0</v>
      </c>
      <c r="D327" s="15">
        <f>-(Table2[[#This Row],[Volume]]*(1-Table2[[#This Row],[Discount]])*'Input Data'!$B$2)/Table2[[#This Row],[Volume]]</f>
        <v>500</v>
      </c>
      <c r="E327">
        <f>ROUNDUP(Table2[[#This Row],[Volume]]/'Input Data'!$B$13,0)</f>
        <v>3</v>
      </c>
      <c r="F327">
        <f>-Table2[[#This Row],[Multiplier]]*'Input Data'!$B$3</f>
        <v>150000</v>
      </c>
      <c r="G327">
        <f>(1 - (1 / (1 + EXP(-((Table2[[#This Row],[Volume]] / 1000) - 4.25))))) * 0.4 + 0.6</f>
        <v>0.95732376242173955</v>
      </c>
      <c r="H327">
        <f>Table2[[#This Row],[Sigmoid]]*'Input Data'!$B$7</f>
        <v>717.99282181630463</v>
      </c>
    </row>
    <row r="328" spans="1:8" x14ac:dyDescent="0.25">
      <c r="A328">
        <v>2130</v>
      </c>
      <c r="B328">
        <f>IF(Table2[[#This Row],[Volume]]&lt;'Input Data'!$B$9,'Input Data'!$B$9,IF(Table2[[#This Row],[Volume]]&gt;'Input Data'!$B$10,'Input Data'!$B$10,Table2[[#This Row],[Volume]]))</f>
        <v>3000</v>
      </c>
      <c r="C328" s="18">
        <f>ROUNDDOWN((Table2[[#This Row],[Volume Used]]-'Input Data'!$B$9)/'Input Data'!$B$11,0)*'Input Data'!$B$12</f>
        <v>0</v>
      </c>
      <c r="D328" s="15">
        <f>-(Table2[[#This Row],[Volume]]*(1-Table2[[#This Row],[Discount]])*'Input Data'!$B$2)/Table2[[#This Row],[Volume]]</f>
        <v>500</v>
      </c>
      <c r="E328">
        <f>ROUNDUP(Table2[[#This Row],[Volume]]/'Input Data'!$B$13,0)</f>
        <v>3</v>
      </c>
      <c r="F328">
        <f>-Table2[[#This Row],[Multiplier]]*'Input Data'!$B$3</f>
        <v>150000</v>
      </c>
      <c r="G328">
        <f>(1 - (1 / (1 + EXP(-((Table2[[#This Row],[Volume]] / 1000) - 4.25))))) * 0.4 + 0.6</f>
        <v>0.95713277180538869</v>
      </c>
      <c r="H328">
        <f>Table2[[#This Row],[Sigmoid]]*'Input Data'!$B$7</f>
        <v>717.84957885404151</v>
      </c>
    </row>
    <row r="329" spans="1:8" x14ac:dyDescent="0.25">
      <c r="A329">
        <v>2135</v>
      </c>
      <c r="B329">
        <f>IF(Table2[[#This Row],[Volume]]&lt;'Input Data'!$B$9,'Input Data'!$B$9,IF(Table2[[#This Row],[Volume]]&gt;'Input Data'!$B$10,'Input Data'!$B$10,Table2[[#This Row],[Volume]]))</f>
        <v>3000</v>
      </c>
      <c r="C329" s="18">
        <f>ROUNDDOWN((Table2[[#This Row],[Volume Used]]-'Input Data'!$B$9)/'Input Data'!$B$11,0)*'Input Data'!$B$12</f>
        <v>0</v>
      </c>
      <c r="D329" s="15">
        <f>-(Table2[[#This Row],[Volume]]*(1-Table2[[#This Row],[Discount]])*'Input Data'!$B$2)/Table2[[#This Row],[Volume]]</f>
        <v>500</v>
      </c>
      <c r="E329">
        <f>ROUNDUP(Table2[[#This Row],[Volume]]/'Input Data'!$B$13,0)</f>
        <v>3</v>
      </c>
      <c r="F329">
        <f>-Table2[[#This Row],[Multiplier]]*'Input Data'!$B$3</f>
        <v>150000</v>
      </c>
      <c r="G329">
        <f>(1 - (1 / (1 + EXP(-((Table2[[#This Row],[Volume]] / 1000) - 4.25))))) * 0.4 + 0.6</f>
        <v>0.95694102944192938</v>
      </c>
      <c r="H329">
        <f>Table2[[#This Row],[Sigmoid]]*'Input Data'!$B$7</f>
        <v>717.70577208144698</v>
      </c>
    </row>
    <row r="330" spans="1:8" x14ac:dyDescent="0.25">
      <c r="A330">
        <v>2140</v>
      </c>
      <c r="B330">
        <f>IF(Table2[[#This Row],[Volume]]&lt;'Input Data'!$B$9,'Input Data'!$B$9,IF(Table2[[#This Row],[Volume]]&gt;'Input Data'!$B$10,'Input Data'!$B$10,Table2[[#This Row],[Volume]]))</f>
        <v>3000</v>
      </c>
      <c r="C330" s="18">
        <f>ROUNDDOWN((Table2[[#This Row],[Volume Used]]-'Input Data'!$B$9)/'Input Data'!$B$11,0)*'Input Data'!$B$12</f>
        <v>0</v>
      </c>
      <c r="D330" s="15">
        <f>-(Table2[[#This Row],[Volume]]*(1-Table2[[#This Row],[Discount]])*'Input Data'!$B$2)/Table2[[#This Row],[Volume]]</f>
        <v>500</v>
      </c>
      <c r="E330">
        <f>ROUNDUP(Table2[[#This Row],[Volume]]/'Input Data'!$B$13,0)</f>
        <v>3</v>
      </c>
      <c r="F330">
        <f>-Table2[[#This Row],[Multiplier]]*'Input Data'!$B$3</f>
        <v>150000</v>
      </c>
      <c r="G330">
        <f>(1 - (1 / (1 + EXP(-((Table2[[#This Row],[Volume]] / 1000) - 4.25))))) * 0.4 + 0.6</f>
        <v>0.9567485332951986</v>
      </c>
      <c r="H330">
        <f>Table2[[#This Row],[Sigmoid]]*'Input Data'!$B$7</f>
        <v>717.56139997139894</v>
      </c>
    </row>
    <row r="331" spans="1:8" x14ac:dyDescent="0.25">
      <c r="A331">
        <v>2145</v>
      </c>
      <c r="B331">
        <f>IF(Table2[[#This Row],[Volume]]&lt;'Input Data'!$B$9,'Input Data'!$B$9,IF(Table2[[#This Row],[Volume]]&gt;'Input Data'!$B$10,'Input Data'!$B$10,Table2[[#This Row],[Volume]]))</f>
        <v>3000</v>
      </c>
      <c r="C331" s="18">
        <f>ROUNDDOWN((Table2[[#This Row],[Volume Used]]-'Input Data'!$B$9)/'Input Data'!$B$11,0)*'Input Data'!$B$12</f>
        <v>0</v>
      </c>
      <c r="D331" s="15">
        <f>-(Table2[[#This Row],[Volume]]*(1-Table2[[#This Row],[Discount]])*'Input Data'!$B$2)/Table2[[#This Row],[Volume]]</f>
        <v>500</v>
      </c>
      <c r="E331">
        <f>ROUNDUP(Table2[[#This Row],[Volume]]/'Input Data'!$B$13,0)</f>
        <v>3</v>
      </c>
      <c r="F331">
        <f>-Table2[[#This Row],[Multiplier]]*'Input Data'!$B$3</f>
        <v>150000</v>
      </c>
      <c r="G331">
        <f>(1 - (1 / (1 + EXP(-((Table2[[#This Row],[Volume]] / 1000) - 4.25))))) * 0.4 + 0.6</f>
        <v>0.95655528133191159</v>
      </c>
      <c r="H331">
        <f>Table2[[#This Row],[Sigmoid]]*'Input Data'!$B$7</f>
        <v>717.41646099893364</v>
      </c>
    </row>
    <row r="332" spans="1:8" x14ac:dyDescent="0.25">
      <c r="A332">
        <v>2150</v>
      </c>
      <c r="B332">
        <f>IF(Table2[[#This Row],[Volume]]&lt;'Input Data'!$B$9,'Input Data'!$B$9,IF(Table2[[#This Row],[Volume]]&gt;'Input Data'!$B$10,'Input Data'!$B$10,Table2[[#This Row],[Volume]]))</f>
        <v>3000</v>
      </c>
      <c r="C332" s="18">
        <f>ROUNDDOWN((Table2[[#This Row],[Volume Used]]-'Input Data'!$B$9)/'Input Data'!$B$11,0)*'Input Data'!$B$12</f>
        <v>0</v>
      </c>
      <c r="D332" s="15">
        <f>-(Table2[[#This Row],[Volume]]*(1-Table2[[#This Row],[Discount]])*'Input Data'!$B$2)/Table2[[#This Row],[Volume]]</f>
        <v>500</v>
      </c>
      <c r="E332">
        <f>ROUNDUP(Table2[[#This Row],[Volume]]/'Input Data'!$B$13,0)</f>
        <v>3</v>
      </c>
      <c r="F332">
        <f>-Table2[[#This Row],[Multiplier]]*'Input Data'!$B$3</f>
        <v>150000</v>
      </c>
      <c r="G332">
        <f>(1 - (1 / (1 + EXP(-((Table2[[#This Row],[Volume]] / 1000) - 4.25))))) * 0.4 + 0.6</f>
        <v>0.95636127152175487</v>
      </c>
      <c r="H332">
        <f>Table2[[#This Row],[Sigmoid]]*'Input Data'!$B$7</f>
        <v>717.27095364131617</v>
      </c>
    </row>
    <row r="333" spans="1:8" x14ac:dyDescent="0.25">
      <c r="A333">
        <v>2155</v>
      </c>
      <c r="B333">
        <f>IF(Table2[[#This Row],[Volume]]&lt;'Input Data'!$B$9,'Input Data'!$B$9,IF(Table2[[#This Row],[Volume]]&gt;'Input Data'!$B$10,'Input Data'!$B$10,Table2[[#This Row],[Volume]]))</f>
        <v>3000</v>
      </c>
      <c r="C333" s="18">
        <f>ROUNDDOWN((Table2[[#This Row],[Volume Used]]-'Input Data'!$B$9)/'Input Data'!$B$11,0)*'Input Data'!$B$12</f>
        <v>0</v>
      </c>
      <c r="D333" s="15">
        <f>-(Table2[[#This Row],[Volume]]*(1-Table2[[#This Row],[Discount]])*'Input Data'!$B$2)/Table2[[#This Row],[Volume]]</f>
        <v>500</v>
      </c>
      <c r="E333">
        <f>ROUNDUP(Table2[[#This Row],[Volume]]/'Input Data'!$B$13,0)</f>
        <v>3</v>
      </c>
      <c r="F333">
        <f>-Table2[[#This Row],[Multiplier]]*'Input Data'!$B$3</f>
        <v>150000</v>
      </c>
      <c r="G333">
        <f>(1 - (1 / (1 + EXP(-((Table2[[#This Row],[Volume]] / 1000) - 4.25))))) * 0.4 + 0.6</f>
        <v>0.95616650183747998</v>
      </c>
      <c r="H333">
        <f>Table2[[#This Row],[Sigmoid]]*'Input Data'!$B$7</f>
        <v>717.12487637811</v>
      </c>
    </row>
    <row r="334" spans="1:8" x14ac:dyDescent="0.25">
      <c r="A334">
        <v>2160</v>
      </c>
      <c r="B334">
        <f>IF(Table2[[#This Row],[Volume]]&lt;'Input Data'!$B$9,'Input Data'!$B$9,IF(Table2[[#This Row],[Volume]]&gt;'Input Data'!$B$10,'Input Data'!$B$10,Table2[[#This Row],[Volume]]))</f>
        <v>3000</v>
      </c>
      <c r="C334" s="18">
        <f>ROUNDDOWN((Table2[[#This Row],[Volume Used]]-'Input Data'!$B$9)/'Input Data'!$B$11,0)*'Input Data'!$B$12</f>
        <v>0</v>
      </c>
      <c r="D334" s="15">
        <f>-(Table2[[#This Row],[Volume]]*(1-Table2[[#This Row],[Discount]])*'Input Data'!$B$2)/Table2[[#This Row],[Volume]]</f>
        <v>500</v>
      </c>
      <c r="E334">
        <f>ROUNDUP(Table2[[#This Row],[Volume]]/'Input Data'!$B$13,0)</f>
        <v>3</v>
      </c>
      <c r="F334">
        <f>-Table2[[#This Row],[Multiplier]]*'Input Data'!$B$3</f>
        <v>150000</v>
      </c>
      <c r="G334">
        <f>(1 - (1 / (1 + EXP(-((Table2[[#This Row],[Volume]] / 1000) - 4.25))))) * 0.4 + 0.6</f>
        <v>0.95597097025499878</v>
      </c>
      <c r="H334">
        <f>Table2[[#This Row],[Sigmoid]]*'Input Data'!$B$7</f>
        <v>716.97822769124912</v>
      </c>
    </row>
    <row r="335" spans="1:8" x14ac:dyDescent="0.25">
      <c r="A335">
        <v>2165</v>
      </c>
      <c r="B335">
        <f>IF(Table2[[#This Row],[Volume]]&lt;'Input Data'!$B$9,'Input Data'!$B$9,IF(Table2[[#This Row],[Volume]]&gt;'Input Data'!$B$10,'Input Data'!$B$10,Table2[[#This Row],[Volume]]))</f>
        <v>3000</v>
      </c>
      <c r="C335" s="18">
        <f>ROUNDDOWN((Table2[[#This Row],[Volume Used]]-'Input Data'!$B$9)/'Input Data'!$B$11,0)*'Input Data'!$B$12</f>
        <v>0</v>
      </c>
      <c r="D335" s="15">
        <f>-(Table2[[#This Row],[Volume]]*(1-Table2[[#This Row],[Discount]])*'Input Data'!$B$2)/Table2[[#This Row],[Volume]]</f>
        <v>500</v>
      </c>
      <c r="E335">
        <f>ROUNDUP(Table2[[#This Row],[Volume]]/'Input Data'!$B$13,0)</f>
        <v>3</v>
      </c>
      <c r="F335">
        <f>-Table2[[#This Row],[Multiplier]]*'Input Data'!$B$3</f>
        <v>150000</v>
      </c>
      <c r="G335">
        <f>(1 - (1 / (1 + EXP(-((Table2[[#This Row],[Volume]] / 1000) - 4.25))))) * 0.4 + 0.6</f>
        <v>0.95577467475347833</v>
      </c>
      <c r="H335">
        <f>Table2[[#This Row],[Sigmoid]]*'Input Data'!$B$7</f>
        <v>716.8310060651088</v>
      </c>
    </row>
    <row r="336" spans="1:8" x14ac:dyDescent="0.25">
      <c r="A336">
        <v>2170</v>
      </c>
      <c r="B336">
        <f>IF(Table2[[#This Row],[Volume]]&lt;'Input Data'!$B$9,'Input Data'!$B$9,IF(Table2[[#This Row],[Volume]]&gt;'Input Data'!$B$10,'Input Data'!$B$10,Table2[[#This Row],[Volume]]))</f>
        <v>3000</v>
      </c>
      <c r="C336" s="18">
        <f>ROUNDDOWN((Table2[[#This Row],[Volume Used]]-'Input Data'!$B$9)/'Input Data'!$B$11,0)*'Input Data'!$B$12</f>
        <v>0</v>
      </c>
      <c r="D336" s="15">
        <f>-(Table2[[#This Row],[Volume]]*(1-Table2[[#This Row],[Discount]])*'Input Data'!$B$2)/Table2[[#This Row],[Volume]]</f>
        <v>500</v>
      </c>
      <c r="E336">
        <f>ROUNDUP(Table2[[#This Row],[Volume]]/'Input Data'!$B$13,0)</f>
        <v>3</v>
      </c>
      <c r="F336">
        <f>-Table2[[#This Row],[Multiplier]]*'Input Data'!$B$3</f>
        <v>150000</v>
      </c>
      <c r="G336">
        <f>(1 - (1 / (1 + EXP(-((Table2[[#This Row],[Volume]] / 1000) - 4.25))))) * 0.4 + 0.6</f>
        <v>0.955577613315437</v>
      </c>
      <c r="H336">
        <f>Table2[[#This Row],[Sigmoid]]*'Input Data'!$B$7</f>
        <v>716.68320998657771</v>
      </c>
    </row>
    <row r="337" spans="1:8" x14ac:dyDescent="0.25">
      <c r="A337">
        <v>2175</v>
      </c>
      <c r="B337">
        <f>IF(Table2[[#This Row],[Volume]]&lt;'Input Data'!$B$9,'Input Data'!$B$9,IF(Table2[[#This Row],[Volume]]&gt;'Input Data'!$B$10,'Input Data'!$B$10,Table2[[#This Row],[Volume]]))</f>
        <v>3000</v>
      </c>
      <c r="C337" s="18">
        <f>ROUNDDOWN((Table2[[#This Row],[Volume Used]]-'Input Data'!$B$9)/'Input Data'!$B$11,0)*'Input Data'!$B$12</f>
        <v>0</v>
      </c>
      <c r="D337" s="15">
        <f>-(Table2[[#This Row],[Volume]]*(1-Table2[[#This Row],[Discount]])*'Input Data'!$B$2)/Table2[[#This Row],[Volume]]</f>
        <v>500</v>
      </c>
      <c r="E337">
        <f>ROUNDUP(Table2[[#This Row],[Volume]]/'Input Data'!$B$13,0)</f>
        <v>3</v>
      </c>
      <c r="F337">
        <f>-Table2[[#This Row],[Multiplier]]*'Input Data'!$B$3</f>
        <v>150000</v>
      </c>
      <c r="G337">
        <f>(1 - (1 / (1 + EXP(-((Table2[[#This Row],[Volume]] / 1000) - 4.25))))) * 0.4 + 0.6</f>
        <v>0.95537978392684142</v>
      </c>
      <c r="H337">
        <f>Table2[[#This Row],[Sigmoid]]*'Input Data'!$B$7</f>
        <v>716.53483794513102</v>
      </c>
    </row>
    <row r="338" spans="1:8" x14ac:dyDescent="0.25">
      <c r="A338">
        <v>2180</v>
      </c>
      <c r="B338">
        <f>IF(Table2[[#This Row],[Volume]]&lt;'Input Data'!$B$9,'Input Data'!$B$9,IF(Table2[[#This Row],[Volume]]&gt;'Input Data'!$B$10,'Input Data'!$B$10,Table2[[#This Row],[Volume]]))</f>
        <v>3000</v>
      </c>
      <c r="C338" s="18">
        <f>ROUNDDOWN((Table2[[#This Row],[Volume Used]]-'Input Data'!$B$9)/'Input Data'!$B$11,0)*'Input Data'!$B$12</f>
        <v>0</v>
      </c>
      <c r="D338" s="15">
        <f>-(Table2[[#This Row],[Volume]]*(1-Table2[[#This Row],[Discount]])*'Input Data'!$B$2)/Table2[[#This Row],[Volume]]</f>
        <v>500</v>
      </c>
      <c r="E338">
        <f>ROUNDUP(Table2[[#This Row],[Volume]]/'Input Data'!$B$13,0)</f>
        <v>3</v>
      </c>
      <c r="F338">
        <f>-Table2[[#This Row],[Multiplier]]*'Input Data'!$B$3</f>
        <v>150000</v>
      </c>
      <c r="G338">
        <f>(1 - (1 / (1 + EXP(-((Table2[[#This Row],[Volume]] / 1000) - 4.25))))) * 0.4 + 0.6</f>
        <v>0.95518118457720391</v>
      </c>
      <c r="H338">
        <f>Table2[[#This Row],[Sigmoid]]*'Input Data'!$B$7</f>
        <v>716.3858884329029</v>
      </c>
    </row>
    <row r="339" spans="1:8" x14ac:dyDescent="0.25">
      <c r="A339">
        <v>2185</v>
      </c>
      <c r="B339">
        <f>IF(Table2[[#This Row],[Volume]]&lt;'Input Data'!$B$9,'Input Data'!$B$9,IF(Table2[[#This Row],[Volume]]&gt;'Input Data'!$B$10,'Input Data'!$B$10,Table2[[#This Row],[Volume]]))</f>
        <v>3000</v>
      </c>
      <c r="C339" s="18">
        <f>ROUNDDOWN((Table2[[#This Row],[Volume Used]]-'Input Data'!$B$9)/'Input Data'!$B$11,0)*'Input Data'!$B$12</f>
        <v>0</v>
      </c>
      <c r="D339" s="15">
        <f>-(Table2[[#This Row],[Volume]]*(1-Table2[[#This Row],[Discount]])*'Input Data'!$B$2)/Table2[[#This Row],[Volume]]</f>
        <v>500</v>
      </c>
      <c r="E339">
        <f>ROUNDUP(Table2[[#This Row],[Volume]]/'Input Data'!$B$13,0)</f>
        <v>3</v>
      </c>
      <c r="F339">
        <f>-Table2[[#This Row],[Multiplier]]*'Input Data'!$B$3</f>
        <v>150000</v>
      </c>
      <c r="G339">
        <f>(1 - (1 / (1 + EXP(-((Table2[[#This Row],[Volume]] / 1000) - 4.25))))) * 0.4 + 0.6</f>
        <v>0.95498181325968012</v>
      </c>
      <c r="H339">
        <f>Table2[[#This Row],[Sigmoid]]*'Input Data'!$B$7</f>
        <v>716.23635994476012</v>
      </c>
    </row>
    <row r="340" spans="1:8" x14ac:dyDescent="0.25">
      <c r="A340">
        <v>2190</v>
      </c>
      <c r="B340">
        <f>IF(Table2[[#This Row],[Volume]]&lt;'Input Data'!$B$9,'Input Data'!$B$9,IF(Table2[[#This Row],[Volume]]&gt;'Input Data'!$B$10,'Input Data'!$B$10,Table2[[#This Row],[Volume]]))</f>
        <v>3000</v>
      </c>
      <c r="C340" s="18">
        <f>ROUNDDOWN((Table2[[#This Row],[Volume Used]]-'Input Data'!$B$9)/'Input Data'!$B$11,0)*'Input Data'!$B$12</f>
        <v>0</v>
      </c>
      <c r="D340" s="15">
        <f>-(Table2[[#This Row],[Volume]]*(1-Table2[[#This Row],[Discount]])*'Input Data'!$B$2)/Table2[[#This Row],[Volume]]</f>
        <v>500</v>
      </c>
      <c r="E340">
        <f>ROUNDUP(Table2[[#This Row],[Volume]]/'Input Data'!$B$13,0)</f>
        <v>3</v>
      </c>
      <c r="F340">
        <f>-Table2[[#This Row],[Multiplier]]*'Input Data'!$B$3</f>
        <v>150000</v>
      </c>
      <c r="G340">
        <f>(1 - (1 / (1 + EXP(-((Table2[[#This Row],[Volume]] / 1000) - 4.25))))) * 0.4 + 0.6</f>
        <v>0.95478166797116848</v>
      </c>
      <c r="H340">
        <f>Table2[[#This Row],[Sigmoid]]*'Input Data'!$B$7</f>
        <v>716.08625097837637</v>
      </c>
    </row>
    <row r="341" spans="1:8" x14ac:dyDescent="0.25">
      <c r="A341">
        <v>2195</v>
      </c>
      <c r="B341">
        <f>IF(Table2[[#This Row],[Volume]]&lt;'Input Data'!$B$9,'Input Data'!$B$9,IF(Table2[[#This Row],[Volume]]&gt;'Input Data'!$B$10,'Input Data'!$B$10,Table2[[#This Row],[Volume]]))</f>
        <v>3000</v>
      </c>
      <c r="C341" s="18">
        <f>ROUNDDOWN((Table2[[#This Row],[Volume Used]]-'Input Data'!$B$9)/'Input Data'!$B$11,0)*'Input Data'!$B$12</f>
        <v>0</v>
      </c>
      <c r="D341" s="15">
        <f>-(Table2[[#This Row],[Volume]]*(1-Table2[[#This Row],[Discount]])*'Input Data'!$B$2)/Table2[[#This Row],[Volume]]</f>
        <v>500</v>
      </c>
      <c r="E341">
        <f>ROUNDUP(Table2[[#This Row],[Volume]]/'Input Data'!$B$13,0)</f>
        <v>3</v>
      </c>
      <c r="F341">
        <f>-Table2[[#This Row],[Multiplier]]*'Input Data'!$B$3</f>
        <v>150000</v>
      </c>
      <c r="G341">
        <f>(1 - (1 / (1 + EXP(-((Table2[[#This Row],[Volume]] / 1000) - 4.25))))) * 0.4 + 0.6</f>
        <v>0.95458074671240889</v>
      </c>
      <c r="H341">
        <f>Table2[[#This Row],[Sigmoid]]*'Input Data'!$B$7</f>
        <v>715.93556003430672</v>
      </c>
    </row>
    <row r="342" spans="1:8" x14ac:dyDescent="0.25">
      <c r="A342">
        <v>2200</v>
      </c>
      <c r="B342">
        <f>IF(Table2[[#This Row],[Volume]]&lt;'Input Data'!$B$9,'Input Data'!$B$9,IF(Table2[[#This Row],[Volume]]&gt;'Input Data'!$B$10,'Input Data'!$B$10,Table2[[#This Row],[Volume]]))</f>
        <v>3000</v>
      </c>
      <c r="C342" s="18">
        <f>ROUNDDOWN((Table2[[#This Row],[Volume Used]]-'Input Data'!$B$9)/'Input Data'!$B$11,0)*'Input Data'!$B$12</f>
        <v>0</v>
      </c>
      <c r="D342" s="15">
        <f>-(Table2[[#This Row],[Volume]]*(1-Table2[[#This Row],[Discount]])*'Input Data'!$B$2)/Table2[[#This Row],[Volume]]</f>
        <v>500</v>
      </c>
      <c r="E342">
        <f>ROUNDUP(Table2[[#This Row],[Volume]]/'Input Data'!$B$13,0)</f>
        <v>3</v>
      </c>
      <c r="F342">
        <f>-Table2[[#This Row],[Multiplier]]*'Input Data'!$B$3</f>
        <v>150000</v>
      </c>
      <c r="G342">
        <f>(1 - (1 / (1 + EXP(-((Table2[[#This Row],[Volume]] / 1000) - 4.25))))) * 0.4 + 0.6</f>
        <v>0.95437904748808366</v>
      </c>
      <c r="H342">
        <f>Table2[[#This Row],[Sigmoid]]*'Input Data'!$B$7</f>
        <v>715.78428561606279</v>
      </c>
    </row>
    <row r="343" spans="1:8" x14ac:dyDescent="0.25">
      <c r="A343">
        <v>2205</v>
      </c>
      <c r="B343">
        <f>IF(Table2[[#This Row],[Volume]]&lt;'Input Data'!$B$9,'Input Data'!$B$9,IF(Table2[[#This Row],[Volume]]&gt;'Input Data'!$B$10,'Input Data'!$B$10,Table2[[#This Row],[Volume]]))</f>
        <v>3000</v>
      </c>
      <c r="C343" s="18">
        <f>ROUNDDOWN((Table2[[#This Row],[Volume Used]]-'Input Data'!$B$9)/'Input Data'!$B$11,0)*'Input Data'!$B$12</f>
        <v>0</v>
      </c>
      <c r="D343" s="15">
        <f>-(Table2[[#This Row],[Volume]]*(1-Table2[[#This Row],[Discount]])*'Input Data'!$B$2)/Table2[[#This Row],[Volume]]</f>
        <v>500</v>
      </c>
      <c r="E343">
        <f>ROUNDUP(Table2[[#This Row],[Volume]]/'Input Data'!$B$13,0)</f>
        <v>3</v>
      </c>
      <c r="F343">
        <f>-Table2[[#This Row],[Multiplier]]*'Input Data'!$B$3</f>
        <v>150000</v>
      </c>
      <c r="G343">
        <f>(1 - (1 / (1 + EXP(-((Table2[[#This Row],[Volume]] / 1000) - 4.25))))) * 0.4 + 0.6</f>
        <v>0.95417656830691766</v>
      </c>
      <c r="H343">
        <f>Table2[[#This Row],[Sigmoid]]*'Input Data'!$B$7</f>
        <v>715.63242623018823</v>
      </c>
    </row>
    <row r="344" spans="1:8" x14ac:dyDescent="0.25">
      <c r="A344">
        <v>2210</v>
      </c>
      <c r="B344">
        <f>IF(Table2[[#This Row],[Volume]]&lt;'Input Data'!$B$9,'Input Data'!$B$9,IF(Table2[[#This Row],[Volume]]&gt;'Input Data'!$B$10,'Input Data'!$B$10,Table2[[#This Row],[Volume]]))</f>
        <v>3000</v>
      </c>
      <c r="C344" s="18">
        <f>ROUNDDOWN((Table2[[#This Row],[Volume Used]]-'Input Data'!$B$9)/'Input Data'!$B$11,0)*'Input Data'!$B$12</f>
        <v>0</v>
      </c>
      <c r="D344" s="15">
        <f>-(Table2[[#This Row],[Volume]]*(1-Table2[[#This Row],[Discount]])*'Input Data'!$B$2)/Table2[[#This Row],[Volume]]</f>
        <v>500</v>
      </c>
      <c r="E344">
        <f>ROUNDUP(Table2[[#This Row],[Volume]]/'Input Data'!$B$13,0)</f>
        <v>3</v>
      </c>
      <c r="F344">
        <f>-Table2[[#This Row],[Multiplier]]*'Input Data'!$B$3</f>
        <v>150000</v>
      </c>
      <c r="G344">
        <f>(1 - (1 / (1 + EXP(-((Table2[[#This Row],[Volume]] / 1000) - 4.25))))) * 0.4 + 0.6</f>
        <v>0.95397330718178008</v>
      </c>
      <c r="H344">
        <f>Table2[[#This Row],[Sigmoid]]*'Input Data'!$B$7</f>
        <v>715.47998038633511</v>
      </c>
    </row>
    <row r="345" spans="1:8" x14ac:dyDescent="0.25">
      <c r="A345">
        <v>2215</v>
      </c>
      <c r="B345">
        <f>IF(Table2[[#This Row],[Volume]]&lt;'Input Data'!$B$9,'Input Data'!$B$9,IF(Table2[[#This Row],[Volume]]&gt;'Input Data'!$B$10,'Input Data'!$B$10,Table2[[#This Row],[Volume]]))</f>
        <v>3000</v>
      </c>
      <c r="C345" s="18">
        <f>ROUNDDOWN((Table2[[#This Row],[Volume Used]]-'Input Data'!$B$9)/'Input Data'!$B$11,0)*'Input Data'!$B$12</f>
        <v>0</v>
      </c>
      <c r="D345" s="15">
        <f>-(Table2[[#This Row],[Volume]]*(1-Table2[[#This Row],[Discount]])*'Input Data'!$B$2)/Table2[[#This Row],[Volume]]</f>
        <v>500</v>
      </c>
      <c r="E345">
        <f>ROUNDUP(Table2[[#This Row],[Volume]]/'Input Data'!$B$13,0)</f>
        <v>3</v>
      </c>
      <c r="F345">
        <f>-Table2[[#This Row],[Multiplier]]*'Input Data'!$B$3</f>
        <v>150000</v>
      </c>
      <c r="G345">
        <f>(1 - (1 / (1 + EXP(-((Table2[[#This Row],[Volume]] / 1000) - 4.25))))) * 0.4 + 0.6</f>
        <v>0.95376926212978663</v>
      </c>
      <c r="H345">
        <f>Table2[[#This Row],[Sigmoid]]*'Input Data'!$B$7</f>
        <v>715.32694659734</v>
      </c>
    </row>
    <row r="346" spans="1:8" x14ac:dyDescent="0.25">
      <c r="A346">
        <v>2220</v>
      </c>
      <c r="B346">
        <f>IF(Table2[[#This Row],[Volume]]&lt;'Input Data'!$B$9,'Input Data'!$B$9,IF(Table2[[#This Row],[Volume]]&gt;'Input Data'!$B$10,'Input Data'!$B$10,Table2[[#This Row],[Volume]]))</f>
        <v>3000</v>
      </c>
      <c r="C346" s="18">
        <f>ROUNDDOWN((Table2[[#This Row],[Volume Used]]-'Input Data'!$B$9)/'Input Data'!$B$11,0)*'Input Data'!$B$12</f>
        <v>0</v>
      </c>
      <c r="D346" s="15">
        <f>-(Table2[[#This Row],[Volume]]*(1-Table2[[#This Row],[Discount]])*'Input Data'!$B$2)/Table2[[#This Row],[Volume]]</f>
        <v>500</v>
      </c>
      <c r="E346">
        <f>ROUNDUP(Table2[[#This Row],[Volume]]/'Input Data'!$B$13,0)</f>
        <v>3</v>
      </c>
      <c r="F346">
        <f>-Table2[[#This Row],[Multiplier]]*'Input Data'!$B$3</f>
        <v>150000</v>
      </c>
      <c r="G346">
        <f>(1 - (1 / (1 + EXP(-((Table2[[#This Row],[Volume]] / 1000) - 4.25))))) * 0.4 + 0.6</f>
        <v>0.95356443117240208</v>
      </c>
      <c r="H346">
        <f>Table2[[#This Row],[Sigmoid]]*'Input Data'!$B$7</f>
        <v>715.17332337930156</v>
      </c>
    </row>
    <row r="347" spans="1:8" x14ac:dyDescent="0.25">
      <c r="A347">
        <v>2225</v>
      </c>
      <c r="B347">
        <f>IF(Table2[[#This Row],[Volume]]&lt;'Input Data'!$B$9,'Input Data'!$B$9,IF(Table2[[#This Row],[Volume]]&gt;'Input Data'!$B$10,'Input Data'!$B$10,Table2[[#This Row],[Volume]]))</f>
        <v>3000</v>
      </c>
      <c r="C347" s="18">
        <f>ROUNDDOWN((Table2[[#This Row],[Volume Used]]-'Input Data'!$B$9)/'Input Data'!$B$11,0)*'Input Data'!$B$12</f>
        <v>0</v>
      </c>
      <c r="D347" s="15">
        <f>-(Table2[[#This Row],[Volume]]*(1-Table2[[#This Row],[Discount]])*'Input Data'!$B$2)/Table2[[#This Row],[Volume]]</f>
        <v>500</v>
      </c>
      <c r="E347">
        <f>ROUNDUP(Table2[[#This Row],[Volume]]/'Input Data'!$B$13,0)</f>
        <v>3</v>
      </c>
      <c r="F347">
        <f>-Table2[[#This Row],[Multiplier]]*'Input Data'!$B$3</f>
        <v>150000</v>
      </c>
      <c r="G347">
        <f>(1 - (1 / (1 + EXP(-((Table2[[#This Row],[Volume]] / 1000) - 4.25))))) * 0.4 + 0.6</f>
        <v>0.9533588123355442</v>
      </c>
      <c r="H347">
        <f>Table2[[#This Row],[Sigmoid]]*'Input Data'!$B$7</f>
        <v>715.01910925165816</v>
      </c>
    </row>
    <row r="348" spans="1:8" x14ac:dyDescent="0.25">
      <c r="A348">
        <v>2230</v>
      </c>
      <c r="B348">
        <f>IF(Table2[[#This Row],[Volume]]&lt;'Input Data'!$B$9,'Input Data'!$B$9,IF(Table2[[#This Row],[Volume]]&gt;'Input Data'!$B$10,'Input Data'!$B$10,Table2[[#This Row],[Volume]]))</f>
        <v>3000</v>
      </c>
      <c r="C348" s="18">
        <f>ROUNDDOWN((Table2[[#This Row],[Volume Used]]-'Input Data'!$B$9)/'Input Data'!$B$11,0)*'Input Data'!$B$12</f>
        <v>0</v>
      </c>
      <c r="D348" s="15">
        <f>-(Table2[[#This Row],[Volume]]*(1-Table2[[#This Row],[Discount]])*'Input Data'!$B$2)/Table2[[#This Row],[Volume]]</f>
        <v>500</v>
      </c>
      <c r="E348">
        <f>ROUNDUP(Table2[[#This Row],[Volume]]/'Input Data'!$B$13,0)</f>
        <v>3</v>
      </c>
      <c r="F348">
        <f>-Table2[[#This Row],[Multiplier]]*'Input Data'!$B$3</f>
        <v>150000</v>
      </c>
      <c r="G348">
        <f>(1 - (1 / (1 + EXP(-((Table2[[#This Row],[Volume]] / 1000) - 4.25))))) * 0.4 + 0.6</f>
        <v>0.95315240364968778</v>
      </c>
      <c r="H348">
        <f>Table2[[#This Row],[Sigmoid]]*'Input Data'!$B$7</f>
        <v>714.8643027372658</v>
      </c>
    </row>
    <row r="349" spans="1:8" x14ac:dyDescent="0.25">
      <c r="A349">
        <v>2235</v>
      </c>
      <c r="B349">
        <f>IF(Table2[[#This Row],[Volume]]&lt;'Input Data'!$B$9,'Input Data'!$B$9,IF(Table2[[#This Row],[Volume]]&gt;'Input Data'!$B$10,'Input Data'!$B$10,Table2[[#This Row],[Volume]]))</f>
        <v>3000</v>
      </c>
      <c r="C349" s="18">
        <f>ROUNDDOWN((Table2[[#This Row],[Volume Used]]-'Input Data'!$B$9)/'Input Data'!$B$11,0)*'Input Data'!$B$12</f>
        <v>0</v>
      </c>
      <c r="D349" s="15">
        <f>-(Table2[[#This Row],[Volume]]*(1-Table2[[#This Row],[Discount]])*'Input Data'!$B$2)/Table2[[#This Row],[Volume]]</f>
        <v>500</v>
      </c>
      <c r="E349">
        <f>ROUNDUP(Table2[[#This Row],[Volume]]/'Input Data'!$B$13,0)</f>
        <v>3</v>
      </c>
      <c r="F349">
        <f>-Table2[[#This Row],[Multiplier]]*'Input Data'!$B$3</f>
        <v>150000</v>
      </c>
      <c r="G349">
        <f>(1 - (1 / (1 + EXP(-((Table2[[#This Row],[Volume]] / 1000) - 4.25))))) * 0.4 + 0.6</f>
        <v>0.95294520314996922</v>
      </c>
      <c r="H349">
        <f>Table2[[#This Row],[Sigmoid]]*'Input Data'!$B$7</f>
        <v>714.70890236247692</v>
      </c>
    </row>
    <row r="350" spans="1:8" x14ac:dyDescent="0.25">
      <c r="A350">
        <v>2240</v>
      </c>
      <c r="B350">
        <f>IF(Table2[[#This Row],[Volume]]&lt;'Input Data'!$B$9,'Input Data'!$B$9,IF(Table2[[#This Row],[Volume]]&gt;'Input Data'!$B$10,'Input Data'!$B$10,Table2[[#This Row],[Volume]]))</f>
        <v>3000</v>
      </c>
      <c r="C350" s="18">
        <f>ROUNDDOWN((Table2[[#This Row],[Volume Used]]-'Input Data'!$B$9)/'Input Data'!$B$11,0)*'Input Data'!$B$12</f>
        <v>0</v>
      </c>
      <c r="D350" s="15">
        <f>-(Table2[[#This Row],[Volume]]*(1-Table2[[#This Row],[Discount]])*'Input Data'!$B$2)/Table2[[#This Row],[Volume]]</f>
        <v>500</v>
      </c>
      <c r="E350">
        <f>ROUNDUP(Table2[[#This Row],[Volume]]/'Input Data'!$B$13,0)</f>
        <v>3</v>
      </c>
      <c r="F350">
        <f>-Table2[[#This Row],[Multiplier]]*'Input Data'!$B$3</f>
        <v>150000</v>
      </c>
      <c r="G350">
        <f>(1 - (1 / (1 + EXP(-((Table2[[#This Row],[Volume]] / 1000) - 4.25))))) * 0.4 + 0.6</f>
        <v>0.95273720887629221</v>
      </c>
      <c r="H350">
        <f>Table2[[#This Row],[Sigmoid]]*'Input Data'!$B$7</f>
        <v>714.55290665721918</v>
      </c>
    </row>
    <row r="351" spans="1:8" x14ac:dyDescent="0.25">
      <c r="A351">
        <v>2245</v>
      </c>
      <c r="B351">
        <f>IF(Table2[[#This Row],[Volume]]&lt;'Input Data'!$B$9,'Input Data'!$B$9,IF(Table2[[#This Row],[Volume]]&gt;'Input Data'!$B$10,'Input Data'!$B$10,Table2[[#This Row],[Volume]]))</f>
        <v>3000</v>
      </c>
      <c r="C351" s="18">
        <f>ROUNDDOWN((Table2[[#This Row],[Volume Used]]-'Input Data'!$B$9)/'Input Data'!$B$11,0)*'Input Data'!$B$12</f>
        <v>0</v>
      </c>
      <c r="D351" s="15">
        <f>-(Table2[[#This Row],[Volume]]*(1-Table2[[#This Row],[Discount]])*'Input Data'!$B$2)/Table2[[#This Row],[Volume]]</f>
        <v>500</v>
      </c>
      <c r="E351">
        <f>ROUNDUP(Table2[[#This Row],[Volume]]/'Input Data'!$B$13,0)</f>
        <v>3</v>
      </c>
      <c r="F351">
        <f>-Table2[[#This Row],[Multiplier]]*'Input Data'!$B$3</f>
        <v>150000</v>
      </c>
      <c r="G351">
        <f>(1 - (1 / (1 + EXP(-((Table2[[#This Row],[Volume]] / 1000) - 4.25))))) * 0.4 + 0.6</f>
        <v>0.9525284188734342</v>
      </c>
      <c r="H351">
        <f>Table2[[#This Row],[Sigmoid]]*'Input Data'!$B$7</f>
        <v>714.39631415507563</v>
      </c>
    </row>
    <row r="352" spans="1:8" x14ac:dyDescent="0.25">
      <c r="A352">
        <v>2250</v>
      </c>
      <c r="B352">
        <f>IF(Table2[[#This Row],[Volume]]&lt;'Input Data'!$B$9,'Input Data'!$B$9,IF(Table2[[#This Row],[Volume]]&gt;'Input Data'!$B$10,'Input Data'!$B$10,Table2[[#This Row],[Volume]]))</f>
        <v>3000</v>
      </c>
      <c r="C352" s="18">
        <f>ROUNDDOWN((Table2[[#This Row],[Volume Used]]-'Input Data'!$B$9)/'Input Data'!$B$11,0)*'Input Data'!$B$12</f>
        <v>0</v>
      </c>
      <c r="D352" s="15">
        <f>-(Table2[[#This Row],[Volume]]*(1-Table2[[#This Row],[Discount]])*'Input Data'!$B$2)/Table2[[#This Row],[Volume]]</f>
        <v>500</v>
      </c>
      <c r="E352">
        <f>ROUNDUP(Table2[[#This Row],[Volume]]/'Input Data'!$B$13,0)</f>
        <v>3</v>
      </c>
      <c r="F352">
        <f>-Table2[[#This Row],[Multiplier]]*'Input Data'!$B$3</f>
        <v>150000</v>
      </c>
      <c r="G352">
        <f>(1 - (1 / (1 + EXP(-((Table2[[#This Row],[Volume]] / 1000) - 4.25))))) * 0.4 + 0.6</f>
        <v>0.95231883119115301</v>
      </c>
      <c r="H352">
        <f>Table2[[#This Row],[Sigmoid]]*'Input Data'!$B$7</f>
        <v>714.23912339336471</v>
      </c>
    </row>
    <row r="353" spans="1:8" x14ac:dyDescent="0.25">
      <c r="A353">
        <v>2255</v>
      </c>
      <c r="B353">
        <f>IF(Table2[[#This Row],[Volume]]&lt;'Input Data'!$B$9,'Input Data'!$B$9,IF(Table2[[#This Row],[Volume]]&gt;'Input Data'!$B$10,'Input Data'!$B$10,Table2[[#This Row],[Volume]]))</f>
        <v>3000</v>
      </c>
      <c r="C353" s="18">
        <f>ROUNDDOWN((Table2[[#This Row],[Volume Used]]-'Input Data'!$B$9)/'Input Data'!$B$11,0)*'Input Data'!$B$12</f>
        <v>0</v>
      </c>
      <c r="D353" s="15">
        <f>-(Table2[[#This Row],[Volume]]*(1-Table2[[#This Row],[Discount]])*'Input Data'!$B$2)/Table2[[#This Row],[Volume]]</f>
        <v>500</v>
      </c>
      <c r="E353">
        <f>ROUNDUP(Table2[[#This Row],[Volume]]/'Input Data'!$B$13,0)</f>
        <v>3</v>
      </c>
      <c r="F353">
        <f>-Table2[[#This Row],[Multiplier]]*'Input Data'!$B$3</f>
        <v>150000</v>
      </c>
      <c r="G353">
        <f>(1 - (1 / (1 + EXP(-((Table2[[#This Row],[Volume]] / 1000) - 4.25))))) * 0.4 + 0.6</f>
        <v>0.95210844388429416</v>
      </c>
      <c r="H353">
        <f>Table2[[#This Row],[Sigmoid]]*'Input Data'!$B$7</f>
        <v>714.08133291322065</v>
      </c>
    </row>
    <row r="354" spans="1:8" x14ac:dyDescent="0.25">
      <c r="A354">
        <v>2260</v>
      </c>
      <c r="B354">
        <f>IF(Table2[[#This Row],[Volume]]&lt;'Input Data'!$B$9,'Input Data'!$B$9,IF(Table2[[#This Row],[Volume]]&gt;'Input Data'!$B$10,'Input Data'!$B$10,Table2[[#This Row],[Volume]]))</f>
        <v>3000</v>
      </c>
      <c r="C354" s="18">
        <f>ROUNDDOWN((Table2[[#This Row],[Volume Used]]-'Input Data'!$B$9)/'Input Data'!$B$11,0)*'Input Data'!$B$12</f>
        <v>0</v>
      </c>
      <c r="D354" s="15">
        <f>-(Table2[[#This Row],[Volume]]*(1-Table2[[#This Row],[Discount]])*'Input Data'!$B$2)/Table2[[#This Row],[Volume]]</f>
        <v>500</v>
      </c>
      <c r="E354">
        <f>ROUNDUP(Table2[[#This Row],[Volume]]/'Input Data'!$B$13,0)</f>
        <v>3</v>
      </c>
      <c r="F354">
        <f>-Table2[[#This Row],[Multiplier]]*'Input Data'!$B$3</f>
        <v>150000</v>
      </c>
      <c r="G354">
        <f>(1 - (1 / (1 + EXP(-((Table2[[#This Row],[Volume]] / 1000) - 4.25))))) * 0.4 + 0.6</f>
        <v>0.95189725501289968</v>
      </c>
      <c r="H354">
        <f>Table2[[#This Row],[Sigmoid]]*'Input Data'!$B$7</f>
        <v>713.92294125967476</v>
      </c>
    </row>
    <row r="355" spans="1:8" x14ac:dyDescent="0.25">
      <c r="A355">
        <v>2265</v>
      </c>
      <c r="B355">
        <f>IF(Table2[[#This Row],[Volume]]&lt;'Input Data'!$B$9,'Input Data'!$B$9,IF(Table2[[#This Row],[Volume]]&gt;'Input Data'!$B$10,'Input Data'!$B$10,Table2[[#This Row],[Volume]]))</f>
        <v>3000</v>
      </c>
      <c r="C355" s="18">
        <f>ROUNDDOWN((Table2[[#This Row],[Volume Used]]-'Input Data'!$B$9)/'Input Data'!$B$11,0)*'Input Data'!$B$12</f>
        <v>0</v>
      </c>
      <c r="D355" s="15">
        <f>-(Table2[[#This Row],[Volume]]*(1-Table2[[#This Row],[Discount]])*'Input Data'!$B$2)/Table2[[#This Row],[Volume]]</f>
        <v>500</v>
      </c>
      <c r="E355">
        <f>ROUNDUP(Table2[[#This Row],[Volume]]/'Input Data'!$B$13,0)</f>
        <v>3</v>
      </c>
      <c r="F355">
        <f>-Table2[[#This Row],[Multiplier]]*'Input Data'!$B$3</f>
        <v>150000</v>
      </c>
      <c r="G355">
        <f>(1 - (1 / (1 + EXP(-((Table2[[#This Row],[Volume]] / 1000) - 4.25))))) * 0.4 + 0.6</f>
        <v>0.95168526264231623</v>
      </c>
      <c r="H355">
        <f>Table2[[#This Row],[Sigmoid]]*'Input Data'!$B$7</f>
        <v>713.76394698173715</v>
      </c>
    </row>
    <row r="356" spans="1:8" x14ac:dyDescent="0.25">
      <c r="A356">
        <v>2270</v>
      </c>
      <c r="B356">
        <f>IF(Table2[[#This Row],[Volume]]&lt;'Input Data'!$B$9,'Input Data'!$B$9,IF(Table2[[#This Row],[Volume]]&gt;'Input Data'!$B$10,'Input Data'!$B$10,Table2[[#This Row],[Volume]]))</f>
        <v>3000</v>
      </c>
      <c r="C356" s="18">
        <f>ROUNDDOWN((Table2[[#This Row],[Volume Used]]-'Input Data'!$B$9)/'Input Data'!$B$11,0)*'Input Data'!$B$12</f>
        <v>0</v>
      </c>
      <c r="D356" s="15">
        <f>-(Table2[[#This Row],[Volume]]*(1-Table2[[#This Row],[Discount]])*'Input Data'!$B$2)/Table2[[#This Row],[Volume]]</f>
        <v>500</v>
      </c>
      <c r="E356">
        <f>ROUNDUP(Table2[[#This Row],[Volume]]/'Input Data'!$B$13,0)</f>
        <v>3</v>
      </c>
      <c r="F356">
        <f>-Table2[[#This Row],[Multiplier]]*'Input Data'!$B$3</f>
        <v>150000</v>
      </c>
      <c r="G356">
        <f>(1 - (1 / (1 + EXP(-((Table2[[#This Row],[Volume]] / 1000) - 4.25))))) * 0.4 + 0.6</f>
        <v>0.95147246484330528</v>
      </c>
      <c r="H356">
        <f>Table2[[#This Row],[Sigmoid]]*'Input Data'!$B$7</f>
        <v>713.60434863247895</v>
      </c>
    </row>
    <row r="357" spans="1:8" x14ac:dyDescent="0.25">
      <c r="A357">
        <v>2275</v>
      </c>
      <c r="B357">
        <f>IF(Table2[[#This Row],[Volume]]&lt;'Input Data'!$B$9,'Input Data'!$B$9,IF(Table2[[#This Row],[Volume]]&gt;'Input Data'!$B$10,'Input Data'!$B$10,Table2[[#This Row],[Volume]]))</f>
        <v>3000</v>
      </c>
      <c r="C357" s="18">
        <f>ROUNDDOWN((Table2[[#This Row],[Volume Used]]-'Input Data'!$B$9)/'Input Data'!$B$11,0)*'Input Data'!$B$12</f>
        <v>0</v>
      </c>
      <c r="D357" s="15">
        <f>-(Table2[[#This Row],[Volume]]*(1-Table2[[#This Row],[Discount]])*'Input Data'!$B$2)/Table2[[#This Row],[Volume]]</f>
        <v>500</v>
      </c>
      <c r="E357">
        <f>ROUNDUP(Table2[[#This Row],[Volume]]/'Input Data'!$B$13,0)</f>
        <v>3</v>
      </c>
      <c r="F357">
        <f>-Table2[[#This Row],[Multiplier]]*'Input Data'!$B$3</f>
        <v>150000</v>
      </c>
      <c r="G357">
        <f>(1 - (1 / (1 + EXP(-((Table2[[#This Row],[Volume]] / 1000) - 4.25))))) * 0.4 + 0.6</f>
        <v>0.95125885969215274</v>
      </c>
      <c r="H357">
        <f>Table2[[#This Row],[Sigmoid]]*'Input Data'!$B$7</f>
        <v>713.44414476911459</v>
      </c>
    </row>
    <row r="358" spans="1:8" x14ac:dyDescent="0.25">
      <c r="A358">
        <v>2280</v>
      </c>
      <c r="B358">
        <f>IF(Table2[[#This Row],[Volume]]&lt;'Input Data'!$B$9,'Input Data'!$B$9,IF(Table2[[#This Row],[Volume]]&gt;'Input Data'!$B$10,'Input Data'!$B$10,Table2[[#This Row],[Volume]]))</f>
        <v>3000</v>
      </c>
      <c r="C358" s="18">
        <f>ROUNDDOWN((Table2[[#This Row],[Volume Used]]-'Input Data'!$B$9)/'Input Data'!$B$11,0)*'Input Data'!$B$12</f>
        <v>0</v>
      </c>
      <c r="D358" s="15">
        <f>-(Table2[[#This Row],[Volume]]*(1-Table2[[#This Row],[Discount]])*'Input Data'!$B$2)/Table2[[#This Row],[Volume]]</f>
        <v>500</v>
      </c>
      <c r="E358">
        <f>ROUNDUP(Table2[[#This Row],[Volume]]/'Input Data'!$B$13,0)</f>
        <v>3</v>
      </c>
      <c r="F358">
        <f>-Table2[[#This Row],[Multiplier]]*'Input Data'!$B$3</f>
        <v>150000</v>
      </c>
      <c r="G358">
        <f>(1 - (1 / (1 + EXP(-((Table2[[#This Row],[Volume]] / 1000) - 4.25))))) * 0.4 + 0.6</f>
        <v>0.95104444527078047</v>
      </c>
      <c r="H358">
        <f>Table2[[#This Row],[Sigmoid]]*'Input Data'!$B$7</f>
        <v>713.28333395308539</v>
      </c>
    </row>
    <row r="359" spans="1:8" x14ac:dyDescent="0.25">
      <c r="A359">
        <v>2285</v>
      </c>
      <c r="B359">
        <f>IF(Table2[[#This Row],[Volume]]&lt;'Input Data'!$B$9,'Input Data'!$B$9,IF(Table2[[#This Row],[Volume]]&gt;'Input Data'!$B$10,'Input Data'!$B$10,Table2[[#This Row],[Volume]]))</f>
        <v>3000</v>
      </c>
      <c r="C359" s="18">
        <f>ROUNDDOWN((Table2[[#This Row],[Volume Used]]-'Input Data'!$B$9)/'Input Data'!$B$11,0)*'Input Data'!$B$12</f>
        <v>0</v>
      </c>
      <c r="D359" s="15">
        <f>-(Table2[[#This Row],[Volume]]*(1-Table2[[#This Row],[Discount]])*'Input Data'!$B$2)/Table2[[#This Row],[Volume]]</f>
        <v>500</v>
      </c>
      <c r="E359">
        <f>ROUNDUP(Table2[[#This Row],[Volume]]/'Input Data'!$B$13,0)</f>
        <v>3</v>
      </c>
      <c r="F359">
        <f>-Table2[[#This Row],[Multiplier]]*'Input Data'!$B$3</f>
        <v>150000</v>
      </c>
      <c r="G359">
        <f>(1 - (1 / (1 + EXP(-((Table2[[#This Row],[Volume]] / 1000) - 4.25))))) * 0.4 + 0.6</f>
        <v>0.95082921966685696</v>
      </c>
      <c r="H359">
        <f>Table2[[#This Row],[Sigmoid]]*'Input Data'!$B$7</f>
        <v>713.12191475014276</v>
      </c>
    </row>
    <row r="360" spans="1:8" x14ac:dyDescent="0.25">
      <c r="A360">
        <v>2290</v>
      </c>
      <c r="B360">
        <f>IF(Table2[[#This Row],[Volume]]&lt;'Input Data'!$B$9,'Input Data'!$B$9,IF(Table2[[#This Row],[Volume]]&gt;'Input Data'!$B$10,'Input Data'!$B$10,Table2[[#This Row],[Volume]]))</f>
        <v>3000</v>
      </c>
      <c r="C360" s="18">
        <f>ROUNDDOWN((Table2[[#This Row],[Volume Used]]-'Input Data'!$B$9)/'Input Data'!$B$11,0)*'Input Data'!$B$12</f>
        <v>0</v>
      </c>
      <c r="D360" s="15">
        <f>-(Table2[[#This Row],[Volume]]*(1-Table2[[#This Row],[Discount]])*'Input Data'!$B$2)/Table2[[#This Row],[Volume]]</f>
        <v>500</v>
      </c>
      <c r="E360">
        <f>ROUNDUP(Table2[[#This Row],[Volume]]/'Input Data'!$B$13,0)</f>
        <v>3</v>
      </c>
      <c r="F360">
        <f>-Table2[[#This Row],[Multiplier]]*'Input Data'!$B$3</f>
        <v>150000</v>
      </c>
      <c r="G360">
        <f>(1 - (1 / (1 + EXP(-((Table2[[#This Row],[Volume]] / 1000) - 4.25))))) * 0.4 + 0.6</f>
        <v>0.95061318097391045</v>
      </c>
      <c r="H360">
        <f>Table2[[#This Row],[Sigmoid]]*'Input Data'!$B$7</f>
        <v>712.9598857304328</v>
      </c>
    </row>
    <row r="361" spans="1:8" x14ac:dyDescent="0.25">
      <c r="A361">
        <v>2295</v>
      </c>
      <c r="B361">
        <f>IF(Table2[[#This Row],[Volume]]&lt;'Input Data'!$B$9,'Input Data'!$B$9,IF(Table2[[#This Row],[Volume]]&gt;'Input Data'!$B$10,'Input Data'!$B$10,Table2[[#This Row],[Volume]]))</f>
        <v>3000</v>
      </c>
      <c r="C361" s="18">
        <f>ROUNDDOWN((Table2[[#This Row],[Volume Used]]-'Input Data'!$B$9)/'Input Data'!$B$11,0)*'Input Data'!$B$12</f>
        <v>0</v>
      </c>
      <c r="D361" s="15">
        <f>-(Table2[[#This Row],[Volume]]*(1-Table2[[#This Row],[Discount]])*'Input Data'!$B$2)/Table2[[#This Row],[Volume]]</f>
        <v>500</v>
      </c>
      <c r="E361">
        <f>ROUNDUP(Table2[[#This Row],[Volume]]/'Input Data'!$B$13,0)</f>
        <v>3</v>
      </c>
      <c r="F361">
        <f>-Table2[[#This Row],[Multiplier]]*'Input Data'!$B$3</f>
        <v>150000</v>
      </c>
      <c r="G361">
        <f>(1 - (1 / (1 + EXP(-((Table2[[#This Row],[Volume]] / 1000) - 4.25))))) * 0.4 + 0.6</f>
        <v>0.95039632729144063</v>
      </c>
      <c r="H361">
        <f>Table2[[#This Row],[Sigmoid]]*'Input Data'!$B$7</f>
        <v>712.79724546858051</v>
      </c>
    </row>
    <row r="362" spans="1:8" x14ac:dyDescent="0.25">
      <c r="A362">
        <v>2300</v>
      </c>
      <c r="B362">
        <f>IF(Table2[[#This Row],[Volume]]&lt;'Input Data'!$B$9,'Input Data'!$B$9,IF(Table2[[#This Row],[Volume]]&gt;'Input Data'!$B$10,'Input Data'!$B$10,Table2[[#This Row],[Volume]]))</f>
        <v>3000</v>
      </c>
      <c r="C362" s="18">
        <f>ROUNDDOWN((Table2[[#This Row],[Volume Used]]-'Input Data'!$B$9)/'Input Data'!$B$11,0)*'Input Data'!$B$12</f>
        <v>0</v>
      </c>
      <c r="D362" s="15">
        <f>-(Table2[[#This Row],[Volume]]*(1-Table2[[#This Row],[Discount]])*'Input Data'!$B$2)/Table2[[#This Row],[Volume]]</f>
        <v>500</v>
      </c>
      <c r="E362">
        <f>ROUNDUP(Table2[[#This Row],[Volume]]/'Input Data'!$B$13,0)</f>
        <v>3</v>
      </c>
      <c r="F362">
        <f>-Table2[[#This Row],[Multiplier]]*'Input Data'!$B$3</f>
        <v>150000</v>
      </c>
      <c r="G362">
        <f>(1 - (1 / (1 + EXP(-((Table2[[#This Row],[Volume]] / 1000) - 4.25))))) * 0.4 + 0.6</f>
        <v>0.95017865672503343</v>
      </c>
      <c r="H362">
        <f>Table2[[#This Row],[Sigmoid]]*'Input Data'!$B$7</f>
        <v>712.63399254377509</v>
      </c>
    </row>
    <row r="363" spans="1:8" x14ac:dyDescent="0.25">
      <c r="A363">
        <v>2305</v>
      </c>
      <c r="B363">
        <f>IF(Table2[[#This Row],[Volume]]&lt;'Input Data'!$B$9,'Input Data'!$B$9,IF(Table2[[#This Row],[Volume]]&gt;'Input Data'!$B$10,'Input Data'!$B$10,Table2[[#This Row],[Volume]]))</f>
        <v>3000</v>
      </c>
      <c r="C363" s="18">
        <f>ROUNDDOWN((Table2[[#This Row],[Volume Used]]-'Input Data'!$B$9)/'Input Data'!$B$11,0)*'Input Data'!$B$12</f>
        <v>0</v>
      </c>
      <c r="D363" s="15">
        <f>-(Table2[[#This Row],[Volume]]*(1-Table2[[#This Row],[Discount]])*'Input Data'!$B$2)/Table2[[#This Row],[Volume]]</f>
        <v>500</v>
      </c>
      <c r="E363">
        <f>ROUNDUP(Table2[[#This Row],[Volume]]/'Input Data'!$B$13,0)</f>
        <v>3</v>
      </c>
      <c r="F363">
        <f>-Table2[[#This Row],[Multiplier]]*'Input Data'!$B$3</f>
        <v>150000</v>
      </c>
      <c r="G363">
        <f>(1 - (1 / (1 + EXP(-((Table2[[#This Row],[Volume]] / 1000) - 4.25))))) * 0.4 + 0.6</f>
        <v>0.94996016738647393</v>
      </c>
      <c r="H363">
        <f>Table2[[#This Row],[Sigmoid]]*'Input Data'!$B$7</f>
        <v>712.47012553985542</v>
      </c>
    </row>
    <row r="364" spans="1:8" x14ac:dyDescent="0.25">
      <c r="A364">
        <v>2310</v>
      </c>
      <c r="B364">
        <f>IF(Table2[[#This Row],[Volume]]&lt;'Input Data'!$B$9,'Input Data'!$B$9,IF(Table2[[#This Row],[Volume]]&gt;'Input Data'!$B$10,'Input Data'!$B$10,Table2[[#This Row],[Volume]]))</f>
        <v>3000</v>
      </c>
      <c r="C364" s="18">
        <f>ROUNDDOWN((Table2[[#This Row],[Volume Used]]-'Input Data'!$B$9)/'Input Data'!$B$11,0)*'Input Data'!$B$12</f>
        <v>0</v>
      </c>
      <c r="D364" s="15">
        <f>-(Table2[[#This Row],[Volume]]*(1-Table2[[#This Row],[Discount]])*'Input Data'!$B$2)/Table2[[#This Row],[Volume]]</f>
        <v>500</v>
      </c>
      <c r="E364">
        <f>ROUNDUP(Table2[[#This Row],[Volume]]/'Input Data'!$B$13,0)</f>
        <v>3</v>
      </c>
      <c r="F364">
        <f>-Table2[[#This Row],[Multiplier]]*'Input Data'!$B$3</f>
        <v>150000</v>
      </c>
      <c r="G364">
        <f>(1 - (1 / (1 + EXP(-((Table2[[#This Row],[Volume]] / 1000) - 4.25))))) * 0.4 + 0.6</f>
        <v>0.94974085739386171</v>
      </c>
      <c r="H364">
        <f>Table2[[#This Row],[Sigmoid]]*'Input Data'!$B$7</f>
        <v>712.30564304539632</v>
      </c>
    </row>
    <row r="365" spans="1:8" x14ac:dyDescent="0.25">
      <c r="A365">
        <v>2315</v>
      </c>
      <c r="B365">
        <f>IF(Table2[[#This Row],[Volume]]&lt;'Input Data'!$B$9,'Input Data'!$B$9,IF(Table2[[#This Row],[Volume]]&gt;'Input Data'!$B$10,'Input Data'!$B$10,Table2[[#This Row],[Volume]]))</f>
        <v>3000</v>
      </c>
      <c r="C365" s="18">
        <f>ROUNDDOWN((Table2[[#This Row],[Volume Used]]-'Input Data'!$B$9)/'Input Data'!$B$11,0)*'Input Data'!$B$12</f>
        <v>0</v>
      </c>
      <c r="D365" s="15">
        <f>-(Table2[[#This Row],[Volume]]*(1-Table2[[#This Row],[Discount]])*'Input Data'!$B$2)/Table2[[#This Row],[Volume]]</f>
        <v>500</v>
      </c>
      <c r="E365">
        <f>ROUNDUP(Table2[[#This Row],[Volume]]/'Input Data'!$B$13,0)</f>
        <v>3</v>
      </c>
      <c r="F365">
        <f>-Table2[[#This Row],[Multiplier]]*'Input Data'!$B$3</f>
        <v>150000</v>
      </c>
      <c r="G365">
        <f>(1 - (1 / (1 + EXP(-((Table2[[#This Row],[Volume]] / 1000) - 4.25))))) * 0.4 + 0.6</f>
        <v>0.94952072487172656</v>
      </c>
      <c r="H365">
        <f>Table2[[#This Row],[Sigmoid]]*'Input Data'!$B$7</f>
        <v>712.14054365379491</v>
      </c>
    </row>
    <row r="366" spans="1:8" x14ac:dyDescent="0.25">
      <c r="A366">
        <v>2320</v>
      </c>
      <c r="B366">
        <f>IF(Table2[[#This Row],[Volume]]&lt;'Input Data'!$B$9,'Input Data'!$B$9,IF(Table2[[#This Row],[Volume]]&gt;'Input Data'!$B$10,'Input Data'!$B$10,Table2[[#This Row],[Volume]]))</f>
        <v>3000</v>
      </c>
      <c r="C366" s="18">
        <f>ROUNDDOWN((Table2[[#This Row],[Volume Used]]-'Input Data'!$B$9)/'Input Data'!$B$11,0)*'Input Data'!$B$12</f>
        <v>0</v>
      </c>
      <c r="D366" s="15">
        <f>-(Table2[[#This Row],[Volume]]*(1-Table2[[#This Row],[Discount]])*'Input Data'!$B$2)/Table2[[#This Row],[Volume]]</f>
        <v>500</v>
      </c>
      <c r="E366">
        <f>ROUNDUP(Table2[[#This Row],[Volume]]/'Input Data'!$B$13,0)</f>
        <v>3</v>
      </c>
      <c r="F366">
        <f>-Table2[[#This Row],[Multiplier]]*'Input Data'!$B$3</f>
        <v>150000</v>
      </c>
      <c r="G366">
        <f>(1 - (1 / (1 + EXP(-((Table2[[#This Row],[Volume]] / 1000) - 4.25))))) * 0.4 + 0.6</f>
        <v>0.94929976795114368</v>
      </c>
      <c r="H366">
        <f>Table2[[#This Row],[Sigmoid]]*'Input Data'!$B$7</f>
        <v>711.97482596335772</v>
      </c>
    </row>
    <row r="367" spans="1:8" x14ac:dyDescent="0.25">
      <c r="A367">
        <v>2325</v>
      </c>
      <c r="B367">
        <f>IF(Table2[[#This Row],[Volume]]&lt;'Input Data'!$B$9,'Input Data'!$B$9,IF(Table2[[#This Row],[Volume]]&gt;'Input Data'!$B$10,'Input Data'!$B$10,Table2[[#This Row],[Volume]]))</f>
        <v>3000</v>
      </c>
      <c r="C367" s="18">
        <f>ROUNDDOWN((Table2[[#This Row],[Volume Used]]-'Input Data'!$B$9)/'Input Data'!$B$11,0)*'Input Data'!$B$12</f>
        <v>0</v>
      </c>
      <c r="D367" s="15">
        <f>-(Table2[[#This Row],[Volume]]*(1-Table2[[#This Row],[Discount]])*'Input Data'!$B$2)/Table2[[#This Row],[Volume]]</f>
        <v>500</v>
      </c>
      <c r="E367">
        <f>ROUNDUP(Table2[[#This Row],[Volume]]/'Input Data'!$B$13,0)</f>
        <v>3</v>
      </c>
      <c r="F367">
        <f>-Table2[[#This Row],[Multiplier]]*'Input Data'!$B$3</f>
        <v>150000</v>
      </c>
      <c r="G367">
        <f>(1 - (1 / (1 + EXP(-((Table2[[#This Row],[Volume]] / 1000) - 4.25))))) * 0.4 + 0.6</f>
        <v>0.94907798476985128</v>
      </c>
      <c r="H367">
        <f>Table2[[#This Row],[Sigmoid]]*'Input Data'!$B$7</f>
        <v>711.80848857738852</v>
      </c>
    </row>
    <row r="368" spans="1:8" x14ac:dyDescent="0.25">
      <c r="A368">
        <v>2330</v>
      </c>
      <c r="B368">
        <f>IF(Table2[[#This Row],[Volume]]&lt;'Input Data'!$B$9,'Input Data'!$B$9,IF(Table2[[#This Row],[Volume]]&gt;'Input Data'!$B$10,'Input Data'!$B$10,Table2[[#This Row],[Volume]]))</f>
        <v>3000</v>
      </c>
      <c r="C368" s="18">
        <f>ROUNDDOWN((Table2[[#This Row],[Volume Used]]-'Input Data'!$B$9)/'Input Data'!$B$11,0)*'Input Data'!$B$12</f>
        <v>0</v>
      </c>
      <c r="D368" s="15">
        <f>-(Table2[[#This Row],[Volume]]*(1-Table2[[#This Row],[Discount]])*'Input Data'!$B$2)/Table2[[#This Row],[Volume]]</f>
        <v>500</v>
      </c>
      <c r="E368">
        <f>ROUNDUP(Table2[[#This Row],[Volume]]/'Input Data'!$B$13,0)</f>
        <v>3</v>
      </c>
      <c r="F368">
        <f>-Table2[[#This Row],[Multiplier]]*'Input Data'!$B$3</f>
        <v>150000</v>
      </c>
      <c r="G368">
        <f>(1 - (1 / (1 + EXP(-((Table2[[#This Row],[Volume]] / 1000) - 4.25))))) * 0.4 + 0.6</f>
        <v>0.94885537347236748</v>
      </c>
      <c r="H368">
        <f>Table2[[#This Row],[Sigmoid]]*'Input Data'!$B$7</f>
        <v>711.6415301042756</v>
      </c>
    </row>
    <row r="369" spans="1:8" x14ac:dyDescent="0.25">
      <c r="A369">
        <v>2335</v>
      </c>
      <c r="B369">
        <f>IF(Table2[[#This Row],[Volume]]&lt;'Input Data'!$B$9,'Input Data'!$B$9,IF(Table2[[#This Row],[Volume]]&gt;'Input Data'!$B$10,'Input Data'!$B$10,Table2[[#This Row],[Volume]]))</f>
        <v>3000</v>
      </c>
      <c r="C369" s="18">
        <f>ROUNDDOWN((Table2[[#This Row],[Volume Used]]-'Input Data'!$B$9)/'Input Data'!$B$11,0)*'Input Data'!$B$12</f>
        <v>0</v>
      </c>
      <c r="D369" s="15">
        <f>-(Table2[[#This Row],[Volume]]*(1-Table2[[#This Row],[Discount]])*'Input Data'!$B$2)/Table2[[#This Row],[Volume]]</f>
        <v>500</v>
      </c>
      <c r="E369">
        <f>ROUNDUP(Table2[[#This Row],[Volume]]/'Input Data'!$B$13,0)</f>
        <v>3</v>
      </c>
      <c r="F369">
        <f>-Table2[[#This Row],[Multiplier]]*'Input Data'!$B$3</f>
        <v>150000</v>
      </c>
      <c r="G369">
        <f>(1 - (1 / (1 + EXP(-((Table2[[#This Row],[Volume]] / 1000) - 4.25))))) * 0.4 + 0.6</f>
        <v>0.94863193221010811</v>
      </c>
      <c r="H369">
        <f>Table2[[#This Row],[Sigmoid]]*'Input Data'!$B$7</f>
        <v>711.47394915758105</v>
      </c>
    </row>
    <row r="370" spans="1:8" x14ac:dyDescent="0.25">
      <c r="A370">
        <v>2340</v>
      </c>
      <c r="B370">
        <f>IF(Table2[[#This Row],[Volume]]&lt;'Input Data'!$B$9,'Input Data'!$B$9,IF(Table2[[#This Row],[Volume]]&gt;'Input Data'!$B$10,'Input Data'!$B$10,Table2[[#This Row],[Volume]]))</f>
        <v>3000</v>
      </c>
      <c r="C370" s="18">
        <f>ROUNDDOWN((Table2[[#This Row],[Volume Used]]-'Input Data'!$B$9)/'Input Data'!$B$11,0)*'Input Data'!$B$12</f>
        <v>0</v>
      </c>
      <c r="D370" s="15">
        <f>-(Table2[[#This Row],[Volume]]*(1-Table2[[#This Row],[Discount]])*'Input Data'!$B$2)/Table2[[#This Row],[Volume]]</f>
        <v>500</v>
      </c>
      <c r="E370">
        <f>ROUNDUP(Table2[[#This Row],[Volume]]/'Input Data'!$B$13,0)</f>
        <v>3</v>
      </c>
      <c r="F370">
        <f>-Table2[[#This Row],[Multiplier]]*'Input Data'!$B$3</f>
        <v>150000</v>
      </c>
      <c r="G370">
        <f>(1 - (1 / (1 + EXP(-((Table2[[#This Row],[Volume]] / 1000) - 4.25))))) * 0.4 + 0.6</f>
        <v>0.94840765914150571</v>
      </c>
      <c r="H370">
        <f>Table2[[#This Row],[Sigmoid]]*'Input Data'!$B$7</f>
        <v>711.30574435612925</v>
      </c>
    </row>
    <row r="371" spans="1:8" x14ac:dyDescent="0.25">
      <c r="A371">
        <v>2345</v>
      </c>
      <c r="B371">
        <f>IF(Table2[[#This Row],[Volume]]&lt;'Input Data'!$B$9,'Input Data'!$B$9,IF(Table2[[#This Row],[Volume]]&gt;'Input Data'!$B$10,'Input Data'!$B$10,Table2[[#This Row],[Volume]]))</f>
        <v>3000</v>
      </c>
      <c r="C371" s="18">
        <f>ROUNDDOWN((Table2[[#This Row],[Volume Used]]-'Input Data'!$B$9)/'Input Data'!$B$11,0)*'Input Data'!$B$12</f>
        <v>0</v>
      </c>
      <c r="D371" s="15">
        <f>-(Table2[[#This Row],[Volume]]*(1-Table2[[#This Row],[Discount]])*'Input Data'!$B$2)/Table2[[#This Row],[Volume]]</f>
        <v>500</v>
      </c>
      <c r="E371">
        <f>ROUNDUP(Table2[[#This Row],[Volume]]/'Input Data'!$B$13,0)</f>
        <v>3</v>
      </c>
      <c r="F371">
        <f>-Table2[[#This Row],[Multiplier]]*'Input Data'!$B$3</f>
        <v>150000</v>
      </c>
      <c r="G371">
        <f>(1 - (1 / (1 + EXP(-((Table2[[#This Row],[Volume]] / 1000) - 4.25))))) * 0.4 + 0.6</f>
        <v>0.94818255243212868</v>
      </c>
      <c r="H371">
        <f>Table2[[#This Row],[Sigmoid]]*'Input Data'!$B$7</f>
        <v>711.13691432409655</v>
      </c>
    </row>
    <row r="372" spans="1:8" x14ac:dyDescent="0.25">
      <c r="A372">
        <v>2350</v>
      </c>
      <c r="B372">
        <f>IF(Table2[[#This Row],[Volume]]&lt;'Input Data'!$B$9,'Input Data'!$B$9,IF(Table2[[#This Row],[Volume]]&gt;'Input Data'!$B$10,'Input Data'!$B$10,Table2[[#This Row],[Volume]]))</f>
        <v>3000</v>
      </c>
      <c r="C372" s="18">
        <f>ROUNDDOWN((Table2[[#This Row],[Volume Used]]-'Input Data'!$B$9)/'Input Data'!$B$11,0)*'Input Data'!$B$12</f>
        <v>0</v>
      </c>
      <c r="D372" s="15">
        <f>-(Table2[[#This Row],[Volume]]*(1-Table2[[#This Row],[Discount]])*'Input Data'!$B$2)/Table2[[#This Row],[Volume]]</f>
        <v>500</v>
      </c>
      <c r="E372">
        <f>ROUNDUP(Table2[[#This Row],[Volume]]/'Input Data'!$B$13,0)</f>
        <v>3</v>
      </c>
      <c r="F372">
        <f>-Table2[[#This Row],[Multiplier]]*'Input Data'!$B$3</f>
        <v>150000</v>
      </c>
      <c r="G372">
        <f>(1 - (1 / (1 + EXP(-((Table2[[#This Row],[Volume]] / 1000) - 4.25))))) * 0.4 + 0.6</f>
        <v>0.94795661025480082</v>
      </c>
      <c r="H372">
        <f>Table2[[#This Row],[Sigmoid]]*'Input Data'!$B$7</f>
        <v>710.96745769110066</v>
      </c>
    </row>
    <row r="373" spans="1:8" x14ac:dyDescent="0.25">
      <c r="A373">
        <v>2355</v>
      </c>
      <c r="B373">
        <f>IF(Table2[[#This Row],[Volume]]&lt;'Input Data'!$B$9,'Input Data'!$B$9,IF(Table2[[#This Row],[Volume]]&gt;'Input Data'!$B$10,'Input Data'!$B$10,Table2[[#This Row],[Volume]]))</f>
        <v>3000</v>
      </c>
      <c r="C373" s="18">
        <f>ROUNDDOWN((Table2[[#This Row],[Volume Used]]-'Input Data'!$B$9)/'Input Data'!$B$11,0)*'Input Data'!$B$12</f>
        <v>0</v>
      </c>
      <c r="D373" s="15">
        <f>-(Table2[[#This Row],[Volume]]*(1-Table2[[#This Row],[Discount]])*'Input Data'!$B$2)/Table2[[#This Row],[Volume]]</f>
        <v>500</v>
      </c>
      <c r="E373">
        <f>ROUNDUP(Table2[[#This Row],[Volume]]/'Input Data'!$B$13,0)</f>
        <v>3</v>
      </c>
      <c r="F373">
        <f>-Table2[[#This Row],[Multiplier]]*'Input Data'!$B$3</f>
        <v>150000</v>
      </c>
      <c r="G373">
        <f>(1 - (1 / (1 + EXP(-((Table2[[#This Row],[Volume]] / 1000) - 4.25))))) * 0.4 + 0.6</f>
        <v>0.94772983078972239</v>
      </c>
      <c r="H373">
        <f>Table2[[#This Row],[Sigmoid]]*'Input Data'!$B$7</f>
        <v>710.79737309229176</v>
      </c>
    </row>
    <row r="374" spans="1:8" x14ac:dyDescent="0.25">
      <c r="A374">
        <v>2360</v>
      </c>
      <c r="B374">
        <f>IF(Table2[[#This Row],[Volume]]&lt;'Input Data'!$B$9,'Input Data'!$B$9,IF(Table2[[#This Row],[Volume]]&gt;'Input Data'!$B$10,'Input Data'!$B$10,Table2[[#This Row],[Volume]]))</f>
        <v>3000</v>
      </c>
      <c r="C374" s="18">
        <f>ROUNDDOWN((Table2[[#This Row],[Volume Used]]-'Input Data'!$B$9)/'Input Data'!$B$11,0)*'Input Data'!$B$12</f>
        <v>0</v>
      </c>
      <c r="D374" s="15">
        <f>-(Table2[[#This Row],[Volume]]*(1-Table2[[#This Row],[Discount]])*'Input Data'!$B$2)/Table2[[#This Row],[Volume]]</f>
        <v>500</v>
      </c>
      <c r="E374">
        <f>ROUNDUP(Table2[[#This Row],[Volume]]/'Input Data'!$B$13,0)</f>
        <v>3</v>
      </c>
      <c r="F374">
        <f>-Table2[[#This Row],[Multiplier]]*'Input Data'!$B$3</f>
        <v>150000</v>
      </c>
      <c r="G374">
        <f>(1 - (1 / (1 + EXP(-((Table2[[#This Row],[Volume]] / 1000) - 4.25))))) * 0.4 + 0.6</f>
        <v>0.94750221222459063</v>
      </c>
      <c r="H374">
        <f>Table2[[#This Row],[Sigmoid]]*'Input Data'!$B$7</f>
        <v>710.62665916844298</v>
      </c>
    </row>
    <row r="375" spans="1:8" x14ac:dyDescent="0.25">
      <c r="A375">
        <v>2365</v>
      </c>
      <c r="B375">
        <f>IF(Table2[[#This Row],[Volume]]&lt;'Input Data'!$B$9,'Input Data'!$B$9,IF(Table2[[#This Row],[Volume]]&gt;'Input Data'!$B$10,'Input Data'!$B$10,Table2[[#This Row],[Volume]]))</f>
        <v>3000</v>
      </c>
      <c r="C375" s="18">
        <f>ROUNDDOWN((Table2[[#This Row],[Volume Used]]-'Input Data'!$B$9)/'Input Data'!$B$11,0)*'Input Data'!$B$12</f>
        <v>0</v>
      </c>
      <c r="D375" s="15">
        <f>-(Table2[[#This Row],[Volume]]*(1-Table2[[#This Row],[Discount]])*'Input Data'!$B$2)/Table2[[#This Row],[Volume]]</f>
        <v>500</v>
      </c>
      <c r="E375">
        <f>ROUNDUP(Table2[[#This Row],[Volume]]/'Input Data'!$B$13,0)</f>
        <v>3</v>
      </c>
      <c r="F375">
        <f>-Table2[[#This Row],[Multiplier]]*'Input Data'!$B$3</f>
        <v>150000</v>
      </c>
      <c r="G375">
        <f>(1 - (1 / (1 + EXP(-((Table2[[#This Row],[Volume]] / 1000) - 4.25))))) * 0.4 + 0.6</f>
        <v>0.94727375275472192</v>
      </c>
      <c r="H375">
        <f>Table2[[#This Row],[Sigmoid]]*'Input Data'!$B$7</f>
        <v>710.45531456604147</v>
      </c>
    </row>
    <row r="376" spans="1:8" x14ac:dyDescent="0.25">
      <c r="A376">
        <v>2370</v>
      </c>
      <c r="B376">
        <f>IF(Table2[[#This Row],[Volume]]&lt;'Input Data'!$B$9,'Input Data'!$B$9,IF(Table2[[#This Row],[Volume]]&gt;'Input Data'!$B$10,'Input Data'!$B$10,Table2[[#This Row],[Volume]]))</f>
        <v>3000</v>
      </c>
      <c r="C376" s="18">
        <f>ROUNDDOWN((Table2[[#This Row],[Volume Used]]-'Input Data'!$B$9)/'Input Data'!$B$11,0)*'Input Data'!$B$12</f>
        <v>0</v>
      </c>
      <c r="D376" s="15">
        <f>-(Table2[[#This Row],[Volume]]*(1-Table2[[#This Row],[Discount]])*'Input Data'!$B$2)/Table2[[#This Row],[Volume]]</f>
        <v>500</v>
      </c>
      <c r="E376">
        <f>ROUNDUP(Table2[[#This Row],[Volume]]/'Input Data'!$B$13,0)</f>
        <v>3</v>
      </c>
      <c r="F376">
        <f>-Table2[[#This Row],[Multiplier]]*'Input Data'!$B$3</f>
        <v>150000</v>
      </c>
      <c r="G376">
        <f>(1 - (1 / (1 + EXP(-((Table2[[#This Row],[Volume]] / 1000) - 4.25))))) * 0.4 + 0.6</f>
        <v>0.94704445058317388</v>
      </c>
      <c r="H376">
        <f>Table2[[#This Row],[Sigmoid]]*'Input Data'!$B$7</f>
        <v>710.28333793738045</v>
      </c>
    </row>
    <row r="377" spans="1:8" x14ac:dyDescent="0.25">
      <c r="A377">
        <v>2375</v>
      </c>
      <c r="B377">
        <f>IF(Table2[[#This Row],[Volume]]&lt;'Input Data'!$B$9,'Input Data'!$B$9,IF(Table2[[#This Row],[Volume]]&gt;'Input Data'!$B$10,'Input Data'!$B$10,Table2[[#This Row],[Volume]]))</f>
        <v>3000</v>
      </c>
      <c r="C377" s="18">
        <f>ROUNDDOWN((Table2[[#This Row],[Volume Used]]-'Input Data'!$B$9)/'Input Data'!$B$11,0)*'Input Data'!$B$12</f>
        <v>0</v>
      </c>
      <c r="D377" s="15">
        <f>-(Table2[[#This Row],[Volume]]*(1-Table2[[#This Row],[Discount]])*'Input Data'!$B$2)/Table2[[#This Row],[Volume]]</f>
        <v>500</v>
      </c>
      <c r="E377">
        <f>ROUNDUP(Table2[[#This Row],[Volume]]/'Input Data'!$B$13,0)</f>
        <v>3</v>
      </c>
      <c r="F377">
        <f>-Table2[[#This Row],[Multiplier]]*'Input Data'!$B$3</f>
        <v>150000</v>
      </c>
      <c r="G377">
        <f>(1 - (1 / (1 + EXP(-((Table2[[#This Row],[Volume]] / 1000) - 4.25))))) * 0.4 + 0.6</f>
        <v>0.94681430392086829</v>
      </c>
      <c r="H377">
        <f>Table2[[#This Row],[Sigmoid]]*'Input Data'!$B$7</f>
        <v>710.11072794065126</v>
      </c>
    </row>
    <row r="378" spans="1:8" x14ac:dyDescent="0.25">
      <c r="A378">
        <v>2380</v>
      </c>
      <c r="B378">
        <f>IF(Table2[[#This Row],[Volume]]&lt;'Input Data'!$B$9,'Input Data'!$B$9,IF(Table2[[#This Row],[Volume]]&gt;'Input Data'!$B$10,'Input Data'!$B$10,Table2[[#This Row],[Volume]]))</f>
        <v>3000</v>
      </c>
      <c r="C378" s="18">
        <f>ROUNDDOWN((Table2[[#This Row],[Volume Used]]-'Input Data'!$B$9)/'Input Data'!$B$11,0)*'Input Data'!$B$12</f>
        <v>0</v>
      </c>
      <c r="D378" s="15">
        <f>-(Table2[[#This Row],[Volume]]*(1-Table2[[#This Row],[Discount]])*'Input Data'!$B$2)/Table2[[#This Row],[Volume]]</f>
        <v>500</v>
      </c>
      <c r="E378">
        <f>ROUNDUP(Table2[[#This Row],[Volume]]/'Input Data'!$B$13,0)</f>
        <v>3</v>
      </c>
      <c r="F378">
        <f>-Table2[[#This Row],[Multiplier]]*'Input Data'!$B$3</f>
        <v>150000</v>
      </c>
      <c r="G378">
        <f>(1 - (1 / (1 + EXP(-((Table2[[#This Row],[Volume]] / 1000) - 4.25))))) * 0.4 + 0.6</f>
        <v>0.946583310986715</v>
      </c>
      <c r="H378">
        <f>Table2[[#This Row],[Sigmoid]]*'Input Data'!$B$7</f>
        <v>709.93748324003627</v>
      </c>
    </row>
    <row r="379" spans="1:8" x14ac:dyDescent="0.25">
      <c r="A379">
        <v>2385</v>
      </c>
      <c r="B379">
        <f>IF(Table2[[#This Row],[Volume]]&lt;'Input Data'!$B$9,'Input Data'!$B$9,IF(Table2[[#This Row],[Volume]]&gt;'Input Data'!$B$10,'Input Data'!$B$10,Table2[[#This Row],[Volume]]))</f>
        <v>3000</v>
      </c>
      <c r="C379" s="18">
        <f>ROUNDDOWN((Table2[[#This Row],[Volume Used]]-'Input Data'!$B$9)/'Input Data'!$B$11,0)*'Input Data'!$B$12</f>
        <v>0</v>
      </c>
      <c r="D379" s="15">
        <f>-(Table2[[#This Row],[Volume]]*(1-Table2[[#This Row],[Discount]])*'Input Data'!$B$2)/Table2[[#This Row],[Volume]]</f>
        <v>500</v>
      </c>
      <c r="E379">
        <f>ROUNDUP(Table2[[#This Row],[Volume]]/'Input Data'!$B$13,0)</f>
        <v>3</v>
      </c>
      <c r="F379">
        <f>-Table2[[#This Row],[Multiplier]]*'Input Data'!$B$3</f>
        <v>150000</v>
      </c>
      <c r="G379">
        <f>(1 - (1 / (1 + EXP(-((Table2[[#This Row],[Volume]] / 1000) - 4.25))))) * 0.4 + 0.6</f>
        <v>0.94635147000773567</v>
      </c>
      <c r="H379">
        <f>Table2[[#This Row],[Sigmoid]]*'Input Data'!$B$7</f>
        <v>709.76360250580171</v>
      </c>
    </row>
    <row r="380" spans="1:8" x14ac:dyDescent="0.25">
      <c r="A380">
        <v>2390</v>
      </c>
      <c r="B380">
        <f>IF(Table2[[#This Row],[Volume]]&lt;'Input Data'!$B$9,'Input Data'!$B$9,IF(Table2[[#This Row],[Volume]]&gt;'Input Data'!$B$10,'Input Data'!$B$10,Table2[[#This Row],[Volume]]))</f>
        <v>3000</v>
      </c>
      <c r="C380" s="18">
        <f>ROUNDDOWN((Table2[[#This Row],[Volume Used]]-'Input Data'!$B$9)/'Input Data'!$B$11,0)*'Input Data'!$B$12</f>
        <v>0</v>
      </c>
      <c r="D380" s="15">
        <f>-(Table2[[#This Row],[Volume]]*(1-Table2[[#This Row],[Discount]])*'Input Data'!$B$2)/Table2[[#This Row],[Volume]]</f>
        <v>500</v>
      </c>
      <c r="E380">
        <f>ROUNDUP(Table2[[#This Row],[Volume]]/'Input Data'!$B$13,0)</f>
        <v>3</v>
      </c>
      <c r="F380">
        <f>-Table2[[#This Row],[Multiplier]]*'Input Data'!$B$3</f>
        <v>150000</v>
      </c>
      <c r="G380">
        <f>(1 - (1 / (1 + EXP(-((Table2[[#This Row],[Volume]] / 1000) - 4.25))))) * 0.4 + 0.6</f>
        <v>0.94611877921918874</v>
      </c>
      <c r="H380">
        <f>Table2[[#This Row],[Sigmoid]]*'Input Data'!$B$7</f>
        <v>709.58908441439155</v>
      </c>
    </row>
    <row r="381" spans="1:8" x14ac:dyDescent="0.25">
      <c r="A381">
        <v>2395</v>
      </c>
      <c r="B381">
        <f>IF(Table2[[#This Row],[Volume]]&lt;'Input Data'!$B$9,'Input Data'!$B$9,IF(Table2[[#This Row],[Volume]]&gt;'Input Data'!$B$10,'Input Data'!$B$10,Table2[[#This Row],[Volume]]))</f>
        <v>3000</v>
      </c>
      <c r="C381" s="18">
        <f>ROUNDDOWN((Table2[[#This Row],[Volume Used]]-'Input Data'!$B$9)/'Input Data'!$B$11,0)*'Input Data'!$B$12</f>
        <v>0</v>
      </c>
      <c r="D381" s="15">
        <f>-(Table2[[#This Row],[Volume]]*(1-Table2[[#This Row],[Discount]])*'Input Data'!$B$2)/Table2[[#This Row],[Volume]]</f>
        <v>500</v>
      </c>
      <c r="E381">
        <f>ROUNDUP(Table2[[#This Row],[Volume]]/'Input Data'!$B$13,0)</f>
        <v>3</v>
      </c>
      <c r="F381">
        <f>-Table2[[#This Row],[Multiplier]]*'Input Data'!$B$3</f>
        <v>150000</v>
      </c>
      <c r="G381">
        <f>(1 - (1 / (1 + EXP(-((Table2[[#This Row],[Volume]] / 1000) - 4.25))))) * 0.4 + 0.6</f>
        <v>0.94588523686469483</v>
      </c>
      <c r="H381">
        <f>Table2[[#This Row],[Sigmoid]]*'Input Data'!$B$7</f>
        <v>709.41392764852117</v>
      </c>
    </row>
    <row r="382" spans="1:8" x14ac:dyDescent="0.25">
      <c r="A382">
        <v>2400</v>
      </c>
      <c r="B382">
        <f>IF(Table2[[#This Row],[Volume]]&lt;'Input Data'!$B$9,'Input Data'!$B$9,IF(Table2[[#This Row],[Volume]]&gt;'Input Data'!$B$10,'Input Data'!$B$10,Table2[[#This Row],[Volume]]))</f>
        <v>3000</v>
      </c>
      <c r="C382" s="18">
        <f>ROUNDDOWN((Table2[[#This Row],[Volume Used]]-'Input Data'!$B$9)/'Input Data'!$B$11,0)*'Input Data'!$B$12</f>
        <v>0</v>
      </c>
      <c r="D382" s="15">
        <f>-(Table2[[#This Row],[Volume]]*(1-Table2[[#This Row],[Discount]])*'Input Data'!$B$2)/Table2[[#This Row],[Volume]]</f>
        <v>500</v>
      </c>
      <c r="E382">
        <f>ROUNDUP(Table2[[#This Row],[Volume]]/'Input Data'!$B$13,0)</f>
        <v>3</v>
      </c>
      <c r="F382">
        <f>-Table2[[#This Row],[Multiplier]]*'Input Data'!$B$3</f>
        <v>150000</v>
      </c>
      <c r="G382">
        <f>(1 - (1 / (1 + EXP(-((Table2[[#This Row],[Volume]] / 1000) - 4.25))))) * 0.4 + 0.6</f>
        <v>0.94565084119636222</v>
      </c>
      <c r="H382">
        <f>Table2[[#This Row],[Sigmoid]]*'Input Data'!$B$7</f>
        <v>709.23813089727162</v>
      </c>
    </row>
    <row r="383" spans="1:8" x14ac:dyDescent="0.25">
      <c r="A383">
        <v>2405</v>
      </c>
      <c r="B383">
        <f>IF(Table2[[#This Row],[Volume]]&lt;'Input Data'!$B$9,'Input Data'!$B$9,IF(Table2[[#This Row],[Volume]]&gt;'Input Data'!$B$10,'Input Data'!$B$10,Table2[[#This Row],[Volume]]))</f>
        <v>3000</v>
      </c>
      <c r="C383" s="18">
        <f>ROUNDDOWN((Table2[[#This Row],[Volume Used]]-'Input Data'!$B$9)/'Input Data'!$B$11,0)*'Input Data'!$B$12</f>
        <v>0</v>
      </c>
      <c r="D383" s="15">
        <f>-(Table2[[#This Row],[Volume]]*(1-Table2[[#This Row],[Discount]])*'Input Data'!$B$2)/Table2[[#This Row],[Volume]]</f>
        <v>500</v>
      </c>
      <c r="E383">
        <f>ROUNDUP(Table2[[#This Row],[Volume]]/'Input Data'!$B$13,0)</f>
        <v>3</v>
      </c>
      <c r="F383">
        <f>-Table2[[#This Row],[Multiplier]]*'Input Data'!$B$3</f>
        <v>150000</v>
      </c>
      <c r="G383">
        <f>(1 - (1 / (1 + EXP(-((Table2[[#This Row],[Volume]] / 1000) - 4.25))))) * 0.4 + 0.6</f>
        <v>0.94541559047491452</v>
      </c>
      <c r="H383">
        <f>Table2[[#This Row],[Sigmoid]]*'Input Data'!$B$7</f>
        <v>709.06169285618591</v>
      </c>
    </row>
    <row r="384" spans="1:8" x14ac:dyDescent="0.25">
      <c r="A384">
        <v>2410</v>
      </c>
      <c r="B384">
        <f>IF(Table2[[#This Row],[Volume]]&lt;'Input Data'!$B$9,'Input Data'!$B$9,IF(Table2[[#This Row],[Volume]]&gt;'Input Data'!$B$10,'Input Data'!$B$10,Table2[[#This Row],[Volume]]))</f>
        <v>3000</v>
      </c>
      <c r="C384" s="18">
        <f>ROUNDDOWN((Table2[[#This Row],[Volume Used]]-'Input Data'!$B$9)/'Input Data'!$B$11,0)*'Input Data'!$B$12</f>
        <v>0</v>
      </c>
      <c r="D384" s="15">
        <f>-(Table2[[#This Row],[Volume]]*(1-Table2[[#This Row],[Discount]])*'Input Data'!$B$2)/Table2[[#This Row],[Volume]]</f>
        <v>500</v>
      </c>
      <c r="E384">
        <f>ROUNDUP(Table2[[#This Row],[Volume]]/'Input Data'!$B$13,0)</f>
        <v>3</v>
      </c>
      <c r="F384">
        <f>-Table2[[#This Row],[Multiplier]]*'Input Data'!$B$3</f>
        <v>150000</v>
      </c>
      <c r="G384">
        <f>(1 - (1 / (1 + EXP(-((Table2[[#This Row],[Volume]] / 1000) - 4.25))))) * 0.4 + 0.6</f>
        <v>0.94517948296981613</v>
      </c>
      <c r="H384">
        <f>Table2[[#This Row],[Sigmoid]]*'Input Data'!$B$7</f>
        <v>708.88461222736214</v>
      </c>
    </row>
    <row r="385" spans="1:8" x14ac:dyDescent="0.25">
      <c r="A385">
        <v>2415</v>
      </c>
      <c r="B385">
        <f>IF(Table2[[#This Row],[Volume]]&lt;'Input Data'!$B$9,'Input Data'!$B$9,IF(Table2[[#This Row],[Volume]]&gt;'Input Data'!$B$10,'Input Data'!$B$10,Table2[[#This Row],[Volume]]))</f>
        <v>3000</v>
      </c>
      <c r="C385" s="18">
        <f>ROUNDDOWN((Table2[[#This Row],[Volume Used]]-'Input Data'!$B$9)/'Input Data'!$B$11,0)*'Input Data'!$B$12</f>
        <v>0</v>
      </c>
      <c r="D385" s="15">
        <f>-(Table2[[#This Row],[Volume]]*(1-Table2[[#This Row],[Discount]])*'Input Data'!$B$2)/Table2[[#This Row],[Volume]]</f>
        <v>500</v>
      </c>
      <c r="E385">
        <f>ROUNDUP(Table2[[#This Row],[Volume]]/'Input Data'!$B$13,0)</f>
        <v>3</v>
      </c>
      <c r="F385">
        <f>-Table2[[#This Row],[Multiplier]]*'Input Data'!$B$3</f>
        <v>150000</v>
      </c>
      <c r="G385">
        <f>(1 - (1 / (1 + EXP(-((Table2[[#This Row],[Volume]] / 1000) - 4.25))))) * 0.4 + 0.6</f>
        <v>0.94494251695940146</v>
      </c>
      <c r="H385">
        <f>Table2[[#This Row],[Sigmoid]]*'Input Data'!$B$7</f>
        <v>708.7068877195511</v>
      </c>
    </row>
    <row r="386" spans="1:8" x14ac:dyDescent="0.25">
      <c r="A386">
        <v>2420</v>
      </c>
      <c r="B386">
        <f>IF(Table2[[#This Row],[Volume]]&lt;'Input Data'!$B$9,'Input Data'!$B$9,IF(Table2[[#This Row],[Volume]]&gt;'Input Data'!$B$10,'Input Data'!$B$10,Table2[[#This Row],[Volume]]))</f>
        <v>3000</v>
      </c>
      <c r="C386" s="18">
        <f>ROUNDDOWN((Table2[[#This Row],[Volume Used]]-'Input Data'!$B$9)/'Input Data'!$B$11,0)*'Input Data'!$B$12</f>
        <v>0</v>
      </c>
      <c r="D386" s="15">
        <f>-(Table2[[#This Row],[Volume]]*(1-Table2[[#This Row],[Discount]])*'Input Data'!$B$2)/Table2[[#This Row],[Volume]]</f>
        <v>500</v>
      </c>
      <c r="E386">
        <f>ROUNDUP(Table2[[#This Row],[Volume]]/'Input Data'!$B$13,0)</f>
        <v>3</v>
      </c>
      <c r="F386">
        <f>-Table2[[#This Row],[Multiplier]]*'Input Data'!$B$3</f>
        <v>150000</v>
      </c>
      <c r="G386">
        <f>(1 - (1 / (1 + EXP(-((Table2[[#This Row],[Volume]] / 1000) - 4.25))))) * 0.4 + 0.6</f>
        <v>0.94470469073100238</v>
      </c>
      <c r="H386">
        <f>Table2[[#This Row],[Sigmoid]]*'Input Data'!$B$7</f>
        <v>708.52851804825184</v>
      </c>
    </row>
    <row r="387" spans="1:8" x14ac:dyDescent="0.25">
      <c r="A387">
        <v>2425</v>
      </c>
      <c r="B387">
        <f>IF(Table2[[#This Row],[Volume]]&lt;'Input Data'!$B$9,'Input Data'!$B$9,IF(Table2[[#This Row],[Volume]]&gt;'Input Data'!$B$10,'Input Data'!$B$10,Table2[[#This Row],[Volume]]))</f>
        <v>3000</v>
      </c>
      <c r="C387" s="18">
        <f>ROUNDDOWN((Table2[[#This Row],[Volume Used]]-'Input Data'!$B$9)/'Input Data'!$B$11,0)*'Input Data'!$B$12</f>
        <v>0</v>
      </c>
      <c r="D387" s="15">
        <f>-(Table2[[#This Row],[Volume]]*(1-Table2[[#This Row],[Discount]])*'Input Data'!$B$2)/Table2[[#This Row],[Volume]]</f>
        <v>500</v>
      </c>
      <c r="E387">
        <f>ROUNDUP(Table2[[#This Row],[Volume]]/'Input Data'!$B$13,0)</f>
        <v>3</v>
      </c>
      <c r="F387">
        <f>-Table2[[#This Row],[Multiplier]]*'Input Data'!$B$3</f>
        <v>150000</v>
      </c>
      <c r="G387">
        <f>(1 - (1 / (1 + EXP(-((Table2[[#This Row],[Volume]] / 1000) - 4.25))))) * 0.4 + 0.6</f>
        <v>0.94446600258107716</v>
      </c>
      <c r="H387">
        <f>Table2[[#This Row],[Sigmoid]]*'Input Data'!$B$7</f>
        <v>708.34950193580789</v>
      </c>
    </row>
    <row r="388" spans="1:8" x14ac:dyDescent="0.25">
      <c r="A388">
        <v>2430</v>
      </c>
      <c r="B388">
        <f>IF(Table2[[#This Row],[Volume]]&lt;'Input Data'!$B$9,'Input Data'!$B$9,IF(Table2[[#This Row],[Volume]]&gt;'Input Data'!$B$10,'Input Data'!$B$10,Table2[[#This Row],[Volume]]))</f>
        <v>3000</v>
      </c>
      <c r="C388" s="18">
        <f>ROUNDDOWN((Table2[[#This Row],[Volume Used]]-'Input Data'!$B$9)/'Input Data'!$B$11,0)*'Input Data'!$B$12</f>
        <v>0</v>
      </c>
      <c r="D388" s="15">
        <f>-(Table2[[#This Row],[Volume]]*(1-Table2[[#This Row],[Discount]])*'Input Data'!$B$2)/Table2[[#This Row],[Volume]]</f>
        <v>500</v>
      </c>
      <c r="E388">
        <f>ROUNDUP(Table2[[#This Row],[Volume]]/'Input Data'!$B$13,0)</f>
        <v>3</v>
      </c>
      <c r="F388">
        <f>-Table2[[#This Row],[Multiplier]]*'Input Data'!$B$3</f>
        <v>150000</v>
      </c>
      <c r="G388">
        <f>(1 - (1 / (1 + EXP(-((Table2[[#This Row],[Volume]] / 1000) - 4.25))))) * 0.4 + 0.6</f>
        <v>0.94422645081533996</v>
      </c>
      <c r="H388">
        <f>Table2[[#This Row],[Sigmoid]]*'Input Data'!$B$7</f>
        <v>708.16983811150499</v>
      </c>
    </row>
    <row r="389" spans="1:8" x14ac:dyDescent="0.25">
      <c r="A389">
        <v>2435</v>
      </c>
      <c r="B389">
        <f>IF(Table2[[#This Row],[Volume]]&lt;'Input Data'!$B$9,'Input Data'!$B$9,IF(Table2[[#This Row],[Volume]]&gt;'Input Data'!$B$10,'Input Data'!$B$10,Table2[[#This Row],[Volume]]))</f>
        <v>3000</v>
      </c>
      <c r="C389" s="18">
        <f>ROUNDDOWN((Table2[[#This Row],[Volume Used]]-'Input Data'!$B$9)/'Input Data'!$B$11,0)*'Input Data'!$B$12</f>
        <v>0</v>
      </c>
      <c r="D389" s="15">
        <f>-(Table2[[#This Row],[Volume]]*(1-Table2[[#This Row],[Discount]])*'Input Data'!$B$2)/Table2[[#This Row],[Volume]]</f>
        <v>500</v>
      </c>
      <c r="E389">
        <f>ROUNDUP(Table2[[#This Row],[Volume]]/'Input Data'!$B$13,0)</f>
        <v>3</v>
      </c>
      <c r="F389">
        <f>-Table2[[#This Row],[Multiplier]]*'Input Data'!$B$3</f>
        <v>150000</v>
      </c>
      <c r="G389">
        <f>(1 - (1 / (1 + EXP(-((Table2[[#This Row],[Volume]] / 1000) - 4.25))))) * 0.4 + 0.6</f>
        <v>0.9439860337488909</v>
      </c>
      <c r="H389">
        <f>Table2[[#This Row],[Sigmoid]]*'Input Data'!$B$7</f>
        <v>707.98952531166822</v>
      </c>
    </row>
    <row r="390" spans="1:8" x14ac:dyDescent="0.25">
      <c r="A390">
        <v>2440</v>
      </c>
      <c r="B390">
        <f>IF(Table2[[#This Row],[Volume]]&lt;'Input Data'!$B$9,'Input Data'!$B$9,IF(Table2[[#This Row],[Volume]]&gt;'Input Data'!$B$10,'Input Data'!$B$10,Table2[[#This Row],[Volume]]))</f>
        <v>3000</v>
      </c>
      <c r="C390" s="18">
        <f>ROUNDDOWN((Table2[[#This Row],[Volume Used]]-'Input Data'!$B$9)/'Input Data'!$B$11,0)*'Input Data'!$B$12</f>
        <v>0</v>
      </c>
      <c r="D390" s="15">
        <f>-(Table2[[#This Row],[Volume]]*(1-Table2[[#This Row],[Discount]])*'Input Data'!$B$2)/Table2[[#This Row],[Volume]]</f>
        <v>500</v>
      </c>
      <c r="E390">
        <f>ROUNDUP(Table2[[#This Row],[Volume]]/'Input Data'!$B$13,0)</f>
        <v>3</v>
      </c>
      <c r="F390">
        <f>-Table2[[#This Row],[Multiplier]]*'Input Data'!$B$3</f>
        <v>150000</v>
      </c>
      <c r="G390">
        <f>(1 - (1 / (1 + EXP(-((Table2[[#This Row],[Volume]] / 1000) - 4.25))))) * 0.4 + 0.6</f>
        <v>0.94374474970634636</v>
      </c>
      <c r="H390">
        <f>Table2[[#This Row],[Sigmoid]]*'Input Data'!$B$7</f>
        <v>707.80856227975983</v>
      </c>
    </row>
    <row r="391" spans="1:8" x14ac:dyDescent="0.25">
      <c r="A391">
        <v>2445</v>
      </c>
      <c r="B391">
        <f>IF(Table2[[#This Row],[Volume]]&lt;'Input Data'!$B$9,'Input Data'!$B$9,IF(Table2[[#This Row],[Volume]]&gt;'Input Data'!$B$10,'Input Data'!$B$10,Table2[[#This Row],[Volume]]))</f>
        <v>3000</v>
      </c>
      <c r="C391" s="18">
        <f>ROUNDDOWN((Table2[[#This Row],[Volume Used]]-'Input Data'!$B$9)/'Input Data'!$B$11,0)*'Input Data'!$B$12</f>
        <v>0</v>
      </c>
      <c r="D391" s="15">
        <f>-(Table2[[#This Row],[Volume]]*(1-Table2[[#This Row],[Discount]])*'Input Data'!$B$2)/Table2[[#This Row],[Volume]]</f>
        <v>500</v>
      </c>
      <c r="E391">
        <f>ROUNDUP(Table2[[#This Row],[Volume]]/'Input Data'!$B$13,0)</f>
        <v>3</v>
      </c>
      <c r="F391">
        <f>-Table2[[#This Row],[Multiplier]]*'Input Data'!$B$3</f>
        <v>150000</v>
      </c>
      <c r="G391">
        <f>(1 - (1 / (1 + EXP(-((Table2[[#This Row],[Volume]] / 1000) - 4.25))))) * 0.4 + 0.6</f>
        <v>0.94350259702197004</v>
      </c>
      <c r="H391">
        <f>Table2[[#This Row],[Sigmoid]]*'Input Data'!$B$7</f>
        <v>707.62694776647754</v>
      </c>
    </row>
    <row r="392" spans="1:8" x14ac:dyDescent="0.25">
      <c r="A392">
        <v>2450</v>
      </c>
      <c r="B392">
        <f>IF(Table2[[#This Row],[Volume]]&lt;'Input Data'!$B$9,'Input Data'!$B$9,IF(Table2[[#This Row],[Volume]]&gt;'Input Data'!$B$10,'Input Data'!$B$10,Table2[[#This Row],[Volume]]))</f>
        <v>3000</v>
      </c>
      <c r="C392" s="18">
        <f>ROUNDDOWN((Table2[[#This Row],[Volume Used]]-'Input Data'!$B$9)/'Input Data'!$B$11,0)*'Input Data'!$B$12</f>
        <v>0</v>
      </c>
      <c r="D392" s="15">
        <f>-(Table2[[#This Row],[Volume]]*(1-Table2[[#This Row],[Discount]])*'Input Data'!$B$2)/Table2[[#This Row],[Volume]]</f>
        <v>500</v>
      </c>
      <c r="E392">
        <f>ROUNDUP(Table2[[#This Row],[Volume]]/'Input Data'!$B$13,0)</f>
        <v>3</v>
      </c>
      <c r="F392">
        <f>-Table2[[#This Row],[Multiplier]]*'Input Data'!$B$3</f>
        <v>150000</v>
      </c>
      <c r="G392">
        <f>(1 - (1 / (1 + EXP(-((Table2[[#This Row],[Volume]] / 1000) - 4.25))))) * 0.4 + 0.6</f>
        <v>0.94325957403980487</v>
      </c>
      <c r="H392">
        <f>Table2[[#This Row],[Sigmoid]]*'Input Data'!$B$7</f>
        <v>707.4446805298536</v>
      </c>
    </row>
    <row r="393" spans="1:8" x14ac:dyDescent="0.25">
      <c r="A393">
        <v>2455</v>
      </c>
      <c r="B393">
        <f>IF(Table2[[#This Row],[Volume]]&lt;'Input Data'!$B$9,'Input Data'!$B$9,IF(Table2[[#This Row],[Volume]]&gt;'Input Data'!$B$10,'Input Data'!$B$10,Table2[[#This Row],[Volume]]))</f>
        <v>3000</v>
      </c>
      <c r="C393" s="18">
        <f>ROUNDDOWN((Table2[[#This Row],[Volume Used]]-'Input Data'!$B$9)/'Input Data'!$B$11,0)*'Input Data'!$B$12</f>
        <v>0</v>
      </c>
      <c r="D393" s="15">
        <f>-(Table2[[#This Row],[Volume]]*(1-Table2[[#This Row],[Discount]])*'Input Data'!$B$2)/Table2[[#This Row],[Volume]]</f>
        <v>500</v>
      </c>
      <c r="E393">
        <f>ROUNDUP(Table2[[#This Row],[Volume]]/'Input Data'!$B$13,0)</f>
        <v>3</v>
      </c>
      <c r="F393">
        <f>-Table2[[#This Row],[Multiplier]]*'Input Data'!$B$3</f>
        <v>150000</v>
      </c>
      <c r="G393">
        <f>(1 - (1 / (1 + EXP(-((Table2[[#This Row],[Volume]] / 1000) - 4.25))))) * 0.4 + 0.6</f>
        <v>0.94301567911380479</v>
      </c>
      <c r="H393">
        <f>Table2[[#This Row],[Sigmoid]]*'Input Data'!$B$7</f>
        <v>707.26175933535364</v>
      </c>
    </row>
    <row r="394" spans="1:8" x14ac:dyDescent="0.25">
      <c r="A394">
        <v>2460</v>
      </c>
      <c r="B394">
        <f>IF(Table2[[#This Row],[Volume]]&lt;'Input Data'!$B$9,'Input Data'!$B$9,IF(Table2[[#This Row],[Volume]]&gt;'Input Data'!$B$10,'Input Data'!$B$10,Table2[[#This Row],[Volume]]))</f>
        <v>3000</v>
      </c>
      <c r="C394" s="18">
        <f>ROUNDDOWN((Table2[[#This Row],[Volume Used]]-'Input Data'!$B$9)/'Input Data'!$B$11,0)*'Input Data'!$B$12</f>
        <v>0</v>
      </c>
      <c r="D394" s="15">
        <f>-(Table2[[#This Row],[Volume]]*(1-Table2[[#This Row],[Discount]])*'Input Data'!$B$2)/Table2[[#This Row],[Volume]]</f>
        <v>500</v>
      </c>
      <c r="E394">
        <f>ROUNDUP(Table2[[#This Row],[Volume]]/'Input Data'!$B$13,0)</f>
        <v>3</v>
      </c>
      <c r="F394">
        <f>-Table2[[#This Row],[Multiplier]]*'Input Data'!$B$3</f>
        <v>150000</v>
      </c>
      <c r="G394">
        <f>(1 - (1 / (1 + EXP(-((Table2[[#This Row],[Volume]] / 1000) - 4.25))))) * 0.4 + 0.6</f>
        <v>0.94277091060796769</v>
      </c>
      <c r="H394">
        <f>Table2[[#This Row],[Sigmoid]]*'Input Data'!$B$7</f>
        <v>707.07818295597576</v>
      </c>
    </row>
    <row r="395" spans="1:8" x14ac:dyDescent="0.25">
      <c r="A395">
        <v>2465</v>
      </c>
      <c r="B395">
        <f>IF(Table2[[#This Row],[Volume]]&lt;'Input Data'!$B$9,'Input Data'!$B$9,IF(Table2[[#This Row],[Volume]]&gt;'Input Data'!$B$10,'Input Data'!$B$10,Table2[[#This Row],[Volume]]))</f>
        <v>3000</v>
      </c>
      <c r="C395" s="18">
        <f>ROUNDDOWN((Table2[[#This Row],[Volume Used]]-'Input Data'!$B$9)/'Input Data'!$B$11,0)*'Input Data'!$B$12</f>
        <v>0</v>
      </c>
      <c r="D395" s="15">
        <f>-(Table2[[#This Row],[Volume]]*(1-Table2[[#This Row],[Discount]])*'Input Data'!$B$2)/Table2[[#This Row],[Volume]]</f>
        <v>500</v>
      </c>
      <c r="E395">
        <f>ROUNDUP(Table2[[#This Row],[Volume]]/'Input Data'!$B$13,0)</f>
        <v>3</v>
      </c>
      <c r="F395">
        <f>-Table2[[#This Row],[Multiplier]]*'Input Data'!$B$3</f>
        <v>150000</v>
      </c>
      <c r="G395">
        <f>(1 - (1 / (1 + EXP(-((Table2[[#This Row],[Volume]] / 1000) - 4.25))))) * 0.4 + 0.6</f>
        <v>0.94252526689646832</v>
      </c>
      <c r="H395">
        <f>Table2[[#This Row],[Sigmoid]]*'Input Data'!$B$7</f>
        <v>706.8939501723512</v>
      </c>
    </row>
    <row r="396" spans="1:8" x14ac:dyDescent="0.25">
      <c r="A396">
        <v>2470</v>
      </c>
      <c r="B396">
        <f>IF(Table2[[#This Row],[Volume]]&lt;'Input Data'!$B$9,'Input Data'!$B$9,IF(Table2[[#This Row],[Volume]]&gt;'Input Data'!$B$10,'Input Data'!$B$10,Table2[[#This Row],[Volume]]))</f>
        <v>3000</v>
      </c>
      <c r="C396" s="18">
        <f>ROUNDDOWN((Table2[[#This Row],[Volume Used]]-'Input Data'!$B$9)/'Input Data'!$B$11,0)*'Input Data'!$B$12</f>
        <v>0</v>
      </c>
      <c r="D396" s="15">
        <f>-(Table2[[#This Row],[Volume]]*(1-Table2[[#This Row],[Discount]])*'Input Data'!$B$2)/Table2[[#This Row],[Volume]]</f>
        <v>500</v>
      </c>
      <c r="E396">
        <f>ROUNDUP(Table2[[#This Row],[Volume]]/'Input Data'!$B$13,0)</f>
        <v>3</v>
      </c>
      <c r="F396">
        <f>-Table2[[#This Row],[Multiplier]]*'Input Data'!$B$3</f>
        <v>150000</v>
      </c>
      <c r="G396">
        <f>(1 - (1 / (1 + EXP(-((Table2[[#This Row],[Volume]] / 1000) - 4.25))))) * 0.4 + 0.6</f>
        <v>0.9422787463637925</v>
      </c>
      <c r="H396">
        <f>Table2[[#This Row],[Sigmoid]]*'Input Data'!$B$7</f>
        <v>706.7090597728444</v>
      </c>
    </row>
    <row r="397" spans="1:8" x14ac:dyDescent="0.25">
      <c r="A397">
        <v>2475</v>
      </c>
      <c r="B397">
        <f>IF(Table2[[#This Row],[Volume]]&lt;'Input Data'!$B$9,'Input Data'!$B$9,IF(Table2[[#This Row],[Volume]]&gt;'Input Data'!$B$10,'Input Data'!$B$10,Table2[[#This Row],[Volume]]))</f>
        <v>3000</v>
      </c>
      <c r="C397" s="18">
        <f>ROUNDDOWN((Table2[[#This Row],[Volume Used]]-'Input Data'!$B$9)/'Input Data'!$B$11,0)*'Input Data'!$B$12</f>
        <v>0</v>
      </c>
      <c r="D397" s="15">
        <f>-(Table2[[#This Row],[Volume]]*(1-Table2[[#This Row],[Discount]])*'Input Data'!$B$2)/Table2[[#This Row],[Volume]]</f>
        <v>500</v>
      </c>
      <c r="E397">
        <f>ROUNDUP(Table2[[#This Row],[Volume]]/'Input Data'!$B$13,0)</f>
        <v>3</v>
      </c>
      <c r="F397">
        <f>-Table2[[#This Row],[Multiplier]]*'Input Data'!$B$3</f>
        <v>150000</v>
      </c>
      <c r="G397">
        <f>(1 - (1 / (1 + EXP(-((Table2[[#This Row],[Volume]] / 1000) - 4.25))))) * 0.4 + 0.6</f>
        <v>0.94203134740487082</v>
      </c>
      <c r="H397">
        <f>Table2[[#This Row],[Sigmoid]]*'Input Data'!$B$7</f>
        <v>706.52351055365307</v>
      </c>
    </row>
    <row r="398" spans="1:8" x14ac:dyDescent="0.25">
      <c r="A398">
        <v>2480</v>
      </c>
      <c r="B398">
        <f>IF(Table2[[#This Row],[Volume]]&lt;'Input Data'!$B$9,'Input Data'!$B$9,IF(Table2[[#This Row],[Volume]]&gt;'Input Data'!$B$10,'Input Data'!$B$10,Table2[[#This Row],[Volume]]))</f>
        <v>3000</v>
      </c>
      <c r="C398" s="18">
        <f>ROUNDDOWN((Table2[[#This Row],[Volume Used]]-'Input Data'!$B$9)/'Input Data'!$B$11,0)*'Input Data'!$B$12</f>
        <v>0</v>
      </c>
      <c r="D398" s="15">
        <f>-(Table2[[#This Row],[Volume]]*(1-Table2[[#This Row],[Discount]])*'Input Data'!$B$2)/Table2[[#This Row],[Volume]]</f>
        <v>500</v>
      </c>
      <c r="E398">
        <f>ROUNDUP(Table2[[#This Row],[Volume]]/'Input Data'!$B$13,0)</f>
        <v>3</v>
      </c>
      <c r="F398">
        <f>-Table2[[#This Row],[Multiplier]]*'Input Data'!$B$3</f>
        <v>150000</v>
      </c>
      <c r="G398">
        <f>(1 - (1 / (1 + EXP(-((Table2[[#This Row],[Volume]] / 1000) - 4.25))))) * 0.4 + 0.6</f>
        <v>0.94178306842521387</v>
      </c>
      <c r="H398">
        <f>Table2[[#This Row],[Sigmoid]]*'Input Data'!$B$7</f>
        <v>706.33730131891036</v>
      </c>
    </row>
    <row r="399" spans="1:8" x14ac:dyDescent="0.25">
      <c r="A399">
        <v>2485</v>
      </c>
      <c r="B399">
        <f>IF(Table2[[#This Row],[Volume]]&lt;'Input Data'!$B$9,'Input Data'!$B$9,IF(Table2[[#This Row],[Volume]]&gt;'Input Data'!$B$10,'Input Data'!$B$10,Table2[[#This Row],[Volume]]))</f>
        <v>3000</v>
      </c>
      <c r="C399" s="18">
        <f>ROUNDDOWN((Table2[[#This Row],[Volume Used]]-'Input Data'!$B$9)/'Input Data'!$B$11,0)*'Input Data'!$B$12</f>
        <v>0</v>
      </c>
      <c r="D399" s="15">
        <f>-(Table2[[#This Row],[Volume]]*(1-Table2[[#This Row],[Discount]])*'Input Data'!$B$2)/Table2[[#This Row],[Volume]]</f>
        <v>500</v>
      </c>
      <c r="E399">
        <f>ROUNDUP(Table2[[#This Row],[Volume]]/'Input Data'!$B$13,0)</f>
        <v>3</v>
      </c>
      <c r="F399">
        <f>-Table2[[#This Row],[Multiplier]]*'Input Data'!$B$3</f>
        <v>150000</v>
      </c>
      <c r="G399">
        <f>(1 - (1 / (1 + EXP(-((Table2[[#This Row],[Volume]] / 1000) - 4.25))))) * 0.4 + 0.6</f>
        <v>0.94153390784104718</v>
      </c>
      <c r="H399">
        <f>Table2[[#This Row],[Sigmoid]]*'Input Data'!$B$7</f>
        <v>706.15043088078539</v>
      </c>
    </row>
    <row r="400" spans="1:8" x14ac:dyDescent="0.25">
      <c r="A400">
        <v>2490</v>
      </c>
      <c r="B400">
        <f>IF(Table2[[#This Row],[Volume]]&lt;'Input Data'!$B$9,'Input Data'!$B$9,IF(Table2[[#This Row],[Volume]]&gt;'Input Data'!$B$10,'Input Data'!$B$10,Table2[[#This Row],[Volume]]))</f>
        <v>3000</v>
      </c>
      <c r="C400" s="18">
        <f>ROUNDDOWN((Table2[[#This Row],[Volume Used]]-'Input Data'!$B$9)/'Input Data'!$B$11,0)*'Input Data'!$B$12</f>
        <v>0</v>
      </c>
      <c r="D400" s="15">
        <f>-(Table2[[#This Row],[Volume]]*(1-Table2[[#This Row],[Discount]])*'Input Data'!$B$2)/Table2[[#This Row],[Volume]]</f>
        <v>500</v>
      </c>
      <c r="E400">
        <f>ROUNDUP(Table2[[#This Row],[Volume]]/'Input Data'!$B$13,0)</f>
        <v>3</v>
      </c>
      <c r="F400">
        <f>-Table2[[#This Row],[Multiplier]]*'Input Data'!$B$3</f>
        <v>150000</v>
      </c>
      <c r="G400">
        <f>(1 - (1 / (1 + EXP(-((Table2[[#This Row],[Volume]] / 1000) - 4.25))))) * 0.4 + 0.6</f>
        <v>0.94128386407944697</v>
      </c>
      <c r="H400">
        <f>Table2[[#This Row],[Sigmoid]]*'Input Data'!$B$7</f>
        <v>705.9628980595852</v>
      </c>
    </row>
    <row r="401" spans="1:8" x14ac:dyDescent="0.25">
      <c r="A401">
        <v>2495</v>
      </c>
      <c r="B401">
        <f>IF(Table2[[#This Row],[Volume]]&lt;'Input Data'!$B$9,'Input Data'!$B$9,IF(Table2[[#This Row],[Volume]]&gt;'Input Data'!$B$10,'Input Data'!$B$10,Table2[[#This Row],[Volume]]))</f>
        <v>3000</v>
      </c>
      <c r="C401" s="18">
        <f>ROUNDDOWN((Table2[[#This Row],[Volume Used]]-'Input Data'!$B$9)/'Input Data'!$B$11,0)*'Input Data'!$B$12</f>
        <v>0</v>
      </c>
      <c r="D401" s="15">
        <f>-(Table2[[#This Row],[Volume]]*(1-Table2[[#This Row],[Discount]])*'Input Data'!$B$2)/Table2[[#This Row],[Volume]]</f>
        <v>500</v>
      </c>
      <c r="E401">
        <f>ROUNDUP(Table2[[#This Row],[Volume]]/'Input Data'!$B$13,0)</f>
        <v>3</v>
      </c>
      <c r="F401">
        <f>-Table2[[#This Row],[Multiplier]]*'Input Data'!$B$3</f>
        <v>150000</v>
      </c>
      <c r="G401">
        <f>(1 - (1 / (1 + EXP(-((Table2[[#This Row],[Volume]] / 1000) - 4.25))))) * 0.4 + 0.6</f>
        <v>0.941032935578477</v>
      </c>
      <c r="H401">
        <f>Table2[[#This Row],[Sigmoid]]*'Input Data'!$B$7</f>
        <v>705.77470168385776</v>
      </c>
    </row>
    <row r="402" spans="1:8" x14ac:dyDescent="0.25">
      <c r="A402">
        <v>2500</v>
      </c>
      <c r="B402">
        <f>IF(Table2[[#This Row],[Volume]]&lt;'Input Data'!$B$9,'Input Data'!$B$9,IF(Table2[[#This Row],[Volume]]&gt;'Input Data'!$B$10,'Input Data'!$B$10,Table2[[#This Row],[Volume]]))</f>
        <v>3000</v>
      </c>
      <c r="C402" s="18">
        <f>ROUNDDOWN((Table2[[#This Row],[Volume Used]]-'Input Data'!$B$9)/'Input Data'!$B$11,0)*'Input Data'!$B$12</f>
        <v>0</v>
      </c>
      <c r="D402" s="15">
        <f>-(Table2[[#This Row],[Volume]]*(1-Table2[[#This Row],[Discount]])*'Input Data'!$B$2)/Table2[[#This Row],[Volume]]</f>
        <v>500</v>
      </c>
      <c r="E402">
        <f>ROUNDUP(Table2[[#This Row],[Volume]]/'Input Data'!$B$13,0)</f>
        <v>3</v>
      </c>
      <c r="F402">
        <f>-Table2[[#This Row],[Multiplier]]*'Input Data'!$B$3</f>
        <v>150000</v>
      </c>
      <c r="G402">
        <f>(1 - (1 / (1 + EXP(-((Table2[[#This Row],[Volume]] / 1000) - 4.25))))) * 0.4 + 0.6</f>
        <v>0.94078112078732423</v>
      </c>
      <c r="H402">
        <f>Table2[[#This Row],[Sigmoid]]*'Input Data'!$B$7</f>
        <v>705.58584059049315</v>
      </c>
    </row>
    <row r="403" spans="1:8" x14ac:dyDescent="0.25">
      <c r="A403">
        <v>2505</v>
      </c>
      <c r="B403">
        <f>IF(Table2[[#This Row],[Volume]]&lt;'Input Data'!$B$9,'Input Data'!$B$9,IF(Table2[[#This Row],[Volume]]&gt;'Input Data'!$B$10,'Input Data'!$B$10,Table2[[#This Row],[Volume]]))</f>
        <v>3000</v>
      </c>
      <c r="C403" s="18">
        <f>ROUNDDOWN((Table2[[#This Row],[Volume Used]]-'Input Data'!$B$9)/'Input Data'!$B$11,0)*'Input Data'!$B$12</f>
        <v>0</v>
      </c>
      <c r="D403" s="15">
        <f>-(Table2[[#This Row],[Volume]]*(1-Table2[[#This Row],[Discount]])*'Input Data'!$B$2)/Table2[[#This Row],[Volume]]</f>
        <v>500</v>
      </c>
      <c r="E403">
        <f>ROUNDUP(Table2[[#This Row],[Volume]]/'Input Data'!$B$13,0)</f>
        <v>3</v>
      </c>
      <c r="F403">
        <f>-Table2[[#This Row],[Multiplier]]*'Input Data'!$B$3</f>
        <v>150000</v>
      </c>
      <c r="G403">
        <f>(1 - (1 / (1 + EXP(-((Table2[[#This Row],[Volume]] / 1000) - 4.25))))) * 0.4 + 0.6</f>
        <v>0.94052841816643706</v>
      </c>
      <c r="H403">
        <f>Table2[[#This Row],[Sigmoid]]*'Input Data'!$B$7</f>
        <v>705.39631362482783</v>
      </c>
    </row>
    <row r="404" spans="1:8" x14ac:dyDescent="0.25">
      <c r="A404">
        <v>2510</v>
      </c>
      <c r="B404">
        <f>IF(Table2[[#This Row],[Volume]]&lt;'Input Data'!$B$9,'Input Data'!$B$9,IF(Table2[[#This Row],[Volume]]&gt;'Input Data'!$B$10,'Input Data'!$B$10,Table2[[#This Row],[Volume]]))</f>
        <v>3000</v>
      </c>
      <c r="C404" s="18">
        <f>ROUNDDOWN((Table2[[#This Row],[Volume Used]]-'Input Data'!$B$9)/'Input Data'!$B$11,0)*'Input Data'!$B$12</f>
        <v>0</v>
      </c>
      <c r="D404" s="15">
        <f>-(Table2[[#This Row],[Volume]]*(1-Table2[[#This Row],[Discount]])*'Input Data'!$B$2)/Table2[[#This Row],[Volume]]</f>
        <v>500</v>
      </c>
      <c r="E404">
        <f>ROUNDUP(Table2[[#This Row],[Volume]]/'Input Data'!$B$13,0)</f>
        <v>3</v>
      </c>
      <c r="F404">
        <f>-Table2[[#This Row],[Multiplier]]*'Input Data'!$B$3</f>
        <v>150000</v>
      </c>
      <c r="G404">
        <f>(1 - (1 / (1 + EXP(-((Table2[[#This Row],[Volume]] / 1000) - 4.25))))) * 0.4 + 0.6</f>
        <v>0.94027482618766256</v>
      </c>
      <c r="H404">
        <f>Table2[[#This Row],[Sigmoid]]*'Input Data'!$B$7</f>
        <v>705.20611964074692</v>
      </c>
    </row>
    <row r="405" spans="1:8" x14ac:dyDescent="0.25">
      <c r="A405">
        <v>2515</v>
      </c>
      <c r="B405">
        <f>IF(Table2[[#This Row],[Volume]]&lt;'Input Data'!$B$9,'Input Data'!$B$9,IF(Table2[[#This Row],[Volume]]&gt;'Input Data'!$B$10,'Input Data'!$B$10,Table2[[#This Row],[Volume]]))</f>
        <v>3000</v>
      </c>
      <c r="C405" s="18">
        <f>ROUNDDOWN((Table2[[#This Row],[Volume Used]]-'Input Data'!$B$9)/'Input Data'!$B$11,0)*'Input Data'!$B$12</f>
        <v>0</v>
      </c>
      <c r="D405" s="15">
        <f>-(Table2[[#This Row],[Volume]]*(1-Table2[[#This Row],[Discount]])*'Input Data'!$B$2)/Table2[[#This Row],[Volume]]</f>
        <v>500</v>
      </c>
      <c r="E405">
        <f>ROUNDUP(Table2[[#This Row],[Volume]]/'Input Data'!$B$13,0)</f>
        <v>3</v>
      </c>
      <c r="F405">
        <f>-Table2[[#This Row],[Multiplier]]*'Input Data'!$B$3</f>
        <v>150000</v>
      </c>
      <c r="G405">
        <f>(1 - (1 / (1 + EXP(-((Table2[[#This Row],[Volume]] / 1000) - 4.25))))) * 0.4 + 0.6</f>
        <v>0.94002034333438445</v>
      </c>
      <c r="H405">
        <f>Table2[[#This Row],[Sigmoid]]*'Input Data'!$B$7</f>
        <v>705.01525750078838</v>
      </c>
    </row>
    <row r="406" spans="1:8" x14ac:dyDescent="0.25">
      <c r="A406">
        <v>2520</v>
      </c>
      <c r="B406">
        <f>IF(Table2[[#This Row],[Volume]]&lt;'Input Data'!$B$9,'Input Data'!$B$9,IF(Table2[[#This Row],[Volume]]&gt;'Input Data'!$B$10,'Input Data'!$B$10,Table2[[#This Row],[Volume]]))</f>
        <v>3000</v>
      </c>
      <c r="C406" s="18">
        <f>ROUNDDOWN((Table2[[#This Row],[Volume Used]]-'Input Data'!$B$9)/'Input Data'!$B$11,0)*'Input Data'!$B$12</f>
        <v>0</v>
      </c>
      <c r="D406" s="15">
        <f>-(Table2[[#This Row],[Volume]]*(1-Table2[[#This Row],[Discount]])*'Input Data'!$B$2)/Table2[[#This Row],[Volume]]</f>
        <v>500</v>
      </c>
      <c r="E406">
        <f>ROUNDUP(Table2[[#This Row],[Volume]]/'Input Data'!$B$13,0)</f>
        <v>3</v>
      </c>
      <c r="F406">
        <f>-Table2[[#This Row],[Multiplier]]*'Input Data'!$B$3</f>
        <v>150000</v>
      </c>
      <c r="G406">
        <f>(1 - (1 / (1 + EXP(-((Table2[[#This Row],[Volume]] / 1000) - 4.25))))) * 0.4 + 0.6</f>
        <v>0.93976496810166243</v>
      </c>
      <c r="H406">
        <f>Table2[[#This Row],[Sigmoid]]*'Input Data'!$B$7</f>
        <v>704.82372607624677</v>
      </c>
    </row>
    <row r="407" spans="1:8" x14ac:dyDescent="0.25">
      <c r="A407">
        <v>2525</v>
      </c>
      <c r="B407">
        <f>IF(Table2[[#This Row],[Volume]]&lt;'Input Data'!$B$9,'Input Data'!$B$9,IF(Table2[[#This Row],[Volume]]&gt;'Input Data'!$B$10,'Input Data'!$B$10,Table2[[#This Row],[Volume]]))</f>
        <v>3000</v>
      </c>
      <c r="C407" s="18">
        <f>ROUNDDOWN((Table2[[#This Row],[Volume Used]]-'Input Data'!$B$9)/'Input Data'!$B$11,0)*'Input Data'!$B$12</f>
        <v>0</v>
      </c>
      <c r="D407" s="15">
        <f>-(Table2[[#This Row],[Volume]]*(1-Table2[[#This Row],[Discount]])*'Input Data'!$B$2)/Table2[[#This Row],[Volume]]</f>
        <v>500</v>
      </c>
      <c r="E407">
        <f>ROUNDUP(Table2[[#This Row],[Volume]]/'Input Data'!$B$13,0)</f>
        <v>3</v>
      </c>
      <c r="F407">
        <f>-Table2[[#This Row],[Multiplier]]*'Input Data'!$B$3</f>
        <v>150000</v>
      </c>
      <c r="G407">
        <f>(1 - (1 / (1 + EXP(-((Table2[[#This Row],[Volume]] / 1000) - 4.25))))) * 0.4 + 0.6</f>
        <v>0.93950869899637035</v>
      </c>
      <c r="H407">
        <f>Table2[[#This Row],[Sigmoid]]*'Input Data'!$B$7</f>
        <v>704.63152424727775</v>
      </c>
    </row>
    <row r="408" spans="1:8" x14ac:dyDescent="0.25">
      <c r="A408">
        <v>2530</v>
      </c>
      <c r="B408">
        <f>IF(Table2[[#This Row],[Volume]]&lt;'Input Data'!$B$9,'Input Data'!$B$9,IF(Table2[[#This Row],[Volume]]&gt;'Input Data'!$B$10,'Input Data'!$B$10,Table2[[#This Row],[Volume]]))</f>
        <v>3000</v>
      </c>
      <c r="C408" s="18">
        <f>ROUNDDOWN((Table2[[#This Row],[Volume Used]]-'Input Data'!$B$9)/'Input Data'!$B$11,0)*'Input Data'!$B$12</f>
        <v>0</v>
      </c>
      <c r="D408" s="15">
        <f>-(Table2[[#This Row],[Volume]]*(1-Table2[[#This Row],[Discount]])*'Input Data'!$B$2)/Table2[[#This Row],[Volume]]</f>
        <v>500</v>
      </c>
      <c r="E408">
        <f>ROUNDUP(Table2[[#This Row],[Volume]]/'Input Data'!$B$13,0)</f>
        <v>3</v>
      </c>
      <c r="F408">
        <f>-Table2[[#This Row],[Multiplier]]*'Input Data'!$B$3</f>
        <v>150000</v>
      </c>
      <c r="G408">
        <f>(1 - (1 / (1 + EXP(-((Table2[[#This Row],[Volume]] / 1000) - 4.25))))) * 0.4 + 0.6</f>
        <v>0.93925153453733634</v>
      </c>
      <c r="H408">
        <f>Table2[[#This Row],[Sigmoid]]*'Input Data'!$B$7</f>
        <v>704.43865090300221</v>
      </c>
    </row>
    <row r="409" spans="1:8" x14ac:dyDescent="0.25">
      <c r="A409">
        <v>2535</v>
      </c>
      <c r="B409">
        <f>IF(Table2[[#This Row],[Volume]]&lt;'Input Data'!$B$9,'Input Data'!$B$9,IF(Table2[[#This Row],[Volume]]&gt;'Input Data'!$B$10,'Input Data'!$B$10,Table2[[#This Row],[Volume]]))</f>
        <v>3000</v>
      </c>
      <c r="C409" s="18">
        <f>ROUNDDOWN((Table2[[#This Row],[Volume Used]]-'Input Data'!$B$9)/'Input Data'!$B$11,0)*'Input Data'!$B$12</f>
        <v>0</v>
      </c>
      <c r="D409" s="15">
        <f>-(Table2[[#This Row],[Volume]]*(1-Table2[[#This Row],[Discount]])*'Input Data'!$B$2)/Table2[[#This Row],[Volume]]</f>
        <v>500</v>
      </c>
      <c r="E409">
        <f>ROUNDUP(Table2[[#This Row],[Volume]]/'Input Data'!$B$13,0)</f>
        <v>3</v>
      </c>
      <c r="F409">
        <f>-Table2[[#This Row],[Multiplier]]*'Input Data'!$B$3</f>
        <v>150000</v>
      </c>
      <c r="G409">
        <f>(1 - (1 / (1 + EXP(-((Table2[[#This Row],[Volume]] / 1000) - 4.25))))) * 0.4 + 0.6</f>
        <v>0.93899347325548255</v>
      </c>
      <c r="H409">
        <f>Table2[[#This Row],[Sigmoid]]*'Input Data'!$B$7</f>
        <v>704.24510494161188</v>
      </c>
    </row>
    <row r="410" spans="1:8" x14ac:dyDescent="0.25">
      <c r="A410">
        <v>2540</v>
      </c>
      <c r="B410">
        <f>IF(Table2[[#This Row],[Volume]]&lt;'Input Data'!$B$9,'Input Data'!$B$9,IF(Table2[[#This Row],[Volume]]&gt;'Input Data'!$B$10,'Input Data'!$B$10,Table2[[#This Row],[Volume]]))</f>
        <v>3000</v>
      </c>
      <c r="C410" s="18">
        <f>ROUNDDOWN((Table2[[#This Row],[Volume Used]]-'Input Data'!$B$9)/'Input Data'!$B$11,0)*'Input Data'!$B$12</f>
        <v>0</v>
      </c>
      <c r="D410" s="15">
        <f>-(Table2[[#This Row],[Volume]]*(1-Table2[[#This Row],[Discount]])*'Input Data'!$B$2)/Table2[[#This Row],[Volume]]</f>
        <v>500</v>
      </c>
      <c r="E410">
        <f>ROUNDUP(Table2[[#This Row],[Volume]]/'Input Data'!$B$13,0)</f>
        <v>3</v>
      </c>
      <c r="F410">
        <f>-Table2[[#This Row],[Multiplier]]*'Input Data'!$B$3</f>
        <v>150000</v>
      </c>
      <c r="G410">
        <f>(1 - (1 / (1 + EXP(-((Table2[[#This Row],[Volume]] / 1000) - 4.25))))) * 0.4 + 0.6</f>
        <v>0.93873451369396554</v>
      </c>
      <c r="H410">
        <f>Table2[[#This Row],[Sigmoid]]*'Input Data'!$B$7</f>
        <v>704.05088527047417</v>
      </c>
    </row>
    <row r="411" spans="1:8" x14ac:dyDescent="0.25">
      <c r="A411">
        <v>2545</v>
      </c>
      <c r="B411">
        <f>IF(Table2[[#This Row],[Volume]]&lt;'Input Data'!$B$9,'Input Data'!$B$9,IF(Table2[[#This Row],[Volume]]&gt;'Input Data'!$B$10,'Input Data'!$B$10,Table2[[#This Row],[Volume]]))</f>
        <v>3000</v>
      </c>
      <c r="C411" s="18">
        <f>ROUNDDOWN((Table2[[#This Row],[Volume Used]]-'Input Data'!$B$9)/'Input Data'!$B$11,0)*'Input Data'!$B$12</f>
        <v>0</v>
      </c>
      <c r="D411" s="15">
        <f>-(Table2[[#This Row],[Volume]]*(1-Table2[[#This Row],[Discount]])*'Input Data'!$B$2)/Table2[[#This Row],[Volume]]</f>
        <v>500</v>
      </c>
      <c r="E411">
        <f>ROUNDUP(Table2[[#This Row],[Volume]]/'Input Data'!$B$13,0)</f>
        <v>3</v>
      </c>
      <c r="F411">
        <f>-Table2[[#This Row],[Multiplier]]*'Input Data'!$B$3</f>
        <v>150000</v>
      </c>
      <c r="G411">
        <f>(1 - (1 / (1 + EXP(-((Table2[[#This Row],[Volume]] / 1000) - 4.25))))) * 0.4 + 0.6</f>
        <v>0.93847465440831734</v>
      </c>
      <c r="H411">
        <f>Table2[[#This Row],[Sigmoid]]*'Input Data'!$B$7</f>
        <v>703.85599080623797</v>
      </c>
    </row>
    <row r="412" spans="1:8" x14ac:dyDescent="0.25">
      <c r="A412">
        <v>2550</v>
      </c>
      <c r="B412">
        <f>IF(Table2[[#This Row],[Volume]]&lt;'Input Data'!$B$9,'Input Data'!$B$9,IF(Table2[[#This Row],[Volume]]&gt;'Input Data'!$B$10,'Input Data'!$B$10,Table2[[#This Row],[Volume]]))</f>
        <v>3000</v>
      </c>
      <c r="C412" s="18">
        <f>ROUNDDOWN((Table2[[#This Row],[Volume Used]]-'Input Data'!$B$9)/'Input Data'!$B$11,0)*'Input Data'!$B$12</f>
        <v>0</v>
      </c>
      <c r="D412" s="15">
        <f>-(Table2[[#This Row],[Volume]]*(1-Table2[[#This Row],[Discount]])*'Input Data'!$B$2)/Table2[[#This Row],[Volume]]</f>
        <v>500</v>
      </c>
      <c r="E412">
        <f>ROUNDUP(Table2[[#This Row],[Volume]]/'Input Data'!$B$13,0)</f>
        <v>3</v>
      </c>
      <c r="F412">
        <f>-Table2[[#This Row],[Multiplier]]*'Input Data'!$B$3</f>
        <v>150000</v>
      </c>
      <c r="G412">
        <f>(1 - (1 / (1 + EXP(-((Table2[[#This Row],[Volume]] / 1000) - 4.25))))) * 0.4 + 0.6</f>
        <v>0.93821389396658617</v>
      </c>
      <c r="H412">
        <f>Table2[[#This Row],[Sigmoid]]*'Input Data'!$B$7</f>
        <v>703.66042047493966</v>
      </c>
    </row>
    <row r="413" spans="1:8" x14ac:dyDescent="0.25">
      <c r="A413">
        <v>2555</v>
      </c>
      <c r="B413">
        <f>IF(Table2[[#This Row],[Volume]]&lt;'Input Data'!$B$9,'Input Data'!$B$9,IF(Table2[[#This Row],[Volume]]&gt;'Input Data'!$B$10,'Input Data'!$B$10,Table2[[#This Row],[Volume]]))</f>
        <v>3000</v>
      </c>
      <c r="C413" s="18">
        <f>ROUNDDOWN((Table2[[#This Row],[Volume Used]]-'Input Data'!$B$9)/'Input Data'!$B$11,0)*'Input Data'!$B$12</f>
        <v>0</v>
      </c>
      <c r="D413" s="15">
        <f>-(Table2[[#This Row],[Volume]]*(1-Table2[[#This Row],[Discount]])*'Input Data'!$B$2)/Table2[[#This Row],[Volume]]</f>
        <v>500</v>
      </c>
      <c r="E413">
        <f>ROUNDUP(Table2[[#This Row],[Volume]]/'Input Data'!$B$13,0)</f>
        <v>3</v>
      </c>
      <c r="F413">
        <f>-Table2[[#This Row],[Multiplier]]*'Input Data'!$B$3</f>
        <v>150000</v>
      </c>
      <c r="G413">
        <f>(1 - (1 / (1 + EXP(-((Table2[[#This Row],[Volume]] / 1000) - 4.25))))) * 0.4 + 0.6</f>
        <v>0.93795223094947855</v>
      </c>
      <c r="H413">
        <f>Table2[[#This Row],[Sigmoid]]*'Input Data'!$B$7</f>
        <v>703.4641732121089</v>
      </c>
    </row>
    <row r="414" spans="1:8" x14ac:dyDescent="0.25">
      <c r="A414">
        <v>2560</v>
      </c>
      <c r="B414">
        <f>IF(Table2[[#This Row],[Volume]]&lt;'Input Data'!$B$9,'Input Data'!$B$9,IF(Table2[[#This Row],[Volume]]&gt;'Input Data'!$B$10,'Input Data'!$B$10,Table2[[#This Row],[Volume]]))</f>
        <v>3000</v>
      </c>
      <c r="C414" s="18">
        <f>ROUNDDOWN((Table2[[#This Row],[Volume Used]]-'Input Data'!$B$9)/'Input Data'!$B$11,0)*'Input Data'!$B$12</f>
        <v>0</v>
      </c>
      <c r="D414" s="15">
        <f>-(Table2[[#This Row],[Volume]]*(1-Table2[[#This Row],[Discount]])*'Input Data'!$B$2)/Table2[[#This Row],[Volume]]</f>
        <v>500</v>
      </c>
      <c r="E414">
        <f>ROUNDUP(Table2[[#This Row],[Volume]]/'Input Data'!$B$13,0)</f>
        <v>3</v>
      </c>
      <c r="F414">
        <f>-Table2[[#This Row],[Multiplier]]*'Input Data'!$B$3</f>
        <v>150000</v>
      </c>
      <c r="G414">
        <f>(1 - (1 / (1 + EXP(-((Table2[[#This Row],[Volume]] / 1000) - 4.25))))) * 0.4 + 0.6</f>
        <v>0.93768966395050102</v>
      </c>
      <c r="H414">
        <f>Table2[[#This Row],[Sigmoid]]*'Input Data'!$B$7</f>
        <v>703.26724796287579</v>
      </c>
    </row>
    <row r="415" spans="1:8" x14ac:dyDescent="0.25">
      <c r="A415">
        <v>2565</v>
      </c>
      <c r="B415">
        <f>IF(Table2[[#This Row],[Volume]]&lt;'Input Data'!$B$9,'Input Data'!$B$9,IF(Table2[[#This Row],[Volume]]&gt;'Input Data'!$B$10,'Input Data'!$B$10,Table2[[#This Row],[Volume]]))</f>
        <v>3000</v>
      </c>
      <c r="C415" s="18">
        <f>ROUNDDOWN((Table2[[#This Row],[Volume Used]]-'Input Data'!$B$9)/'Input Data'!$B$11,0)*'Input Data'!$B$12</f>
        <v>0</v>
      </c>
      <c r="D415" s="15">
        <f>-(Table2[[#This Row],[Volume]]*(1-Table2[[#This Row],[Discount]])*'Input Data'!$B$2)/Table2[[#This Row],[Volume]]</f>
        <v>500</v>
      </c>
      <c r="E415">
        <f>ROUNDUP(Table2[[#This Row],[Volume]]/'Input Data'!$B$13,0)</f>
        <v>3</v>
      </c>
      <c r="F415">
        <f>-Table2[[#This Row],[Multiplier]]*'Input Data'!$B$3</f>
        <v>150000</v>
      </c>
      <c r="G415">
        <f>(1 - (1 / (1 + EXP(-((Table2[[#This Row],[Volume]] / 1000) - 4.25))))) * 0.4 + 0.6</f>
        <v>0.93742619157610296</v>
      </c>
      <c r="H415">
        <f>Table2[[#This Row],[Sigmoid]]*'Input Data'!$B$7</f>
        <v>703.06964368207719</v>
      </c>
    </row>
    <row r="416" spans="1:8" x14ac:dyDescent="0.25">
      <c r="A416">
        <v>2570</v>
      </c>
      <c r="B416">
        <f>IF(Table2[[#This Row],[Volume]]&lt;'Input Data'!$B$9,'Input Data'!$B$9,IF(Table2[[#This Row],[Volume]]&gt;'Input Data'!$B$10,'Input Data'!$B$10,Table2[[#This Row],[Volume]]))</f>
        <v>3000</v>
      </c>
      <c r="C416" s="18">
        <f>ROUNDDOWN((Table2[[#This Row],[Volume Used]]-'Input Data'!$B$9)/'Input Data'!$B$11,0)*'Input Data'!$B$12</f>
        <v>0</v>
      </c>
      <c r="D416" s="15">
        <f>-(Table2[[#This Row],[Volume]]*(1-Table2[[#This Row],[Discount]])*'Input Data'!$B$2)/Table2[[#This Row],[Volume]]</f>
        <v>500</v>
      </c>
      <c r="E416">
        <f>ROUNDUP(Table2[[#This Row],[Volume]]/'Input Data'!$B$13,0)</f>
        <v>3</v>
      </c>
      <c r="F416">
        <f>-Table2[[#This Row],[Multiplier]]*'Input Data'!$B$3</f>
        <v>150000</v>
      </c>
      <c r="G416">
        <f>(1 - (1 / (1 + EXP(-((Table2[[#This Row],[Volume]] / 1000) - 4.25))))) * 0.4 + 0.6</f>
        <v>0.93716181244581898</v>
      </c>
      <c r="H416">
        <f>Table2[[#This Row],[Sigmoid]]*'Input Data'!$B$7</f>
        <v>702.87135933436423</v>
      </c>
    </row>
    <row r="417" spans="1:8" x14ac:dyDescent="0.25">
      <c r="A417">
        <v>2575</v>
      </c>
      <c r="B417">
        <f>IF(Table2[[#This Row],[Volume]]&lt;'Input Data'!$B$9,'Input Data'!$B$9,IF(Table2[[#This Row],[Volume]]&gt;'Input Data'!$B$10,'Input Data'!$B$10,Table2[[#This Row],[Volume]]))</f>
        <v>3000</v>
      </c>
      <c r="C417" s="18">
        <f>ROUNDDOWN((Table2[[#This Row],[Volume Used]]-'Input Data'!$B$9)/'Input Data'!$B$11,0)*'Input Data'!$B$12</f>
        <v>0</v>
      </c>
      <c r="D417" s="15">
        <f>-(Table2[[#This Row],[Volume]]*(1-Table2[[#This Row],[Discount]])*'Input Data'!$B$2)/Table2[[#This Row],[Volume]]</f>
        <v>500</v>
      </c>
      <c r="E417">
        <f>ROUNDUP(Table2[[#This Row],[Volume]]/'Input Data'!$B$13,0)</f>
        <v>3</v>
      </c>
      <c r="F417">
        <f>-Table2[[#This Row],[Multiplier]]*'Input Data'!$B$3</f>
        <v>150000</v>
      </c>
      <c r="G417">
        <f>(1 - (1 / (1 + EXP(-((Table2[[#This Row],[Volume]] / 1000) - 4.25))))) * 0.4 + 0.6</f>
        <v>0.93689652519241196</v>
      </c>
      <c r="H417">
        <f>Table2[[#This Row],[Sigmoid]]*'Input Data'!$B$7</f>
        <v>702.67239389430893</v>
      </c>
    </row>
    <row r="418" spans="1:8" x14ac:dyDescent="0.25">
      <c r="A418">
        <v>2580</v>
      </c>
      <c r="B418">
        <f>IF(Table2[[#This Row],[Volume]]&lt;'Input Data'!$B$9,'Input Data'!$B$9,IF(Table2[[#This Row],[Volume]]&gt;'Input Data'!$B$10,'Input Data'!$B$10,Table2[[#This Row],[Volume]]))</f>
        <v>3000</v>
      </c>
      <c r="C418" s="18">
        <f>ROUNDDOWN((Table2[[#This Row],[Volume Used]]-'Input Data'!$B$9)/'Input Data'!$B$11,0)*'Input Data'!$B$12</f>
        <v>0</v>
      </c>
      <c r="D418" s="15">
        <f>-(Table2[[#This Row],[Volume]]*(1-Table2[[#This Row],[Discount]])*'Input Data'!$B$2)/Table2[[#This Row],[Volume]]</f>
        <v>500</v>
      </c>
      <c r="E418">
        <f>ROUNDUP(Table2[[#This Row],[Volume]]/'Input Data'!$B$13,0)</f>
        <v>3</v>
      </c>
      <c r="F418">
        <f>-Table2[[#This Row],[Multiplier]]*'Input Data'!$B$3</f>
        <v>150000</v>
      </c>
      <c r="G418">
        <f>(1 - (1 / (1 + EXP(-((Table2[[#This Row],[Volume]] / 1000) - 4.25))))) * 0.4 + 0.6</f>
        <v>0.93663032846201766</v>
      </c>
      <c r="H418">
        <f>Table2[[#This Row],[Sigmoid]]*'Input Data'!$B$7</f>
        <v>702.47274634651319</v>
      </c>
    </row>
    <row r="419" spans="1:8" x14ac:dyDescent="0.25">
      <c r="A419">
        <v>2585</v>
      </c>
      <c r="B419">
        <f>IF(Table2[[#This Row],[Volume]]&lt;'Input Data'!$B$9,'Input Data'!$B$9,IF(Table2[[#This Row],[Volume]]&gt;'Input Data'!$B$10,'Input Data'!$B$10,Table2[[#This Row],[Volume]]))</f>
        <v>3000</v>
      </c>
      <c r="C419" s="18">
        <f>ROUNDDOWN((Table2[[#This Row],[Volume Used]]-'Input Data'!$B$9)/'Input Data'!$B$11,0)*'Input Data'!$B$12</f>
        <v>0</v>
      </c>
      <c r="D419" s="15">
        <f>-(Table2[[#This Row],[Volume]]*(1-Table2[[#This Row],[Discount]])*'Input Data'!$B$2)/Table2[[#This Row],[Volume]]</f>
        <v>500</v>
      </c>
      <c r="E419">
        <f>ROUNDUP(Table2[[#This Row],[Volume]]/'Input Data'!$B$13,0)</f>
        <v>3</v>
      </c>
      <c r="F419">
        <f>-Table2[[#This Row],[Multiplier]]*'Input Data'!$B$3</f>
        <v>150000</v>
      </c>
      <c r="G419">
        <f>(1 - (1 / (1 + EXP(-((Table2[[#This Row],[Volume]] / 1000) - 4.25))))) * 0.4 + 0.6</f>
        <v>0.93636322091428725</v>
      </c>
      <c r="H419">
        <f>Table2[[#This Row],[Sigmoid]]*'Input Data'!$B$7</f>
        <v>702.27241568571549</v>
      </c>
    </row>
    <row r="420" spans="1:8" x14ac:dyDescent="0.25">
      <c r="A420">
        <v>2590</v>
      </c>
      <c r="B420">
        <f>IF(Table2[[#This Row],[Volume]]&lt;'Input Data'!$B$9,'Input Data'!$B$9,IF(Table2[[#This Row],[Volume]]&gt;'Input Data'!$B$10,'Input Data'!$B$10,Table2[[#This Row],[Volume]]))</f>
        <v>3000</v>
      </c>
      <c r="C420" s="18">
        <f>ROUNDDOWN((Table2[[#This Row],[Volume Used]]-'Input Data'!$B$9)/'Input Data'!$B$11,0)*'Input Data'!$B$12</f>
        <v>0</v>
      </c>
      <c r="D420" s="15">
        <f>-(Table2[[#This Row],[Volume]]*(1-Table2[[#This Row],[Discount]])*'Input Data'!$B$2)/Table2[[#This Row],[Volume]]</f>
        <v>500</v>
      </c>
      <c r="E420">
        <f>ROUNDUP(Table2[[#This Row],[Volume]]/'Input Data'!$B$13,0)</f>
        <v>3</v>
      </c>
      <c r="F420">
        <f>-Table2[[#This Row],[Multiplier]]*'Input Data'!$B$3</f>
        <v>150000</v>
      </c>
      <c r="G420">
        <f>(1 - (1 / (1 + EXP(-((Table2[[#This Row],[Volume]] / 1000) - 4.25))))) * 0.4 + 0.6</f>
        <v>0.93609520122253242</v>
      </c>
      <c r="H420">
        <f>Table2[[#This Row],[Sigmoid]]*'Input Data'!$B$7</f>
        <v>702.07140091689928</v>
      </c>
    </row>
    <row r="421" spans="1:8" x14ac:dyDescent="0.25">
      <c r="A421">
        <v>2595</v>
      </c>
      <c r="B421">
        <f>IF(Table2[[#This Row],[Volume]]&lt;'Input Data'!$B$9,'Input Data'!$B$9,IF(Table2[[#This Row],[Volume]]&gt;'Input Data'!$B$10,'Input Data'!$B$10,Table2[[#This Row],[Volume]]))</f>
        <v>3000</v>
      </c>
      <c r="C421" s="18">
        <f>ROUNDDOWN((Table2[[#This Row],[Volume Used]]-'Input Data'!$B$9)/'Input Data'!$B$11,0)*'Input Data'!$B$12</f>
        <v>0</v>
      </c>
      <c r="D421" s="15">
        <f>-(Table2[[#This Row],[Volume]]*(1-Table2[[#This Row],[Discount]])*'Input Data'!$B$2)/Table2[[#This Row],[Volume]]</f>
        <v>500</v>
      </c>
      <c r="E421">
        <f>ROUNDUP(Table2[[#This Row],[Volume]]/'Input Data'!$B$13,0)</f>
        <v>3</v>
      </c>
      <c r="F421">
        <f>-Table2[[#This Row],[Multiplier]]*'Input Data'!$B$3</f>
        <v>150000</v>
      </c>
      <c r="G421">
        <f>(1 - (1 / (1 + EXP(-((Table2[[#This Row],[Volume]] / 1000) - 4.25))))) * 0.4 + 0.6</f>
        <v>0.93582626807386982</v>
      </c>
      <c r="H421">
        <f>Table2[[#This Row],[Sigmoid]]*'Input Data'!$B$7</f>
        <v>701.8697010554024</v>
      </c>
    </row>
    <row r="422" spans="1:8" x14ac:dyDescent="0.25">
      <c r="A422">
        <v>2600</v>
      </c>
      <c r="B422">
        <f>IF(Table2[[#This Row],[Volume]]&lt;'Input Data'!$B$9,'Input Data'!$B$9,IF(Table2[[#This Row],[Volume]]&gt;'Input Data'!$B$10,'Input Data'!$B$10,Table2[[#This Row],[Volume]]))</f>
        <v>3000</v>
      </c>
      <c r="C422" s="18">
        <f>ROUNDDOWN((Table2[[#This Row],[Volume Used]]-'Input Data'!$B$9)/'Input Data'!$B$11,0)*'Input Data'!$B$12</f>
        <v>0</v>
      </c>
      <c r="D422" s="15">
        <f>-(Table2[[#This Row],[Volume]]*(1-Table2[[#This Row],[Discount]])*'Input Data'!$B$2)/Table2[[#This Row],[Volume]]</f>
        <v>500</v>
      </c>
      <c r="E422">
        <f>ROUNDUP(Table2[[#This Row],[Volume]]/'Input Data'!$B$13,0)</f>
        <v>3</v>
      </c>
      <c r="F422">
        <f>-Table2[[#This Row],[Multiplier]]*'Input Data'!$B$3</f>
        <v>150000</v>
      </c>
      <c r="G422">
        <f>(1 - (1 / (1 + EXP(-((Table2[[#This Row],[Volume]] / 1000) - 4.25))))) * 0.4 + 0.6</f>
        <v>0.93555642016936591</v>
      </c>
      <c r="H422">
        <f>Table2[[#This Row],[Sigmoid]]*'Input Data'!$B$7</f>
        <v>701.66731512702438</v>
      </c>
    </row>
    <row r="423" spans="1:8" x14ac:dyDescent="0.25">
      <c r="A423">
        <v>2605</v>
      </c>
      <c r="B423">
        <f>IF(Table2[[#This Row],[Volume]]&lt;'Input Data'!$B$9,'Input Data'!$B$9,IF(Table2[[#This Row],[Volume]]&gt;'Input Data'!$B$10,'Input Data'!$B$10,Table2[[#This Row],[Volume]]))</f>
        <v>3000</v>
      </c>
      <c r="C423" s="18">
        <f>ROUNDDOWN((Table2[[#This Row],[Volume Used]]-'Input Data'!$B$9)/'Input Data'!$B$11,0)*'Input Data'!$B$12</f>
        <v>0</v>
      </c>
      <c r="D423" s="15">
        <f>-(Table2[[#This Row],[Volume]]*(1-Table2[[#This Row],[Discount]])*'Input Data'!$B$2)/Table2[[#This Row],[Volume]]</f>
        <v>500</v>
      </c>
      <c r="E423">
        <f>ROUNDUP(Table2[[#This Row],[Volume]]/'Input Data'!$B$13,0)</f>
        <v>3</v>
      </c>
      <c r="F423">
        <f>-Table2[[#This Row],[Multiplier]]*'Input Data'!$B$3</f>
        <v>150000</v>
      </c>
      <c r="G423">
        <f>(1 - (1 / (1 + EXP(-((Table2[[#This Row],[Volume]] / 1000) - 4.25))))) * 0.4 + 0.6</f>
        <v>0.93528565622418236</v>
      </c>
      <c r="H423">
        <f>Table2[[#This Row],[Sigmoid]]*'Input Data'!$B$7</f>
        <v>701.46424216813682</v>
      </c>
    </row>
    <row r="424" spans="1:8" x14ac:dyDescent="0.25">
      <c r="A424">
        <v>2610</v>
      </c>
      <c r="B424">
        <f>IF(Table2[[#This Row],[Volume]]&lt;'Input Data'!$B$9,'Input Data'!$B$9,IF(Table2[[#This Row],[Volume]]&gt;'Input Data'!$B$10,'Input Data'!$B$10,Table2[[#This Row],[Volume]]))</f>
        <v>3000</v>
      </c>
      <c r="C424" s="18">
        <f>ROUNDDOWN((Table2[[#This Row],[Volume Used]]-'Input Data'!$B$9)/'Input Data'!$B$11,0)*'Input Data'!$B$12</f>
        <v>0</v>
      </c>
      <c r="D424" s="15">
        <f>-(Table2[[#This Row],[Volume]]*(1-Table2[[#This Row],[Discount]])*'Input Data'!$B$2)/Table2[[#This Row],[Volume]]</f>
        <v>500</v>
      </c>
      <c r="E424">
        <f>ROUNDUP(Table2[[#This Row],[Volume]]/'Input Data'!$B$13,0)</f>
        <v>3</v>
      </c>
      <c r="F424">
        <f>-Table2[[#This Row],[Multiplier]]*'Input Data'!$B$3</f>
        <v>150000</v>
      </c>
      <c r="G424">
        <f>(1 - (1 / (1 + EXP(-((Table2[[#This Row],[Volume]] / 1000) - 4.25))))) * 0.4 + 0.6</f>
        <v>0.93501397496772154</v>
      </c>
      <c r="H424">
        <f>Table2[[#This Row],[Sigmoid]]*'Input Data'!$B$7</f>
        <v>701.26048122579118</v>
      </c>
    </row>
    <row r="425" spans="1:8" x14ac:dyDescent="0.25">
      <c r="A425">
        <v>2615</v>
      </c>
      <c r="B425">
        <f>IF(Table2[[#This Row],[Volume]]&lt;'Input Data'!$B$9,'Input Data'!$B$9,IF(Table2[[#This Row],[Volume]]&gt;'Input Data'!$B$10,'Input Data'!$B$10,Table2[[#This Row],[Volume]]))</f>
        <v>3000</v>
      </c>
      <c r="C425" s="18">
        <f>ROUNDDOWN((Table2[[#This Row],[Volume Used]]-'Input Data'!$B$9)/'Input Data'!$B$11,0)*'Input Data'!$B$12</f>
        <v>0</v>
      </c>
      <c r="D425" s="15">
        <f>-(Table2[[#This Row],[Volume]]*(1-Table2[[#This Row],[Discount]])*'Input Data'!$B$2)/Table2[[#This Row],[Volume]]</f>
        <v>500</v>
      </c>
      <c r="E425">
        <f>ROUNDUP(Table2[[#This Row],[Volume]]/'Input Data'!$B$13,0)</f>
        <v>3</v>
      </c>
      <c r="F425">
        <f>-Table2[[#This Row],[Multiplier]]*'Input Data'!$B$3</f>
        <v>150000</v>
      </c>
      <c r="G425">
        <f>(1 - (1 / (1 + EXP(-((Table2[[#This Row],[Volume]] / 1000) - 4.25))))) * 0.4 + 0.6</f>
        <v>0.93474137514377231</v>
      </c>
      <c r="H425">
        <f>Table2[[#This Row],[Sigmoid]]*'Input Data'!$B$7</f>
        <v>701.05603135782928</v>
      </c>
    </row>
    <row r="426" spans="1:8" x14ac:dyDescent="0.25">
      <c r="A426">
        <v>2620</v>
      </c>
      <c r="B426">
        <f>IF(Table2[[#This Row],[Volume]]&lt;'Input Data'!$B$9,'Input Data'!$B$9,IF(Table2[[#This Row],[Volume]]&gt;'Input Data'!$B$10,'Input Data'!$B$10,Table2[[#This Row],[Volume]]))</f>
        <v>3000</v>
      </c>
      <c r="C426" s="18">
        <f>ROUNDDOWN((Table2[[#This Row],[Volume Used]]-'Input Data'!$B$9)/'Input Data'!$B$11,0)*'Input Data'!$B$12</f>
        <v>0</v>
      </c>
      <c r="D426" s="15">
        <f>-(Table2[[#This Row],[Volume]]*(1-Table2[[#This Row],[Discount]])*'Input Data'!$B$2)/Table2[[#This Row],[Volume]]</f>
        <v>500</v>
      </c>
      <c r="E426">
        <f>ROUNDUP(Table2[[#This Row],[Volume]]/'Input Data'!$B$13,0)</f>
        <v>3</v>
      </c>
      <c r="F426">
        <f>-Table2[[#This Row],[Multiplier]]*'Input Data'!$B$3</f>
        <v>150000</v>
      </c>
      <c r="G426">
        <f>(1 - (1 / (1 + EXP(-((Table2[[#This Row],[Volume]] / 1000) - 4.25))))) * 0.4 + 0.6</f>
        <v>0.93446785551065648</v>
      </c>
      <c r="H426">
        <f>Table2[[#This Row],[Sigmoid]]*'Input Data'!$B$7</f>
        <v>700.85089163299233</v>
      </c>
    </row>
    <row r="427" spans="1:8" x14ac:dyDescent="0.25">
      <c r="A427">
        <v>2625</v>
      </c>
      <c r="B427">
        <f>IF(Table2[[#This Row],[Volume]]&lt;'Input Data'!$B$9,'Input Data'!$B$9,IF(Table2[[#This Row],[Volume]]&gt;'Input Data'!$B$10,'Input Data'!$B$10,Table2[[#This Row],[Volume]]))</f>
        <v>3000</v>
      </c>
      <c r="C427" s="18">
        <f>ROUNDDOWN((Table2[[#This Row],[Volume Used]]-'Input Data'!$B$9)/'Input Data'!$B$11,0)*'Input Data'!$B$12</f>
        <v>0</v>
      </c>
      <c r="D427" s="15">
        <f>-(Table2[[#This Row],[Volume]]*(1-Table2[[#This Row],[Discount]])*'Input Data'!$B$2)/Table2[[#This Row],[Volume]]</f>
        <v>500</v>
      </c>
      <c r="E427">
        <f>ROUNDUP(Table2[[#This Row],[Volume]]/'Input Data'!$B$13,0)</f>
        <v>3</v>
      </c>
      <c r="F427">
        <f>-Table2[[#This Row],[Multiplier]]*'Input Data'!$B$3</f>
        <v>150000</v>
      </c>
      <c r="G427">
        <f>(1 - (1 / (1 + EXP(-((Table2[[#This Row],[Volume]] / 1000) - 4.25))))) * 0.4 + 0.6</f>
        <v>0.93419341484137475</v>
      </c>
      <c r="H427">
        <f>Table2[[#This Row],[Sigmoid]]*'Input Data'!$B$7</f>
        <v>700.64506113103107</v>
      </c>
    </row>
    <row r="428" spans="1:8" x14ac:dyDescent="0.25">
      <c r="A428">
        <v>2630</v>
      </c>
      <c r="B428">
        <f>IF(Table2[[#This Row],[Volume]]&lt;'Input Data'!$B$9,'Input Data'!$B$9,IF(Table2[[#This Row],[Volume]]&gt;'Input Data'!$B$10,'Input Data'!$B$10,Table2[[#This Row],[Volume]]))</f>
        <v>3000</v>
      </c>
      <c r="C428" s="18">
        <f>ROUNDDOWN((Table2[[#This Row],[Volume Used]]-'Input Data'!$B$9)/'Input Data'!$B$11,0)*'Input Data'!$B$12</f>
        <v>0</v>
      </c>
      <c r="D428" s="15">
        <f>-(Table2[[#This Row],[Volume]]*(1-Table2[[#This Row],[Discount]])*'Input Data'!$B$2)/Table2[[#This Row],[Volume]]</f>
        <v>500</v>
      </c>
      <c r="E428">
        <f>ROUNDUP(Table2[[#This Row],[Volume]]/'Input Data'!$B$13,0)</f>
        <v>3</v>
      </c>
      <c r="F428">
        <f>-Table2[[#This Row],[Multiplier]]*'Input Data'!$B$3</f>
        <v>150000</v>
      </c>
      <c r="G428">
        <f>(1 - (1 / (1 + EXP(-((Table2[[#This Row],[Volume]] / 1000) - 4.25))))) * 0.4 + 0.6</f>
        <v>0.93391805192375421</v>
      </c>
      <c r="H428">
        <f>Table2[[#This Row],[Sigmoid]]*'Input Data'!$B$7</f>
        <v>700.43853894281563</v>
      </c>
    </row>
    <row r="429" spans="1:8" x14ac:dyDescent="0.25">
      <c r="A429">
        <v>2635</v>
      </c>
      <c r="B429">
        <f>IF(Table2[[#This Row],[Volume]]&lt;'Input Data'!$B$9,'Input Data'!$B$9,IF(Table2[[#This Row],[Volume]]&gt;'Input Data'!$B$10,'Input Data'!$B$10,Table2[[#This Row],[Volume]]))</f>
        <v>3000</v>
      </c>
      <c r="C429" s="18">
        <f>ROUNDDOWN((Table2[[#This Row],[Volume Used]]-'Input Data'!$B$9)/'Input Data'!$B$11,0)*'Input Data'!$B$12</f>
        <v>0</v>
      </c>
      <c r="D429" s="15">
        <f>-(Table2[[#This Row],[Volume]]*(1-Table2[[#This Row],[Discount]])*'Input Data'!$B$2)/Table2[[#This Row],[Volume]]</f>
        <v>500</v>
      </c>
      <c r="E429">
        <f>ROUNDUP(Table2[[#This Row],[Volume]]/'Input Data'!$B$13,0)</f>
        <v>3</v>
      </c>
      <c r="F429">
        <f>-Table2[[#This Row],[Multiplier]]*'Input Data'!$B$3</f>
        <v>150000</v>
      </c>
      <c r="G429">
        <f>(1 - (1 / (1 + EXP(-((Table2[[#This Row],[Volume]] / 1000) - 4.25))))) * 0.4 + 0.6</f>
        <v>0.93364176556059464</v>
      </c>
      <c r="H429">
        <f>Table2[[#This Row],[Sigmoid]]*'Input Data'!$B$7</f>
        <v>700.23132417044599</v>
      </c>
    </row>
    <row r="430" spans="1:8" x14ac:dyDescent="0.25">
      <c r="A430">
        <v>2640</v>
      </c>
      <c r="B430">
        <f>IF(Table2[[#This Row],[Volume]]&lt;'Input Data'!$B$9,'Input Data'!$B$9,IF(Table2[[#This Row],[Volume]]&gt;'Input Data'!$B$10,'Input Data'!$B$10,Table2[[#This Row],[Volume]]))</f>
        <v>3000</v>
      </c>
      <c r="C430" s="18">
        <f>ROUNDDOWN((Table2[[#This Row],[Volume Used]]-'Input Data'!$B$9)/'Input Data'!$B$11,0)*'Input Data'!$B$12</f>
        <v>0</v>
      </c>
      <c r="D430" s="15">
        <f>-(Table2[[#This Row],[Volume]]*(1-Table2[[#This Row],[Discount]])*'Input Data'!$B$2)/Table2[[#This Row],[Volume]]</f>
        <v>500</v>
      </c>
      <c r="E430">
        <f>ROUNDUP(Table2[[#This Row],[Volume]]/'Input Data'!$B$13,0)</f>
        <v>3</v>
      </c>
      <c r="F430">
        <f>-Table2[[#This Row],[Multiplier]]*'Input Data'!$B$3</f>
        <v>150000</v>
      </c>
      <c r="G430">
        <f>(1 - (1 / (1 + EXP(-((Table2[[#This Row],[Volume]] / 1000) - 4.25))))) * 0.4 + 0.6</f>
        <v>0.93336455456981615</v>
      </c>
      <c r="H430">
        <f>Table2[[#This Row],[Sigmoid]]*'Input Data'!$B$7</f>
        <v>700.02341592736207</v>
      </c>
    </row>
    <row r="431" spans="1:8" x14ac:dyDescent="0.25">
      <c r="A431">
        <v>2645</v>
      </c>
      <c r="B431">
        <f>IF(Table2[[#This Row],[Volume]]&lt;'Input Data'!$B$9,'Input Data'!$B$9,IF(Table2[[#This Row],[Volume]]&gt;'Input Data'!$B$10,'Input Data'!$B$10,Table2[[#This Row],[Volume]]))</f>
        <v>3000</v>
      </c>
      <c r="C431" s="18">
        <f>ROUNDDOWN((Table2[[#This Row],[Volume Used]]-'Input Data'!$B$9)/'Input Data'!$B$11,0)*'Input Data'!$B$12</f>
        <v>0</v>
      </c>
      <c r="D431" s="15">
        <f>-(Table2[[#This Row],[Volume]]*(1-Table2[[#This Row],[Discount]])*'Input Data'!$B$2)/Table2[[#This Row],[Volume]]</f>
        <v>500</v>
      </c>
      <c r="E431">
        <f>ROUNDUP(Table2[[#This Row],[Volume]]/'Input Data'!$B$13,0)</f>
        <v>3</v>
      </c>
      <c r="F431">
        <f>-Table2[[#This Row],[Multiplier]]*'Input Data'!$B$3</f>
        <v>150000</v>
      </c>
      <c r="G431">
        <f>(1 - (1 / (1 + EXP(-((Table2[[#This Row],[Volume]] / 1000) - 4.25))))) * 0.4 + 0.6</f>
        <v>0.93308641778460677</v>
      </c>
      <c r="H431">
        <f>Table2[[#This Row],[Sigmoid]]*'Input Data'!$B$7</f>
        <v>699.81481333845511</v>
      </c>
    </row>
    <row r="432" spans="1:8" x14ac:dyDescent="0.25">
      <c r="A432">
        <v>2650</v>
      </c>
      <c r="B432">
        <f>IF(Table2[[#This Row],[Volume]]&lt;'Input Data'!$B$9,'Input Data'!$B$9,IF(Table2[[#This Row],[Volume]]&gt;'Input Data'!$B$10,'Input Data'!$B$10,Table2[[#This Row],[Volume]]))</f>
        <v>3000</v>
      </c>
      <c r="C432" s="18">
        <f>ROUNDDOWN((Table2[[#This Row],[Volume Used]]-'Input Data'!$B$9)/'Input Data'!$B$11,0)*'Input Data'!$B$12</f>
        <v>0</v>
      </c>
      <c r="D432" s="15">
        <f>-(Table2[[#This Row],[Volume]]*(1-Table2[[#This Row],[Discount]])*'Input Data'!$B$2)/Table2[[#This Row],[Volume]]</f>
        <v>500</v>
      </c>
      <c r="E432">
        <f>ROUNDUP(Table2[[#This Row],[Volume]]/'Input Data'!$B$13,0)</f>
        <v>3</v>
      </c>
      <c r="F432">
        <f>-Table2[[#This Row],[Multiplier]]*'Input Data'!$B$3</f>
        <v>150000</v>
      </c>
      <c r="G432">
        <f>(1 - (1 / (1 + EXP(-((Table2[[#This Row],[Volume]] / 1000) - 4.25))))) * 0.4 + 0.6</f>
        <v>0.93280735405356974</v>
      </c>
      <c r="H432">
        <f>Table2[[#This Row],[Sigmoid]]*'Input Data'!$B$7</f>
        <v>699.60551554017729</v>
      </c>
    </row>
    <row r="433" spans="1:8" x14ac:dyDescent="0.25">
      <c r="A433">
        <v>2655</v>
      </c>
      <c r="B433">
        <f>IF(Table2[[#This Row],[Volume]]&lt;'Input Data'!$B$9,'Input Data'!$B$9,IF(Table2[[#This Row],[Volume]]&gt;'Input Data'!$B$10,'Input Data'!$B$10,Table2[[#This Row],[Volume]]))</f>
        <v>3000</v>
      </c>
      <c r="C433" s="18">
        <f>ROUNDDOWN((Table2[[#This Row],[Volume Used]]-'Input Data'!$B$9)/'Input Data'!$B$11,0)*'Input Data'!$B$12</f>
        <v>0</v>
      </c>
      <c r="D433" s="15">
        <f>-(Table2[[#This Row],[Volume]]*(1-Table2[[#This Row],[Discount]])*'Input Data'!$B$2)/Table2[[#This Row],[Volume]]</f>
        <v>500</v>
      </c>
      <c r="E433">
        <f>ROUNDUP(Table2[[#This Row],[Volume]]/'Input Data'!$B$13,0)</f>
        <v>3</v>
      </c>
      <c r="F433">
        <f>-Table2[[#This Row],[Multiplier]]*'Input Data'!$B$3</f>
        <v>150000</v>
      </c>
      <c r="G433">
        <f>(1 - (1 / (1 + EXP(-((Table2[[#This Row],[Volume]] / 1000) - 4.25))))) * 0.4 + 0.6</f>
        <v>0.93252736224087218</v>
      </c>
      <c r="H433">
        <f>Table2[[#This Row],[Sigmoid]]*'Input Data'!$B$7</f>
        <v>699.39552168065416</v>
      </c>
    </row>
    <row r="434" spans="1:8" x14ac:dyDescent="0.25">
      <c r="A434">
        <v>2660</v>
      </c>
      <c r="B434">
        <f>IF(Table2[[#This Row],[Volume]]&lt;'Input Data'!$B$9,'Input Data'!$B$9,IF(Table2[[#This Row],[Volume]]&gt;'Input Data'!$B$10,'Input Data'!$B$10,Table2[[#This Row],[Volume]]))</f>
        <v>3000</v>
      </c>
      <c r="C434" s="18">
        <f>ROUNDDOWN((Table2[[#This Row],[Volume Used]]-'Input Data'!$B$9)/'Input Data'!$B$11,0)*'Input Data'!$B$12</f>
        <v>0</v>
      </c>
      <c r="D434" s="15">
        <f>-(Table2[[#This Row],[Volume]]*(1-Table2[[#This Row],[Discount]])*'Input Data'!$B$2)/Table2[[#This Row],[Volume]]</f>
        <v>500</v>
      </c>
      <c r="E434">
        <f>ROUNDUP(Table2[[#This Row],[Volume]]/'Input Data'!$B$13,0)</f>
        <v>3</v>
      </c>
      <c r="F434">
        <f>-Table2[[#This Row],[Multiplier]]*'Input Data'!$B$3</f>
        <v>150000</v>
      </c>
      <c r="G434">
        <f>(1 - (1 / (1 + EXP(-((Table2[[#This Row],[Volume]] / 1000) - 4.25))))) * 0.4 + 0.6</f>
        <v>0.93224644122639255</v>
      </c>
      <c r="H434">
        <f>Table2[[#This Row],[Sigmoid]]*'Input Data'!$B$7</f>
        <v>699.18483091979442</v>
      </c>
    </row>
    <row r="435" spans="1:8" x14ac:dyDescent="0.25">
      <c r="A435">
        <v>2665</v>
      </c>
      <c r="B435">
        <f>IF(Table2[[#This Row],[Volume]]&lt;'Input Data'!$B$9,'Input Data'!$B$9,IF(Table2[[#This Row],[Volume]]&gt;'Input Data'!$B$10,'Input Data'!$B$10,Table2[[#This Row],[Volume]]))</f>
        <v>3000</v>
      </c>
      <c r="C435" s="18">
        <f>ROUNDDOWN((Table2[[#This Row],[Volume Used]]-'Input Data'!$B$9)/'Input Data'!$B$11,0)*'Input Data'!$B$12</f>
        <v>0</v>
      </c>
      <c r="D435" s="15">
        <f>-(Table2[[#This Row],[Volume]]*(1-Table2[[#This Row],[Discount]])*'Input Data'!$B$2)/Table2[[#This Row],[Volume]]</f>
        <v>500</v>
      </c>
      <c r="E435">
        <f>ROUNDUP(Table2[[#This Row],[Volume]]/'Input Data'!$B$13,0)</f>
        <v>3</v>
      </c>
      <c r="F435">
        <f>-Table2[[#This Row],[Multiplier]]*'Input Data'!$B$3</f>
        <v>150000</v>
      </c>
      <c r="G435">
        <f>(1 - (1 / (1 + EXP(-((Table2[[#This Row],[Volume]] / 1000) - 4.25))))) * 0.4 + 0.6</f>
        <v>0.93196458990586939</v>
      </c>
      <c r="H435">
        <f>Table2[[#This Row],[Sigmoid]]*'Input Data'!$B$7</f>
        <v>698.9734424294021</v>
      </c>
    </row>
    <row r="436" spans="1:8" x14ac:dyDescent="0.25">
      <c r="A436">
        <v>2670</v>
      </c>
      <c r="B436">
        <f>IF(Table2[[#This Row],[Volume]]&lt;'Input Data'!$B$9,'Input Data'!$B$9,IF(Table2[[#This Row],[Volume]]&gt;'Input Data'!$B$10,'Input Data'!$B$10,Table2[[#This Row],[Volume]]))</f>
        <v>3000</v>
      </c>
      <c r="C436" s="18">
        <f>ROUNDDOWN((Table2[[#This Row],[Volume Used]]-'Input Data'!$B$9)/'Input Data'!$B$11,0)*'Input Data'!$B$12</f>
        <v>0</v>
      </c>
      <c r="D436" s="15">
        <f>-(Table2[[#This Row],[Volume]]*(1-Table2[[#This Row],[Discount]])*'Input Data'!$B$2)/Table2[[#This Row],[Volume]]</f>
        <v>500</v>
      </c>
      <c r="E436">
        <f>ROUNDUP(Table2[[#This Row],[Volume]]/'Input Data'!$B$13,0)</f>
        <v>3</v>
      </c>
      <c r="F436">
        <f>-Table2[[#This Row],[Multiplier]]*'Input Data'!$B$3</f>
        <v>150000</v>
      </c>
      <c r="G436">
        <f>(1 - (1 / (1 + EXP(-((Table2[[#This Row],[Volume]] / 1000) - 4.25))))) * 0.4 + 0.6</f>
        <v>0.9316818071910502</v>
      </c>
      <c r="H436">
        <f>Table2[[#This Row],[Sigmoid]]*'Input Data'!$B$7</f>
        <v>698.76135539328766</v>
      </c>
    </row>
    <row r="437" spans="1:8" x14ac:dyDescent="0.25">
      <c r="A437">
        <v>2675</v>
      </c>
      <c r="B437">
        <f>IF(Table2[[#This Row],[Volume]]&lt;'Input Data'!$B$9,'Input Data'!$B$9,IF(Table2[[#This Row],[Volume]]&gt;'Input Data'!$B$10,'Input Data'!$B$10,Table2[[#This Row],[Volume]]))</f>
        <v>3000</v>
      </c>
      <c r="C437" s="18">
        <f>ROUNDDOWN((Table2[[#This Row],[Volume Used]]-'Input Data'!$B$9)/'Input Data'!$B$11,0)*'Input Data'!$B$12</f>
        <v>0</v>
      </c>
      <c r="D437" s="15">
        <f>-(Table2[[#This Row],[Volume]]*(1-Table2[[#This Row],[Discount]])*'Input Data'!$B$2)/Table2[[#This Row],[Volume]]</f>
        <v>500</v>
      </c>
      <c r="E437">
        <f>ROUNDUP(Table2[[#This Row],[Volume]]/'Input Data'!$B$13,0)</f>
        <v>3</v>
      </c>
      <c r="F437">
        <f>-Table2[[#This Row],[Multiplier]]*'Input Data'!$B$3</f>
        <v>150000</v>
      </c>
      <c r="G437">
        <f>(1 - (1 / (1 + EXP(-((Table2[[#This Row],[Volume]] / 1000) - 4.25))))) * 0.4 + 0.6</f>
        <v>0.9313980920098397</v>
      </c>
      <c r="H437">
        <f>Table2[[#This Row],[Sigmoid]]*'Input Data'!$B$7</f>
        <v>698.5485690073798</v>
      </c>
    </row>
    <row r="438" spans="1:8" x14ac:dyDescent="0.25">
      <c r="A438">
        <v>2680</v>
      </c>
      <c r="B438">
        <f>IF(Table2[[#This Row],[Volume]]&lt;'Input Data'!$B$9,'Input Data'!$B$9,IF(Table2[[#This Row],[Volume]]&gt;'Input Data'!$B$10,'Input Data'!$B$10,Table2[[#This Row],[Volume]]))</f>
        <v>3000</v>
      </c>
      <c r="C438" s="18">
        <f>ROUNDDOWN((Table2[[#This Row],[Volume Used]]-'Input Data'!$B$9)/'Input Data'!$B$11,0)*'Input Data'!$B$12</f>
        <v>0</v>
      </c>
      <c r="D438" s="15">
        <f>-(Table2[[#This Row],[Volume]]*(1-Table2[[#This Row],[Discount]])*'Input Data'!$B$2)/Table2[[#This Row],[Volume]]</f>
        <v>500</v>
      </c>
      <c r="E438">
        <f>ROUNDUP(Table2[[#This Row],[Volume]]/'Input Data'!$B$13,0)</f>
        <v>3</v>
      </c>
      <c r="F438">
        <f>-Table2[[#This Row],[Multiplier]]*'Input Data'!$B$3</f>
        <v>150000</v>
      </c>
      <c r="G438">
        <f>(1 - (1 / (1 + EXP(-((Table2[[#This Row],[Volume]] / 1000) - 4.25))))) * 0.4 + 0.6</f>
        <v>0.93111344330644885</v>
      </c>
      <c r="H438">
        <f>Table2[[#This Row],[Sigmoid]]*'Input Data'!$B$7</f>
        <v>698.33508247983661</v>
      </c>
    </row>
    <row r="439" spans="1:8" x14ac:dyDescent="0.25">
      <c r="A439">
        <v>2685</v>
      </c>
      <c r="B439">
        <f>IF(Table2[[#This Row],[Volume]]&lt;'Input Data'!$B$9,'Input Data'!$B$9,IF(Table2[[#This Row],[Volume]]&gt;'Input Data'!$B$10,'Input Data'!$B$10,Table2[[#This Row],[Volume]]))</f>
        <v>3000</v>
      </c>
      <c r="C439" s="18">
        <f>ROUNDDOWN((Table2[[#This Row],[Volume Used]]-'Input Data'!$B$9)/'Input Data'!$B$11,0)*'Input Data'!$B$12</f>
        <v>0</v>
      </c>
      <c r="D439" s="15">
        <f>-(Table2[[#This Row],[Volume]]*(1-Table2[[#This Row],[Discount]])*'Input Data'!$B$2)/Table2[[#This Row],[Volume]]</f>
        <v>500</v>
      </c>
      <c r="E439">
        <f>ROUNDUP(Table2[[#This Row],[Volume]]/'Input Data'!$B$13,0)</f>
        <v>3</v>
      </c>
      <c r="F439">
        <f>-Table2[[#This Row],[Multiplier]]*'Input Data'!$B$3</f>
        <v>150000</v>
      </c>
      <c r="G439">
        <f>(1 - (1 / (1 + EXP(-((Table2[[#This Row],[Volume]] / 1000) - 4.25))))) * 0.4 + 0.6</f>
        <v>0.9308278600415445</v>
      </c>
      <c r="H439">
        <f>Table2[[#This Row],[Sigmoid]]*'Input Data'!$B$7</f>
        <v>698.1208950311584</v>
      </c>
    </row>
    <row r="440" spans="1:8" x14ac:dyDescent="0.25">
      <c r="A440">
        <v>2690</v>
      </c>
      <c r="B440">
        <f>IF(Table2[[#This Row],[Volume]]&lt;'Input Data'!$B$9,'Input Data'!$B$9,IF(Table2[[#This Row],[Volume]]&gt;'Input Data'!$B$10,'Input Data'!$B$10,Table2[[#This Row],[Volume]]))</f>
        <v>3000</v>
      </c>
      <c r="C440" s="18">
        <f>ROUNDDOWN((Table2[[#This Row],[Volume Used]]-'Input Data'!$B$9)/'Input Data'!$B$11,0)*'Input Data'!$B$12</f>
        <v>0</v>
      </c>
      <c r="D440" s="15">
        <f>-(Table2[[#This Row],[Volume]]*(1-Table2[[#This Row],[Discount]])*'Input Data'!$B$2)/Table2[[#This Row],[Volume]]</f>
        <v>500</v>
      </c>
      <c r="E440">
        <f>ROUNDUP(Table2[[#This Row],[Volume]]/'Input Data'!$B$13,0)</f>
        <v>3</v>
      </c>
      <c r="F440">
        <f>-Table2[[#This Row],[Multiplier]]*'Input Data'!$B$3</f>
        <v>150000</v>
      </c>
      <c r="G440">
        <f>(1 - (1 / (1 + EXP(-((Table2[[#This Row],[Volume]] / 1000) - 4.25))))) * 0.4 + 0.6</f>
        <v>0.93054134119239795</v>
      </c>
      <c r="H440">
        <f>Table2[[#This Row],[Sigmoid]]*'Input Data'!$B$7</f>
        <v>697.90600589429846</v>
      </c>
    </row>
    <row r="441" spans="1:8" x14ac:dyDescent="0.25">
      <c r="A441">
        <v>2695</v>
      </c>
      <c r="B441">
        <f>IF(Table2[[#This Row],[Volume]]&lt;'Input Data'!$B$9,'Input Data'!$B$9,IF(Table2[[#This Row],[Volume]]&gt;'Input Data'!$B$10,'Input Data'!$B$10,Table2[[#This Row],[Volume]]))</f>
        <v>3000</v>
      </c>
      <c r="C441" s="18">
        <f>ROUNDDOWN((Table2[[#This Row],[Volume Used]]-'Input Data'!$B$9)/'Input Data'!$B$11,0)*'Input Data'!$B$12</f>
        <v>0</v>
      </c>
      <c r="D441" s="15">
        <f>-(Table2[[#This Row],[Volume]]*(1-Table2[[#This Row],[Discount]])*'Input Data'!$B$2)/Table2[[#This Row],[Volume]]</f>
        <v>500</v>
      </c>
      <c r="E441">
        <f>ROUNDUP(Table2[[#This Row],[Volume]]/'Input Data'!$B$13,0)</f>
        <v>3</v>
      </c>
      <c r="F441">
        <f>-Table2[[#This Row],[Multiplier]]*'Input Data'!$B$3</f>
        <v>150000</v>
      </c>
      <c r="G441">
        <f>(1 - (1 / (1 + EXP(-((Table2[[#This Row],[Volume]] / 1000) - 4.25))))) * 0.4 + 0.6</f>
        <v>0.9302538857530348</v>
      </c>
      <c r="H441">
        <f>Table2[[#This Row],[Sigmoid]]*'Input Data'!$B$7</f>
        <v>697.69041431477615</v>
      </c>
    </row>
    <row r="442" spans="1:8" x14ac:dyDescent="0.25">
      <c r="A442">
        <v>2700</v>
      </c>
      <c r="B442">
        <f>IF(Table2[[#This Row],[Volume]]&lt;'Input Data'!$B$9,'Input Data'!$B$9,IF(Table2[[#This Row],[Volume]]&gt;'Input Data'!$B$10,'Input Data'!$B$10,Table2[[#This Row],[Volume]]))</f>
        <v>3000</v>
      </c>
      <c r="C442" s="18">
        <f>ROUNDDOWN((Table2[[#This Row],[Volume Used]]-'Input Data'!$B$9)/'Input Data'!$B$11,0)*'Input Data'!$B$12</f>
        <v>0</v>
      </c>
      <c r="D442" s="15">
        <f>-(Table2[[#This Row],[Volume]]*(1-Table2[[#This Row],[Discount]])*'Input Data'!$B$2)/Table2[[#This Row],[Volume]]</f>
        <v>500</v>
      </c>
      <c r="E442">
        <f>ROUNDUP(Table2[[#This Row],[Volume]]/'Input Data'!$B$13,0)</f>
        <v>3</v>
      </c>
      <c r="F442">
        <f>-Table2[[#This Row],[Multiplier]]*'Input Data'!$B$3</f>
        <v>150000</v>
      </c>
      <c r="G442">
        <f>(1 - (1 / (1 + EXP(-((Table2[[#This Row],[Volume]] / 1000) - 4.25))))) * 0.4 + 0.6</f>
        <v>0.92996549273438411</v>
      </c>
      <c r="H442">
        <f>Table2[[#This Row],[Sigmoid]]*'Input Data'!$B$7</f>
        <v>697.47411955078803</v>
      </c>
    </row>
    <row r="443" spans="1:8" x14ac:dyDescent="0.25">
      <c r="A443">
        <v>2705</v>
      </c>
      <c r="B443">
        <f>IF(Table2[[#This Row],[Volume]]&lt;'Input Data'!$B$9,'Input Data'!$B$9,IF(Table2[[#This Row],[Volume]]&gt;'Input Data'!$B$10,'Input Data'!$B$10,Table2[[#This Row],[Volume]]))</f>
        <v>3000</v>
      </c>
      <c r="C443" s="18">
        <f>ROUNDDOWN((Table2[[#This Row],[Volume Used]]-'Input Data'!$B$9)/'Input Data'!$B$11,0)*'Input Data'!$B$12</f>
        <v>0</v>
      </c>
      <c r="D443" s="15">
        <f>-(Table2[[#This Row],[Volume]]*(1-Table2[[#This Row],[Discount]])*'Input Data'!$B$2)/Table2[[#This Row],[Volume]]</f>
        <v>500</v>
      </c>
      <c r="E443">
        <f>ROUNDUP(Table2[[#This Row],[Volume]]/'Input Data'!$B$13,0)</f>
        <v>3</v>
      </c>
      <c r="F443">
        <f>-Table2[[#This Row],[Multiplier]]*'Input Data'!$B$3</f>
        <v>150000</v>
      </c>
      <c r="G443">
        <f>(1 - (1 / (1 + EXP(-((Table2[[#This Row],[Volume]] / 1000) - 4.25))))) * 0.4 + 0.6</f>
        <v>0.92967616116442842</v>
      </c>
      <c r="H443">
        <f>Table2[[#This Row],[Sigmoid]]*'Input Data'!$B$7</f>
        <v>697.25712087332136</v>
      </c>
    </row>
    <row r="444" spans="1:8" x14ac:dyDescent="0.25">
      <c r="A444">
        <v>2710</v>
      </c>
      <c r="B444">
        <f>IF(Table2[[#This Row],[Volume]]&lt;'Input Data'!$B$9,'Input Data'!$B$9,IF(Table2[[#This Row],[Volume]]&gt;'Input Data'!$B$10,'Input Data'!$B$10,Table2[[#This Row],[Volume]]))</f>
        <v>3000</v>
      </c>
      <c r="C444" s="18">
        <f>ROUNDDOWN((Table2[[#This Row],[Volume Used]]-'Input Data'!$B$9)/'Input Data'!$B$11,0)*'Input Data'!$B$12</f>
        <v>0</v>
      </c>
      <c r="D444" s="15">
        <f>-(Table2[[#This Row],[Volume]]*(1-Table2[[#This Row],[Discount]])*'Input Data'!$B$2)/Table2[[#This Row],[Volume]]</f>
        <v>500</v>
      </c>
      <c r="E444">
        <f>ROUNDUP(Table2[[#This Row],[Volume]]/'Input Data'!$B$13,0)</f>
        <v>3</v>
      </c>
      <c r="F444">
        <f>-Table2[[#This Row],[Multiplier]]*'Input Data'!$B$3</f>
        <v>150000</v>
      </c>
      <c r="G444">
        <f>(1 - (1 / (1 + EXP(-((Table2[[#This Row],[Volume]] / 1000) - 4.25))))) * 0.4 + 0.6</f>
        <v>0.92938589008835337</v>
      </c>
      <c r="H444">
        <f>Table2[[#This Row],[Sigmoid]]*'Input Data'!$B$7</f>
        <v>697.039417566265</v>
      </c>
    </row>
    <row r="445" spans="1:8" x14ac:dyDescent="0.25">
      <c r="A445">
        <v>2715</v>
      </c>
      <c r="B445">
        <f>IF(Table2[[#This Row],[Volume]]&lt;'Input Data'!$B$9,'Input Data'!$B$9,IF(Table2[[#This Row],[Volume]]&gt;'Input Data'!$B$10,'Input Data'!$B$10,Table2[[#This Row],[Volume]]))</f>
        <v>3000</v>
      </c>
      <c r="C445" s="18">
        <f>ROUNDDOWN((Table2[[#This Row],[Volume Used]]-'Input Data'!$B$9)/'Input Data'!$B$11,0)*'Input Data'!$B$12</f>
        <v>0</v>
      </c>
      <c r="D445" s="15">
        <f>-(Table2[[#This Row],[Volume]]*(1-Table2[[#This Row],[Discount]])*'Input Data'!$B$2)/Table2[[#This Row],[Volume]]</f>
        <v>500</v>
      </c>
      <c r="E445">
        <f>ROUNDUP(Table2[[#This Row],[Volume]]/'Input Data'!$B$13,0)</f>
        <v>3</v>
      </c>
      <c r="F445">
        <f>-Table2[[#This Row],[Multiplier]]*'Input Data'!$B$3</f>
        <v>150000</v>
      </c>
      <c r="G445">
        <f>(1 - (1 / (1 + EXP(-((Table2[[#This Row],[Volume]] / 1000) - 4.25))))) * 0.4 + 0.6</f>
        <v>0.92909467856869721</v>
      </c>
      <c r="H445">
        <f>Table2[[#This Row],[Sigmoid]]*'Input Data'!$B$7</f>
        <v>696.82100892652295</v>
      </c>
    </row>
    <row r="446" spans="1:8" x14ac:dyDescent="0.25">
      <c r="A446">
        <v>2720</v>
      </c>
      <c r="B446">
        <f>IF(Table2[[#This Row],[Volume]]&lt;'Input Data'!$B$9,'Input Data'!$B$9,IF(Table2[[#This Row],[Volume]]&gt;'Input Data'!$B$10,'Input Data'!$B$10,Table2[[#This Row],[Volume]]))</f>
        <v>3000</v>
      </c>
      <c r="C446" s="18">
        <f>ROUNDDOWN((Table2[[#This Row],[Volume Used]]-'Input Data'!$B$9)/'Input Data'!$B$11,0)*'Input Data'!$B$12</f>
        <v>0</v>
      </c>
      <c r="D446" s="15">
        <f>-(Table2[[#This Row],[Volume]]*(1-Table2[[#This Row],[Discount]])*'Input Data'!$B$2)/Table2[[#This Row],[Volume]]</f>
        <v>500</v>
      </c>
      <c r="E446">
        <f>ROUNDUP(Table2[[#This Row],[Volume]]/'Input Data'!$B$13,0)</f>
        <v>3</v>
      </c>
      <c r="F446">
        <f>-Table2[[#This Row],[Multiplier]]*'Input Data'!$B$3</f>
        <v>150000</v>
      </c>
      <c r="G446">
        <f>(1 - (1 / (1 + EXP(-((Table2[[#This Row],[Volume]] / 1000) - 4.25))))) * 0.4 + 0.6</f>
        <v>0.92880252568550137</v>
      </c>
      <c r="H446">
        <f>Table2[[#This Row],[Sigmoid]]*'Input Data'!$B$7</f>
        <v>696.60189426412603</v>
      </c>
    </row>
    <row r="447" spans="1:8" x14ac:dyDescent="0.25">
      <c r="A447">
        <v>2725</v>
      </c>
      <c r="B447">
        <f>IF(Table2[[#This Row],[Volume]]&lt;'Input Data'!$B$9,'Input Data'!$B$9,IF(Table2[[#This Row],[Volume]]&gt;'Input Data'!$B$10,'Input Data'!$B$10,Table2[[#This Row],[Volume]]))</f>
        <v>3000</v>
      </c>
      <c r="C447" s="18">
        <f>ROUNDDOWN((Table2[[#This Row],[Volume Used]]-'Input Data'!$B$9)/'Input Data'!$B$11,0)*'Input Data'!$B$12</f>
        <v>0</v>
      </c>
      <c r="D447" s="15">
        <f>-(Table2[[#This Row],[Volume]]*(1-Table2[[#This Row],[Discount]])*'Input Data'!$B$2)/Table2[[#This Row],[Volume]]</f>
        <v>500</v>
      </c>
      <c r="E447">
        <f>ROUNDUP(Table2[[#This Row],[Volume]]/'Input Data'!$B$13,0)</f>
        <v>3</v>
      </c>
      <c r="F447">
        <f>-Table2[[#This Row],[Multiplier]]*'Input Data'!$B$3</f>
        <v>150000</v>
      </c>
      <c r="G447">
        <f>(1 - (1 / (1 + EXP(-((Table2[[#This Row],[Volume]] / 1000) - 4.25))))) * 0.4 + 0.6</f>
        <v>0.92850943053645985</v>
      </c>
      <c r="H447">
        <f>Table2[[#This Row],[Sigmoid]]*'Input Data'!$B$7</f>
        <v>696.38207290234493</v>
      </c>
    </row>
    <row r="448" spans="1:8" x14ac:dyDescent="0.25">
      <c r="A448">
        <v>2730</v>
      </c>
      <c r="B448">
        <f>IF(Table2[[#This Row],[Volume]]&lt;'Input Data'!$B$9,'Input Data'!$B$9,IF(Table2[[#This Row],[Volume]]&gt;'Input Data'!$B$10,'Input Data'!$B$10,Table2[[#This Row],[Volume]]))</f>
        <v>3000</v>
      </c>
      <c r="C448" s="18">
        <f>ROUNDDOWN((Table2[[#This Row],[Volume Used]]-'Input Data'!$B$9)/'Input Data'!$B$11,0)*'Input Data'!$B$12</f>
        <v>0</v>
      </c>
      <c r="D448" s="15">
        <f>-(Table2[[#This Row],[Volume]]*(1-Table2[[#This Row],[Discount]])*'Input Data'!$B$2)/Table2[[#This Row],[Volume]]</f>
        <v>500</v>
      </c>
      <c r="E448">
        <f>ROUNDUP(Table2[[#This Row],[Volume]]/'Input Data'!$B$13,0)</f>
        <v>3</v>
      </c>
      <c r="F448">
        <f>-Table2[[#This Row],[Multiplier]]*'Input Data'!$B$3</f>
        <v>150000</v>
      </c>
      <c r="G448">
        <f>(1 - (1 / (1 + EXP(-((Table2[[#This Row],[Volume]] / 1000) - 4.25))))) * 0.4 + 0.6</f>
        <v>0.92821539223706928</v>
      </c>
      <c r="H448">
        <f>Table2[[#This Row],[Sigmoid]]*'Input Data'!$B$7</f>
        <v>696.16154417780194</v>
      </c>
    </row>
    <row r="449" spans="1:8" x14ac:dyDescent="0.25">
      <c r="A449">
        <v>2735</v>
      </c>
      <c r="B449">
        <f>IF(Table2[[#This Row],[Volume]]&lt;'Input Data'!$B$9,'Input Data'!$B$9,IF(Table2[[#This Row],[Volume]]&gt;'Input Data'!$B$10,'Input Data'!$B$10,Table2[[#This Row],[Volume]]))</f>
        <v>3000</v>
      </c>
      <c r="C449" s="18">
        <f>ROUNDDOWN((Table2[[#This Row],[Volume Used]]-'Input Data'!$B$9)/'Input Data'!$B$11,0)*'Input Data'!$B$12</f>
        <v>0</v>
      </c>
      <c r="D449" s="15">
        <f>-(Table2[[#This Row],[Volume]]*(1-Table2[[#This Row],[Discount]])*'Input Data'!$B$2)/Table2[[#This Row],[Volume]]</f>
        <v>500</v>
      </c>
      <c r="E449">
        <f>ROUNDUP(Table2[[#This Row],[Volume]]/'Input Data'!$B$13,0)</f>
        <v>3</v>
      </c>
      <c r="F449">
        <f>-Table2[[#This Row],[Multiplier]]*'Input Data'!$B$3</f>
        <v>150000</v>
      </c>
      <c r="G449">
        <f>(1 - (1 / (1 + EXP(-((Table2[[#This Row],[Volume]] / 1000) - 4.25))))) * 0.4 + 0.6</f>
        <v>0.92792040992077951</v>
      </c>
      <c r="H449">
        <f>Table2[[#This Row],[Sigmoid]]*'Input Data'!$B$7</f>
        <v>695.94030744058466</v>
      </c>
    </row>
    <row r="450" spans="1:8" x14ac:dyDescent="0.25">
      <c r="A450">
        <v>2740</v>
      </c>
      <c r="B450">
        <f>IF(Table2[[#This Row],[Volume]]&lt;'Input Data'!$B$9,'Input Data'!$B$9,IF(Table2[[#This Row],[Volume]]&gt;'Input Data'!$B$10,'Input Data'!$B$10,Table2[[#This Row],[Volume]]))</f>
        <v>3000</v>
      </c>
      <c r="C450" s="18">
        <f>ROUNDDOWN((Table2[[#This Row],[Volume Used]]-'Input Data'!$B$9)/'Input Data'!$B$11,0)*'Input Data'!$B$12</f>
        <v>0</v>
      </c>
      <c r="D450" s="15">
        <f>-(Table2[[#This Row],[Volume]]*(1-Table2[[#This Row],[Discount]])*'Input Data'!$B$2)/Table2[[#This Row],[Volume]]</f>
        <v>500</v>
      </c>
      <c r="E450">
        <f>ROUNDUP(Table2[[#This Row],[Volume]]/'Input Data'!$B$13,0)</f>
        <v>3</v>
      </c>
      <c r="F450">
        <f>-Table2[[#This Row],[Multiplier]]*'Input Data'!$B$3</f>
        <v>150000</v>
      </c>
      <c r="G450">
        <f>(1 - (1 / (1 + EXP(-((Table2[[#This Row],[Volume]] / 1000) - 4.25))))) * 0.4 + 0.6</f>
        <v>0.92762448273914322</v>
      </c>
      <c r="H450">
        <f>Table2[[#This Row],[Sigmoid]]*'Input Data'!$B$7</f>
        <v>695.71836205435739</v>
      </c>
    </row>
    <row r="451" spans="1:8" x14ac:dyDescent="0.25">
      <c r="A451">
        <v>2745</v>
      </c>
      <c r="B451">
        <f>IF(Table2[[#This Row],[Volume]]&lt;'Input Data'!$B$9,'Input Data'!$B$9,IF(Table2[[#This Row],[Volume]]&gt;'Input Data'!$B$10,'Input Data'!$B$10,Table2[[#This Row],[Volume]]))</f>
        <v>3000</v>
      </c>
      <c r="C451" s="18">
        <f>ROUNDDOWN((Table2[[#This Row],[Volume Used]]-'Input Data'!$B$9)/'Input Data'!$B$11,0)*'Input Data'!$B$12</f>
        <v>0</v>
      </c>
      <c r="D451" s="15">
        <f>-(Table2[[#This Row],[Volume]]*(1-Table2[[#This Row],[Discount]])*'Input Data'!$B$2)/Table2[[#This Row],[Volume]]</f>
        <v>500</v>
      </c>
      <c r="E451">
        <f>ROUNDUP(Table2[[#This Row],[Volume]]/'Input Data'!$B$13,0)</f>
        <v>3</v>
      </c>
      <c r="F451">
        <f>-Table2[[#This Row],[Multiplier]]*'Input Data'!$B$3</f>
        <v>150000</v>
      </c>
      <c r="G451">
        <f>(1 - (1 / (1 + EXP(-((Table2[[#This Row],[Volume]] / 1000) - 4.25))))) * 0.4 + 0.6</f>
        <v>0.92732760986196616</v>
      </c>
      <c r="H451">
        <f>Table2[[#This Row],[Sigmoid]]*'Input Data'!$B$7</f>
        <v>695.49570739647459</v>
      </c>
    </row>
    <row r="452" spans="1:8" x14ac:dyDescent="0.25">
      <c r="A452">
        <v>2750</v>
      </c>
      <c r="B452">
        <f>IF(Table2[[#This Row],[Volume]]&lt;'Input Data'!$B$9,'Input Data'!$B$9,IF(Table2[[#This Row],[Volume]]&gt;'Input Data'!$B$10,'Input Data'!$B$10,Table2[[#This Row],[Volume]]))</f>
        <v>3000</v>
      </c>
      <c r="C452" s="18">
        <f>ROUNDDOWN((Table2[[#This Row],[Volume Used]]-'Input Data'!$B$9)/'Input Data'!$B$11,0)*'Input Data'!$B$12</f>
        <v>0</v>
      </c>
      <c r="D452" s="15">
        <f>-(Table2[[#This Row],[Volume]]*(1-Table2[[#This Row],[Discount]])*'Input Data'!$B$2)/Table2[[#This Row],[Volume]]</f>
        <v>500</v>
      </c>
      <c r="E452">
        <f>ROUNDUP(Table2[[#This Row],[Volume]]/'Input Data'!$B$13,0)</f>
        <v>3</v>
      </c>
      <c r="F452">
        <f>-Table2[[#This Row],[Multiplier]]*'Input Data'!$B$3</f>
        <v>150000</v>
      </c>
      <c r="G452">
        <f>(1 - (1 / (1 + EXP(-((Table2[[#This Row],[Volume]] / 1000) - 4.25))))) * 0.4 + 0.6</f>
        <v>0.92702979047745748</v>
      </c>
      <c r="H452">
        <f>Table2[[#This Row],[Sigmoid]]*'Input Data'!$B$7</f>
        <v>695.27234285809311</v>
      </c>
    </row>
    <row r="453" spans="1:8" x14ac:dyDescent="0.25">
      <c r="A453">
        <v>2755</v>
      </c>
      <c r="B453">
        <f>IF(Table2[[#This Row],[Volume]]&lt;'Input Data'!$B$9,'Input Data'!$B$9,IF(Table2[[#This Row],[Volume]]&gt;'Input Data'!$B$10,'Input Data'!$B$10,Table2[[#This Row],[Volume]]))</f>
        <v>3000</v>
      </c>
      <c r="C453" s="18">
        <f>ROUNDDOWN((Table2[[#This Row],[Volume Used]]-'Input Data'!$B$9)/'Input Data'!$B$11,0)*'Input Data'!$B$12</f>
        <v>0</v>
      </c>
      <c r="D453" s="15">
        <f>-(Table2[[#This Row],[Volume]]*(1-Table2[[#This Row],[Discount]])*'Input Data'!$B$2)/Table2[[#This Row],[Volume]]</f>
        <v>500</v>
      </c>
      <c r="E453">
        <f>ROUNDUP(Table2[[#This Row],[Volume]]/'Input Data'!$B$13,0)</f>
        <v>3</v>
      </c>
      <c r="F453">
        <f>-Table2[[#This Row],[Multiplier]]*'Input Data'!$B$3</f>
        <v>150000</v>
      </c>
      <c r="G453">
        <f>(1 - (1 / (1 + EXP(-((Table2[[#This Row],[Volume]] / 1000) - 4.25))))) * 0.4 + 0.6</f>
        <v>0.92673102379237959</v>
      </c>
      <c r="H453">
        <f>Table2[[#This Row],[Sigmoid]]*'Input Data'!$B$7</f>
        <v>695.04826784428474</v>
      </c>
    </row>
    <row r="454" spans="1:8" x14ac:dyDescent="0.25">
      <c r="A454">
        <v>2760</v>
      </c>
      <c r="B454">
        <f>IF(Table2[[#This Row],[Volume]]&lt;'Input Data'!$B$9,'Input Data'!$B$9,IF(Table2[[#This Row],[Volume]]&gt;'Input Data'!$B$10,'Input Data'!$B$10,Table2[[#This Row],[Volume]]))</f>
        <v>3000</v>
      </c>
      <c r="C454" s="18">
        <f>ROUNDDOWN((Table2[[#This Row],[Volume Used]]-'Input Data'!$B$9)/'Input Data'!$B$11,0)*'Input Data'!$B$12</f>
        <v>0</v>
      </c>
      <c r="D454" s="15">
        <f>-(Table2[[#This Row],[Volume]]*(1-Table2[[#This Row],[Discount]])*'Input Data'!$B$2)/Table2[[#This Row],[Volume]]</f>
        <v>500</v>
      </c>
      <c r="E454">
        <f>ROUNDUP(Table2[[#This Row],[Volume]]/'Input Data'!$B$13,0)</f>
        <v>3</v>
      </c>
      <c r="F454">
        <f>-Table2[[#This Row],[Multiplier]]*'Input Data'!$B$3</f>
        <v>150000</v>
      </c>
      <c r="G454">
        <f>(1 - (1 / (1 + EXP(-((Table2[[#This Row],[Volume]] / 1000) - 4.25))))) * 0.4 + 0.6</f>
        <v>0.92643130903219828</v>
      </c>
      <c r="H454">
        <f>Table2[[#This Row],[Sigmoid]]*'Input Data'!$B$7</f>
        <v>694.82348177414872</v>
      </c>
    </row>
    <row r="455" spans="1:8" x14ac:dyDescent="0.25">
      <c r="A455">
        <v>2765</v>
      </c>
      <c r="B455">
        <f>IF(Table2[[#This Row],[Volume]]&lt;'Input Data'!$B$9,'Input Data'!$B$9,IF(Table2[[#This Row],[Volume]]&gt;'Input Data'!$B$10,'Input Data'!$B$10,Table2[[#This Row],[Volume]]))</f>
        <v>3000</v>
      </c>
      <c r="C455" s="18">
        <f>ROUNDDOWN((Table2[[#This Row],[Volume Used]]-'Input Data'!$B$9)/'Input Data'!$B$11,0)*'Input Data'!$B$12</f>
        <v>0</v>
      </c>
      <c r="D455" s="15">
        <f>-(Table2[[#This Row],[Volume]]*(1-Table2[[#This Row],[Discount]])*'Input Data'!$B$2)/Table2[[#This Row],[Volume]]</f>
        <v>500</v>
      </c>
      <c r="E455">
        <f>ROUNDUP(Table2[[#This Row],[Volume]]/'Input Data'!$B$13,0)</f>
        <v>3</v>
      </c>
      <c r="F455">
        <f>-Table2[[#This Row],[Multiplier]]*'Input Data'!$B$3</f>
        <v>150000</v>
      </c>
      <c r="G455">
        <f>(1 - (1 / (1 + EXP(-((Table2[[#This Row],[Volume]] / 1000) - 4.25))))) * 0.4 + 0.6</f>
        <v>0.92613064544123314</v>
      </c>
      <c r="H455">
        <f>Table2[[#This Row],[Sigmoid]]*'Input Data'!$B$7</f>
        <v>694.5979840809249</v>
      </c>
    </row>
    <row r="456" spans="1:8" x14ac:dyDescent="0.25">
      <c r="A456">
        <v>2770</v>
      </c>
      <c r="B456">
        <f>IF(Table2[[#This Row],[Volume]]&lt;'Input Data'!$B$9,'Input Data'!$B$9,IF(Table2[[#This Row],[Volume]]&gt;'Input Data'!$B$10,'Input Data'!$B$10,Table2[[#This Row],[Volume]]))</f>
        <v>3000</v>
      </c>
      <c r="C456" s="18">
        <f>ROUNDDOWN((Table2[[#This Row],[Volume Used]]-'Input Data'!$B$9)/'Input Data'!$B$11,0)*'Input Data'!$B$12</f>
        <v>0</v>
      </c>
      <c r="D456" s="15">
        <f>-(Table2[[#This Row],[Volume]]*(1-Table2[[#This Row],[Discount]])*'Input Data'!$B$2)/Table2[[#This Row],[Volume]]</f>
        <v>500</v>
      </c>
      <c r="E456">
        <f>ROUNDUP(Table2[[#This Row],[Volume]]/'Input Data'!$B$13,0)</f>
        <v>3</v>
      </c>
      <c r="F456">
        <f>-Table2[[#This Row],[Multiplier]]*'Input Data'!$B$3</f>
        <v>150000</v>
      </c>
      <c r="G456">
        <f>(1 - (1 / (1 + EXP(-((Table2[[#This Row],[Volume]] / 1000) - 4.25))))) * 0.4 + 0.6</f>
        <v>0.92582903228280711</v>
      </c>
      <c r="H456">
        <f>Table2[[#This Row],[Sigmoid]]*'Input Data'!$B$7</f>
        <v>694.37177421210538</v>
      </c>
    </row>
    <row r="457" spans="1:8" x14ac:dyDescent="0.25">
      <c r="A457">
        <v>2775</v>
      </c>
      <c r="B457">
        <f>IF(Table2[[#This Row],[Volume]]&lt;'Input Data'!$B$9,'Input Data'!$B$9,IF(Table2[[#This Row],[Volume]]&gt;'Input Data'!$B$10,'Input Data'!$B$10,Table2[[#This Row],[Volume]]))</f>
        <v>3000</v>
      </c>
      <c r="C457" s="18">
        <f>ROUNDDOWN((Table2[[#This Row],[Volume Used]]-'Input Data'!$B$9)/'Input Data'!$B$11,0)*'Input Data'!$B$12</f>
        <v>0</v>
      </c>
      <c r="D457" s="15">
        <f>-(Table2[[#This Row],[Volume]]*(1-Table2[[#This Row],[Discount]])*'Input Data'!$B$2)/Table2[[#This Row],[Volume]]</f>
        <v>500</v>
      </c>
      <c r="E457">
        <f>ROUNDUP(Table2[[#This Row],[Volume]]/'Input Data'!$B$13,0)</f>
        <v>3</v>
      </c>
      <c r="F457">
        <f>-Table2[[#This Row],[Multiplier]]*'Input Data'!$B$3</f>
        <v>150000</v>
      </c>
      <c r="G457">
        <f>(1 - (1 / (1 + EXP(-((Table2[[#This Row],[Volume]] / 1000) - 4.25))))) * 0.4 + 0.6</f>
        <v>0.9255264688393966</v>
      </c>
      <c r="H457">
        <f>Table2[[#This Row],[Sigmoid]]*'Input Data'!$B$7</f>
        <v>694.14485162954747</v>
      </c>
    </row>
    <row r="458" spans="1:8" x14ac:dyDescent="0.25">
      <c r="A458">
        <v>2780</v>
      </c>
      <c r="B458">
        <f>IF(Table2[[#This Row],[Volume]]&lt;'Input Data'!$B$9,'Input Data'!$B$9,IF(Table2[[#This Row],[Volume]]&gt;'Input Data'!$B$10,'Input Data'!$B$10,Table2[[#This Row],[Volume]]))</f>
        <v>3000</v>
      </c>
      <c r="C458" s="18">
        <f>ROUNDDOWN((Table2[[#This Row],[Volume Used]]-'Input Data'!$B$9)/'Input Data'!$B$11,0)*'Input Data'!$B$12</f>
        <v>0</v>
      </c>
      <c r="D458" s="15">
        <f>-(Table2[[#This Row],[Volume]]*(1-Table2[[#This Row],[Discount]])*'Input Data'!$B$2)/Table2[[#This Row],[Volume]]</f>
        <v>500</v>
      </c>
      <c r="E458">
        <f>ROUNDUP(Table2[[#This Row],[Volume]]/'Input Data'!$B$13,0)</f>
        <v>3</v>
      </c>
      <c r="F458">
        <f>-Table2[[#This Row],[Multiplier]]*'Input Data'!$B$3</f>
        <v>150000</v>
      </c>
      <c r="G458">
        <f>(1 - (1 / (1 + EXP(-((Table2[[#This Row],[Volume]] / 1000) - 4.25))))) * 0.4 + 0.6</f>
        <v>0.92522295441278146</v>
      </c>
      <c r="H458">
        <f>Table2[[#This Row],[Sigmoid]]*'Input Data'!$B$7</f>
        <v>693.91721580958608</v>
      </c>
    </row>
    <row r="459" spans="1:8" x14ac:dyDescent="0.25">
      <c r="A459">
        <v>2785</v>
      </c>
      <c r="B459">
        <f>IF(Table2[[#This Row],[Volume]]&lt;'Input Data'!$B$9,'Input Data'!$B$9,IF(Table2[[#This Row],[Volume]]&gt;'Input Data'!$B$10,'Input Data'!$B$10,Table2[[#This Row],[Volume]]))</f>
        <v>3000</v>
      </c>
      <c r="C459" s="18">
        <f>ROUNDDOWN((Table2[[#This Row],[Volume Used]]-'Input Data'!$B$9)/'Input Data'!$B$11,0)*'Input Data'!$B$12</f>
        <v>0</v>
      </c>
      <c r="D459" s="15">
        <f>-(Table2[[#This Row],[Volume]]*(1-Table2[[#This Row],[Discount]])*'Input Data'!$B$2)/Table2[[#This Row],[Volume]]</f>
        <v>500</v>
      </c>
      <c r="E459">
        <f>ROUNDUP(Table2[[#This Row],[Volume]]/'Input Data'!$B$13,0)</f>
        <v>3</v>
      </c>
      <c r="F459">
        <f>-Table2[[#This Row],[Multiplier]]*'Input Data'!$B$3</f>
        <v>150000</v>
      </c>
      <c r="G459">
        <f>(1 - (1 / (1 + EXP(-((Table2[[#This Row],[Volume]] / 1000) - 4.25))))) * 0.4 + 0.6</f>
        <v>0.92491848832419477</v>
      </c>
      <c r="H459">
        <f>Table2[[#This Row],[Sigmoid]]*'Input Data'!$B$7</f>
        <v>693.68886624314609</v>
      </c>
    </row>
    <row r="460" spans="1:8" x14ac:dyDescent="0.25">
      <c r="A460">
        <v>2790</v>
      </c>
      <c r="B460">
        <f>IF(Table2[[#This Row],[Volume]]&lt;'Input Data'!$B$9,'Input Data'!$B$9,IF(Table2[[#This Row],[Volume]]&gt;'Input Data'!$B$10,'Input Data'!$B$10,Table2[[#This Row],[Volume]]))</f>
        <v>3000</v>
      </c>
      <c r="C460" s="18">
        <f>ROUNDDOWN((Table2[[#This Row],[Volume Used]]-'Input Data'!$B$9)/'Input Data'!$B$11,0)*'Input Data'!$B$12</f>
        <v>0</v>
      </c>
      <c r="D460" s="15">
        <f>-(Table2[[#This Row],[Volume]]*(1-Table2[[#This Row],[Discount]])*'Input Data'!$B$2)/Table2[[#This Row],[Volume]]</f>
        <v>500</v>
      </c>
      <c r="E460">
        <f>ROUNDUP(Table2[[#This Row],[Volume]]/'Input Data'!$B$13,0)</f>
        <v>3</v>
      </c>
      <c r="F460">
        <f>-Table2[[#This Row],[Multiplier]]*'Input Data'!$B$3</f>
        <v>150000</v>
      </c>
      <c r="G460">
        <f>(1 - (1 / (1 + EXP(-((Table2[[#This Row],[Volume]] / 1000) - 4.25))))) * 0.4 + 0.6</f>
        <v>0.92461306991447223</v>
      </c>
      <c r="H460">
        <f>Table2[[#This Row],[Sigmoid]]*'Input Data'!$B$7</f>
        <v>693.45980243585416</v>
      </c>
    </row>
    <row r="461" spans="1:8" x14ac:dyDescent="0.25">
      <c r="A461">
        <v>2795</v>
      </c>
      <c r="B461">
        <f>IF(Table2[[#This Row],[Volume]]&lt;'Input Data'!$B$9,'Input Data'!$B$9,IF(Table2[[#This Row],[Volume]]&gt;'Input Data'!$B$10,'Input Data'!$B$10,Table2[[#This Row],[Volume]]))</f>
        <v>3000</v>
      </c>
      <c r="C461" s="18">
        <f>ROUNDDOWN((Table2[[#This Row],[Volume Used]]-'Input Data'!$B$9)/'Input Data'!$B$11,0)*'Input Data'!$B$12</f>
        <v>0</v>
      </c>
      <c r="D461" s="15">
        <f>-(Table2[[#This Row],[Volume]]*(1-Table2[[#This Row],[Discount]])*'Input Data'!$B$2)/Table2[[#This Row],[Volume]]</f>
        <v>500</v>
      </c>
      <c r="E461">
        <f>ROUNDUP(Table2[[#This Row],[Volume]]/'Input Data'!$B$13,0)</f>
        <v>3</v>
      </c>
      <c r="F461">
        <f>-Table2[[#This Row],[Multiplier]]*'Input Data'!$B$3</f>
        <v>150000</v>
      </c>
      <c r="G461">
        <f>(1 - (1 / (1 + EXP(-((Table2[[#This Row],[Volume]] / 1000) - 4.25))))) * 0.4 + 0.6</f>
        <v>0.92430669854420222</v>
      </c>
      <c r="H461">
        <f>Table2[[#This Row],[Sigmoid]]*'Input Data'!$B$7</f>
        <v>693.23002390815168</v>
      </c>
    </row>
    <row r="462" spans="1:8" x14ac:dyDescent="0.25">
      <c r="A462">
        <v>2800</v>
      </c>
      <c r="B462">
        <f>IF(Table2[[#This Row],[Volume]]&lt;'Input Data'!$B$9,'Input Data'!$B$9,IF(Table2[[#This Row],[Volume]]&gt;'Input Data'!$B$10,'Input Data'!$B$10,Table2[[#This Row],[Volume]]))</f>
        <v>3000</v>
      </c>
      <c r="C462" s="18">
        <f>ROUNDDOWN((Table2[[#This Row],[Volume Used]]-'Input Data'!$B$9)/'Input Data'!$B$11,0)*'Input Data'!$B$12</f>
        <v>0</v>
      </c>
      <c r="D462" s="15">
        <f>-(Table2[[#This Row],[Volume]]*(1-Table2[[#This Row],[Discount]])*'Input Data'!$B$2)/Table2[[#This Row],[Volume]]</f>
        <v>500</v>
      </c>
      <c r="E462">
        <f>ROUNDUP(Table2[[#This Row],[Volume]]/'Input Data'!$B$13,0)</f>
        <v>3</v>
      </c>
      <c r="F462">
        <f>-Table2[[#This Row],[Multiplier]]*'Input Data'!$B$3</f>
        <v>150000</v>
      </c>
      <c r="G462">
        <f>(1 - (1 / (1 + EXP(-((Table2[[#This Row],[Volume]] / 1000) - 4.25))))) * 0.4 + 0.6</f>
        <v>0.92399937359387485</v>
      </c>
      <c r="H462">
        <f>Table2[[#This Row],[Sigmoid]]*'Input Data'!$B$7</f>
        <v>692.99953019540612</v>
      </c>
    </row>
    <row r="463" spans="1:8" x14ac:dyDescent="0.25">
      <c r="A463">
        <v>2805</v>
      </c>
      <c r="B463">
        <f>IF(Table2[[#This Row],[Volume]]&lt;'Input Data'!$B$9,'Input Data'!$B$9,IF(Table2[[#This Row],[Volume]]&gt;'Input Data'!$B$10,'Input Data'!$B$10,Table2[[#This Row],[Volume]]))</f>
        <v>3000</v>
      </c>
      <c r="C463" s="18">
        <f>ROUNDDOWN((Table2[[#This Row],[Volume Used]]-'Input Data'!$B$9)/'Input Data'!$B$11,0)*'Input Data'!$B$12</f>
        <v>0</v>
      </c>
      <c r="D463" s="15">
        <f>-(Table2[[#This Row],[Volume]]*(1-Table2[[#This Row],[Discount]])*'Input Data'!$B$2)/Table2[[#This Row],[Volume]]</f>
        <v>500</v>
      </c>
      <c r="E463">
        <f>ROUNDUP(Table2[[#This Row],[Volume]]/'Input Data'!$B$13,0)</f>
        <v>3</v>
      </c>
      <c r="F463">
        <f>-Table2[[#This Row],[Multiplier]]*'Input Data'!$B$3</f>
        <v>150000</v>
      </c>
      <c r="G463">
        <f>(1 - (1 / (1 + EXP(-((Table2[[#This Row],[Volume]] / 1000) - 4.25))))) * 0.4 + 0.6</f>
        <v>0.92369109446403119</v>
      </c>
      <c r="H463">
        <f>Table2[[#This Row],[Sigmoid]]*'Input Data'!$B$7</f>
        <v>692.76832084802345</v>
      </c>
    </row>
    <row r="464" spans="1:8" x14ac:dyDescent="0.25">
      <c r="A464">
        <v>2810</v>
      </c>
      <c r="B464">
        <f>IF(Table2[[#This Row],[Volume]]&lt;'Input Data'!$B$9,'Input Data'!$B$9,IF(Table2[[#This Row],[Volume]]&gt;'Input Data'!$B$10,'Input Data'!$B$10,Table2[[#This Row],[Volume]]))</f>
        <v>3000</v>
      </c>
      <c r="C464" s="18">
        <f>ROUNDDOWN((Table2[[#This Row],[Volume Used]]-'Input Data'!$B$9)/'Input Data'!$B$11,0)*'Input Data'!$B$12</f>
        <v>0</v>
      </c>
      <c r="D464" s="15">
        <f>-(Table2[[#This Row],[Volume]]*(1-Table2[[#This Row],[Discount]])*'Input Data'!$B$2)/Table2[[#This Row],[Volume]]</f>
        <v>500</v>
      </c>
      <c r="E464">
        <f>ROUNDUP(Table2[[#This Row],[Volume]]/'Input Data'!$B$13,0)</f>
        <v>3</v>
      </c>
      <c r="F464">
        <f>-Table2[[#This Row],[Multiplier]]*'Input Data'!$B$3</f>
        <v>150000</v>
      </c>
      <c r="G464">
        <f>(1 - (1 / (1 + EXP(-((Table2[[#This Row],[Volume]] / 1000) - 4.25))))) * 0.4 + 0.6</f>
        <v>0.92338186057541294</v>
      </c>
      <c r="H464">
        <f>Table2[[#This Row],[Sigmoid]]*'Input Data'!$B$7</f>
        <v>692.53639543155975</v>
      </c>
    </row>
    <row r="465" spans="1:8" x14ac:dyDescent="0.25">
      <c r="A465">
        <v>2815</v>
      </c>
      <c r="B465">
        <f>IF(Table2[[#This Row],[Volume]]&lt;'Input Data'!$B$9,'Input Data'!$B$9,IF(Table2[[#This Row],[Volume]]&gt;'Input Data'!$B$10,'Input Data'!$B$10,Table2[[#This Row],[Volume]]))</f>
        <v>3000</v>
      </c>
      <c r="C465" s="18">
        <f>ROUNDDOWN((Table2[[#This Row],[Volume Used]]-'Input Data'!$B$9)/'Input Data'!$B$11,0)*'Input Data'!$B$12</f>
        <v>0</v>
      </c>
      <c r="D465" s="15">
        <f>-(Table2[[#This Row],[Volume]]*(1-Table2[[#This Row],[Discount]])*'Input Data'!$B$2)/Table2[[#This Row],[Volume]]</f>
        <v>500</v>
      </c>
      <c r="E465">
        <f>ROUNDUP(Table2[[#This Row],[Volume]]/'Input Data'!$B$13,0)</f>
        <v>3</v>
      </c>
      <c r="F465">
        <f>-Table2[[#This Row],[Multiplier]]*'Input Data'!$B$3</f>
        <v>150000</v>
      </c>
      <c r="G465">
        <f>(1 - (1 / (1 + EXP(-((Table2[[#This Row],[Volume]] / 1000) - 4.25))))) * 0.4 + 0.6</f>
        <v>0.92307167136911084</v>
      </c>
      <c r="H465">
        <f>Table2[[#This Row],[Sigmoid]]*'Input Data'!$B$7</f>
        <v>692.30375352683313</v>
      </c>
    </row>
    <row r="466" spans="1:8" x14ac:dyDescent="0.25">
      <c r="A466">
        <v>2820</v>
      </c>
      <c r="B466">
        <f>IF(Table2[[#This Row],[Volume]]&lt;'Input Data'!$B$9,'Input Data'!$B$9,IF(Table2[[#This Row],[Volume]]&gt;'Input Data'!$B$10,'Input Data'!$B$10,Table2[[#This Row],[Volume]]))</f>
        <v>3000</v>
      </c>
      <c r="C466" s="18">
        <f>ROUNDDOWN((Table2[[#This Row],[Volume Used]]-'Input Data'!$B$9)/'Input Data'!$B$11,0)*'Input Data'!$B$12</f>
        <v>0</v>
      </c>
      <c r="D466" s="15">
        <f>-(Table2[[#This Row],[Volume]]*(1-Table2[[#This Row],[Discount]])*'Input Data'!$B$2)/Table2[[#This Row],[Volume]]</f>
        <v>500</v>
      </c>
      <c r="E466">
        <f>ROUNDUP(Table2[[#This Row],[Volume]]/'Input Data'!$B$13,0)</f>
        <v>3</v>
      </c>
      <c r="F466">
        <f>-Table2[[#This Row],[Multiplier]]*'Input Data'!$B$3</f>
        <v>150000</v>
      </c>
      <c r="G466">
        <f>(1 - (1 / (1 + EXP(-((Table2[[#This Row],[Volume]] / 1000) - 4.25))))) * 0.4 + 0.6</f>
        <v>0.92276052630671346</v>
      </c>
      <c r="H466">
        <f>Table2[[#This Row],[Sigmoid]]*'Input Data'!$B$7</f>
        <v>692.0703947300351</v>
      </c>
    </row>
    <row r="467" spans="1:8" x14ac:dyDescent="0.25">
      <c r="A467">
        <v>2825</v>
      </c>
      <c r="B467">
        <f>IF(Table2[[#This Row],[Volume]]&lt;'Input Data'!$B$9,'Input Data'!$B$9,IF(Table2[[#This Row],[Volume]]&gt;'Input Data'!$B$10,'Input Data'!$B$10,Table2[[#This Row],[Volume]]))</f>
        <v>3000</v>
      </c>
      <c r="C467" s="18">
        <f>ROUNDDOWN((Table2[[#This Row],[Volume Used]]-'Input Data'!$B$9)/'Input Data'!$B$11,0)*'Input Data'!$B$12</f>
        <v>0</v>
      </c>
      <c r="D467" s="15">
        <f>-(Table2[[#This Row],[Volume]]*(1-Table2[[#This Row],[Discount]])*'Input Data'!$B$2)/Table2[[#This Row],[Volume]]</f>
        <v>500</v>
      </c>
      <c r="E467">
        <f>ROUNDUP(Table2[[#This Row],[Volume]]/'Input Data'!$B$13,0)</f>
        <v>3</v>
      </c>
      <c r="F467">
        <f>-Table2[[#This Row],[Multiplier]]*'Input Data'!$B$3</f>
        <v>150000</v>
      </c>
      <c r="G467">
        <f>(1 - (1 / (1 + EXP(-((Table2[[#This Row],[Volume]] / 1000) - 4.25))))) * 0.4 + 0.6</f>
        <v>0.92244842487045609</v>
      </c>
      <c r="H467">
        <f>Table2[[#This Row],[Sigmoid]]*'Input Data'!$B$7</f>
        <v>691.83631865284201</v>
      </c>
    </row>
    <row r="468" spans="1:8" x14ac:dyDescent="0.25">
      <c r="A468">
        <v>2830</v>
      </c>
      <c r="B468">
        <f>IF(Table2[[#This Row],[Volume]]&lt;'Input Data'!$B$9,'Input Data'!$B$9,IF(Table2[[#This Row],[Volume]]&gt;'Input Data'!$B$10,'Input Data'!$B$10,Table2[[#This Row],[Volume]]))</f>
        <v>3000</v>
      </c>
      <c r="C468" s="18">
        <f>ROUNDDOWN((Table2[[#This Row],[Volume Used]]-'Input Data'!$B$9)/'Input Data'!$B$11,0)*'Input Data'!$B$12</f>
        <v>0</v>
      </c>
      <c r="D468" s="15">
        <f>-(Table2[[#This Row],[Volume]]*(1-Table2[[#This Row],[Discount]])*'Input Data'!$B$2)/Table2[[#This Row],[Volume]]</f>
        <v>500</v>
      </c>
      <c r="E468">
        <f>ROUNDUP(Table2[[#This Row],[Volume]]/'Input Data'!$B$13,0)</f>
        <v>3</v>
      </c>
      <c r="F468">
        <f>-Table2[[#This Row],[Multiplier]]*'Input Data'!$B$3</f>
        <v>150000</v>
      </c>
      <c r="G468">
        <f>(1 - (1 / (1 + EXP(-((Table2[[#This Row],[Volume]] / 1000) - 4.25))))) * 0.4 + 0.6</f>
        <v>0.92213536656336881</v>
      </c>
      <c r="H468">
        <f>Table2[[#This Row],[Sigmoid]]*'Input Data'!$B$7</f>
        <v>691.60152492252655</v>
      </c>
    </row>
    <row r="469" spans="1:8" x14ac:dyDescent="0.25">
      <c r="A469">
        <v>2835</v>
      </c>
      <c r="B469">
        <f>IF(Table2[[#This Row],[Volume]]&lt;'Input Data'!$B$9,'Input Data'!$B$9,IF(Table2[[#This Row],[Volume]]&gt;'Input Data'!$B$10,'Input Data'!$B$10,Table2[[#This Row],[Volume]]))</f>
        <v>3000</v>
      </c>
      <c r="C469" s="18">
        <f>ROUNDDOWN((Table2[[#This Row],[Volume Used]]-'Input Data'!$B$9)/'Input Data'!$B$11,0)*'Input Data'!$B$12</f>
        <v>0</v>
      </c>
      <c r="D469" s="15">
        <f>-(Table2[[#This Row],[Volume]]*(1-Table2[[#This Row],[Discount]])*'Input Data'!$B$2)/Table2[[#This Row],[Volume]]</f>
        <v>500</v>
      </c>
      <c r="E469">
        <f>ROUNDUP(Table2[[#This Row],[Volume]]/'Input Data'!$B$13,0)</f>
        <v>3</v>
      </c>
      <c r="F469">
        <f>-Table2[[#This Row],[Multiplier]]*'Input Data'!$B$3</f>
        <v>150000</v>
      </c>
      <c r="G469">
        <f>(1 - (1 / (1 + EXP(-((Table2[[#This Row],[Volume]] / 1000) - 4.25))))) * 0.4 + 0.6</f>
        <v>0.92182135090942496</v>
      </c>
      <c r="H469">
        <f>Table2[[#This Row],[Sigmoid]]*'Input Data'!$B$7</f>
        <v>691.36601318206874</v>
      </c>
    </row>
    <row r="470" spans="1:8" x14ac:dyDescent="0.25">
      <c r="A470">
        <v>2840</v>
      </c>
      <c r="B470">
        <f>IF(Table2[[#This Row],[Volume]]&lt;'Input Data'!$B$9,'Input Data'!$B$9,IF(Table2[[#This Row],[Volume]]&gt;'Input Data'!$B$10,'Input Data'!$B$10,Table2[[#This Row],[Volume]]))</f>
        <v>3000</v>
      </c>
      <c r="C470" s="18">
        <f>ROUNDDOWN((Table2[[#This Row],[Volume Used]]-'Input Data'!$B$9)/'Input Data'!$B$11,0)*'Input Data'!$B$12</f>
        <v>0</v>
      </c>
      <c r="D470" s="15">
        <f>-(Table2[[#This Row],[Volume]]*(1-Table2[[#This Row],[Discount]])*'Input Data'!$B$2)/Table2[[#This Row],[Volume]]</f>
        <v>500</v>
      </c>
      <c r="E470">
        <f>ROUNDUP(Table2[[#This Row],[Volume]]/'Input Data'!$B$13,0)</f>
        <v>3</v>
      </c>
      <c r="F470">
        <f>-Table2[[#This Row],[Multiplier]]*'Input Data'!$B$3</f>
        <v>150000</v>
      </c>
      <c r="G470">
        <f>(1 - (1 / (1 + EXP(-((Table2[[#This Row],[Volume]] / 1000) - 4.25))))) * 0.4 + 0.6</f>
        <v>0.92150637745368835</v>
      </c>
      <c r="H470">
        <f>Table2[[#This Row],[Sigmoid]]*'Input Data'!$B$7</f>
        <v>691.1297830902663</v>
      </c>
    </row>
    <row r="471" spans="1:8" x14ac:dyDescent="0.25">
      <c r="A471">
        <v>2845</v>
      </c>
      <c r="B471">
        <f>IF(Table2[[#This Row],[Volume]]&lt;'Input Data'!$B$9,'Input Data'!$B$9,IF(Table2[[#This Row],[Volume]]&gt;'Input Data'!$B$10,'Input Data'!$B$10,Table2[[#This Row],[Volume]]))</f>
        <v>3000</v>
      </c>
      <c r="C471" s="18">
        <f>ROUNDDOWN((Table2[[#This Row],[Volume Used]]-'Input Data'!$B$9)/'Input Data'!$B$11,0)*'Input Data'!$B$12</f>
        <v>0</v>
      </c>
      <c r="D471" s="15">
        <f>-(Table2[[#This Row],[Volume]]*(1-Table2[[#This Row],[Discount]])*'Input Data'!$B$2)/Table2[[#This Row],[Volume]]</f>
        <v>500</v>
      </c>
      <c r="E471">
        <f>ROUNDUP(Table2[[#This Row],[Volume]]/'Input Data'!$B$13,0)</f>
        <v>3</v>
      </c>
      <c r="F471">
        <f>-Table2[[#This Row],[Multiplier]]*'Input Data'!$B$3</f>
        <v>150000</v>
      </c>
      <c r="G471">
        <f>(1 - (1 / (1 + EXP(-((Table2[[#This Row],[Volume]] / 1000) - 4.25))))) * 0.4 + 0.6</f>
        <v>0.92119044576246156</v>
      </c>
      <c r="H471">
        <f>Table2[[#This Row],[Sigmoid]]*'Input Data'!$B$7</f>
        <v>690.89283432184618</v>
      </c>
    </row>
    <row r="472" spans="1:8" x14ac:dyDescent="0.25">
      <c r="A472">
        <v>2850</v>
      </c>
      <c r="B472">
        <f>IF(Table2[[#This Row],[Volume]]&lt;'Input Data'!$B$9,'Input Data'!$B$9,IF(Table2[[#This Row],[Volume]]&gt;'Input Data'!$B$10,'Input Data'!$B$10,Table2[[#This Row],[Volume]]))</f>
        <v>3000</v>
      </c>
      <c r="C472" s="18">
        <f>ROUNDDOWN((Table2[[#This Row],[Volume Used]]-'Input Data'!$B$9)/'Input Data'!$B$11,0)*'Input Data'!$B$12</f>
        <v>0</v>
      </c>
      <c r="D472" s="15">
        <f>-(Table2[[#This Row],[Volume]]*(1-Table2[[#This Row],[Discount]])*'Input Data'!$B$2)/Table2[[#This Row],[Volume]]</f>
        <v>500</v>
      </c>
      <c r="E472">
        <f>ROUNDUP(Table2[[#This Row],[Volume]]/'Input Data'!$B$13,0)</f>
        <v>3</v>
      </c>
      <c r="F472">
        <f>-Table2[[#This Row],[Multiplier]]*'Input Data'!$B$3</f>
        <v>150000</v>
      </c>
      <c r="G472">
        <f>(1 - (1 / (1 + EXP(-((Table2[[#This Row],[Volume]] / 1000) - 4.25))))) * 0.4 + 0.6</f>
        <v>0.92087355542343263</v>
      </c>
      <c r="H472">
        <f>Table2[[#This Row],[Sigmoid]]*'Input Data'!$B$7</f>
        <v>690.6551665675745</v>
      </c>
    </row>
    <row r="473" spans="1:8" x14ac:dyDescent="0.25">
      <c r="A473">
        <v>2855</v>
      </c>
      <c r="B473">
        <f>IF(Table2[[#This Row],[Volume]]&lt;'Input Data'!$B$9,'Input Data'!$B$9,IF(Table2[[#This Row],[Volume]]&gt;'Input Data'!$B$10,'Input Data'!$B$10,Table2[[#This Row],[Volume]]))</f>
        <v>3000</v>
      </c>
      <c r="C473" s="18">
        <f>ROUNDDOWN((Table2[[#This Row],[Volume Used]]-'Input Data'!$B$9)/'Input Data'!$B$11,0)*'Input Data'!$B$12</f>
        <v>0</v>
      </c>
      <c r="D473" s="15">
        <f>-(Table2[[#This Row],[Volume]]*(1-Table2[[#This Row],[Discount]])*'Input Data'!$B$2)/Table2[[#This Row],[Volume]]</f>
        <v>500</v>
      </c>
      <c r="E473">
        <f>ROUNDUP(Table2[[#This Row],[Volume]]/'Input Data'!$B$13,0)</f>
        <v>3</v>
      </c>
      <c r="F473">
        <f>-Table2[[#This Row],[Multiplier]]*'Input Data'!$B$3</f>
        <v>150000</v>
      </c>
      <c r="G473">
        <f>(1 - (1 / (1 + EXP(-((Table2[[#This Row],[Volume]] / 1000) - 4.25))))) * 0.4 + 0.6</f>
        <v>0.92055570604582293</v>
      </c>
      <c r="H473">
        <f>Table2[[#This Row],[Sigmoid]]*'Input Data'!$B$7</f>
        <v>690.41677953436715</v>
      </c>
    </row>
    <row r="474" spans="1:8" x14ac:dyDescent="0.25">
      <c r="A474">
        <v>2860</v>
      </c>
      <c r="B474">
        <f>IF(Table2[[#This Row],[Volume]]&lt;'Input Data'!$B$9,'Input Data'!$B$9,IF(Table2[[#This Row],[Volume]]&gt;'Input Data'!$B$10,'Input Data'!$B$10,Table2[[#This Row],[Volume]]))</f>
        <v>3000</v>
      </c>
      <c r="C474" s="18">
        <f>ROUNDDOWN((Table2[[#This Row],[Volume Used]]-'Input Data'!$B$9)/'Input Data'!$B$11,0)*'Input Data'!$B$12</f>
        <v>0</v>
      </c>
      <c r="D474" s="15">
        <f>-(Table2[[#This Row],[Volume]]*(1-Table2[[#This Row],[Discount]])*'Input Data'!$B$2)/Table2[[#This Row],[Volume]]</f>
        <v>500</v>
      </c>
      <c r="E474">
        <f>ROUNDUP(Table2[[#This Row],[Volume]]/'Input Data'!$B$13,0)</f>
        <v>3</v>
      </c>
      <c r="F474">
        <f>-Table2[[#This Row],[Multiplier]]*'Input Data'!$B$3</f>
        <v>150000</v>
      </c>
      <c r="G474">
        <f>(1 - (1 / (1 + EXP(-((Table2[[#This Row],[Volume]] / 1000) - 4.25))))) * 0.4 + 0.6</f>
        <v>0.92023689726053259</v>
      </c>
      <c r="H474">
        <f>Table2[[#This Row],[Sigmoid]]*'Input Data'!$B$7</f>
        <v>690.17767294539942</v>
      </c>
    </row>
    <row r="475" spans="1:8" x14ac:dyDescent="0.25">
      <c r="A475">
        <v>2865</v>
      </c>
      <c r="B475">
        <f>IF(Table2[[#This Row],[Volume]]&lt;'Input Data'!$B$9,'Input Data'!$B$9,IF(Table2[[#This Row],[Volume]]&gt;'Input Data'!$B$10,'Input Data'!$B$10,Table2[[#This Row],[Volume]]))</f>
        <v>3000</v>
      </c>
      <c r="C475" s="18">
        <f>ROUNDDOWN((Table2[[#This Row],[Volume Used]]-'Input Data'!$B$9)/'Input Data'!$B$11,0)*'Input Data'!$B$12</f>
        <v>0</v>
      </c>
      <c r="D475" s="15">
        <f>-(Table2[[#This Row],[Volume]]*(1-Table2[[#This Row],[Discount]])*'Input Data'!$B$2)/Table2[[#This Row],[Volume]]</f>
        <v>500</v>
      </c>
      <c r="E475">
        <f>ROUNDUP(Table2[[#This Row],[Volume]]/'Input Data'!$B$13,0)</f>
        <v>3</v>
      </c>
      <c r="F475">
        <f>-Table2[[#This Row],[Multiplier]]*'Input Data'!$B$3</f>
        <v>150000</v>
      </c>
      <c r="G475">
        <f>(1 - (1 / (1 + EXP(-((Table2[[#This Row],[Volume]] / 1000) - 4.25))))) * 0.4 + 0.6</f>
        <v>0.9199171287202883</v>
      </c>
      <c r="H475">
        <f>Table2[[#This Row],[Sigmoid]]*'Input Data'!$B$7</f>
        <v>689.93784654021624</v>
      </c>
    </row>
    <row r="476" spans="1:8" x14ac:dyDescent="0.25">
      <c r="A476">
        <v>2870</v>
      </c>
      <c r="B476">
        <f>IF(Table2[[#This Row],[Volume]]&lt;'Input Data'!$B$9,'Input Data'!$B$9,IF(Table2[[#This Row],[Volume]]&gt;'Input Data'!$B$10,'Input Data'!$B$10,Table2[[#This Row],[Volume]]))</f>
        <v>3000</v>
      </c>
      <c r="C476" s="18">
        <f>ROUNDDOWN((Table2[[#This Row],[Volume Used]]-'Input Data'!$B$9)/'Input Data'!$B$11,0)*'Input Data'!$B$12</f>
        <v>0</v>
      </c>
      <c r="D476" s="15">
        <f>-(Table2[[#This Row],[Volume]]*(1-Table2[[#This Row],[Discount]])*'Input Data'!$B$2)/Table2[[#This Row],[Volume]]</f>
        <v>500</v>
      </c>
      <c r="E476">
        <f>ROUNDUP(Table2[[#This Row],[Volume]]/'Input Data'!$B$13,0)</f>
        <v>3</v>
      </c>
      <c r="F476">
        <f>-Table2[[#This Row],[Multiplier]]*'Input Data'!$B$3</f>
        <v>150000</v>
      </c>
      <c r="G476">
        <f>(1 - (1 / (1 + EXP(-((Table2[[#This Row],[Volume]] / 1000) - 4.25))))) * 0.4 + 0.6</f>
        <v>0.91959640009978827</v>
      </c>
      <c r="H476">
        <f>Table2[[#This Row],[Sigmoid]]*'Input Data'!$B$7</f>
        <v>689.69730007484122</v>
      </c>
    </row>
    <row r="477" spans="1:8" x14ac:dyDescent="0.25">
      <c r="A477">
        <v>2875</v>
      </c>
      <c r="B477">
        <f>IF(Table2[[#This Row],[Volume]]&lt;'Input Data'!$B$9,'Input Data'!$B$9,IF(Table2[[#This Row],[Volume]]&gt;'Input Data'!$B$10,'Input Data'!$B$10,Table2[[#This Row],[Volume]]))</f>
        <v>3000</v>
      </c>
      <c r="C477" s="18">
        <f>ROUNDDOWN((Table2[[#This Row],[Volume Used]]-'Input Data'!$B$9)/'Input Data'!$B$11,0)*'Input Data'!$B$12</f>
        <v>0</v>
      </c>
      <c r="D477" s="15">
        <f>-(Table2[[#This Row],[Volume]]*(1-Table2[[#This Row],[Discount]])*'Input Data'!$B$2)/Table2[[#This Row],[Volume]]</f>
        <v>500</v>
      </c>
      <c r="E477">
        <f>ROUNDUP(Table2[[#This Row],[Volume]]/'Input Data'!$B$13,0)</f>
        <v>3</v>
      </c>
      <c r="F477">
        <f>-Table2[[#This Row],[Multiplier]]*'Input Data'!$B$3</f>
        <v>150000</v>
      </c>
      <c r="G477">
        <f>(1 - (1 / (1 + EXP(-((Table2[[#This Row],[Volume]] / 1000) - 4.25))))) * 0.4 + 0.6</f>
        <v>0.91927471109584846</v>
      </c>
      <c r="H477">
        <f>Table2[[#This Row],[Sigmoid]]*'Input Data'!$B$7</f>
        <v>689.45603332188637</v>
      </c>
    </row>
    <row r="478" spans="1:8" x14ac:dyDescent="0.25">
      <c r="A478">
        <v>2880</v>
      </c>
      <c r="B478">
        <f>IF(Table2[[#This Row],[Volume]]&lt;'Input Data'!$B$9,'Input Data'!$B$9,IF(Table2[[#This Row],[Volume]]&gt;'Input Data'!$B$10,'Input Data'!$B$10,Table2[[#This Row],[Volume]]))</f>
        <v>3000</v>
      </c>
      <c r="C478" s="18">
        <f>ROUNDDOWN((Table2[[#This Row],[Volume Used]]-'Input Data'!$B$9)/'Input Data'!$B$11,0)*'Input Data'!$B$12</f>
        <v>0</v>
      </c>
      <c r="D478" s="15">
        <f>-(Table2[[#This Row],[Volume]]*(1-Table2[[#This Row],[Discount]])*'Input Data'!$B$2)/Table2[[#This Row],[Volume]]</f>
        <v>500</v>
      </c>
      <c r="E478">
        <f>ROUNDUP(Table2[[#This Row],[Volume]]/'Input Data'!$B$13,0)</f>
        <v>3</v>
      </c>
      <c r="F478">
        <f>-Table2[[#This Row],[Multiplier]]*'Input Data'!$B$3</f>
        <v>150000</v>
      </c>
      <c r="G478">
        <f>(1 - (1 / (1 + EXP(-((Table2[[#This Row],[Volume]] / 1000) - 4.25))))) * 0.4 + 0.6</f>
        <v>0.91895206142754782</v>
      </c>
      <c r="H478">
        <f>Table2[[#This Row],[Sigmoid]]*'Input Data'!$B$7</f>
        <v>689.21404607066086</v>
      </c>
    </row>
    <row r="479" spans="1:8" x14ac:dyDescent="0.25">
      <c r="A479">
        <v>2885</v>
      </c>
      <c r="B479">
        <f>IF(Table2[[#This Row],[Volume]]&lt;'Input Data'!$B$9,'Input Data'!$B$9,IF(Table2[[#This Row],[Volume]]&gt;'Input Data'!$B$10,'Input Data'!$B$10,Table2[[#This Row],[Volume]]))</f>
        <v>3000</v>
      </c>
      <c r="C479" s="18">
        <f>ROUNDDOWN((Table2[[#This Row],[Volume Used]]-'Input Data'!$B$9)/'Input Data'!$B$11,0)*'Input Data'!$B$12</f>
        <v>0</v>
      </c>
      <c r="D479" s="15">
        <f>-(Table2[[#This Row],[Volume]]*(1-Table2[[#This Row],[Discount]])*'Input Data'!$B$2)/Table2[[#This Row],[Volume]]</f>
        <v>500</v>
      </c>
      <c r="E479">
        <f>ROUNDUP(Table2[[#This Row],[Volume]]/'Input Data'!$B$13,0)</f>
        <v>3</v>
      </c>
      <c r="F479">
        <f>-Table2[[#This Row],[Multiplier]]*'Input Data'!$B$3</f>
        <v>150000</v>
      </c>
      <c r="G479">
        <f>(1 - (1 / (1 + EXP(-((Table2[[#This Row],[Volume]] / 1000) - 4.25))))) * 0.4 + 0.6</f>
        <v>0.91862845083637312</v>
      </c>
      <c r="H479">
        <f>Table2[[#This Row],[Sigmoid]]*'Input Data'!$B$7</f>
        <v>688.97133812727986</v>
      </c>
    </row>
    <row r="480" spans="1:8" x14ac:dyDescent="0.25">
      <c r="A480">
        <v>2890</v>
      </c>
      <c r="B480">
        <f>IF(Table2[[#This Row],[Volume]]&lt;'Input Data'!$B$9,'Input Data'!$B$9,IF(Table2[[#This Row],[Volume]]&gt;'Input Data'!$B$10,'Input Data'!$B$10,Table2[[#This Row],[Volume]]))</f>
        <v>3000</v>
      </c>
      <c r="C480" s="18">
        <f>ROUNDDOWN((Table2[[#This Row],[Volume Used]]-'Input Data'!$B$9)/'Input Data'!$B$11,0)*'Input Data'!$B$12</f>
        <v>0</v>
      </c>
      <c r="D480" s="15">
        <f>-(Table2[[#This Row],[Volume]]*(1-Table2[[#This Row],[Discount]])*'Input Data'!$B$2)/Table2[[#This Row],[Volume]]</f>
        <v>500</v>
      </c>
      <c r="E480">
        <f>ROUNDUP(Table2[[#This Row],[Volume]]/'Input Data'!$B$13,0)</f>
        <v>3</v>
      </c>
      <c r="F480">
        <f>-Table2[[#This Row],[Multiplier]]*'Input Data'!$B$3</f>
        <v>150000</v>
      </c>
      <c r="G480">
        <f>(1 - (1 / (1 + EXP(-((Table2[[#This Row],[Volume]] / 1000) - 4.25))))) * 0.4 + 0.6</f>
        <v>0.91830387908636335</v>
      </c>
      <c r="H480">
        <f>Table2[[#This Row],[Sigmoid]]*'Input Data'!$B$7</f>
        <v>688.72790931477255</v>
      </c>
    </row>
    <row r="481" spans="1:8" x14ac:dyDescent="0.25">
      <c r="A481">
        <v>2895</v>
      </c>
      <c r="B481">
        <f>IF(Table2[[#This Row],[Volume]]&lt;'Input Data'!$B$9,'Input Data'!$B$9,IF(Table2[[#This Row],[Volume]]&gt;'Input Data'!$B$10,'Input Data'!$B$10,Table2[[#This Row],[Volume]]))</f>
        <v>3000</v>
      </c>
      <c r="C481" s="18">
        <f>ROUNDDOWN((Table2[[#This Row],[Volume Used]]-'Input Data'!$B$9)/'Input Data'!$B$11,0)*'Input Data'!$B$12</f>
        <v>0</v>
      </c>
      <c r="D481" s="15">
        <f>-(Table2[[#This Row],[Volume]]*(1-Table2[[#This Row],[Discount]])*'Input Data'!$B$2)/Table2[[#This Row],[Volume]]</f>
        <v>500</v>
      </c>
      <c r="E481">
        <f>ROUNDUP(Table2[[#This Row],[Volume]]/'Input Data'!$B$13,0)</f>
        <v>3</v>
      </c>
      <c r="F481">
        <f>-Table2[[#This Row],[Multiplier]]*'Input Data'!$B$3</f>
        <v>150000</v>
      </c>
      <c r="G481">
        <f>(1 - (1 / (1 + EXP(-((Table2[[#This Row],[Volume]] / 1000) - 4.25))))) * 0.4 + 0.6</f>
        <v>0.91797834596425409</v>
      </c>
      <c r="H481">
        <f>Table2[[#This Row],[Sigmoid]]*'Input Data'!$B$7</f>
        <v>688.48375947319062</v>
      </c>
    </row>
    <row r="482" spans="1:8" x14ac:dyDescent="0.25">
      <c r="A482">
        <v>2900</v>
      </c>
      <c r="B482">
        <f>IF(Table2[[#This Row],[Volume]]&lt;'Input Data'!$B$9,'Input Data'!$B$9,IF(Table2[[#This Row],[Volume]]&gt;'Input Data'!$B$10,'Input Data'!$B$10,Table2[[#This Row],[Volume]]))</f>
        <v>3000</v>
      </c>
      <c r="C482" s="18">
        <f>ROUNDDOWN((Table2[[#This Row],[Volume Used]]-'Input Data'!$B$9)/'Input Data'!$B$11,0)*'Input Data'!$B$12</f>
        <v>0</v>
      </c>
      <c r="D482" s="15">
        <f>-(Table2[[#This Row],[Volume]]*(1-Table2[[#This Row],[Discount]])*'Input Data'!$B$2)/Table2[[#This Row],[Volume]]</f>
        <v>500</v>
      </c>
      <c r="E482">
        <f>ROUNDUP(Table2[[#This Row],[Volume]]/'Input Data'!$B$13,0)</f>
        <v>3</v>
      </c>
      <c r="F482">
        <f>-Table2[[#This Row],[Multiplier]]*'Input Data'!$B$3</f>
        <v>150000</v>
      </c>
      <c r="G482">
        <f>(1 - (1 / (1 + EXP(-((Table2[[#This Row],[Volume]] / 1000) - 4.25))))) * 0.4 + 0.6</f>
        <v>0.91765185127962101</v>
      </c>
      <c r="H482">
        <f>Table2[[#This Row],[Sigmoid]]*'Input Data'!$B$7</f>
        <v>688.23888845971578</v>
      </c>
    </row>
    <row r="483" spans="1:8" x14ac:dyDescent="0.25">
      <c r="A483">
        <v>2905</v>
      </c>
      <c r="B483">
        <f>IF(Table2[[#This Row],[Volume]]&lt;'Input Data'!$B$9,'Input Data'!$B$9,IF(Table2[[#This Row],[Volume]]&gt;'Input Data'!$B$10,'Input Data'!$B$10,Table2[[#This Row],[Volume]]))</f>
        <v>3000</v>
      </c>
      <c r="C483" s="18">
        <f>ROUNDDOWN((Table2[[#This Row],[Volume Used]]-'Input Data'!$B$9)/'Input Data'!$B$11,0)*'Input Data'!$B$12</f>
        <v>0</v>
      </c>
      <c r="D483" s="15">
        <f>-(Table2[[#This Row],[Volume]]*(1-Table2[[#This Row],[Discount]])*'Input Data'!$B$2)/Table2[[#This Row],[Volume]]</f>
        <v>500</v>
      </c>
      <c r="E483">
        <f>ROUNDUP(Table2[[#This Row],[Volume]]/'Input Data'!$B$13,0)</f>
        <v>3</v>
      </c>
      <c r="F483">
        <f>-Table2[[#This Row],[Multiplier]]*'Input Data'!$B$3</f>
        <v>150000</v>
      </c>
      <c r="G483">
        <f>(1 - (1 / (1 + EXP(-((Table2[[#This Row],[Volume]] / 1000) - 4.25))))) * 0.4 + 0.6</f>
        <v>0.91732439486502337</v>
      </c>
      <c r="H483">
        <f>Table2[[#This Row],[Sigmoid]]*'Input Data'!$B$7</f>
        <v>687.99329614876751</v>
      </c>
    </row>
    <row r="484" spans="1:8" x14ac:dyDescent="0.25">
      <c r="A484">
        <v>2910</v>
      </c>
      <c r="B484">
        <f>IF(Table2[[#This Row],[Volume]]&lt;'Input Data'!$B$9,'Input Data'!$B$9,IF(Table2[[#This Row],[Volume]]&gt;'Input Data'!$B$10,'Input Data'!$B$10,Table2[[#This Row],[Volume]]))</f>
        <v>3000</v>
      </c>
      <c r="C484" s="18">
        <f>ROUNDDOWN((Table2[[#This Row],[Volume Used]]-'Input Data'!$B$9)/'Input Data'!$B$11,0)*'Input Data'!$B$12</f>
        <v>0</v>
      </c>
      <c r="D484" s="15">
        <f>-(Table2[[#This Row],[Volume]]*(1-Table2[[#This Row],[Discount]])*'Input Data'!$B$2)/Table2[[#This Row],[Volume]]</f>
        <v>500</v>
      </c>
      <c r="E484">
        <f>ROUNDUP(Table2[[#This Row],[Volume]]/'Input Data'!$B$13,0)</f>
        <v>3</v>
      </c>
      <c r="F484">
        <f>-Table2[[#This Row],[Multiplier]]*'Input Data'!$B$3</f>
        <v>150000</v>
      </c>
      <c r="G484">
        <f>(1 - (1 / (1 + EXP(-((Table2[[#This Row],[Volume]] / 1000) - 4.25))))) * 0.4 + 0.6</f>
        <v>0.91699597657614573</v>
      </c>
      <c r="H484">
        <f>Table2[[#This Row],[Sigmoid]]*'Input Data'!$B$7</f>
        <v>687.74698243210935</v>
      </c>
    </row>
    <row r="485" spans="1:8" x14ac:dyDescent="0.25">
      <c r="A485">
        <v>2915</v>
      </c>
      <c r="B485">
        <f>IF(Table2[[#This Row],[Volume]]&lt;'Input Data'!$B$9,'Input Data'!$B$9,IF(Table2[[#This Row],[Volume]]&gt;'Input Data'!$B$10,'Input Data'!$B$10,Table2[[#This Row],[Volume]]))</f>
        <v>3000</v>
      </c>
      <c r="C485" s="18">
        <f>ROUNDDOWN((Table2[[#This Row],[Volume Used]]-'Input Data'!$B$9)/'Input Data'!$B$11,0)*'Input Data'!$B$12</f>
        <v>0</v>
      </c>
      <c r="D485" s="15">
        <f>-(Table2[[#This Row],[Volume]]*(1-Table2[[#This Row],[Discount]])*'Input Data'!$B$2)/Table2[[#This Row],[Volume]]</f>
        <v>500</v>
      </c>
      <c r="E485">
        <f>ROUNDUP(Table2[[#This Row],[Volume]]/'Input Data'!$B$13,0)</f>
        <v>3</v>
      </c>
      <c r="F485">
        <f>-Table2[[#This Row],[Multiplier]]*'Input Data'!$B$3</f>
        <v>150000</v>
      </c>
      <c r="G485">
        <f>(1 - (1 / (1 + EXP(-((Table2[[#This Row],[Volume]] / 1000) - 4.25))))) * 0.4 + 0.6</f>
        <v>0.9166665962919418</v>
      </c>
      <c r="H485">
        <f>Table2[[#This Row],[Sigmoid]]*'Input Data'!$B$7</f>
        <v>687.49994721895632</v>
      </c>
    </row>
    <row r="486" spans="1:8" x14ac:dyDescent="0.25">
      <c r="A486">
        <v>2920</v>
      </c>
      <c r="B486">
        <f>IF(Table2[[#This Row],[Volume]]&lt;'Input Data'!$B$9,'Input Data'!$B$9,IF(Table2[[#This Row],[Volume]]&gt;'Input Data'!$B$10,'Input Data'!$B$10,Table2[[#This Row],[Volume]]))</f>
        <v>3000</v>
      </c>
      <c r="C486" s="18">
        <f>ROUNDDOWN((Table2[[#This Row],[Volume Used]]-'Input Data'!$B$9)/'Input Data'!$B$11,0)*'Input Data'!$B$12</f>
        <v>0</v>
      </c>
      <c r="D486" s="15">
        <f>-(Table2[[#This Row],[Volume]]*(1-Table2[[#This Row],[Discount]])*'Input Data'!$B$2)/Table2[[#This Row],[Volume]]</f>
        <v>500</v>
      </c>
      <c r="E486">
        <f>ROUNDUP(Table2[[#This Row],[Volume]]/'Input Data'!$B$13,0)</f>
        <v>3</v>
      </c>
      <c r="F486">
        <f>-Table2[[#This Row],[Multiplier]]*'Input Data'!$B$3</f>
        <v>150000</v>
      </c>
      <c r="G486">
        <f>(1 - (1 / (1 + EXP(-((Table2[[#This Row],[Volume]] / 1000) - 4.25))))) * 0.4 + 0.6</f>
        <v>0.91633625391477469</v>
      </c>
      <c r="H486">
        <f>Table2[[#This Row],[Sigmoid]]*'Input Data'!$B$7</f>
        <v>687.25219043608104</v>
      </c>
    </row>
    <row r="487" spans="1:8" x14ac:dyDescent="0.25">
      <c r="A487">
        <v>2925</v>
      </c>
      <c r="B487">
        <f>IF(Table2[[#This Row],[Volume]]&lt;'Input Data'!$B$9,'Input Data'!$B$9,IF(Table2[[#This Row],[Volume]]&gt;'Input Data'!$B$10,'Input Data'!$B$10,Table2[[#This Row],[Volume]]))</f>
        <v>3000</v>
      </c>
      <c r="C487" s="18">
        <f>ROUNDDOWN((Table2[[#This Row],[Volume Used]]-'Input Data'!$B$9)/'Input Data'!$B$11,0)*'Input Data'!$B$12</f>
        <v>0</v>
      </c>
      <c r="D487" s="15">
        <f>-(Table2[[#This Row],[Volume]]*(1-Table2[[#This Row],[Discount]])*'Input Data'!$B$2)/Table2[[#This Row],[Volume]]</f>
        <v>500</v>
      </c>
      <c r="E487">
        <f>ROUNDUP(Table2[[#This Row],[Volume]]/'Input Data'!$B$13,0)</f>
        <v>3</v>
      </c>
      <c r="F487">
        <f>-Table2[[#This Row],[Multiplier]]*'Input Data'!$B$3</f>
        <v>150000</v>
      </c>
      <c r="G487">
        <f>(1 - (1 / (1 + EXP(-((Table2[[#This Row],[Volume]] / 1000) - 4.25))))) * 0.4 + 0.6</f>
        <v>0.91600494937055899</v>
      </c>
      <c r="H487">
        <f>Table2[[#This Row],[Sigmoid]]*'Input Data'!$B$7</f>
        <v>687.00371202791928</v>
      </c>
    </row>
    <row r="488" spans="1:8" x14ac:dyDescent="0.25">
      <c r="A488">
        <v>2930</v>
      </c>
      <c r="B488">
        <f>IF(Table2[[#This Row],[Volume]]&lt;'Input Data'!$B$9,'Input Data'!$B$9,IF(Table2[[#This Row],[Volume]]&gt;'Input Data'!$B$10,'Input Data'!$B$10,Table2[[#This Row],[Volume]]))</f>
        <v>3000</v>
      </c>
      <c r="C488" s="18">
        <f>ROUNDDOWN((Table2[[#This Row],[Volume Used]]-'Input Data'!$B$9)/'Input Data'!$B$11,0)*'Input Data'!$B$12</f>
        <v>0</v>
      </c>
      <c r="D488" s="15">
        <f>-(Table2[[#This Row],[Volume]]*(1-Table2[[#This Row],[Discount]])*'Input Data'!$B$2)/Table2[[#This Row],[Volume]]</f>
        <v>500</v>
      </c>
      <c r="E488">
        <f>ROUNDUP(Table2[[#This Row],[Volume]]/'Input Data'!$B$13,0)</f>
        <v>3</v>
      </c>
      <c r="F488">
        <f>-Table2[[#This Row],[Multiplier]]*'Input Data'!$B$3</f>
        <v>150000</v>
      </c>
      <c r="G488">
        <f>(1 - (1 / (1 + EXP(-((Table2[[#This Row],[Volume]] / 1000) - 4.25))))) * 0.4 + 0.6</f>
        <v>0.91567268260890111</v>
      </c>
      <c r="H488">
        <f>Table2[[#This Row],[Sigmoid]]*'Input Data'!$B$7</f>
        <v>686.75451195667586</v>
      </c>
    </row>
    <row r="489" spans="1:8" x14ac:dyDescent="0.25">
      <c r="A489">
        <v>2935</v>
      </c>
      <c r="B489">
        <f>IF(Table2[[#This Row],[Volume]]&lt;'Input Data'!$B$9,'Input Data'!$B$9,IF(Table2[[#This Row],[Volume]]&gt;'Input Data'!$B$10,'Input Data'!$B$10,Table2[[#This Row],[Volume]]))</f>
        <v>3000</v>
      </c>
      <c r="C489" s="18">
        <f>ROUNDDOWN((Table2[[#This Row],[Volume Used]]-'Input Data'!$B$9)/'Input Data'!$B$11,0)*'Input Data'!$B$12</f>
        <v>0</v>
      </c>
      <c r="D489" s="15">
        <f>-(Table2[[#This Row],[Volume]]*(1-Table2[[#This Row],[Discount]])*'Input Data'!$B$2)/Table2[[#This Row],[Volume]]</f>
        <v>500</v>
      </c>
      <c r="E489">
        <f>ROUNDUP(Table2[[#This Row],[Volume]]/'Input Data'!$B$13,0)</f>
        <v>3</v>
      </c>
      <c r="F489">
        <f>-Table2[[#This Row],[Multiplier]]*'Input Data'!$B$3</f>
        <v>150000</v>
      </c>
      <c r="G489">
        <f>(1 - (1 / (1 + EXP(-((Table2[[#This Row],[Volume]] / 1000) - 4.25))))) * 0.4 + 0.6</f>
        <v>0.91533945360323954</v>
      </c>
      <c r="H489">
        <f>Table2[[#This Row],[Sigmoid]]*'Input Data'!$B$7</f>
        <v>686.50459020242965</v>
      </c>
    </row>
    <row r="490" spans="1:8" x14ac:dyDescent="0.25">
      <c r="A490">
        <v>2940</v>
      </c>
      <c r="B490">
        <f>IF(Table2[[#This Row],[Volume]]&lt;'Input Data'!$B$9,'Input Data'!$B$9,IF(Table2[[#This Row],[Volume]]&gt;'Input Data'!$B$10,'Input Data'!$B$10,Table2[[#This Row],[Volume]]))</f>
        <v>3000</v>
      </c>
      <c r="C490" s="18">
        <f>ROUNDDOWN((Table2[[#This Row],[Volume Used]]-'Input Data'!$B$9)/'Input Data'!$B$11,0)*'Input Data'!$B$12</f>
        <v>0</v>
      </c>
      <c r="D490" s="15">
        <f>-(Table2[[#This Row],[Volume]]*(1-Table2[[#This Row],[Discount]])*'Input Data'!$B$2)/Table2[[#This Row],[Volume]]</f>
        <v>500</v>
      </c>
      <c r="E490">
        <f>ROUNDUP(Table2[[#This Row],[Volume]]/'Input Data'!$B$13,0)</f>
        <v>3</v>
      </c>
      <c r="F490">
        <f>-Table2[[#This Row],[Multiplier]]*'Input Data'!$B$3</f>
        <v>150000</v>
      </c>
      <c r="G490">
        <f>(1 - (1 / (1 + EXP(-((Table2[[#This Row],[Volume]] / 1000) - 4.25))))) * 0.4 + 0.6</f>
        <v>0.91500526235098434</v>
      </c>
      <c r="H490">
        <f>Table2[[#This Row],[Sigmoid]]*'Input Data'!$B$7</f>
        <v>686.25394676323822</v>
      </c>
    </row>
    <row r="491" spans="1:8" x14ac:dyDescent="0.25">
      <c r="A491">
        <v>2945</v>
      </c>
      <c r="B491">
        <f>IF(Table2[[#This Row],[Volume]]&lt;'Input Data'!$B$9,'Input Data'!$B$9,IF(Table2[[#This Row],[Volume]]&gt;'Input Data'!$B$10,'Input Data'!$B$10,Table2[[#This Row],[Volume]]))</f>
        <v>3000</v>
      </c>
      <c r="C491" s="18">
        <f>ROUNDDOWN((Table2[[#This Row],[Volume Used]]-'Input Data'!$B$9)/'Input Data'!$B$11,0)*'Input Data'!$B$12</f>
        <v>0</v>
      </c>
      <c r="D491" s="15">
        <f>-(Table2[[#This Row],[Volume]]*(1-Table2[[#This Row],[Discount]])*'Input Data'!$B$2)/Table2[[#This Row],[Volume]]</f>
        <v>500</v>
      </c>
      <c r="E491">
        <f>ROUNDUP(Table2[[#This Row],[Volume]]/'Input Data'!$B$13,0)</f>
        <v>3</v>
      </c>
      <c r="F491">
        <f>-Table2[[#This Row],[Multiplier]]*'Input Data'!$B$3</f>
        <v>150000</v>
      </c>
      <c r="G491">
        <f>(1 - (1 / (1 + EXP(-((Table2[[#This Row],[Volume]] / 1000) - 4.25))))) * 0.4 + 0.6</f>
        <v>0.91467010887365585</v>
      </c>
      <c r="H491">
        <f>Table2[[#This Row],[Sigmoid]]*'Input Data'!$B$7</f>
        <v>686.0025816552419</v>
      </c>
    </row>
    <row r="492" spans="1:8" x14ac:dyDescent="0.25">
      <c r="A492">
        <v>2950</v>
      </c>
      <c r="B492">
        <f>IF(Table2[[#This Row],[Volume]]&lt;'Input Data'!$B$9,'Input Data'!$B$9,IF(Table2[[#This Row],[Volume]]&gt;'Input Data'!$B$10,'Input Data'!$B$10,Table2[[#This Row],[Volume]]))</f>
        <v>3000</v>
      </c>
      <c r="C492" s="18">
        <f>ROUNDDOWN((Table2[[#This Row],[Volume Used]]-'Input Data'!$B$9)/'Input Data'!$B$11,0)*'Input Data'!$B$12</f>
        <v>0</v>
      </c>
      <c r="D492" s="15">
        <f>-(Table2[[#This Row],[Volume]]*(1-Table2[[#This Row],[Discount]])*'Input Data'!$B$2)/Table2[[#This Row],[Volume]]</f>
        <v>500</v>
      </c>
      <c r="E492">
        <f>ROUNDUP(Table2[[#This Row],[Volume]]/'Input Data'!$B$13,0)</f>
        <v>3</v>
      </c>
      <c r="F492">
        <f>-Table2[[#This Row],[Multiplier]]*'Input Data'!$B$3</f>
        <v>150000</v>
      </c>
      <c r="G492">
        <f>(1 - (1 / (1 + EXP(-((Table2[[#This Row],[Volume]] / 1000) - 4.25))))) * 0.4 + 0.6</f>
        <v>0.91433399321702347</v>
      </c>
      <c r="H492">
        <f>Table2[[#This Row],[Sigmoid]]*'Input Data'!$B$7</f>
        <v>685.75049491276764</v>
      </c>
    </row>
    <row r="493" spans="1:8" x14ac:dyDescent="0.25">
      <c r="A493">
        <v>2955</v>
      </c>
      <c r="B493">
        <f>IF(Table2[[#This Row],[Volume]]&lt;'Input Data'!$B$9,'Input Data'!$B$9,IF(Table2[[#This Row],[Volume]]&gt;'Input Data'!$B$10,'Input Data'!$B$10,Table2[[#This Row],[Volume]]))</f>
        <v>3000</v>
      </c>
      <c r="C493" s="18">
        <f>ROUNDDOWN((Table2[[#This Row],[Volume Used]]-'Input Data'!$B$9)/'Input Data'!$B$11,0)*'Input Data'!$B$12</f>
        <v>0</v>
      </c>
      <c r="D493" s="15">
        <f>-(Table2[[#This Row],[Volume]]*(1-Table2[[#This Row],[Discount]])*'Input Data'!$B$2)/Table2[[#This Row],[Volume]]</f>
        <v>500</v>
      </c>
      <c r="E493">
        <f>ROUNDUP(Table2[[#This Row],[Volume]]/'Input Data'!$B$13,0)</f>
        <v>3</v>
      </c>
      <c r="F493">
        <f>-Table2[[#This Row],[Multiplier]]*'Input Data'!$B$3</f>
        <v>150000</v>
      </c>
      <c r="G493">
        <f>(1 - (1 / (1 + EXP(-((Table2[[#This Row],[Volume]] / 1000) - 4.25))))) * 0.4 + 0.6</f>
        <v>0.91399691545124306</v>
      </c>
      <c r="H493">
        <f>Table2[[#This Row],[Sigmoid]]*'Input Data'!$B$7</f>
        <v>685.49768658843232</v>
      </c>
    </row>
    <row r="494" spans="1:8" x14ac:dyDescent="0.25">
      <c r="A494">
        <v>2960</v>
      </c>
      <c r="B494">
        <f>IF(Table2[[#This Row],[Volume]]&lt;'Input Data'!$B$9,'Input Data'!$B$9,IF(Table2[[#This Row],[Volume]]&gt;'Input Data'!$B$10,'Input Data'!$B$10,Table2[[#This Row],[Volume]]))</f>
        <v>3000</v>
      </c>
      <c r="C494" s="18">
        <f>ROUNDDOWN((Table2[[#This Row],[Volume Used]]-'Input Data'!$B$9)/'Input Data'!$B$11,0)*'Input Data'!$B$12</f>
        <v>0</v>
      </c>
      <c r="D494" s="15">
        <f>-(Table2[[#This Row],[Volume]]*(1-Table2[[#This Row],[Discount]])*'Input Data'!$B$2)/Table2[[#This Row],[Volume]]</f>
        <v>500</v>
      </c>
      <c r="E494">
        <f>ROUNDUP(Table2[[#This Row],[Volume]]/'Input Data'!$B$13,0)</f>
        <v>3</v>
      </c>
      <c r="F494">
        <f>-Table2[[#This Row],[Multiplier]]*'Input Data'!$B$3</f>
        <v>150000</v>
      </c>
      <c r="G494">
        <f>(1 - (1 / (1 + EXP(-((Table2[[#This Row],[Volume]] / 1000) - 4.25))))) * 0.4 + 0.6</f>
        <v>0.91365887567099413</v>
      </c>
      <c r="H494">
        <f>Table2[[#This Row],[Sigmoid]]*'Input Data'!$B$7</f>
        <v>685.24415675324565</v>
      </c>
    </row>
    <row r="495" spans="1:8" x14ac:dyDescent="0.25">
      <c r="A495">
        <v>2965</v>
      </c>
      <c r="B495">
        <f>IF(Table2[[#This Row],[Volume]]&lt;'Input Data'!$B$9,'Input Data'!$B$9,IF(Table2[[#This Row],[Volume]]&gt;'Input Data'!$B$10,'Input Data'!$B$10,Table2[[#This Row],[Volume]]))</f>
        <v>3000</v>
      </c>
      <c r="C495" s="18">
        <f>ROUNDDOWN((Table2[[#This Row],[Volume Used]]-'Input Data'!$B$9)/'Input Data'!$B$11,0)*'Input Data'!$B$12</f>
        <v>0</v>
      </c>
      <c r="D495" s="15">
        <f>-(Table2[[#This Row],[Volume]]*(1-Table2[[#This Row],[Discount]])*'Input Data'!$B$2)/Table2[[#This Row],[Volume]]</f>
        <v>500</v>
      </c>
      <c r="E495">
        <f>ROUNDUP(Table2[[#This Row],[Volume]]/'Input Data'!$B$13,0)</f>
        <v>3</v>
      </c>
      <c r="F495">
        <f>-Table2[[#This Row],[Multiplier]]*'Input Data'!$B$3</f>
        <v>150000</v>
      </c>
      <c r="G495">
        <f>(1 - (1 / (1 + EXP(-((Table2[[#This Row],[Volume]] / 1000) - 4.25))))) * 0.4 + 0.6</f>
        <v>0.91331987399561643</v>
      </c>
      <c r="H495">
        <f>Table2[[#This Row],[Sigmoid]]*'Input Data'!$B$7</f>
        <v>684.98990549671237</v>
      </c>
    </row>
    <row r="496" spans="1:8" x14ac:dyDescent="0.25">
      <c r="A496">
        <v>2970</v>
      </c>
      <c r="B496">
        <f>IF(Table2[[#This Row],[Volume]]&lt;'Input Data'!$B$9,'Input Data'!$B$9,IF(Table2[[#This Row],[Volume]]&gt;'Input Data'!$B$10,'Input Data'!$B$10,Table2[[#This Row],[Volume]]))</f>
        <v>3000</v>
      </c>
      <c r="C496" s="18">
        <f>ROUNDDOWN((Table2[[#This Row],[Volume Used]]-'Input Data'!$B$9)/'Input Data'!$B$11,0)*'Input Data'!$B$12</f>
        <v>0</v>
      </c>
      <c r="D496" s="15">
        <f>-(Table2[[#This Row],[Volume]]*(1-Table2[[#This Row],[Discount]])*'Input Data'!$B$2)/Table2[[#This Row],[Volume]]</f>
        <v>500</v>
      </c>
      <c r="E496">
        <f>ROUNDUP(Table2[[#This Row],[Volume]]/'Input Data'!$B$13,0)</f>
        <v>3</v>
      </c>
      <c r="F496">
        <f>-Table2[[#This Row],[Multiplier]]*'Input Data'!$B$3</f>
        <v>150000</v>
      </c>
      <c r="G496">
        <f>(1 - (1 / (1 + EXP(-((Table2[[#This Row],[Volume]] / 1000) - 4.25))))) * 0.4 + 0.6</f>
        <v>0.91297991056924499</v>
      </c>
      <c r="H496">
        <f>Table2[[#This Row],[Sigmoid]]*'Input Data'!$B$7</f>
        <v>684.73493292693377</v>
      </c>
    </row>
    <row r="497" spans="1:8" x14ac:dyDescent="0.25">
      <c r="A497">
        <v>2975</v>
      </c>
      <c r="B497">
        <f>IF(Table2[[#This Row],[Volume]]&lt;'Input Data'!$B$9,'Input Data'!$B$9,IF(Table2[[#This Row],[Volume]]&gt;'Input Data'!$B$10,'Input Data'!$B$10,Table2[[#This Row],[Volume]]))</f>
        <v>3000</v>
      </c>
      <c r="C497" s="18">
        <f>ROUNDDOWN((Table2[[#This Row],[Volume Used]]-'Input Data'!$B$9)/'Input Data'!$B$11,0)*'Input Data'!$B$12</f>
        <v>0</v>
      </c>
      <c r="D497" s="15">
        <f>-(Table2[[#This Row],[Volume]]*(1-Table2[[#This Row],[Discount]])*'Input Data'!$B$2)/Table2[[#This Row],[Volume]]</f>
        <v>500</v>
      </c>
      <c r="E497">
        <f>ROUNDUP(Table2[[#This Row],[Volume]]/'Input Data'!$B$13,0)</f>
        <v>3</v>
      </c>
      <c r="F497">
        <f>-Table2[[#This Row],[Multiplier]]*'Input Data'!$B$3</f>
        <v>150000</v>
      </c>
      <c r="G497">
        <f>(1 - (1 / (1 + EXP(-((Table2[[#This Row],[Volume]] / 1000) - 4.25))))) * 0.4 + 0.6</f>
        <v>0.91263898556094625</v>
      </c>
      <c r="H497">
        <f>Table2[[#This Row],[Sigmoid]]*'Input Data'!$B$7</f>
        <v>684.47923917070966</v>
      </c>
    </row>
    <row r="498" spans="1:8" x14ac:dyDescent="0.25">
      <c r="A498">
        <v>2980</v>
      </c>
      <c r="B498">
        <f>IF(Table2[[#This Row],[Volume]]&lt;'Input Data'!$B$9,'Input Data'!$B$9,IF(Table2[[#This Row],[Volume]]&gt;'Input Data'!$B$10,'Input Data'!$B$10,Table2[[#This Row],[Volume]]))</f>
        <v>3000</v>
      </c>
      <c r="C498" s="18">
        <f>ROUNDDOWN((Table2[[#This Row],[Volume Used]]-'Input Data'!$B$9)/'Input Data'!$B$11,0)*'Input Data'!$B$12</f>
        <v>0</v>
      </c>
      <c r="D498" s="15">
        <f>-(Table2[[#This Row],[Volume]]*(1-Table2[[#This Row],[Discount]])*'Input Data'!$B$2)/Table2[[#This Row],[Volume]]</f>
        <v>500</v>
      </c>
      <c r="E498">
        <f>ROUNDUP(Table2[[#This Row],[Volume]]/'Input Data'!$B$13,0)</f>
        <v>3</v>
      </c>
      <c r="F498">
        <f>-Table2[[#This Row],[Multiplier]]*'Input Data'!$B$3</f>
        <v>150000</v>
      </c>
      <c r="G498">
        <f>(1 - (1 / (1 + EXP(-((Table2[[#This Row],[Volume]] / 1000) - 4.25))))) * 0.4 + 0.6</f>
        <v>0.91229709916485136</v>
      </c>
      <c r="H498">
        <f>Table2[[#This Row],[Sigmoid]]*'Input Data'!$B$7</f>
        <v>684.22282437363856</v>
      </c>
    </row>
    <row r="499" spans="1:8" x14ac:dyDescent="0.25">
      <c r="A499">
        <v>2985</v>
      </c>
      <c r="B499">
        <f>IF(Table2[[#This Row],[Volume]]&lt;'Input Data'!$B$9,'Input Data'!$B$9,IF(Table2[[#This Row],[Volume]]&gt;'Input Data'!$B$10,'Input Data'!$B$10,Table2[[#This Row],[Volume]]))</f>
        <v>3000</v>
      </c>
      <c r="C499" s="18">
        <f>ROUNDDOWN((Table2[[#This Row],[Volume Used]]-'Input Data'!$B$9)/'Input Data'!$B$11,0)*'Input Data'!$B$12</f>
        <v>0</v>
      </c>
      <c r="D499" s="15">
        <f>-(Table2[[#This Row],[Volume]]*(1-Table2[[#This Row],[Discount]])*'Input Data'!$B$2)/Table2[[#This Row],[Volume]]</f>
        <v>500</v>
      </c>
      <c r="E499">
        <f>ROUNDUP(Table2[[#This Row],[Volume]]/'Input Data'!$B$13,0)</f>
        <v>3</v>
      </c>
      <c r="F499">
        <f>-Table2[[#This Row],[Multiplier]]*'Input Data'!$B$3</f>
        <v>150000</v>
      </c>
      <c r="G499">
        <f>(1 - (1 / (1 + EXP(-((Table2[[#This Row],[Volume]] / 1000) - 4.25))))) * 0.4 + 0.6</f>
        <v>0.91195425160029031</v>
      </c>
      <c r="H499">
        <f>Table2[[#This Row],[Sigmoid]]*'Input Data'!$B$7</f>
        <v>683.9656887002177</v>
      </c>
    </row>
    <row r="500" spans="1:8" x14ac:dyDescent="0.25">
      <c r="A500">
        <v>2990</v>
      </c>
      <c r="B500">
        <f>IF(Table2[[#This Row],[Volume]]&lt;'Input Data'!$B$9,'Input Data'!$B$9,IF(Table2[[#This Row],[Volume]]&gt;'Input Data'!$B$10,'Input Data'!$B$10,Table2[[#This Row],[Volume]]))</f>
        <v>3000</v>
      </c>
      <c r="C500" s="18">
        <f>ROUNDDOWN((Table2[[#This Row],[Volume Used]]-'Input Data'!$B$9)/'Input Data'!$B$11,0)*'Input Data'!$B$12</f>
        <v>0</v>
      </c>
      <c r="D500" s="15">
        <f>-(Table2[[#This Row],[Volume]]*(1-Table2[[#This Row],[Discount]])*'Input Data'!$B$2)/Table2[[#This Row],[Volume]]</f>
        <v>500</v>
      </c>
      <c r="E500">
        <f>ROUNDUP(Table2[[#This Row],[Volume]]/'Input Data'!$B$13,0)</f>
        <v>3</v>
      </c>
      <c r="F500">
        <f>-Table2[[#This Row],[Multiplier]]*'Input Data'!$B$3</f>
        <v>150000</v>
      </c>
      <c r="G500">
        <f>(1 - (1 / (1 + EXP(-((Table2[[#This Row],[Volume]] / 1000) - 4.25))))) * 0.4 + 0.6</f>
        <v>0.91161044311192485</v>
      </c>
      <c r="H500">
        <f>Table2[[#This Row],[Sigmoid]]*'Input Data'!$B$7</f>
        <v>683.70783233394366</v>
      </c>
    </row>
    <row r="501" spans="1:8" x14ac:dyDescent="0.25">
      <c r="A501">
        <v>2995</v>
      </c>
      <c r="B501">
        <f>IF(Table2[[#This Row],[Volume]]&lt;'Input Data'!$B$9,'Input Data'!$B$9,IF(Table2[[#This Row],[Volume]]&gt;'Input Data'!$B$10,'Input Data'!$B$10,Table2[[#This Row],[Volume]]))</f>
        <v>3000</v>
      </c>
      <c r="C501" s="18">
        <f>ROUNDDOWN((Table2[[#This Row],[Volume Used]]-'Input Data'!$B$9)/'Input Data'!$B$11,0)*'Input Data'!$B$12</f>
        <v>0</v>
      </c>
      <c r="D501" s="15">
        <f>-(Table2[[#This Row],[Volume]]*(1-Table2[[#This Row],[Discount]])*'Input Data'!$B$2)/Table2[[#This Row],[Volume]]</f>
        <v>500</v>
      </c>
      <c r="E501">
        <f>ROUNDUP(Table2[[#This Row],[Volume]]/'Input Data'!$B$13,0)</f>
        <v>3</v>
      </c>
      <c r="F501">
        <f>-Table2[[#This Row],[Multiplier]]*'Input Data'!$B$3</f>
        <v>150000</v>
      </c>
      <c r="G501">
        <f>(1 - (1 / (1 + EXP(-((Table2[[#This Row],[Volume]] / 1000) - 4.25))))) * 0.4 + 0.6</f>
        <v>0.91126567396988023</v>
      </c>
      <c r="H501">
        <f>Table2[[#This Row],[Sigmoid]]*'Input Data'!$B$7</f>
        <v>683.44925547741013</v>
      </c>
    </row>
    <row r="502" spans="1:8" x14ac:dyDescent="0.25">
      <c r="A502">
        <v>3000</v>
      </c>
      <c r="B502">
        <f>IF(Table2[[#This Row],[Volume]]&lt;'Input Data'!$B$9,'Input Data'!$B$9,IF(Table2[[#This Row],[Volume]]&gt;'Input Data'!$B$10,'Input Data'!$B$10,Table2[[#This Row],[Volume]]))</f>
        <v>3000</v>
      </c>
      <c r="C502" s="18">
        <f>ROUNDDOWN((Table2[[#This Row],[Volume Used]]-'Input Data'!$B$9)/'Input Data'!$B$11,0)*'Input Data'!$B$12</f>
        <v>0</v>
      </c>
      <c r="D502" s="15">
        <f>-(Table2[[#This Row],[Volume]]*(1-Table2[[#This Row],[Discount]])*'Input Data'!$B$2)/Table2[[#This Row],[Volume]]</f>
        <v>500</v>
      </c>
      <c r="E502">
        <f>ROUNDUP(Table2[[#This Row],[Volume]]/'Input Data'!$B$13,0)</f>
        <v>3</v>
      </c>
      <c r="F502">
        <f>-Table2[[#This Row],[Multiplier]]*'Input Data'!$B$3</f>
        <v>150000</v>
      </c>
      <c r="G502">
        <f>(1 - (1 / (1 + EXP(-((Table2[[#This Row],[Volume]] / 1000) - 4.25))))) * 0.4 + 0.6</f>
        <v>0.91091994446987645</v>
      </c>
      <c r="H502">
        <f>Table2[[#This Row],[Sigmoid]]*'Input Data'!$B$7</f>
        <v>683.1899583524073</v>
      </c>
    </row>
    <row r="503" spans="1:8" x14ac:dyDescent="0.25">
      <c r="A503">
        <v>3005</v>
      </c>
      <c r="B503">
        <f>IF(Table2[[#This Row],[Volume]]&lt;'Input Data'!$B$9,'Input Data'!$B$9,IF(Table2[[#This Row],[Volume]]&gt;'Input Data'!$B$10,'Input Data'!$B$10,Table2[[#This Row],[Volume]]))</f>
        <v>3005</v>
      </c>
      <c r="C503" s="18">
        <f>ROUNDDOWN((Table2[[#This Row],[Volume Used]]-'Input Data'!$B$9)/'Input Data'!$B$11,0)*'Input Data'!$B$12</f>
        <v>0</v>
      </c>
      <c r="D503" s="15">
        <f>-(Table2[[#This Row],[Volume]]*(1-Table2[[#This Row],[Discount]])*'Input Data'!$B$2)/Table2[[#This Row],[Volume]]</f>
        <v>500</v>
      </c>
      <c r="E503">
        <f>ROUNDUP(Table2[[#This Row],[Volume]]/'Input Data'!$B$13,0)</f>
        <v>4</v>
      </c>
      <c r="F503">
        <f>-Table2[[#This Row],[Multiplier]]*'Input Data'!$B$3</f>
        <v>200000</v>
      </c>
      <c r="G503">
        <f>(1 - (1 / (1 + EXP(-((Table2[[#This Row],[Volume]] / 1000) - 4.25))))) * 0.4 + 0.6</f>
        <v>0.91057325493335928</v>
      </c>
      <c r="H503">
        <f>Table2[[#This Row],[Sigmoid]]*'Input Data'!$B$7</f>
        <v>682.92994120001947</v>
      </c>
    </row>
    <row r="504" spans="1:8" x14ac:dyDescent="0.25">
      <c r="A504">
        <v>3010</v>
      </c>
      <c r="B504">
        <f>IF(Table2[[#This Row],[Volume]]&lt;'Input Data'!$B$9,'Input Data'!$B$9,IF(Table2[[#This Row],[Volume]]&gt;'Input Data'!$B$10,'Input Data'!$B$10,Table2[[#This Row],[Volume]]))</f>
        <v>3010</v>
      </c>
      <c r="C504" s="18">
        <f>ROUNDDOWN((Table2[[#This Row],[Volume Used]]-'Input Data'!$B$9)/'Input Data'!$B$11,0)*'Input Data'!$B$12</f>
        <v>0</v>
      </c>
      <c r="D504" s="15">
        <f>-(Table2[[#This Row],[Volume]]*(1-Table2[[#This Row],[Discount]])*'Input Data'!$B$2)/Table2[[#This Row],[Volume]]</f>
        <v>500</v>
      </c>
      <c r="E504">
        <f>ROUNDUP(Table2[[#This Row],[Volume]]/'Input Data'!$B$13,0)</f>
        <v>4</v>
      </c>
      <c r="F504">
        <f>-Table2[[#This Row],[Multiplier]]*'Input Data'!$B$3</f>
        <v>200000</v>
      </c>
      <c r="G504">
        <f>(1 - (1 / (1 + EXP(-((Table2[[#This Row],[Volume]] / 1000) - 4.25))))) * 0.4 + 0.6</f>
        <v>0.91022560570762945</v>
      </c>
      <c r="H504">
        <f>Table2[[#This Row],[Sigmoid]]*'Input Data'!$B$7</f>
        <v>682.66920428072206</v>
      </c>
    </row>
    <row r="505" spans="1:8" x14ac:dyDescent="0.25">
      <c r="A505">
        <v>3015</v>
      </c>
      <c r="B505">
        <f>IF(Table2[[#This Row],[Volume]]&lt;'Input Data'!$B$9,'Input Data'!$B$9,IF(Table2[[#This Row],[Volume]]&gt;'Input Data'!$B$10,'Input Data'!$B$10,Table2[[#This Row],[Volume]]))</f>
        <v>3015</v>
      </c>
      <c r="C505" s="18">
        <f>ROUNDDOWN((Table2[[#This Row],[Volume Used]]-'Input Data'!$B$9)/'Input Data'!$B$11,0)*'Input Data'!$B$12</f>
        <v>0</v>
      </c>
      <c r="D505" s="15">
        <f>-(Table2[[#This Row],[Volume]]*(1-Table2[[#This Row],[Discount]])*'Input Data'!$B$2)/Table2[[#This Row],[Volume]]</f>
        <v>500</v>
      </c>
      <c r="E505">
        <f>ROUNDUP(Table2[[#This Row],[Volume]]/'Input Data'!$B$13,0)</f>
        <v>4</v>
      </c>
      <c r="F505">
        <f>-Table2[[#This Row],[Multiplier]]*'Input Data'!$B$3</f>
        <v>200000</v>
      </c>
      <c r="G505">
        <f>(1 - (1 / (1 + EXP(-((Table2[[#This Row],[Volume]] / 1000) - 4.25))))) * 0.4 + 0.6</f>
        <v>0.90987699716597126</v>
      </c>
      <c r="H505">
        <f>Table2[[#This Row],[Sigmoid]]*'Input Data'!$B$7</f>
        <v>682.40774787447845</v>
      </c>
    </row>
    <row r="506" spans="1:8" x14ac:dyDescent="0.25">
      <c r="A506">
        <v>3020</v>
      </c>
      <c r="B506">
        <f>IF(Table2[[#This Row],[Volume]]&lt;'Input Data'!$B$9,'Input Data'!$B$9,IF(Table2[[#This Row],[Volume]]&gt;'Input Data'!$B$10,'Input Data'!$B$10,Table2[[#This Row],[Volume]]))</f>
        <v>3020</v>
      </c>
      <c r="C506" s="18">
        <f>ROUNDDOWN((Table2[[#This Row],[Volume Used]]-'Input Data'!$B$9)/'Input Data'!$B$11,0)*'Input Data'!$B$12</f>
        <v>0</v>
      </c>
      <c r="D506" s="15">
        <f>-(Table2[[#This Row],[Volume]]*(1-Table2[[#This Row],[Discount]])*'Input Data'!$B$2)/Table2[[#This Row],[Volume]]</f>
        <v>500</v>
      </c>
      <c r="E506">
        <f>ROUNDUP(Table2[[#This Row],[Volume]]/'Input Data'!$B$13,0)</f>
        <v>4</v>
      </c>
      <c r="F506">
        <f>-Table2[[#This Row],[Multiplier]]*'Input Data'!$B$3</f>
        <v>200000</v>
      </c>
      <c r="G506">
        <f>(1 - (1 / (1 + EXP(-((Table2[[#This Row],[Volume]] / 1000) - 4.25))))) * 0.4 + 0.6</f>
        <v>0.90952742970778155</v>
      </c>
      <c r="H506">
        <f>Table2[[#This Row],[Sigmoid]]*'Input Data'!$B$7</f>
        <v>682.14557228083618</v>
      </c>
    </row>
    <row r="507" spans="1:8" x14ac:dyDescent="0.25">
      <c r="A507">
        <v>3025</v>
      </c>
      <c r="B507">
        <f>IF(Table2[[#This Row],[Volume]]&lt;'Input Data'!$B$9,'Input Data'!$B$9,IF(Table2[[#This Row],[Volume]]&gt;'Input Data'!$B$10,'Input Data'!$B$10,Table2[[#This Row],[Volume]]))</f>
        <v>3025</v>
      </c>
      <c r="C507" s="18">
        <f>ROUNDDOWN((Table2[[#This Row],[Volume Used]]-'Input Data'!$B$9)/'Input Data'!$B$11,0)*'Input Data'!$B$12</f>
        <v>0</v>
      </c>
      <c r="D507" s="15">
        <f>-(Table2[[#This Row],[Volume]]*(1-Table2[[#This Row],[Discount]])*'Input Data'!$B$2)/Table2[[#This Row],[Volume]]</f>
        <v>500</v>
      </c>
      <c r="E507">
        <f>ROUNDUP(Table2[[#This Row],[Volume]]/'Input Data'!$B$13,0)</f>
        <v>4</v>
      </c>
      <c r="F507">
        <f>-Table2[[#This Row],[Multiplier]]*'Input Data'!$B$3</f>
        <v>200000</v>
      </c>
      <c r="G507">
        <f>(1 - (1 / (1 + EXP(-((Table2[[#This Row],[Volume]] / 1000) - 4.25))))) * 0.4 + 0.6</f>
        <v>0.90917690375869542</v>
      </c>
      <c r="H507">
        <f>Table2[[#This Row],[Sigmoid]]*'Input Data'!$B$7</f>
        <v>681.88267781902152</v>
      </c>
    </row>
    <row r="508" spans="1:8" x14ac:dyDescent="0.25">
      <c r="A508">
        <v>3030</v>
      </c>
      <c r="B508">
        <f>IF(Table2[[#This Row],[Volume]]&lt;'Input Data'!$B$9,'Input Data'!$B$9,IF(Table2[[#This Row],[Volume]]&gt;'Input Data'!$B$10,'Input Data'!$B$10,Table2[[#This Row],[Volume]]))</f>
        <v>3030</v>
      </c>
      <c r="C508" s="18">
        <f>ROUNDDOWN((Table2[[#This Row],[Volume Used]]-'Input Data'!$B$9)/'Input Data'!$B$11,0)*'Input Data'!$B$12</f>
        <v>0</v>
      </c>
      <c r="D508" s="15">
        <f>-(Table2[[#This Row],[Volume]]*(1-Table2[[#This Row],[Discount]])*'Input Data'!$B$2)/Table2[[#This Row],[Volume]]</f>
        <v>500</v>
      </c>
      <c r="E508">
        <f>ROUNDUP(Table2[[#This Row],[Volume]]/'Input Data'!$B$13,0)</f>
        <v>4</v>
      </c>
      <c r="F508">
        <f>-Table2[[#This Row],[Multiplier]]*'Input Data'!$B$3</f>
        <v>200000</v>
      </c>
      <c r="G508">
        <f>(1 - (1 / (1 + EXP(-((Table2[[#This Row],[Volume]] / 1000) - 4.25))))) * 0.4 + 0.6</f>
        <v>0.90882541977071352</v>
      </c>
      <c r="H508">
        <f>Table2[[#This Row],[Sigmoid]]*'Input Data'!$B$7</f>
        <v>681.61906482803511</v>
      </c>
    </row>
    <row r="509" spans="1:8" x14ac:dyDescent="0.25">
      <c r="A509">
        <v>3035</v>
      </c>
      <c r="B509">
        <f>IF(Table2[[#This Row],[Volume]]&lt;'Input Data'!$B$9,'Input Data'!$B$9,IF(Table2[[#This Row],[Volume]]&gt;'Input Data'!$B$10,'Input Data'!$B$10,Table2[[#This Row],[Volume]]))</f>
        <v>3035</v>
      </c>
      <c r="C509" s="18">
        <f>ROUNDDOWN((Table2[[#This Row],[Volume Used]]-'Input Data'!$B$9)/'Input Data'!$B$11,0)*'Input Data'!$B$12</f>
        <v>0</v>
      </c>
      <c r="D509" s="15">
        <f>-(Table2[[#This Row],[Volume]]*(1-Table2[[#This Row],[Discount]])*'Input Data'!$B$2)/Table2[[#This Row],[Volume]]</f>
        <v>500</v>
      </c>
      <c r="E509">
        <f>ROUNDUP(Table2[[#This Row],[Volume]]/'Input Data'!$B$13,0)</f>
        <v>4</v>
      </c>
      <c r="F509">
        <f>-Table2[[#This Row],[Multiplier]]*'Input Data'!$B$3</f>
        <v>200000</v>
      </c>
      <c r="G509">
        <f>(1 - (1 / (1 + EXP(-((Table2[[#This Row],[Volume]] / 1000) - 4.25))))) * 0.4 + 0.6</f>
        <v>0.90847297822232675</v>
      </c>
      <c r="H509">
        <f>Table2[[#This Row],[Sigmoid]]*'Input Data'!$B$7</f>
        <v>681.35473366674512</v>
      </c>
    </row>
    <row r="510" spans="1:8" x14ac:dyDescent="0.25">
      <c r="A510">
        <v>3040</v>
      </c>
      <c r="B510">
        <f>IF(Table2[[#This Row],[Volume]]&lt;'Input Data'!$B$9,'Input Data'!$B$9,IF(Table2[[#This Row],[Volume]]&gt;'Input Data'!$B$10,'Input Data'!$B$10,Table2[[#This Row],[Volume]]))</f>
        <v>3040</v>
      </c>
      <c r="C510" s="18">
        <f>ROUNDDOWN((Table2[[#This Row],[Volume Used]]-'Input Data'!$B$9)/'Input Data'!$B$11,0)*'Input Data'!$B$12</f>
        <v>0</v>
      </c>
      <c r="D510" s="15">
        <f>-(Table2[[#This Row],[Volume]]*(1-Table2[[#This Row],[Discount]])*'Input Data'!$B$2)/Table2[[#This Row],[Volume]]</f>
        <v>500</v>
      </c>
      <c r="E510">
        <f>ROUNDUP(Table2[[#This Row],[Volume]]/'Input Data'!$B$13,0)</f>
        <v>4</v>
      </c>
      <c r="F510">
        <f>-Table2[[#This Row],[Multiplier]]*'Input Data'!$B$3</f>
        <v>200000</v>
      </c>
      <c r="G510">
        <f>(1 - (1 / (1 + EXP(-((Table2[[#This Row],[Volume]] / 1000) - 4.25))))) * 0.4 + 0.6</f>
        <v>0.90811957961864076</v>
      </c>
      <c r="H510">
        <f>Table2[[#This Row],[Sigmoid]]*'Input Data'!$B$7</f>
        <v>681.08968471398055</v>
      </c>
    </row>
    <row r="511" spans="1:8" x14ac:dyDescent="0.25">
      <c r="A511">
        <v>3045</v>
      </c>
      <c r="B511">
        <f>IF(Table2[[#This Row],[Volume]]&lt;'Input Data'!$B$9,'Input Data'!$B$9,IF(Table2[[#This Row],[Volume]]&gt;'Input Data'!$B$10,'Input Data'!$B$10,Table2[[#This Row],[Volume]]))</f>
        <v>3045</v>
      </c>
      <c r="C511" s="18">
        <f>ROUNDDOWN((Table2[[#This Row],[Volume Used]]-'Input Data'!$B$9)/'Input Data'!$B$11,0)*'Input Data'!$B$12</f>
        <v>0</v>
      </c>
      <c r="D511" s="15">
        <f>-(Table2[[#This Row],[Volume]]*(1-Table2[[#This Row],[Discount]])*'Input Data'!$B$2)/Table2[[#This Row],[Volume]]</f>
        <v>500</v>
      </c>
      <c r="E511">
        <f>ROUNDUP(Table2[[#This Row],[Volume]]/'Input Data'!$B$13,0)</f>
        <v>4</v>
      </c>
      <c r="F511">
        <f>-Table2[[#This Row],[Multiplier]]*'Input Data'!$B$3</f>
        <v>200000</v>
      </c>
      <c r="G511">
        <f>(1 - (1 / (1 + EXP(-((Table2[[#This Row],[Volume]] / 1000) - 4.25))))) * 0.4 + 0.6</f>
        <v>0.90776522449149943</v>
      </c>
      <c r="H511">
        <f>Table2[[#This Row],[Sigmoid]]*'Input Data'!$B$7</f>
        <v>680.82391836862462</v>
      </c>
    </row>
    <row r="512" spans="1:8" x14ac:dyDescent="0.25">
      <c r="A512">
        <v>3050</v>
      </c>
      <c r="B512">
        <f>IF(Table2[[#This Row],[Volume]]&lt;'Input Data'!$B$9,'Input Data'!$B$9,IF(Table2[[#This Row],[Volume]]&gt;'Input Data'!$B$10,'Input Data'!$B$10,Table2[[#This Row],[Volume]]))</f>
        <v>3050</v>
      </c>
      <c r="C512" s="18">
        <f>ROUNDDOWN((Table2[[#This Row],[Volume Used]]-'Input Data'!$B$9)/'Input Data'!$B$11,0)*'Input Data'!$B$12</f>
        <v>0</v>
      </c>
      <c r="D512" s="15">
        <f>-(Table2[[#This Row],[Volume]]*(1-Table2[[#This Row],[Discount]])*'Input Data'!$B$2)/Table2[[#This Row],[Volume]]</f>
        <v>500</v>
      </c>
      <c r="E512">
        <f>ROUNDUP(Table2[[#This Row],[Volume]]/'Input Data'!$B$13,0)</f>
        <v>4</v>
      </c>
      <c r="F512">
        <f>-Table2[[#This Row],[Multiplier]]*'Input Data'!$B$3</f>
        <v>200000</v>
      </c>
      <c r="G512">
        <f>(1 - (1 / (1 + EXP(-((Table2[[#This Row],[Volume]] / 1000) - 4.25))))) * 0.4 + 0.6</f>
        <v>0.90740991339960708</v>
      </c>
      <c r="H512">
        <f>Table2[[#This Row],[Sigmoid]]*'Input Data'!$B$7</f>
        <v>680.5574350497053</v>
      </c>
    </row>
    <row r="513" spans="1:8" x14ac:dyDescent="0.25">
      <c r="A513">
        <v>3055</v>
      </c>
      <c r="B513">
        <f>IF(Table2[[#This Row],[Volume]]&lt;'Input Data'!$B$9,'Input Data'!$B$9,IF(Table2[[#This Row],[Volume]]&gt;'Input Data'!$B$10,'Input Data'!$B$10,Table2[[#This Row],[Volume]]))</f>
        <v>3055</v>
      </c>
      <c r="C513" s="18">
        <f>ROUNDDOWN((Table2[[#This Row],[Volume Used]]-'Input Data'!$B$9)/'Input Data'!$B$11,0)*'Input Data'!$B$12</f>
        <v>0</v>
      </c>
      <c r="D513" s="15">
        <f>-(Table2[[#This Row],[Volume]]*(1-Table2[[#This Row],[Discount]])*'Input Data'!$B$2)/Table2[[#This Row],[Volume]]</f>
        <v>500</v>
      </c>
      <c r="E513">
        <f>ROUNDUP(Table2[[#This Row],[Volume]]/'Input Data'!$B$13,0)</f>
        <v>4</v>
      </c>
      <c r="F513">
        <f>-Table2[[#This Row],[Multiplier]]*'Input Data'!$B$3</f>
        <v>200000</v>
      </c>
      <c r="G513">
        <f>(1 - (1 / (1 + EXP(-((Table2[[#This Row],[Volume]] / 1000) - 4.25))))) * 0.4 + 0.6</f>
        <v>0.90705364692865009</v>
      </c>
      <c r="H513">
        <f>Table2[[#This Row],[Sigmoid]]*'Input Data'!$B$7</f>
        <v>680.29023519648752</v>
      </c>
    </row>
    <row r="514" spans="1:8" x14ac:dyDescent="0.25">
      <c r="A514">
        <v>3060</v>
      </c>
      <c r="B514">
        <f>IF(Table2[[#This Row],[Volume]]&lt;'Input Data'!$B$9,'Input Data'!$B$9,IF(Table2[[#This Row],[Volume]]&gt;'Input Data'!$B$10,'Input Data'!$B$10,Table2[[#This Row],[Volume]]))</f>
        <v>3060</v>
      </c>
      <c r="C514" s="18">
        <f>ROUNDDOWN((Table2[[#This Row],[Volume Used]]-'Input Data'!$B$9)/'Input Data'!$B$11,0)*'Input Data'!$B$12</f>
        <v>0</v>
      </c>
      <c r="D514" s="15">
        <f>-(Table2[[#This Row],[Volume]]*(1-Table2[[#This Row],[Discount]])*'Input Data'!$B$2)/Table2[[#This Row],[Volume]]</f>
        <v>500</v>
      </c>
      <c r="E514">
        <f>ROUNDUP(Table2[[#This Row],[Volume]]/'Input Data'!$B$13,0)</f>
        <v>4</v>
      </c>
      <c r="F514">
        <f>-Table2[[#This Row],[Multiplier]]*'Input Data'!$B$3</f>
        <v>200000</v>
      </c>
      <c r="G514">
        <f>(1 - (1 / (1 + EXP(-((Table2[[#This Row],[Volume]] / 1000) - 4.25))))) * 0.4 + 0.6</f>
        <v>0.90669642569141706</v>
      </c>
      <c r="H514">
        <f>Table2[[#This Row],[Sigmoid]]*'Input Data'!$B$7</f>
        <v>680.0223192685628</v>
      </c>
    </row>
    <row r="515" spans="1:8" x14ac:dyDescent="0.25">
      <c r="A515">
        <v>3065</v>
      </c>
      <c r="B515">
        <f>IF(Table2[[#This Row],[Volume]]&lt;'Input Data'!$B$9,'Input Data'!$B$9,IF(Table2[[#This Row],[Volume]]&gt;'Input Data'!$B$10,'Input Data'!$B$10,Table2[[#This Row],[Volume]]))</f>
        <v>3065</v>
      </c>
      <c r="C515" s="18">
        <f>ROUNDDOWN((Table2[[#This Row],[Volume Used]]-'Input Data'!$B$9)/'Input Data'!$B$11,0)*'Input Data'!$B$12</f>
        <v>0</v>
      </c>
      <c r="D515" s="15">
        <f>-(Table2[[#This Row],[Volume]]*(1-Table2[[#This Row],[Discount]])*'Input Data'!$B$2)/Table2[[#This Row],[Volume]]</f>
        <v>500</v>
      </c>
      <c r="E515">
        <f>ROUNDUP(Table2[[#This Row],[Volume]]/'Input Data'!$B$13,0)</f>
        <v>4</v>
      </c>
      <c r="F515">
        <f>-Table2[[#This Row],[Multiplier]]*'Input Data'!$B$3</f>
        <v>200000</v>
      </c>
      <c r="G515">
        <f>(1 - (1 / (1 + EXP(-((Table2[[#This Row],[Volume]] / 1000) - 4.25))))) * 0.4 + 0.6</f>
        <v>0.90633825032791882</v>
      </c>
      <c r="H515">
        <f>Table2[[#This Row],[Sigmoid]]*'Input Data'!$B$7</f>
        <v>679.75368774593915</v>
      </c>
    </row>
    <row r="516" spans="1:8" x14ac:dyDescent="0.25">
      <c r="A516">
        <v>3070</v>
      </c>
      <c r="B516">
        <f>IF(Table2[[#This Row],[Volume]]&lt;'Input Data'!$B$9,'Input Data'!$B$9,IF(Table2[[#This Row],[Volume]]&gt;'Input Data'!$B$10,'Input Data'!$B$10,Table2[[#This Row],[Volume]]))</f>
        <v>3070</v>
      </c>
      <c r="C516" s="18">
        <f>ROUNDDOWN((Table2[[#This Row],[Volume Used]]-'Input Data'!$B$9)/'Input Data'!$B$11,0)*'Input Data'!$B$12</f>
        <v>0</v>
      </c>
      <c r="D516" s="15">
        <f>-(Table2[[#This Row],[Volume]]*(1-Table2[[#This Row],[Discount]])*'Input Data'!$B$2)/Table2[[#This Row],[Volume]]</f>
        <v>500</v>
      </c>
      <c r="E516">
        <f>ROUNDUP(Table2[[#This Row],[Volume]]/'Input Data'!$B$13,0)</f>
        <v>4</v>
      </c>
      <c r="F516">
        <f>-Table2[[#This Row],[Multiplier]]*'Input Data'!$B$3</f>
        <v>200000</v>
      </c>
      <c r="G516">
        <f>(1 - (1 / (1 + EXP(-((Table2[[#This Row],[Volume]] / 1000) - 4.25))))) * 0.4 + 0.6</f>
        <v>0.90597912150550586</v>
      </c>
      <c r="H516">
        <f>Table2[[#This Row],[Sigmoid]]*'Input Data'!$B$7</f>
        <v>679.48434112912935</v>
      </c>
    </row>
    <row r="517" spans="1:8" x14ac:dyDescent="0.25">
      <c r="A517">
        <v>3075</v>
      </c>
      <c r="B517">
        <f>IF(Table2[[#This Row],[Volume]]&lt;'Input Data'!$B$9,'Input Data'!$B$9,IF(Table2[[#This Row],[Volume]]&gt;'Input Data'!$B$10,'Input Data'!$B$10,Table2[[#This Row],[Volume]]))</f>
        <v>3075</v>
      </c>
      <c r="C517" s="18">
        <f>ROUNDDOWN((Table2[[#This Row],[Volume Used]]-'Input Data'!$B$9)/'Input Data'!$B$11,0)*'Input Data'!$B$12</f>
        <v>0</v>
      </c>
      <c r="D517" s="15">
        <f>-(Table2[[#This Row],[Volume]]*(1-Table2[[#This Row],[Discount]])*'Input Data'!$B$2)/Table2[[#This Row],[Volume]]</f>
        <v>500</v>
      </c>
      <c r="E517">
        <f>ROUNDUP(Table2[[#This Row],[Volume]]/'Input Data'!$B$13,0)</f>
        <v>4</v>
      </c>
      <c r="F517">
        <f>-Table2[[#This Row],[Multiplier]]*'Input Data'!$B$3</f>
        <v>200000</v>
      </c>
      <c r="G517">
        <f>(1 - (1 / (1 + EXP(-((Table2[[#This Row],[Volume]] / 1000) - 4.25))))) * 0.4 + 0.6</f>
        <v>0.9056190399189864</v>
      </c>
      <c r="H517">
        <f>Table2[[#This Row],[Sigmoid]]*'Input Data'!$B$7</f>
        <v>679.21427993923976</v>
      </c>
    </row>
    <row r="518" spans="1:8" x14ac:dyDescent="0.25">
      <c r="A518">
        <v>3080</v>
      </c>
      <c r="B518">
        <f>IF(Table2[[#This Row],[Volume]]&lt;'Input Data'!$B$9,'Input Data'!$B$9,IF(Table2[[#This Row],[Volume]]&gt;'Input Data'!$B$10,'Input Data'!$B$10,Table2[[#This Row],[Volume]]))</f>
        <v>3080</v>
      </c>
      <c r="C518" s="18">
        <f>ROUNDDOWN((Table2[[#This Row],[Volume Used]]-'Input Data'!$B$9)/'Input Data'!$B$11,0)*'Input Data'!$B$12</f>
        <v>0</v>
      </c>
      <c r="D518" s="15">
        <f>-(Table2[[#This Row],[Volume]]*(1-Table2[[#This Row],[Discount]])*'Input Data'!$B$2)/Table2[[#This Row],[Volume]]</f>
        <v>500</v>
      </c>
      <c r="E518">
        <f>ROUNDUP(Table2[[#This Row],[Volume]]/'Input Data'!$B$13,0)</f>
        <v>4</v>
      </c>
      <c r="F518">
        <f>-Table2[[#This Row],[Multiplier]]*'Input Data'!$B$3</f>
        <v>200000</v>
      </c>
      <c r="G518">
        <f>(1 - (1 / (1 + EXP(-((Table2[[#This Row],[Volume]] / 1000) - 4.25))))) * 0.4 + 0.6</f>
        <v>0.90525800629074216</v>
      </c>
      <c r="H518">
        <f>Table2[[#This Row],[Sigmoid]]*'Input Data'!$B$7</f>
        <v>678.9435047180566</v>
      </c>
    </row>
    <row r="519" spans="1:8" x14ac:dyDescent="0.25">
      <c r="A519">
        <v>3085</v>
      </c>
      <c r="B519">
        <f>IF(Table2[[#This Row],[Volume]]&lt;'Input Data'!$B$9,'Input Data'!$B$9,IF(Table2[[#This Row],[Volume]]&gt;'Input Data'!$B$10,'Input Data'!$B$10,Table2[[#This Row],[Volume]]))</f>
        <v>3085</v>
      </c>
      <c r="C519" s="18">
        <f>ROUNDDOWN((Table2[[#This Row],[Volume Used]]-'Input Data'!$B$9)/'Input Data'!$B$11,0)*'Input Data'!$B$12</f>
        <v>0</v>
      </c>
      <c r="D519" s="15">
        <f>-(Table2[[#This Row],[Volume]]*(1-Table2[[#This Row],[Discount]])*'Input Data'!$B$2)/Table2[[#This Row],[Volume]]</f>
        <v>500</v>
      </c>
      <c r="E519">
        <f>ROUNDUP(Table2[[#This Row],[Volume]]/'Input Data'!$B$13,0)</f>
        <v>4</v>
      </c>
      <c r="F519">
        <f>-Table2[[#This Row],[Multiplier]]*'Input Data'!$B$3</f>
        <v>200000</v>
      </c>
      <c r="G519">
        <f>(1 - (1 / (1 + EXP(-((Table2[[#This Row],[Volume]] / 1000) - 4.25))))) * 0.4 + 0.6</f>
        <v>0.90489602137084368</v>
      </c>
      <c r="H519">
        <f>Table2[[#This Row],[Sigmoid]]*'Input Data'!$B$7</f>
        <v>678.67201602813282</v>
      </c>
    </row>
    <row r="520" spans="1:8" x14ac:dyDescent="0.25">
      <c r="A520">
        <v>3090</v>
      </c>
      <c r="B520">
        <f>IF(Table2[[#This Row],[Volume]]&lt;'Input Data'!$B$9,'Input Data'!$B$9,IF(Table2[[#This Row],[Volume]]&gt;'Input Data'!$B$10,'Input Data'!$B$10,Table2[[#This Row],[Volume]]))</f>
        <v>3090</v>
      </c>
      <c r="C520" s="18">
        <f>ROUNDDOWN((Table2[[#This Row],[Volume Used]]-'Input Data'!$B$9)/'Input Data'!$B$11,0)*'Input Data'!$B$12</f>
        <v>0</v>
      </c>
      <c r="D520" s="15">
        <f>-(Table2[[#This Row],[Volume]]*(1-Table2[[#This Row],[Discount]])*'Input Data'!$B$2)/Table2[[#This Row],[Volume]]</f>
        <v>500</v>
      </c>
      <c r="E520">
        <f>ROUNDUP(Table2[[#This Row],[Volume]]/'Input Data'!$B$13,0)</f>
        <v>4</v>
      </c>
      <c r="F520">
        <f>-Table2[[#This Row],[Multiplier]]*'Input Data'!$B$3</f>
        <v>200000</v>
      </c>
      <c r="G520">
        <f>(1 - (1 / (1 + EXP(-((Table2[[#This Row],[Volume]] / 1000) - 4.25))))) * 0.4 + 0.6</f>
        <v>0.90453308593716419</v>
      </c>
      <c r="H520">
        <f>Table2[[#This Row],[Sigmoid]]*'Input Data'!$B$7</f>
        <v>678.3998144528731</v>
      </c>
    </row>
    <row r="521" spans="1:8" x14ac:dyDescent="0.25">
      <c r="A521">
        <v>3095</v>
      </c>
      <c r="B521">
        <f>IF(Table2[[#This Row],[Volume]]&lt;'Input Data'!$B$9,'Input Data'!$B$9,IF(Table2[[#This Row],[Volume]]&gt;'Input Data'!$B$10,'Input Data'!$B$10,Table2[[#This Row],[Volume]]))</f>
        <v>3095</v>
      </c>
      <c r="C521" s="18">
        <f>ROUNDDOWN((Table2[[#This Row],[Volume Used]]-'Input Data'!$B$9)/'Input Data'!$B$11,0)*'Input Data'!$B$12</f>
        <v>0</v>
      </c>
      <c r="D521" s="15">
        <f>-(Table2[[#This Row],[Volume]]*(1-Table2[[#This Row],[Discount]])*'Input Data'!$B$2)/Table2[[#This Row],[Volume]]</f>
        <v>500</v>
      </c>
      <c r="E521">
        <f>ROUNDUP(Table2[[#This Row],[Volume]]/'Input Data'!$B$13,0)</f>
        <v>4</v>
      </c>
      <c r="F521">
        <f>-Table2[[#This Row],[Multiplier]]*'Input Data'!$B$3</f>
        <v>200000</v>
      </c>
      <c r="G521">
        <f>(1 - (1 / (1 + EXP(-((Table2[[#This Row],[Volume]] / 1000) - 4.25))))) * 0.4 + 0.6</f>
        <v>0.90416920079549246</v>
      </c>
      <c r="H521">
        <f>Table2[[#This Row],[Sigmoid]]*'Input Data'!$B$7</f>
        <v>678.12690059661929</v>
      </c>
    </row>
    <row r="522" spans="1:8" x14ac:dyDescent="0.25">
      <c r="A522">
        <v>3100</v>
      </c>
      <c r="B522">
        <f>IF(Table2[[#This Row],[Volume]]&lt;'Input Data'!$B$9,'Input Data'!$B$9,IF(Table2[[#This Row],[Volume]]&gt;'Input Data'!$B$10,'Input Data'!$B$10,Table2[[#This Row],[Volume]]))</f>
        <v>3100</v>
      </c>
      <c r="C522" s="18">
        <f>ROUNDDOWN((Table2[[#This Row],[Volume Used]]-'Input Data'!$B$9)/'Input Data'!$B$11,0)*'Input Data'!$B$12</f>
        <v>0</v>
      </c>
      <c r="D522" s="15">
        <f>-(Table2[[#This Row],[Volume]]*(1-Table2[[#This Row],[Discount]])*'Input Data'!$B$2)/Table2[[#This Row],[Volume]]</f>
        <v>500</v>
      </c>
      <c r="E522">
        <f>ROUNDUP(Table2[[#This Row],[Volume]]/'Input Data'!$B$13,0)</f>
        <v>4</v>
      </c>
      <c r="F522">
        <f>-Table2[[#This Row],[Multiplier]]*'Input Data'!$B$3</f>
        <v>200000</v>
      </c>
      <c r="G522">
        <f>(1 - (1 / (1 + EXP(-((Table2[[#This Row],[Volume]] / 1000) - 4.25))))) * 0.4 + 0.6</f>
        <v>0.90380436677964437</v>
      </c>
      <c r="H522">
        <f>Table2[[#This Row],[Sigmoid]]*'Input Data'!$B$7</f>
        <v>677.85327508473324</v>
      </c>
    </row>
    <row r="523" spans="1:8" x14ac:dyDescent="0.25">
      <c r="A523">
        <v>3105</v>
      </c>
      <c r="B523">
        <f>IF(Table2[[#This Row],[Volume]]&lt;'Input Data'!$B$9,'Input Data'!$B$9,IF(Table2[[#This Row],[Volume]]&gt;'Input Data'!$B$10,'Input Data'!$B$10,Table2[[#This Row],[Volume]]))</f>
        <v>3105</v>
      </c>
      <c r="C523" s="18">
        <f>ROUNDDOWN((Table2[[#This Row],[Volume Used]]-'Input Data'!$B$9)/'Input Data'!$B$11,0)*'Input Data'!$B$12</f>
        <v>0</v>
      </c>
      <c r="D523" s="15">
        <f>-(Table2[[#This Row],[Volume]]*(1-Table2[[#This Row],[Discount]])*'Input Data'!$B$2)/Table2[[#This Row],[Volume]]</f>
        <v>500</v>
      </c>
      <c r="E523">
        <f>ROUNDUP(Table2[[#This Row],[Volume]]/'Input Data'!$B$13,0)</f>
        <v>4</v>
      </c>
      <c r="F523">
        <f>-Table2[[#This Row],[Multiplier]]*'Input Data'!$B$3</f>
        <v>200000</v>
      </c>
      <c r="G523">
        <f>(1 - (1 / (1 + EXP(-((Table2[[#This Row],[Volume]] / 1000) - 4.25))))) * 0.4 + 0.6</f>
        <v>0.90343858475157401</v>
      </c>
      <c r="H523">
        <f>Table2[[#This Row],[Sigmoid]]*'Input Data'!$B$7</f>
        <v>677.57893856368048</v>
      </c>
    </row>
    <row r="524" spans="1:8" x14ac:dyDescent="0.25">
      <c r="A524">
        <v>3110</v>
      </c>
      <c r="B524">
        <f>IF(Table2[[#This Row],[Volume]]&lt;'Input Data'!$B$9,'Input Data'!$B$9,IF(Table2[[#This Row],[Volume]]&gt;'Input Data'!$B$10,'Input Data'!$B$10,Table2[[#This Row],[Volume]]))</f>
        <v>3110</v>
      </c>
      <c r="C524" s="18">
        <f>ROUNDDOWN((Table2[[#This Row],[Volume Used]]-'Input Data'!$B$9)/'Input Data'!$B$11,0)*'Input Data'!$B$12</f>
        <v>0</v>
      </c>
      <c r="D524" s="15">
        <f>-(Table2[[#This Row],[Volume]]*(1-Table2[[#This Row],[Discount]])*'Input Data'!$B$2)/Table2[[#This Row],[Volume]]</f>
        <v>500</v>
      </c>
      <c r="E524">
        <f>ROUNDUP(Table2[[#This Row],[Volume]]/'Input Data'!$B$13,0)</f>
        <v>4</v>
      </c>
      <c r="F524">
        <f>-Table2[[#This Row],[Multiplier]]*'Input Data'!$B$3</f>
        <v>200000</v>
      </c>
      <c r="G524">
        <f>(1 - (1 / (1 + EXP(-((Table2[[#This Row],[Volume]] / 1000) - 4.25))))) * 0.4 + 0.6</f>
        <v>0.90307185560148195</v>
      </c>
      <c r="H524">
        <f>Table2[[#This Row],[Sigmoid]]*'Input Data'!$B$7</f>
        <v>677.30389170111141</v>
      </c>
    </row>
    <row r="525" spans="1:8" x14ac:dyDescent="0.25">
      <c r="A525">
        <v>3115</v>
      </c>
      <c r="B525">
        <f>IF(Table2[[#This Row],[Volume]]&lt;'Input Data'!$B$9,'Input Data'!$B$9,IF(Table2[[#This Row],[Volume]]&gt;'Input Data'!$B$10,'Input Data'!$B$10,Table2[[#This Row],[Volume]]))</f>
        <v>3115</v>
      </c>
      <c r="C525" s="18">
        <f>ROUNDDOWN((Table2[[#This Row],[Volume Used]]-'Input Data'!$B$9)/'Input Data'!$B$11,0)*'Input Data'!$B$12</f>
        <v>0</v>
      </c>
      <c r="D525" s="15">
        <f>-(Table2[[#This Row],[Volume]]*(1-Table2[[#This Row],[Discount]])*'Input Data'!$B$2)/Table2[[#This Row],[Volume]]</f>
        <v>500</v>
      </c>
      <c r="E525">
        <f>ROUNDUP(Table2[[#This Row],[Volume]]/'Input Data'!$B$13,0)</f>
        <v>4</v>
      </c>
      <c r="F525">
        <f>-Table2[[#This Row],[Multiplier]]*'Input Data'!$B$3</f>
        <v>200000</v>
      </c>
      <c r="G525">
        <f>(1 - (1 / (1 + EXP(-((Table2[[#This Row],[Volume]] / 1000) - 4.25))))) * 0.4 + 0.6</f>
        <v>0.9027041802479242</v>
      </c>
      <c r="H525">
        <f>Table2[[#This Row],[Sigmoid]]*'Input Data'!$B$7</f>
        <v>677.02813518594314</v>
      </c>
    </row>
    <row r="526" spans="1:8" x14ac:dyDescent="0.25">
      <c r="A526">
        <v>3120</v>
      </c>
      <c r="B526">
        <f>IF(Table2[[#This Row],[Volume]]&lt;'Input Data'!$B$9,'Input Data'!$B$9,IF(Table2[[#This Row],[Volume]]&gt;'Input Data'!$B$10,'Input Data'!$B$10,Table2[[#This Row],[Volume]]))</f>
        <v>3120</v>
      </c>
      <c r="C526" s="18">
        <f>ROUNDDOWN((Table2[[#This Row],[Volume Used]]-'Input Data'!$B$9)/'Input Data'!$B$11,0)*'Input Data'!$B$12</f>
        <v>0</v>
      </c>
      <c r="D526" s="15">
        <f>-(Table2[[#This Row],[Volume]]*(1-Table2[[#This Row],[Discount]])*'Input Data'!$B$2)/Table2[[#This Row],[Volume]]</f>
        <v>500</v>
      </c>
      <c r="E526">
        <f>ROUNDUP(Table2[[#This Row],[Volume]]/'Input Data'!$B$13,0)</f>
        <v>4</v>
      </c>
      <c r="F526">
        <f>-Table2[[#This Row],[Multiplier]]*'Input Data'!$B$3</f>
        <v>200000</v>
      </c>
      <c r="G526">
        <f>(1 - (1 / (1 + EXP(-((Table2[[#This Row],[Volume]] / 1000) - 4.25))))) * 0.4 + 0.6</f>
        <v>0.90233555963791878</v>
      </c>
      <c r="H526">
        <f>Table2[[#This Row],[Sigmoid]]*'Input Data'!$B$7</f>
        <v>676.75166972843908</v>
      </c>
    </row>
    <row r="527" spans="1:8" x14ac:dyDescent="0.25">
      <c r="A527">
        <v>3125</v>
      </c>
      <c r="B527">
        <f>IF(Table2[[#This Row],[Volume]]&lt;'Input Data'!$B$9,'Input Data'!$B$9,IF(Table2[[#This Row],[Volume]]&gt;'Input Data'!$B$10,'Input Data'!$B$10,Table2[[#This Row],[Volume]]))</f>
        <v>3125</v>
      </c>
      <c r="C527" s="18">
        <f>ROUNDDOWN((Table2[[#This Row],[Volume Used]]-'Input Data'!$B$9)/'Input Data'!$B$11,0)*'Input Data'!$B$12</f>
        <v>0</v>
      </c>
      <c r="D527" s="15">
        <f>-(Table2[[#This Row],[Volume]]*(1-Table2[[#This Row],[Discount]])*'Input Data'!$B$2)/Table2[[#This Row],[Volume]]</f>
        <v>500</v>
      </c>
      <c r="E527">
        <f>ROUNDUP(Table2[[#This Row],[Volume]]/'Input Data'!$B$13,0)</f>
        <v>4</v>
      </c>
      <c r="F527">
        <f>-Table2[[#This Row],[Multiplier]]*'Input Data'!$B$3</f>
        <v>200000</v>
      </c>
      <c r="G527">
        <f>(1 - (1 / (1 + EXP(-((Table2[[#This Row],[Volume]] / 1000) - 4.25))))) * 0.4 + 0.6</f>
        <v>0.9019659947470513</v>
      </c>
      <c r="H527">
        <f>Table2[[#This Row],[Sigmoid]]*'Input Data'!$B$7</f>
        <v>676.47449606028852</v>
      </c>
    </row>
    <row r="528" spans="1:8" x14ac:dyDescent="0.25">
      <c r="A528">
        <v>3130</v>
      </c>
      <c r="B528">
        <f>IF(Table2[[#This Row],[Volume]]&lt;'Input Data'!$B$9,'Input Data'!$B$9,IF(Table2[[#This Row],[Volume]]&gt;'Input Data'!$B$10,'Input Data'!$B$10,Table2[[#This Row],[Volume]]))</f>
        <v>3130</v>
      </c>
      <c r="C528" s="18">
        <f>ROUNDDOWN((Table2[[#This Row],[Volume Used]]-'Input Data'!$B$9)/'Input Data'!$B$11,0)*'Input Data'!$B$12</f>
        <v>0</v>
      </c>
      <c r="D528" s="15">
        <f>-(Table2[[#This Row],[Volume]]*(1-Table2[[#This Row],[Discount]])*'Input Data'!$B$2)/Table2[[#This Row],[Volume]]</f>
        <v>500</v>
      </c>
      <c r="E528">
        <f>ROUNDUP(Table2[[#This Row],[Volume]]/'Input Data'!$B$13,0)</f>
        <v>4</v>
      </c>
      <c r="F528">
        <f>-Table2[[#This Row],[Multiplier]]*'Input Data'!$B$3</f>
        <v>200000</v>
      </c>
      <c r="G528">
        <f>(1 - (1 / (1 + EXP(-((Table2[[#This Row],[Volume]] / 1000) - 4.25))))) * 0.4 + 0.6</f>
        <v>0.90159548657957922</v>
      </c>
      <c r="H528">
        <f>Table2[[#This Row],[Sigmoid]]*'Input Data'!$B$7</f>
        <v>676.19661493468436</v>
      </c>
    </row>
    <row r="529" spans="1:8" x14ac:dyDescent="0.25">
      <c r="A529">
        <v>3135</v>
      </c>
      <c r="B529">
        <f>IF(Table2[[#This Row],[Volume]]&lt;'Input Data'!$B$9,'Input Data'!$B$9,IF(Table2[[#This Row],[Volume]]&gt;'Input Data'!$B$10,'Input Data'!$B$10,Table2[[#This Row],[Volume]]))</f>
        <v>3135</v>
      </c>
      <c r="C529" s="18">
        <f>ROUNDDOWN((Table2[[#This Row],[Volume Used]]-'Input Data'!$B$9)/'Input Data'!$B$11,0)*'Input Data'!$B$12</f>
        <v>0</v>
      </c>
      <c r="D529" s="15">
        <f>-(Table2[[#This Row],[Volume]]*(1-Table2[[#This Row],[Discount]])*'Input Data'!$B$2)/Table2[[#This Row],[Volume]]</f>
        <v>500</v>
      </c>
      <c r="E529">
        <f>ROUNDUP(Table2[[#This Row],[Volume]]/'Input Data'!$B$13,0)</f>
        <v>4</v>
      </c>
      <c r="F529">
        <f>-Table2[[#This Row],[Multiplier]]*'Input Data'!$B$3</f>
        <v>200000</v>
      </c>
      <c r="G529">
        <f>(1 - (1 / (1 + EXP(-((Table2[[#This Row],[Volume]] / 1000) - 4.25))))) * 0.4 + 0.6</f>
        <v>0.90122403616853508</v>
      </c>
      <c r="H529">
        <f>Table2[[#This Row],[Sigmoid]]*'Input Data'!$B$7</f>
        <v>675.91802712640128</v>
      </c>
    </row>
    <row r="530" spans="1:8" x14ac:dyDescent="0.25">
      <c r="A530">
        <v>3140</v>
      </c>
      <c r="B530">
        <f>IF(Table2[[#This Row],[Volume]]&lt;'Input Data'!$B$9,'Input Data'!$B$9,IF(Table2[[#This Row],[Volume]]&gt;'Input Data'!$B$10,'Input Data'!$B$10,Table2[[#This Row],[Volume]]))</f>
        <v>3140</v>
      </c>
      <c r="C530" s="18">
        <f>ROUNDDOWN((Table2[[#This Row],[Volume Used]]-'Input Data'!$B$9)/'Input Data'!$B$11,0)*'Input Data'!$B$12</f>
        <v>0</v>
      </c>
      <c r="D530" s="15">
        <f>-(Table2[[#This Row],[Volume]]*(1-Table2[[#This Row],[Discount]])*'Input Data'!$B$2)/Table2[[#This Row],[Volume]]</f>
        <v>500</v>
      </c>
      <c r="E530">
        <f>ROUNDUP(Table2[[#This Row],[Volume]]/'Input Data'!$B$13,0)</f>
        <v>4</v>
      </c>
      <c r="F530">
        <f>-Table2[[#This Row],[Multiplier]]*'Input Data'!$B$3</f>
        <v>200000</v>
      </c>
      <c r="G530">
        <f>(1 - (1 / (1 + EXP(-((Table2[[#This Row],[Volume]] / 1000) - 4.25))))) * 0.4 + 0.6</f>
        <v>0.90085164457582811</v>
      </c>
      <c r="H530">
        <f>Table2[[#This Row],[Sigmoid]]*'Input Data'!$B$7</f>
        <v>675.63873343187106</v>
      </c>
    </row>
    <row r="531" spans="1:8" x14ac:dyDescent="0.25">
      <c r="A531">
        <v>3145</v>
      </c>
      <c r="B531">
        <f>IF(Table2[[#This Row],[Volume]]&lt;'Input Data'!$B$9,'Input Data'!$B$9,IF(Table2[[#This Row],[Volume]]&gt;'Input Data'!$B$10,'Input Data'!$B$10,Table2[[#This Row],[Volume]]))</f>
        <v>3145</v>
      </c>
      <c r="C531" s="18">
        <f>ROUNDDOWN((Table2[[#This Row],[Volume Used]]-'Input Data'!$B$9)/'Input Data'!$B$11,0)*'Input Data'!$B$12</f>
        <v>0</v>
      </c>
      <c r="D531" s="15">
        <f>-(Table2[[#This Row],[Volume]]*(1-Table2[[#This Row],[Discount]])*'Input Data'!$B$2)/Table2[[#This Row],[Volume]]</f>
        <v>500</v>
      </c>
      <c r="E531">
        <f>ROUNDUP(Table2[[#This Row],[Volume]]/'Input Data'!$B$13,0)</f>
        <v>4</v>
      </c>
      <c r="F531">
        <f>-Table2[[#This Row],[Multiplier]]*'Input Data'!$B$3</f>
        <v>200000</v>
      </c>
      <c r="G531">
        <f>(1 - (1 / (1 + EXP(-((Table2[[#This Row],[Volume]] / 1000) - 4.25))))) * 0.4 + 0.6</f>
        <v>0.90047831289234459</v>
      </c>
      <c r="H531">
        <f>Table2[[#This Row],[Sigmoid]]*'Input Data'!$B$7</f>
        <v>675.35873466925841</v>
      </c>
    </row>
    <row r="532" spans="1:8" x14ac:dyDescent="0.25">
      <c r="A532">
        <v>3150</v>
      </c>
      <c r="B532">
        <f>IF(Table2[[#This Row],[Volume]]&lt;'Input Data'!$B$9,'Input Data'!$B$9,IF(Table2[[#This Row],[Volume]]&gt;'Input Data'!$B$10,'Input Data'!$B$10,Table2[[#This Row],[Volume]]))</f>
        <v>3150</v>
      </c>
      <c r="C532" s="18">
        <f>ROUNDDOWN((Table2[[#This Row],[Volume Used]]-'Input Data'!$B$9)/'Input Data'!$B$11,0)*'Input Data'!$B$12</f>
        <v>0</v>
      </c>
      <c r="D532" s="15">
        <f>-(Table2[[#This Row],[Volume]]*(1-Table2[[#This Row],[Discount]])*'Input Data'!$B$2)/Table2[[#This Row],[Volume]]</f>
        <v>500</v>
      </c>
      <c r="E532">
        <f>ROUNDUP(Table2[[#This Row],[Volume]]/'Input Data'!$B$13,0)</f>
        <v>4</v>
      </c>
      <c r="F532">
        <f>-Table2[[#This Row],[Multiplier]]*'Input Data'!$B$3</f>
        <v>200000</v>
      </c>
      <c r="G532">
        <f>(1 - (1 / (1 + EXP(-((Table2[[#This Row],[Volume]] / 1000) - 4.25))))) * 0.4 + 0.6</f>
        <v>0.90010404223804708</v>
      </c>
      <c r="H532">
        <f>Table2[[#This Row],[Sigmoid]]*'Input Data'!$B$7</f>
        <v>675.07803167853535</v>
      </c>
    </row>
    <row r="533" spans="1:8" x14ac:dyDescent="0.25">
      <c r="A533">
        <v>3155</v>
      </c>
      <c r="B533">
        <f>IF(Table2[[#This Row],[Volume]]&lt;'Input Data'!$B$9,'Input Data'!$B$9,IF(Table2[[#This Row],[Volume]]&gt;'Input Data'!$B$10,'Input Data'!$B$10,Table2[[#This Row],[Volume]]))</f>
        <v>3155</v>
      </c>
      <c r="C533" s="18">
        <f>ROUNDDOWN((Table2[[#This Row],[Volume Used]]-'Input Data'!$B$9)/'Input Data'!$B$11,0)*'Input Data'!$B$12</f>
        <v>0</v>
      </c>
      <c r="D533" s="15">
        <f>-(Table2[[#This Row],[Volume]]*(1-Table2[[#This Row],[Discount]])*'Input Data'!$B$2)/Table2[[#This Row],[Volume]]</f>
        <v>500</v>
      </c>
      <c r="E533">
        <f>ROUNDUP(Table2[[#This Row],[Volume]]/'Input Data'!$B$13,0)</f>
        <v>4</v>
      </c>
      <c r="F533">
        <f>-Table2[[#This Row],[Multiplier]]*'Input Data'!$B$3</f>
        <v>200000</v>
      </c>
      <c r="G533">
        <f>(1 - (1 / (1 + EXP(-((Table2[[#This Row],[Volume]] / 1000) - 4.25))))) * 0.4 + 0.6</f>
        <v>0.89972883376207191</v>
      </c>
      <c r="H533">
        <f>Table2[[#This Row],[Sigmoid]]*'Input Data'!$B$7</f>
        <v>674.79662532155396</v>
      </c>
    </row>
    <row r="534" spans="1:8" x14ac:dyDescent="0.25">
      <c r="A534">
        <v>3160</v>
      </c>
      <c r="B534">
        <f>IF(Table2[[#This Row],[Volume]]&lt;'Input Data'!$B$9,'Input Data'!$B$9,IF(Table2[[#This Row],[Volume]]&gt;'Input Data'!$B$10,'Input Data'!$B$10,Table2[[#This Row],[Volume]]))</f>
        <v>3160</v>
      </c>
      <c r="C534" s="18">
        <f>ROUNDDOWN((Table2[[#This Row],[Volume Used]]-'Input Data'!$B$9)/'Input Data'!$B$11,0)*'Input Data'!$B$12</f>
        <v>0</v>
      </c>
      <c r="D534" s="15">
        <f>-(Table2[[#This Row],[Volume]]*(1-Table2[[#This Row],[Discount]])*'Input Data'!$B$2)/Table2[[#This Row],[Volume]]</f>
        <v>500</v>
      </c>
      <c r="E534">
        <f>ROUNDUP(Table2[[#This Row],[Volume]]/'Input Data'!$B$13,0)</f>
        <v>4</v>
      </c>
      <c r="F534">
        <f>-Table2[[#This Row],[Multiplier]]*'Input Data'!$B$3</f>
        <v>200000</v>
      </c>
      <c r="G534">
        <f>(1 - (1 / (1 + EXP(-((Table2[[#This Row],[Volume]] / 1000) - 4.25))))) * 0.4 + 0.6</f>
        <v>0.89935268864282558</v>
      </c>
      <c r="H534">
        <f>Table2[[#This Row],[Sigmoid]]*'Input Data'!$B$7</f>
        <v>674.51451648211923</v>
      </c>
    </row>
    <row r="535" spans="1:8" x14ac:dyDescent="0.25">
      <c r="A535">
        <v>3165</v>
      </c>
      <c r="B535">
        <f>IF(Table2[[#This Row],[Volume]]&lt;'Input Data'!$B$9,'Input Data'!$B$9,IF(Table2[[#This Row],[Volume]]&gt;'Input Data'!$B$10,'Input Data'!$B$10,Table2[[#This Row],[Volume]]))</f>
        <v>3165</v>
      </c>
      <c r="C535" s="18">
        <f>ROUNDDOWN((Table2[[#This Row],[Volume Used]]-'Input Data'!$B$9)/'Input Data'!$B$11,0)*'Input Data'!$B$12</f>
        <v>0</v>
      </c>
      <c r="D535" s="15">
        <f>-(Table2[[#This Row],[Volume]]*(1-Table2[[#This Row],[Discount]])*'Input Data'!$B$2)/Table2[[#This Row],[Volume]]</f>
        <v>500</v>
      </c>
      <c r="E535">
        <f>ROUNDUP(Table2[[#This Row],[Volume]]/'Input Data'!$B$13,0)</f>
        <v>4</v>
      </c>
      <c r="F535">
        <f>-Table2[[#This Row],[Multiplier]]*'Input Data'!$B$3</f>
        <v>200000</v>
      </c>
      <c r="G535">
        <f>(1 - (1 / (1 + EXP(-((Table2[[#This Row],[Volume]] / 1000) - 4.25))))) * 0.4 + 0.6</f>
        <v>0.89897560808807997</v>
      </c>
      <c r="H535">
        <f>Table2[[#This Row],[Sigmoid]]*'Input Data'!$B$7</f>
        <v>674.23170606605993</v>
      </c>
    </row>
    <row r="536" spans="1:8" x14ac:dyDescent="0.25">
      <c r="A536">
        <v>3170</v>
      </c>
      <c r="B536">
        <f>IF(Table2[[#This Row],[Volume]]&lt;'Input Data'!$B$9,'Input Data'!$B$9,IF(Table2[[#This Row],[Volume]]&gt;'Input Data'!$B$10,'Input Data'!$B$10,Table2[[#This Row],[Volume]]))</f>
        <v>3170</v>
      </c>
      <c r="C536" s="18">
        <f>ROUNDDOWN((Table2[[#This Row],[Volume Used]]-'Input Data'!$B$9)/'Input Data'!$B$11,0)*'Input Data'!$B$12</f>
        <v>0</v>
      </c>
      <c r="D536" s="15">
        <f>-(Table2[[#This Row],[Volume]]*(1-Table2[[#This Row],[Discount]])*'Input Data'!$B$2)/Table2[[#This Row],[Volume]]</f>
        <v>500</v>
      </c>
      <c r="E536">
        <f>ROUNDUP(Table2[[#This Row],[Volume]]/'Input Data'!$B$13,0)</f>
        <v>4</v>
      </c>
      <c r="F536">
        <f>-Table2[[#This Row],[Multiplier]]*'Input Data'!$B$3</f>
        <v>200000</v>
      </c>
      <c r="G536">
        <f>(1 - (1 / (1 + EXP(-((Table2[[#This Row],[Volume]] / 1000) - 4.25))))) * 0.4 + 0.6</f>
        <v>0.89859759333506495</v>
      </c>
      <c r="H536">
        <f>Table2[[#This Row],[Sigmoid]]*'Input Data'!$B$7</f>
        <v>673.9481950012987</v>
      </c>
    </row>
    <row r="537" spans="1:8" x14ac:dyDescent="0.25">
      <c r="A537">
        <v>3175</v>
      </c>
      <c r="B537">
        <f>IF(Table2[[#This Row],[Volume]]&lt;'Input Data'!$B$9,'Input Data'!$B$9,IF(Table2[[#This Row],[Volume]]&gt;'Input Data'!$B$10,'Input Data'!$B$10,Table2[[#This Row],[Volume]]))</f>
        <v>3175</v>
      </c>
      <c r="C537" s="18">
        <f>ROUNDDOWN((Table2[[#This Row],[Volume Used]]-'Input Data'!$B$9)/'Input Data'!$B$11,0)*'Input Data'!$B$12</f>
        <v>0</v>
      </c>
      <c r="D537" s="15">
        <f>-(Table2[[#This Row],[Volume]]*(1-Table2[[#This Row],[Discount]])*'Input Data'!$B$2)/Table2[[#This Row],[Volume]]</f>
        <v>500</v>
      </c>
      <c r="E537">
        <f>ROUNDUP(Table2[[#This Row],[Volume]]/'Input Data'!$B$13,0)</f>
        <v>4</v>
      </c>
      <c r="F537">
        <f>-Table2[[#This Row],[Multiplier]]*'Input Data'!$B$3</f>
        <v>200000</v>
      </c>
      <c r="G537">
        <f>(1 - (1 / (1 + EXP(-((Table2[[#This Row],[Volume]] / 1000) - 4.25))))) * 0.4 + 0.6</f>
        <v>0.89821864565056098</v>
      </c>
      <c r="H537">
        <f>Table2[[#This Row],[Sigmoid]]*'Input Data'!$B$7</f>
        <v>673.66398423792077</v>
      </c>
    </row>
    <row r="538" spans="1:8" x14ac:dyDescent="0.25">
      <c r="A538">
        <v>3180</v>
      </c>
      <c r="B538">
        <f>IF(Table2[[#This Row],[Volume]]&lt;'Input Data'!$B$9,'Input Data'!$B$9,IF(Table2[[#This Row],[Volume]]&gt;'Input Data'!$B$10,'Input Data'!$B$10,Table2[[#This Row],[Volume]]))</f>
        <v>3180</v>
      </c>
      <c r="C538" s="18">
        <f>ROUNDDOWN((Table2[[#This Row],[Volume Used]]-'Input Data'!$B$9)/'Input Data'!$B$11,0)*'Input Data'!$B$12</f>
        <v>0</v>
      </c>
      <c r="D538" s="15">
        <f>-(Table2[[#This Row],[Volume]]*(1-Table2[[#This Row],[Discount]])*'Input Data'!$B$2)/Table2[[#This Row],[Volume]]</f>
        <v>500</v>
      </c>
      <c r="E538">
        <f>ROUNDUP(Table2[[#This Row],[Volume]]/'Input Data'!$B$13,0)</f>
        <v>4</v>
      </c>
      <c r="F538">
        <f>-Table2[[#This Row],[Multiplier]]*'Input Data'!$B$3</f>
        <v>200000</v>
      </c>
      <c r="G538">
        <f>(1 - (1 / (1 + EXP(-((Table2[[#This Row],[Volume]] / 1000) - 4.25))))) * 0.4 + 0.6</f>
        <v>0.89783876633099036</v>
      </c>
      <c r="H538">
        <f>Table2[[#This Row],[Sigmoid]]*'Input Data'!$B$7</f>
        <v>673.37907474824272</v>
      </c>
    </row>
    <row r="539" spans="1:8" x14ac:dyDescent="0.25">
      <c r="A539">
        <v>3185</v>
      </c>
      <c r="B539">
        <f>IF(Table2[[#This Row],[Volume]]&lt;'Input Data'!$B$9,'Input Data'!$B$9,IF(Table2[[#This Row],[Volume]]&gt;'Input Data'!$B$10,'Input Data'!$B$10,Table2[[#This Row],[Volume]]))</f>
        <v>3185</v>
      </c>
      <c r="C539" s="18">
        <f>ROUNDDOWN((Table2[[#This Row],[Volume Used]]-'Input Data'!$B$9)/'Input Data'!$B$11,0)*'Input Data'!$B$12</f>
        <v>0</v>
      </c>
      <c r="D539" s="15">
        <f>-(Table2[[#This Row],[Volume]]*(1-Table2[[#This Row],[Discount]])*'Input Data'!$B$2)/Table2[[#This Row],[Volume]]</f>
        <v>500</v>
      </c>
      <c r="E539">
        <f>ROUNDUP(Table2[[#This Row],[Volume]]/'Input Data'!$B$13,0)</f>
        <v>4</v>
      </c>
      <c r="F539">
        <f>-Table2[[#This Row],[Multiplier]]*'Input Data'!$B$3</f>
        <v>200000</v>
      </c>
      <c r="G539">
        <f>(1 - (1 / (1 + EXP(-((Table2[[#This Row],[Volume]] / 1000) - 4.25))))) * 0.4 + 0.6</f>
        <v>0.89745795670250483</v>
      </c>
      <c r="H539">
        <f>Table2[[#This Row],[Sigmoid]]*'Input Data'!$B$7</f>
        <v>673.09346752687861</v>
      </c>
    </row>
    <row r="540" spans="1:8" x14ac:dyDescent="0.25">
      <c r="A540">
        <v>3190</v>
      </c>
      <c r="B540">
        <f>IF(Table2[[#This Row],[Volume]]&lt;'Input Data'!$B$9,'Input Data'!$B$9,IF(Table2[[#This Row],[Volume]]&gt;'Input Data'!$B$10,'Input Data'!$B$10,Table2[[#This Row],[Volume]]))</f>
        <v>3190</v>
      </c>
      <c r="C540" s="18">
        <f>ROUNDDOWN((Table2[[#This Row],[Volume Used]]-'Input Data'!$B$9)/'Input Data'!$B$11,0)*'Input Data'!$B$12</f>
        <v>0</v>
      </c>
      <c r="D540" s="15">
        <f>-(Table2[[#This Row],[Volume]]*(1-Table2[[#This Row],[Discount]])*'Input Data'!$B$2)/Table2[[#This Row],[Volume]]</f>
        <v>500</v>
      </c>
      <c r="E540">
        <f>ROUNDUP(Table2[[#This Row],[Volume]]/'Input Data'!$B$13,0)</f>
        <v>4</v>
      </c>
      <c r="F540">
        <f>-Table2[[#This Row],[Multiplier]]*'Input Data'!$B$3</f>
        <v>200000</v>
      </c>
      <c r="G540">
        <f>(1 - (1 / (1 + EXP(-((Table2[[#This Row],[Volume]] / 1000) - 4.25))))) * 0.4 + 0.6</f>
        <v>0.8970762181210743</v>
      </c>
      <c r="H540">
        <f>Table2[[#This Row],[Sigmoid]]*'Input Data'!$B$7</f>
        <v>672.80716359080577</v>
      </c>
    </row>
    <row r="541" spans="1:8" x14ac:dyDescent="0.25">
      <c r="A541">
        <v>3195</v>
      </c>
      <c r="B541">
        <f>IF(Table2[[#This Row],[Volume]]&lt;'Input Data'!$B$9,'Input Data'!$B$9,IF(Table2[[#This Row],[Volume]]&gt;'Input Data'!$B$10,'Input Data'!$B$10,Table2[[#This Row],[Volume]]))</f>
        <v>3195</v>
      </c>
      <c r="C541" s="18">
        <f>ROUNDDOWN((Table2[[#This Row],[Volume Used]]-'Input Data'!$B$9)/'Input Data'!$B$11,0)*'Input Data'!$B$12</f>
        <v>0</v>
      </c>
      <c r="D541" s="15">
        <f>-(Table2[[#This Row],[Volume]]*(1-Table2[[#This Row],[Discount]])*'Input Data'!$B$2)/Table2[[#This Row],[Volume]]</f>
        <v>500</v>
      </c>
      <c r="E541">
        <f>ROUNDUP(Table2[[#This Row],[Volume]]/'Input Data'!$B$13,0)</f>
        <v>4</v>
      </c>
      <c r="F541">
        <f>-Table2[[#This Row],[Multiplier]]*'Input Data'!$B$3</f>
        <v>200000</v>
      </c>
      <c r="G541">
        <f>(1 - (1 / (1 + EXP(-((Table2[[#This Row],[Volume]] / 1000) - 4.25))))) * 0.4 + 0.6</f>
        <v>0.8966935519725725</v>
      </c>
      <c r="H541">
        <f>Table2[[#This Row],[Sigmoid]]*'Input Data'!$B$7</f>
        <v>672.52016397942941</v>
      </c>
    </row>
    <row r="542" spans="1:8" x14ac:dyDescent="0.25">
      <c r="A542">
        <v>3200</v>
      </c>
      <c r="B542">
        <f>IF(Table2[[#This Row],[Volume]]&lt;'Input Data'!$B$9,'Input Data'!$B$9,IF(Table2[[#This Row],[Volume]]&gt;'Input Data'!$B$10,'Input Data'!$B$10,Table2[[#This Row],[Volume]]))</f>
        <v>3200</v>
      </c>
      <c r="C542" s="18">
        <f>ROUNDDOWN((Table2[[#This Row],[Volume Used]]-'Input Data'!$B$9)/'Input Data'!$B$11,0)*'Input Data'!$B$12</f>
        <v>0</v>
      </c>
      <c r="D542" s="15">
        <f>-(Table2[[#This Row],[Volume]]*(1-Table2[[#This Row],[Discount]])*'Input Data'!$B$2)/Table2[[#This Row],[Volume]]</f>
        <v>500</v>
      </c>
      <c r="E542">
        <f>ROUNDUP(Table2[[#This Row],[Volume]]/'Input Data'!$B$13,0)</f>
        <v>4</v>
      </c>
      <c r="F542">
        <f>-Table2[[#This Row],[Multiplier]]*'Input Data'!$B$3</f>
        <v>200000</v>
      </c>
      <c r="G542">
        <f>(1 - (1 / (1 + EXP(-((Table2[[#This Row],[Volume]] / 1000) - 4.25))))) * 0.4 + 0.6</f>
        <v>0.89630995967286153</v>
      </c>
      <c r="H542">
        <f>Table2[[#This Row],[Sigmoid]]*'Input Data'!$B$7</f>
        <v>672.2324697546461</v>
      </c>
    </row>
    <row r="543" spans="1:8" x14ac:dyDescent="0.25">
      <c r="A543">
        <v>3205</v>
      </c>
      <c r="B543">
        <f>IF(Table2[[#This Row],[Volume]]&lt;'Input Data'!$B$9,'Input Data'!$B$9,IF(Table2[[#This Row],[Volume]]&gt;'Input Data'!$B$10,'Input Data'!$B$10,Table2[[#This Row],[Volume]]))</f>
        <v>3205</v>
      </c>
      <c r="C543" s="18">
        <f>ROUNDDOWN((Table2[[#This Row],[Volume Used]]-'Input Data'!$B$9)/'Input Data'!$B$11,0)*'Input Data'!$B$12</f>
        <v>0</v>
      </c>
      <c r="D543" s="15">
        <f>-(Table2[[#This Row],[Volume]]*(1-Table2[[#This Row],[Discount]])*'Input Data'!$B$2)/Table2[[#This Row],[Volume]]</f>
        <v>500</v>
      </c>
      <c r="E543">
        <f>ROUNDUP(Table2[[#This Row],[Volume]]/'Input Data'!$B$13,0)</f>
        <v>4</v>
      </c>
      <c r="F543">
        <f>-Table2[[#This Row],[Multiplier]]*'Input Data'!$B$3</f>
        <v>200000</v>
      </c>
      <c r="G543">
        <f>(1 - (1 / (1 + EXP(-((Table2[[#This Row],[Volume]] / 1000) - 4.25))))) * 0.4 + 0.6</f>
        <v>0.8959254426678751</v>
      </c>
      <c r="H543">
        <f>Table2[[#This Row],[Sigmoid]]*'Input Data'!$B$7</f>
        <v>671.94408200090629</v>
      </c>
    </row>
    <row r="544" spans="1:8" x14ac:dyDescent="0.25">
      <c r="A544">
        <v>3210</v>
      </c>
      <c r="B544">
        <f>IF(Table2[[#This Row],[Volume]]&lt;'Input Data'!$B$9,'Input Data'!$B$9,IF(Table2[[#This Row],[Volume]]&gt;'Input Data'!$B$10,'Input Data'!$B$10,Table2[[#This Row],[Volume]]))</f>
        <v>3210</v>
      </c>
      <c r="C544" s="18">
        <f>ROUNDDOWN((Table2[[#This Row],[Volume Used]]-'Input Data'!$B$9)/'Input Data'!$B$11,0)*'Input Data'!$B$12</f>
        <v>0</v>
      </c>
      <c r="D544" s="15">
        <f>-(Table2[[#This Row],[Volume]]*(1-Table2[[#This Row],[Discount]])*'Input Data'!$B$2)/Table2[[#This Row],[Volume]]</f>
        <v>500</v>
      </c>
      <c r="E544">
        <f>ROUNDUP(Table2[[#This Row],[Volume]]/'Input Data'!$B$13,0)</f>
        <v>4</v>
      </c>
      <c r="F544">
        <f>-Table2[[#This Row],[Multiplier]]*'Input Data'!$B$3</f>
        <v>200000</v>
      </c>
      <c r="G544">
        <f>(1 - (1 / (1 + EXP(-((Table2[[#This Row],[Volume]] / 1000) - 4.25))))) * 0.4 + 0.6</f>
        <v>0.89554000243369958</v>
      </c>
      <c r="H544">
        <f>Table2[[#This Row],[Sigmoid]]*'Input Data'!$B$7</f>
        <v>671.65500182527467</v>
      </c>
    </row>
    <row r="545" spans="1:8" x14ac:dyDescent="0.25">
      <c r="A545">
        <v>3215</v>
      </c>
      <c r="B545">
        <f>IF(Table2[[#This Row],[Volume]]&lt;'Input Data'!$B$9,'Input Data'!$B$9,IF(Table2[[#This Row],[Volume]]&gt;'Input Data'!$B$10,'Input Data'!$B$10,Table2[[#This Row],[Volume]]))</f>
        <v>3215</v>
      </c>
      <c r="C545" s="18">
        <f>ROUNDDOWN((Table2[[#This Row],[Volume Used]]-'Input Data'!$B$9)/'Input Data'!$B$11,0)*'Input Data'!$B$12</f>
        <v>0</v>
      </c>
      <c r="D545" s="15">
        <f>-(Table2[[#This Row],[Volume]]*(1-Table2[[#This Row],[Discount]])*'Input Data'!$B$2)/Table2[[#This Row],[Volume]]</f>
        <v>500</v>
      </c>
      <c r="E545">
        <f>ROUNDUP(Table2[[#This Row],[Volume]]/'Input Data'!$B$13,0)</f>
        <v>4</v>
      </c>
      <c r="F545">
        <f>-Table2[[#This Row],[Multiplier]]*'Input Data'!$B$3</f>
        <v>200000</v>
      </c>
      <c r="G545">
        <f>(1 - (1 / (1 + EXP(-((Table2[[#This Row],[Volume]] / 1000) - 4.25))))) * 0.4 + 0.6</f>
        <v>0.89515364047665391</v>
      </c>
      <c r="H545">
        <f>Table2[[#This Row],[Sigmoid]]*'Input Data'!$B$7</f>
        <v>671.36523035749042</v>
      </c>
    </row>
    <row r="546" spans="1:8" x14ac:dyDescent="0.25">
      <c r="A546">
        <v>3220</v>
      </c>
      <c r="B546">
        <f>IF(Table2[[#This Row],[Volume]]&lt;'Input Data'!$B$9,'Input Data'!$B$9,IF(Table2[[#This Row],[Volume]]&gt;'Input Data'!$B$10,'Input Data'!$B$10,Table2[[#This Row],[Volume]]))</f>
        <v>3220</v>
      </c>
      <c r="C546" s="18">
        <f>ROUNDDOWN((Table2[[#This Row],[Volume Used]]-'Input Data'!$B$9)/'Input Data'!$B$11,0)*'Input Data'!$B$12</f>
        <v>0</v>
      </c>
      <c r="D546" s="15">
        <f>-(Table2[[#This Row],[Volume]]*(1-Table2[[#This Row],[Discount]])*'Input Data'!$B$2)/Table2[[#This Row],[Volume]]</f>
        <v>500</v>
      </c>
      <c r="E546">
        <f>ROUNDUP(Table2[[#This Row],[Volume]]/'Input Data'!$B$13,0)</f>
        <v>4</v>
      </c>
      <c r="F546">
        <f>-Table2[[#This Row],[Multiplier]]*'Input Data'!$B$3</f>
        <v>200000</v>
      </c>
      <c r="G546">
        <f>(1 - (1 / (1 + EXP(-((Table2[[#This Row],[Volume]] / 1000) - 4.25))))) * 0.4 + 0.6</f>
        <v>0.89476635833336804</v>
      </c>
      <c r="H546">
        <f>Table2[[#This Row],[Sigmoid]]*'Input Data'!$B$7</f>
        <v>671.07476875002601</v>
      </c>
    </row>
    <row r="547" spans="1:8" x14ac:dyDescent="0.25">
      <c r="A547">
        <v>3225</v>
      </c>
      <c r="B547">
        <f>IF(Table2[[#This Row],[Volume]]&lt;'Input Data'!$B$9,'Input Data'!$B$9,IF(Table2[[#This Row],[Volume]]&gt;'Input Data'!$B$10,'Input Data'!$B$10,Table2[[#This Row],[Volume]]))</f>
        <v>3225</v>
      </c>
      <c r="C547" s="18">
        <f>ROUNDDOWN((Table2[[#This Row],[Volume Used]]-'Input Data'!$B$9)/'Input Data'!$B$11,0)*'Input Data'!$B$12</f>
        <v>0</v>
      </c>
      <c r="D547" s="15">
        <f>-(Table2[[#This Row],[Volume]]*(1-Table2[[#This Row],[Discount]])*'Input Data'!$B$2)/Table2[[#This Row],[Volume]]</f>
        <v>500</v>
      </c>
      <c r="E547">
        <f>ROUNDUP(Table2[[#This Row],[Volume]]/'Input Data'!$B$13,0)</f>
        <v>4</v>
      </c>
      <c r="F547">
        <f>-Table2[[#This Row],[Multiplier]]*'Input Data'!$B$3</f>
        <v>200000</v>
      </c>
      <c r="G547">
        <f>(1 - (1 / (1 + EXP(-((Table2[[#This Row],[Volume]] / 1000) - 4.25))))) * 0.4 + 0.6</f>
        <v>0.89437815757085937</v>
      </c>
      <c r="H547">
        <f>Table2[[#This Row],[Sigmoid]]*'Input Data'!$B$7</f>
        <v>670.78361817814448</v>
      </c>
    </row>
    <row r="548" spans="1:8" x14ac:dyDescent="0.25">
      <c r="A548">
        <v>3230</v>
      </c>
      <c r="B548">
        <f>IF(Table2[[#This Row],[Volume]]&lt;'Input Data'!$B$9,'Input Data'!$B$9,IF(Table2[[#This Row],[Volume]]&gt;'Input Data'!$B$10,'Input Data'!$B$10,Table2[[#This Row],[Volume]]))</f>
        <v>3230</v>
      </c>
      <c r="C548" s="18">
        <f>ROUNDDOWN((Table2[[#This Row],[Volume Used]]-'Input Data'!$B$9)/'Input Data'!$B$11,0)*'Input Data'!$B$12</f>
        <v>0</v>
      </c>
      <c r="D548" s="15">
        <f>-(Table2[[#This Row],[Volume]]*(1-Table2[[#This Row],[Discount]])*'Input Data'!$B$2)/Table2[[#This Row],[Volume]]</f>
        <v>500</v>
      </c>
      <c r="E548">
        <f>ROUNDUP(Table2[[#This Row],[Volume]]/'Input Data'!$B$13,0)</f>
        <v>4</v>
      </c>
      <c r="F548">
        <f>-Table2[[#This Row],[Multiplier]]*'Input Data'!$B$3</f>
        <v>200000</v>
      </c>
      <c r="G548">
        <f>(1 - (1 / (1 + EXP(-((Table2[[#This Row],[Volume]] / 1000) - 4.25))))) * 0.4 + 0.6</f>
        <v>0.89398903978660749</v>
      </c>
      <c r="H548">
        <f>Table2[[#This Row],[Sigmoid]]*'Input Data'!$B$7</f>
        <v>670.4917798399556</v>
      </c>
    </row>
    <row r="549" spans="1:8" x14ac:dyDescent="0.25">
      <c r="A549">
        <v>3235</v>
      </c>
      <c r="B549">
        <f>IF(Table2[[#This Row],[Volume]]&lt;'Input Data'!$B$9,'Input Data'!$B$9,IF(Table2[[#This Row],[Volume]]&gt;'Input Data'!$B$10,'Input Data'!$B$10,Table2[[#This Row],[Volume]]))</f>
        <v>3235</v>
      </c>
      <c r="C549" s="18">
        <f>ROUNDDOWN((Table2[[#This Row],[Volume Used]]-'Input Data'!$B$9)/'Input Data'!$B$11,0)*'Input Data'!$B$12</f>
        <v>0</v>
      </c>
      <c r="D549" s="15">
        <f>-(Table2[[#This Row],[Volume]]*(1-Table2[[#This Row],[Discount]])*'Input Data'!$B$2)/Table2[[#This Row],[Volume]]</f>
        <v>500</v>
      </c>
      <c r="E549">
        <f>ROUNDUP(Table2[[#This Row],[Volume]]/'Input Data'!$B$13,0)</f>
        <v>4</v>
      </c>
      <c r="F549">
        <f>-Table2[[#This Row],[Multiplier]]*'Input Data'!$B$3</f>
        <v>200000</v>
      </c>
      <c r="G549">
        <f>(1 - (1 / (1 + EXP(-((Table2[[#This Row],[Volume]] / 1000) - 4.25))))) * 0.4 + 0.6</f>
        <v>0.8935990066086279</v>
      </c>
      <c r="H549">
        <f>Table2[[#This Row],[Sigmoid]]*'Input Data'!$B$7</f>
        <v>670.1992549564709</v>
      </c>
    </row>
    <row r="550" spans="1:8" x14ac:dyDescent="0.25">
      <c r="A550">
        <v>3240</v>
      </c>
      <c r="B550">
        <f>IF(Table2[[#This Row],[Volume]]&lt;'Input Data'!$B$9,'Input Data'!$B$9,IF(Table2[[#This Row],[Volume]]&gt;'Input Data'!$B$10,'Input Data'!$B$10,Table2[[#This Row],[Volume]]))</f>
        <v>3240</v>
      </c>
      <c r="C550" s="18">
        <f>ROUNDDOWN((Table2[[#This Row],[Volume Used]]-'Input Data'!$B$9)/'Input Data'!$B$11,0)*'Input Data'!$B$12</f>
        <v>0</v>
      </c>
      <c r="D550" s="15">
        <f>-(Table2[[#This Row],[Volume]]*(1-Table2[[#This Row],[Discount]])*'Input Data'!$B$2)/Table2[[#This Row],[Volume]]</f>
        <v>500</v>
      </c>
      <c r="E550">
        <f>ROUNDUP(Table2[[#This Row],[Volume]]/'Input Data'!$B$13,0)</f>
        <v>4</v>
      </c>
      <c r="F550">
        <f>-Table2[[#This Row],[Multiplier]]*'Input Data'!$B$3</f>
        <v>200000</v>
      </c>
      <c r="G550">
        <f>(1 - (1 / (1 + EXP(-((Table2[[#This Row],[Volume]] / 1000) - 4.25))))) * 0.4 + 0.6</f>
        <v>0.89320805969554296</v>
      </c>
      <c r="H550">
        <f>Table2[[#This Row],[Sigmoid]]*'Input Data'!$B$7</f>
        <v>669.90604477165721</v>
      </c>
    </row>
    <row r="551" spans="1:8" x14ac:dyDescent="0.25">
      <c r="A551">
        <v>3245</v>
      </c>
      <c r="B551">
        <f>IF(Table2[[#This Row],[Volume]]&lt;'Input Data'!$B$9,'Input Data'!$B$9,IF(Table2[[#This Row],[Volume]]&gt;'Input Data'!$B$10,'Input Data'!$B$10,Table2[[#This Row],[Volume]]))</f>
        <v>3245</v>
      </c>
      <c r="C551" s="18">
        <f>ROUNDDOWN((Table2[[#This Row],[Volume Used]]-'Input Data'!$B$9)/'Input Data'!$B$11,0)*'Input Data'!$B$12</f>
        <v>0</v>
      </c>
      <c r="D551" s="15">
        <f>-(Table2[[#This Row],[Volume]]*(1-Table2[[#This Row],[Discount]])*'Input Data'!$B$2)/Table2[[#This Row],[Volume]]</f>
        <v>500</v>
      </c>
      <c r="E551">
        <f>ROUNDUP(Table2[[#This Row],[Volume]]/'Input Data'!$B$13,0)</f>
        <v>4</v>
      </c>
      <c r="F551">
        <f>-Table2[[#This Row],[Multiplier]]*'Input Data'!$B$3</f>
        <v>200000</v>
      </c>
      <c r="G551">
        <f>(1 - (1 / (1 + EXP(-((Table2[[#This Row],[Volume]] / 1000) - 4.25))))) * 0.4 + 0.6</f>
        <v>0.89281620073665269</v>
      </c>
      <c r="H551">
        <f>Table2[[#This Row],[Sigmoid]]*'Input Data'!$B$7</f>
        <v>669.61215055248954</v>
      </c>
    </row>
    <row r="552" spans="1:8" x14ac:dyDescent="0.25">
      <c r="A552">
        <v>3250</v>
      </c>
      <c r="B552">
        <f>IF(Table2[[#This Row],[Volume]]&lt;'Input Data'!$B$9,'Input Data'!$B$9,IF(Table2[[#This Row],[Volume]]&gt;'Input Data'!$B$10,'Input Data'!$B$10,Table2[[#This Row],[Volume]]))</f>
        <v>3250</v>
      </c>
      <c r="C552" s="18">
        <f>ROUNDDOWN((Table2[[#This Row],[Volume Used]]-'Input Data'!$B$9)/'Input Data'!$B$11,0)*'Input Data'!$B$12</f>
        <v>0</v>
      </c>
      <c r="D552" s="15">
        <f>-(Table2[[#This Row],[Volume]]*(1-Table2[[#This Row],[Discount]])*'Input Data'!$B$2)/Table2[[#This Row],[Volume]]</f>
        <v>500</v>
      </c>
      <c r="E552">
        <f>ROUNDUP(Table2[[#This Row],[Volume]]/'Input Data'!$B$13,0)</f>
        <v>4</v>
      </c>
      <c r="F552">
        <f>-Table2[[#This Row],[Multiplier]]*'Input Data'!$B$3</f>
        <v>200000</v>
      </c>
      <c r="G552">
        <f>(1 - (1 / (1 + EXP(-((Table2[[#This Row],[Volume]] / 1000) - 4.25))))) * 0.4 + 0.6</f>
        <v>0.89242343145200187</v>
      </c>
      <c r="H552">
        <f>Table2[[#This Row],[Sigmoid]]*'Input Data'!$B$7</f>
        <v>669.31757358900143</v>
      </c>
    </row>
    <row r="553" spans="1:8" x14ac:dyDescent="0.25">
      <c r="A553">
        <v>3255</v>
      </c>
      <c r="B553">
        <f>IF(Table2[[#This Row],[Volume]]&lt;'Input Data'!$B$9,'Input Data'!$B$9,IF(Table2[[#This Row],[Volume]]&gt;'Input Data'!$B$10,'Input Data'!$B$10,Table2[[#This Row],[Volume]]))</f>
        <v>3255</v>
      </c>
      <c r="C553" s="18">
        <f>ROUNDDOWN((Table2[[#This Row],[Volume Used]]-'Input Data'!$B$9)/'Input Data'!$B$11,0)*'Input Data'!$B$12</f>
        <v>0</v>
      </c>
      <c r="D553" s="15">
        <f>-(Table2[[#This Row],[Volume]]*(1-Table2[[#This Row],[Discount]])*'Input Data'!$B$2)/Table2[[#This Row],[Volume]]</f>
        <v>500</v>
      </c>
      <c r="E553">
        <f>ROUNDUP(Table2[[#This Row],[Volume]]/'Input Data'!$B$13,0)</f>
        <v>4</v>
      </c>
      <c r="F553">
        <f>-Table2[[#This Row],[Multiplier]]*'Input Data'!$B$3</f>
        <v>200000</v>
      </c>
      <c r="G553">
        <f>(1 - (1 / (1 + EXP(-((Table2[[#This Row],[Volume]] / 1000) - 4.25))))) * 0.4 + 0.6</f>
        <v>0.89202975359244752</v>
      </c>
      <c r="H553">
        <f>Table2[[#This Row],[Sigmoid]]*'Input Data'!$B$7</f>
        <v>669.02231519433565</v>
      </c>
    </row>
    <row r="554" spans="1:8" x14ac:dyDescent="0.25">
      <c r="A554">
        <v>3260</v>
      </c>
      <c r="B554">
        <f>IF(Table2[[#This Row],[Volume]]&lt;'Input Data'!$B$9,'Input Data'!$B$9,IF(Table2[[#This Row],[Volume]]&gt;'Input Data'!$B$10,'Input Data'!$B$10,Table2[[#This Row],[Volume]]))</f>
        <v>3260</v>
      </c>
      <c r="C554" s="18">
        <f>ROUNDDOWN((Table2[[#This Row],[Volume Used]]-'Input Data'!$B$9)/'Input Data'!$B$11,0)*'Input Data'!$B$12</f>
        <v>0</v>
      </c>
      <c r="D554" s="15">
        <f>-(Table2[[#This Row],[Volume]]*(1-Table2[[#This Row],[Discount]])*'Input Data'!$B$2)/Table2[[#This Row],[Volume]]</f>
        <v>500</v>
      </c>
      <c r="E554">
        <f>ROUNDUP(Table2[[#This Row],[Volume]]/'Input Data'!$B$13,0)</f>
        <v>4</v>
      </c>
      <c r="F554">
        <f>-Table2[[#This Row],[Multiplier]]*'Input Data'!$B$3</f>
        <v>200000</v>
      </c>
      <c r="G554">
        <f>(1 - (1 / (1 + EXP(-((Table2[[#This Row],[Volume]] / 1000) - 4.25))))) * 0.4 + 0.6</f>
        <v>0.89163516893972261</v>
      </c>
      <c r="H554">
        <f>Table2[[#This Row],[Sigmoid]]*'Input Data'!$B$7</f>
        <v>668.72637670479196</v>
      </c>
    </row>
    <row r="555" spans="1:8" x14ac:dyDescent="0.25">
      <c r="A555">
        <v>3265</v>
      </c>
      <c r="B555">
        <f>IF(Table2[[#This Row],[Volume]]&lt;'Input Data'!$B$9,'Input Data'!$B$9,IF(Table2[[#This Row],[Volume]]&gt;'Input Data'!$B$10,'Input Data'!$B$10,Table2[[#This Row],[Volume]]))</f>
        <v>3265</v>
      </c>
      <c r="C555" s="18">
        <f>ROUNDDOWN((Table2[[#This Row],[Volume Used]]-'Input Data'!$B$9)/'Input Data'!$B$11,0)*'Input Data'!$B$12</f>
        <v>0</v>
      </c>
      <c r="D555" s="15">
        <f>-(Table2[[#This Row],[Volume]]*(1-Table2[[#This Row],[Discount]])*'Input Data'!$B$2)/Table2[[#This Row],[Volume]]</f>
        <v>500</v>
      </c>
      <c r="E555">
        <f>ROUNDUP(Table2[[#This Row],[Volume]]/'Input Data'!$B$13,0)</f>
        <v>4</v>
      </c>
      <c r="F555">
        <f>-Table2[[#This Row],[Multiplier]]*'Input Data'!$B$3</f>
        <v>200000</v>
      </c>
      <c r="G555">
        <f>(1 - (1 / (1 + EXP(-((Table2[[#This Row],[Volume]] / 1000) - 4.25))))) * 0.4 + 0.6</f>
        <v>0.89123967930649961</v>
      </c>
      <c r="H555">
        <f>Table2[[#This Row],[Sigmoid]]*'Input Data'!$B$7</f>
        <v>668.42975947987475</v>
      </c>
    </row>
    <row r="556" spans="1:8" x14ac:dyDescent="0.25">
      <c r="A556">
        <v>3270</v>
      </c>
      <c r="B556">
        <f>IF(Table2[[#This Row],[Volume]]&lt;'Input Data'!$B$9,'Input Data'!$B$9,IF(Table2[[#This Row],[Volume]]&gt;'Input Data'!$B$10,'Input Data'!$B$10,Table2[[#This Row],[Volume]]))</f>
        <v>3270</v>
      </c>
      <c r="C556" s="18">
        <f>ROUNDDOWN((Table2[[#This Row],[Volume Used]]-'Input Data'!$B$9)/'Input Data'!$B$11,0)*'Input Data'!$B$12</f>
        <v>0</v>
      </c>
      <c r="D556" s="15">
        <f>-(Table2[[#This Row],[Volume]]*(1-Table2[[#This Row],[Discount]])*'Input Data'!$B$2)/Table2[[#This Row],[Volume]]</f>
        <v>500</v>
      </c>
      <c r="E556">
        <f>ROUNDUP(Table2[[#This Row],[Volume]]/'Input Data'!$B$13,0)</f>
        <v>4</v>
      </c>
      <c r="F556">
        <f>-Table2[[#This Row],[Multiplier]]*'Input Data'!$B$3</f>
        <v>200000</v>
      </c>
      <c r="G556">
        <f>(1 - (1 / (1 + EXP(-((Table2[[#This Row],[Volume]] / 1000) - 4.25))))) * 0.4 + 0.6</f>
        <v>0.89084328653645173</v>
      </c>
      <c r="H556">
        <f>Table2[[#This Row],[Sigmoid]]*'Input Data'!$B$7</f>
        <v>668.13246490233882</v>
      </c>
    </row>
    <row r="557" spans="1:8" x14ac:dyDescent="0.25">
      <c r="A557">
        <v>3275</v>
      </c>
      <c r="B557">
        <f>IF(Table2[[#This Row],[Volume]]&lt;'Input Data'!$B$9,'Input Data'!$B$9,IF(Table2[[#This Row],[Volume]]&gt;'Input Data'!$B$10,'Input Data'!$B$10,Table2[[#This Row],[Volume]]))</f>
        <v>3275</v>
      </c>
      <c r="C557" s="18">
        <f>ROUNDDOWN((Table2[[#This Row],[Volume Used]]-'Input Data'!$B$9)/'Input Data'!$B$11,0)*'Input Data'!$B$12</f>
        <v>0</v>
      </c>
      <c r="D557" s="15">
        <f>-(Table2[[#This Row],[Volume]]*(1-Table2[[#This Row],[Discount]])*'Input Data'!$B$2)/Table2[[#This Row],[Volume]]</f>
        <v>500</v>
      </c>
      <c r="E557">
        <f>ROUNDUP(Table2[[#This Row],[Volume]]/'Input Data'!$B$13,0)</f>
        <v>4</v>
      </c>
      <c r="F557">
        <f>-Table2[[#This Row],[Multiplier]]*'Input Data'!$B$3</f>
        <v>200000</v>
      </c>
      <c r="G557">
        <f>(1 - (1 / (1 + EXP(-((Table2[[#This Row],[Volume]] / 1000) - 4.25))))) * 0.4 + 0.6</f>
        <v>0.89044599250431167</v>
      </c>
      <c r="H557">
        <f>Table2[[#This Row],[Sigmoid]]*'Input Data'!$B$7</f>
        <v>667.83449437823379</v>
      </c>
    </row>
    <row r="558" spans="1:8" x14ac:dyDescent="0.25">
      <c r="A558">
        <v>3280</v>
      </c>
      <c r="B558">
        <f>IF(Table2[[#This Row],[Volume]]&lt;'Input Data'!$B$9,'Input Data'!$B$9,IF(Table2[[#This Row],[Volume]]&gt;'Input Data'!$B$10,'Input Data'!$B$10,Table2[[#This Row],[Volume]]))</f>
        <v>3280</v>
      </c>
      <c r="C558" s="18">
        <f>ROUNDDOWN((Table2[[#This Row],[Volume Used]]-'Input Data'!$B$9)/'Input Data'!$B$11,0)*'Input Data'!$B$12</f>
        <v>0</v>
      </c>
      <c r="D558" s="15">
        <f>-(Table2[[#This Row],[Volume]]*(1-Table2[[#This Row],[Discount]])*'Input Data'!$B$2)/Table2[[#This Row],[Volume]]</f>
        <v>500</v>
      </c>
      <c r="E558">
        <f>ROUNDUP(Table2[[#This Row],[Volume]]/'Input Data'!$B$13,0)</f>
        <v>4</v>
      </c>
      <c r="F558">
        <f>-Table2[[#This Row],[Multiplier]]*'Input Data'!$B$3</f>
        <v>200000</v>
      </c>
      <c r="G558">
        <f>(1 - (1 / (1 + EXP(-((Table2[[#This Row],[Volume]] / 1000) - 4.25))))) * 0.4 + 0.6</f>
        <v>0.89004779911592924</v>
      </c>
      <c r="H558">
        <f>Table2[[#This Row],[Sigmoid]]*'Input Data'!$B$7</f>
        <v>667.53584933694697</v>
      </c>
    </row>
    <row r="559" spans="1:8" x14ac:dyDescent="0.25">
      <c r="A559">
        <v>3285</v>
      </c>
      <c r="B559">
        <f>IF(Table2[[#This Row],[Volume]]&lt;'Input Data'!$B$9,'Input Data'!$B$9,IF(Table2[[#This Row],[Volume]]&gt;'Input Data'!$B$10,'Input Data'!$B$10,Table2[[#This Row],[Volume]]))</f>
        <v>3285</v>
      </c>
      <c r="C559" s="18">
        <f>ROUNDDOWN((Table2[[#This Row],[Volume Used]]-'Input Data'!$B$9)/'Input Data'!$B$11,0)*'Input Data'!$B$12</f>
        <v>0</v>
      </c>
      <c r="D559" s="15">
        <f>-(Table2[[#This Row],[Volume]]*(1-Table2[[#This Row],[Discount]])*'Input Data'!$B$2)/Table2[[#This Row],[Volume]]</f>
        <v>500</v>
      </c>
      <c r="E559">
        <f>ROUNDUP(Table2[[#This Row],[Volume]]/'Input Data'!$B$13,0)</f>
        <v>4</v>
      </c>
      <c r="F559">
        <f>-Table2[[#This Row],[Multiplier]]*'Input Data'!$B$3</f>
        <v>200000</v>
      </c>
      <c r="G559">
        <f>(1 - (1 / (1 + EXP(-((Table2[[#This Row],[Volume]] / 1000) - 4.25))))) * 0.4 + 0.6</f>
        <v>0.88964870830832743</v>
      </c>
      <c r="H559">
        <f>Table2[[#This Row],[Sigmoid]]*'Input Data'!$B$7</f>
        <v>667.23653123124552</v>
      </c>
    </row>
    <row r="560" spans="1:8" x14ac:dyDescent="0.25">
      <c r="A560">
        <v>3290</v>
      </c>
      <c r="B560">
        <f>IF(Table2[[#This Row],[Volume]]&lt;'Input Data'!$B$9,'Input Data'!$B$9,IF(Table2[[#This Row],[Volume]]&gt;'Input Data'!$B$10,'Input Data'!$B$10,Table2[[#This Row],[Volume]]))</f>
        <v>3290</v>
      </c>
      <c r="C560" s="18">
        <f>ROUNDDOWN((Table2[[#This Row],[Volume Used]]-'Input Data'!$B$9)/'Input Data'!$B$11,0)*'Input Data'!$B$12</f>
        <v>0</v>
      </c>
      <c r="D560" s="15">
        <f>-(Table2[[#This Row],[Volume]]*(1-Table2[[#This Row],[Discount]])*'Input Data'!$B$2)/Table2[[#This Row],[Volume]]</f>
        <v>500</v>
      </c>
      <c r="E560">
        <f>ROUNDUP(Table2[[#This Row],[Volume]]/'Input Data'!$B$13,0)</f>
        <v>4</v>
      </c>
      <c r="F560">
        <f>-Table2[[#This Row],[Multiplier]]*'Input Data'!$B$3</f>
        <v>200000</v>
      </c>
      <c r="G560">
        <f>(1 - (1 / (1 + EXP(-((Table2[[#This Row],[Volume]] / 1000) - 4.25))))) * 0.4 + 0.6</f>
        <v>0.88924872204975591</v>
      </c>
      <c r="H560">
        <f>Table2[[#This Row],[Sigmoid]]*'Input Data'!$B$7</f>
        <v>666.93654153731688</v>
      </c>
    </row>
    <row r="561" spans="1:8" x14ac:dyDescent="0.25">
      <c r="A561">
        <v>3295</v>
      </c>
      <c r="B561">
        <f>IF(Table2[[#This Row],[Volume]]&lt;'Input Data'!$B$9,'Input Data'!$B$9,IF(Table2[[#This Row],[Volume]]&gt;'Input Data'!$B$10,'Input Data'!$B$10,Table2[[#This Row],[Volume]]))</f>
        <v>3295</v>
      </c>
      <c r="C561" s="18">
        <f>ROUNDDOWN((Table2[[#This Row],[Volume Used]]-'Input Data'!$B$9)/'Input Data'!$B$11,0)*'Input Data'!$B$12</f>
        <v>0</v>
      </c>
      <c r="D561" s="15">
        <f>-(Table2[[#This Row],[Volume]]*(1-Table2[[#This Row],[Discount]])*'Input Data'!$B$2)/Table2[[#This Row],[Volume]]</f>
        <v>500</v>
      </c>
      <c r="E561">
        <f>ROUNDUP(Table2[[#This Row],[Volume]]/'Input Data'!$B$13,0)</f>
        <v>4</v>
      </c>
      <c r="F561">
        <f>-Table2[[#This Row],[Multiplier]]*'Input Data'!$B$3</f>
        <v>200000</v>
      </c>
      <c r="G561">
        <f>(1 - (1 / (1 + EXP(-((Table2[[#This Row],[Volume]] / 1000) - 4.25))))) * 0.4 + 0.6</f>
        <v>0.8888478423397429</v>
      </c>
      <c r="H561">
        <f>Table2[[#This Row],[Sigmoid]]*'Input Data'!$B$7</f>
        <v>666.6358817548072</v>
      </c>
    </row>
    <row r="562" spans="1:8" x14ac:dyDescent="0.25">
      <c r="A562">
        <v>3300</v>
      </c>
      <c r="B562">
        <f>IF(Table2[[#This Row],[Volume]]&lt;'Input Data'!$B$9,'Input Data'!$B$9,IF(Table2[[#This Row],[Volume]]&gt;'Input Data'!$B$10,'Input Data'!$B$10,Table2[[#This Row],[Volume]]))</f>
        <v>3300</v>
      </c>
      <c r="C562" s="18">
        <f>ROUNDDOWN((Table2[[#This Row],[Volume Used]]-'Input Data'!$B$9)/'Input Data'!$B$11,0)*'Input Data'!$B$12</f>
        <v>0</v>
      </c>
      <c r="D562" s="15">
        <f>-(Table2[[#This Row],[Volume]]*(1-Table2[[#This Row],[Discount]])*'Input Data'!$B$2)/Table2[[#This Row],[Volume]]</f>
        <v>500</v>
      </c>
      <c r="E562">
        <f>ROUNDUP(Table2[[#This Row],[Volume]]/'Input Data'!$B$13,0)</f>
        <v>4</v>
      </c>
      <c r="F562">
        <f>-Table2[[#This Row],[Multiplier]]*'Input Data'!$B$3</f>
        <v>200000</v>
      </c>
      <c r="G562">
        <f>(1 - (1 / (1 + EXP(-((Table2[[#This Row],[Volume]] / 1000) - 4.25))))) * 0.4 + 0.6</f>
        <v>0.88844607120914521</v>
      </c>
      <c r="H562">
        <f>Table2[[#This Row],[Sigmoid]]*'Input Data'!$B$7</f>
        <v>666.33455340685896</v>
      </c>
    </row>
    <row r="563" spans="1:8" x14ac:dyDescent="0.25">
      <c r="A563">
        <v>3305</v>
      </c>
      <c r="B563">
        <f>IF(Table2[[#This Row],[Volume]]&lt;'Input Data'!$B$9,'Input Data'!$B$9,IF(Table2[[#This Row],[Volume]]&gt;'Input Data'!$B$10,'Input Data'!$B$10,Table2[[#This Row],[Volume]]))</f>
        <v>3305</v>
      </c>
      <c r="C563" s="18">
        <f>ROUNDDOWN((Table2[[#This Row],[Volume Used]]-'Input Data'!$B$9)/'Input Data'!$B$11,0)*'Input Data'!$B$12</f>
        <v>0</v>
      </c>
      <c r="D563" s="15">
        <f>-(Table2[[#This Row],[Volume]]*(1-Table2[[#This Row],[Discount]])*'Input Data'!$B$2)/Table2[[#This Row],[Volume]]</f>
        <v>500</v>
      </c>
      <c r="E563">
        <f>ROUNDUP(Table2[[#This Row],[Volume]]/'Input Data'!$B$13,0)</f>
        <v>4</v>
      </c>
      <c r="F563">
        <f>-Table2[[#This Row],[Multiplier]]*'Input Data'!$B$3</f>
        <v>200000</v>
      </c>
      <c r="G563">
        <f>(1 - (1 / (1 + EXP(-((Table2[[#This Row],[Volume]] / 1000) - 4.25))))) * 0.4 + 0.6</f>
        <v>0.88804341072019655</v>
      </c>
      <c r="H563">
        <f>Table2[[#This Row],[Sigmoid]]*'Input Data'!$B$7</f>
        <v>666.03255804014736</v>
      </c>
    </row>
    <row r="564" spans="1:8" x14ac:dyDescent="0.25">
      <c r="A564">
        <v>3310</v>
      </c>
      <c r="B564">
        <f>IF(Table2[[#This Row],[Volume]]&lt;'Input Data'!$B$9,'Input Data'!$B$9,IF(Table2[[#This Row],[Volume]]&gt;'Input Data'!$B$10,'Input Data'!$B$10,Table2[[#This Row],[Volume]]))</f>
        <v>3310</v>
      </c>
      <c r="C564" s="18">
        <f>ROUNDDOWN((Table2[[#This Row],[Volume Used]]-'Input Data'!$B$9)/'Input Data'!$B$11,0)*'Input Data'!$B$12</f>
        <v>0</v>
      </c>
      <c r="D564" s="15">
        <f>-(Table2[[#This Row],[Volume]]*(1-Table2[[#This Row],[Discount]])*'Input Data'!$B$2)/Table2[[#This Row],[Volume]]</f>
        <v>500</v>
      </c>
      <c r="E564">
        <f>ROUNDUP(Table2[[#This Row],[Volume]]/'Input Data'!$B$13,0)</f>
        <v>4</v>
      </c>
      <c r="F564">
        <f>-Table2[[#This Row],[Multiplier]]*'Input Data'!$B$3</f>
        <v>200000</v>
      </c>
      <c r="G564">
        <f>(1 - (1 / (1 + EXP(-((Table2[[#This Row],[Volume]] / 1000) - 4.25))))) * 0.4 + 0.6</f>
        <v>0.88763986296655362</v>
      </c>
      <c r="H564">
        <f>Table2[[#This Row],[Sigmoid]]*'Input Data'!$B$7</f>
        <v>665.72989722491525</v>
      </c>
    </row>
    <row r="565" spans="1:8" x14ac:dyDescent="0.25">
      <c r="A565">
        <v>3315</v>
      </c>
      <c r="B565">
        <f>IF(Table2[[#This Row],[Volume]]&lt;'Input Data'!$B$9,'Input Data'!$B$9,IF(Table2[[#This Row],[Volume]]&gt;'Input Data'!$B$10,'Input Data'!$B$10,Table2[[#This Row],[Volume]]))</f>
        <v>3315</v>
      </c>
      <c r="C565" s="18">
        <f>ROUNDDOWN((Table2[[#This Row],[Volume Used]]-'Input Data'!$B$9)/'Input Data'!$B$11,0)*'Input Data'!$B$12</f>
        <v>0</v>
      </c>
      <c r="D565" s="15">
        <f>-(Table2[[#This Row],[Volume]]*(1-Table2[[#This Row],[Discount]])*'Input Data'!$B$2)/Table2[[#This Row],[Volume]]</f>
        <v>500</v>
      </c>
      <c r="E565">
        <f>ROUNDUP(Table2[[#This Row],[Volume]]/'Input Data'!$B$13,0)</f>
        <v>4</v>
      </c>
      <c r="F565">
        <f>-Table2[[#This Row],[Multiplier]]*'Input Data'!$B$3</f>
        <v>200000</v>
      </c>
      <c r="G565">
        <f>(1 - (1 / (1 + EXP(-((Table2[[#This Row],[Volume]] / 1000) - 4.25))))) * 0.4 + 0.6</f>
        <v>0.88723543007333994</v>
      </c>
      <c r="H565">
        <f>Table2[[#This Row],[Sigmoid]]*'Input Data'!$B$7</f>
        <v>665.42657255500501</v>
      </c>
    </row>
    <row r="566" spans="1:8" x14ac:dyDescent="0.25">
      <c r="A566">
        <v>3320</v>
      </c>
      <c r="B566">
        <f>IF(Table2[[#This Row],[Volume]]&lt;'Input Data'!$B$9,'Input Data'!$B$9,IF(Table2[[#This Row],[Volume]]&gt;'Input Data'!$B$10,'Input Data'!$B$10,Table2[[#This Row],[Volume]]))</f>
        <v>3320</v>
      </c>
      <c r="C566" s="18">
        <f>ROUNDDOWN((Table2[[#This Row],[Volume Used]]-'Input Data'!$B$9)/'Input Data'!$B$11,0)*'Input Data'!$B$12</f>
        <v>0</v>
      </c>
      <c r="D566" s="15">
        <f>-(Table2[[#This Row],[Volume]]*(1-Table2[[#This Row],[Discount]])*'Input Data'!$B$2)/Table2[[#This Row],[Volume]]</f>
        <v>500</v>
      </c>
      <c r="E566">
        <f>ROUNDUP(Table2[[#This Row],[Volume]]/'Input Data'!$B$13,0)</f>
        <v>4</v>
      </c>
      <c r="F566">
        <f>-Table2[[#This Row],[Multiplier]]*'Input Data'!$B$3</f>
        <v>200000</v>
      </c>
      <c r="G566">
        <f>(1 - (1 / (1 + EXP(-((Table2[[#This Row],[Volume]] / 1000) - 4.25))))) * 0.4 + 0.6</f>
        <v>0.88683011419718905</v>
      </c>
      <c r="H566">
        <f>Table2[[#This Row],[Sigmoid]]*'Input Data'!$B$7</f>
        <v>665.12258564789181</v>
      </c>
    </row>
    <row r="567" spans="1:8" x14ac:dyDescent="0.25">
      <c r="A567">
        <v>3325</v>
      </c>
      <c r="B567">
        <f>IF(Table2[[#This Row],[Volume]]&lt;'Input Data'!$B$9,'Input Data'!$B$9,IF(Table2[[#This Row],[Volume]]&gt;'Input Data'!$B$10,'Input Data'!$B$10,Table2[[#This Row],[Volume]]))</f>
        <v>3325</v>
      </c>
      <c r="C567" s="18">
        <f>ROUNDDOWN((Table2[[#This Row],[Volume Used]]-'Input Data'!$B$9)/'Input Data'!$B$11,0)*'Input Data'!$B$12</f>
        <v>0</v>
      </c>
      <c r="D567" s="15">
        <f>-(Table2[[#This Row],[Volume]]*(1-Table2[[#This Row],[Discount]])*'Input Data'!$B$2)/Table2[[#This Row],[Volume]]</f>
        <v>500</v>
      </c>
      <c r="E567">
        <f>ROUNDUP(Table2[[#This Row],[Volume]]/'Input Data'!$B$13,0)</f>
        <v>4</v>
      </c>
      <c r="F567">
        <f>-Table2[[#This Row],[Multiplier]]*'Input Data'!$B$3</f>
        <v>200000</v>
      </c>
      <c r="G567">
        <f>(1 - (1 / (1 + EXP(-((Table2[[#This Row],[Volume]] / 1000) - 4.25))))) * 0.4 + 0.6</f>
        <v>0.88642391752628391</v>
      </c>
      <c r="H567">
        <f>Table2[[#This Row],[Sigmoid]]*'Input Data'!$B$7</f>
        <v>664.81793814471291</v>
      </c>
    </row>
    <row r="568" spans="1:8" x14ac:dyDescent="0.25">
      <c r="A568">
        <v>3330</v>
      </c>
      <c r="B568">
        <f>IF(Table2[[#This Row],[Volume]]&lt;'Input Data'!$B$9,'Input Data'!$B$9,IF(Table2[[#This Row],[Volume]]&gt;'Input Data'!$B$10,'Input Data'!$B$10,Table2[[#This Row],[Volume]]))</f>
        <v>3330</v>
      </c>
      <c r="C568" s="18">
        <f>ROUNDDOWN((Table2[[#This Row],[Volume Used]]-'Input Data'!$B$9)/'Input Data'!$B$11,0)*'Input Data'!$B$12</f>
        <v>0</v>
      </c>
      <c r="D568" s="15">
        <f>-(Table2[[#This Row],[Volume]]*(1-Table2[[#This Row],[Discount]])*'Input Data'!$B$2)/Table2[[#This Row],[Volume]]</f>
        <v>500</v>
      </c>
      <c r="E568">
        <f>ROUNDUP(Table2[[#This Row],[Volume]]/'Input Data'!$B$13,0)</f>
        <v>4</v>
      </c>
      <c r="F568">
        <f>-Table2[[#This Row],[Multiplier]]*'Input Data'!$B$3</f>
        <v>200000</v>
      </c>
      <c r="G568">
        <f>(1 - (1 / (1 + EXP(-((Table2[[#This Row],[Volume]] / 1000) - 4.25))))) * 0.4 + 0.6</f>
        <v>0.88601684228039579</v>
      </c>
      <c r="H568">
        <f>Table2[[#This Row],[Sigmoid]]*'Input Data'!$B$7</f>
        <v>664.51263171029689</v>
      </c>
    </row>
    <row r="569" spans="1:8" x14ac:dyDescent="0.25">
      <c r="A569">
        <v>3335</v>
      </c>
      <c r="B569">
        <f>IF(Table2[[#This Row],[Volume]]&lt;'Input Data'!$B$9,'Input Data'!$B$9,IF(Table2[[#This Row],[Volume]]&gt;'Input Data'!$B$10,'Input Data'!$B$10,Table2[[#This Row],[Volume]]))</f>
        <v>3335</v>
      </c>
      <c r="C569" s="18">
        <f>ROUNDDOWN((Table2[[#This Row],[Volume Used]]-'Input Data'!$B$9)/'Input Data'!$B$11,0)*'Input Data'!$B$12</f>
        <v>0</v>
      </c>
      <c r="D569" s="15">
        <f>-(Table2[[#This Row],[Volume]]*(1-Table2[[#This Row],[Discount]])*'Input Data'!$B$2)/Table2[[#This Row],[Volume]]</f>
        <v>500</v>
      </c>
      <c r="E569">
        <f>ROUNDUP(Table2[[#This Row],[Volume]]/'Input Data'!$B$13,0)</f>
        <v>4</v>
      </c>
      <c r="F569">
        <f>-Table2[[#This Row],[Multiplier]]*'Input Data'!$B$3</f>
        <v>200000</v>
      </c>
      <c r="G569">
        <f>(1 - (1 / (1 + EXP(-((Table2[[#This Row],[Volume]] / 1000) - 4.25))))) * 0.4 + 0.6</f>
        <v>0.88560889071092064</v>
      </c>
      <c r="H569">
        <f>Table2[[#This Row],[Sigmoid]]*'Input Data'!$B$7</f>
        <v>664.20666803319045</v>
      </c>
    </row>
    <row r="570" spans="1:8" x14ac:dyDescent="0.25">
      <c r="A570">
        <v>3340</v>
      </c>
      <c r="B570">
        <f>IF(Table2[[#This Row],[Volume]]&lt;'Input Data'!$B$9,'Input Data'!$B$9,IF(Table2[[#This Row],[Volume]]&gt;'Input Data'!$B$10,'Input Data'!$B$10,Table2[[#This Row],[Volume]]))</f>
        <v>3340</v>
      </c>
      <c r="C570" s="18">
        <f>ROUNDDOWN((Table2[[#This Row],[Volume Used]]-'Input Data'!$B$9)/'Input Data'!$B$11,0)*'Input Data'!$B$12</f>
        <v>0</v>
      </c>
      <c r="D570" s="15">
        <f>-(Table2[[#This Row],[Volume]]*(1-Table2[[#This Row],[Discount]])*'Input Data'!$B$2)/Table2[[#This Row],[Volume]]</f>
        <v>500</v>
      </c>
      <c r="E570">
        <f>ROUNDUP(Table2[[#This Row],[Volume]]/'Input Data'!$B$13,0)</f>
        <v>4</v>
      </c>
      <c r="F570">
        <f>-Table2[[#This Row],[Multiplier]]*'Input Data'!$B$3</f>
        <v>200000</v>
      </c>
      <c r="G570">
        <f>(1 - (1 / (1 + EXP(-((Table2[[#This Row],[Volume]] / 1000) - 4.25))))) * 0.4 + 0.6</f>
        <v>0.88520006510091265</v>
      </c>
      <c r="H570">
        <f>Table2[[#This Row],[Sigmoid]]*'Input Data'!$B$7</f>
        <v>663.90004882568451</v>
      </c>
    </row>
    <row r="571" spans="1:8" x14ac:dyDescent="0.25">
      <c r="A571">
        <v>3345</v>
      </c>
      <c r="B571">
        <f>IF(Table2[[#This Row],[Volume]]&lt;'Input Data'!$B$9,'Input Data'!$B$9,IF(Table2[[#This Row],[Volume]]&gt;'Input Data'!$B$10,'Input Data'!$B$10,Table2[[#This Row],[Volume]]))</f>
        <v>3345</v>
      </c>
      <c r="C571" s="18">
        <f>ROUNDDOWN((Table2[[#This Row],[Volume Used]]-'Input Data'!$B$9)/'Input Data'!$B$11,0)*'Input Data'!$B$12</f>
        <v>0</v>
      </c>
      <c r="D571" s="15">
        <f>-(Table2[[#This Row],[Volume]]*(1-Table2[[#This Row],[Discount]])*'Input Data'!$B$2)/Table2[[#This Row],[Volume]]</f>
        <v>500</v>
      </c>
      <c r="E571">
        <f>ROUNDUP(Table2[[#This Row],[Volume]]/'Input Data'!$B$13,0)</f>
        <v>4</v>
      </c>
      <c r="F571">
        <f>-Table2[[#This Row],[Multiplier]]*'Input Data'!$B$3</f>
        <v>200000</v>
      </c>
      <c r="G571">
        <f>(1 - (1 / (1 + EXP(-((Table2[[#This Row],[Volume]] / 1000) - 4.25))))) * 0.4 + 0.6</f>
        <v>0.88479036776511744</v>
      </c>
      <c r="H571">
        <f>Table2[[#This Row],[Sigmoid]]*'Input Data'!$B$7</f>
        <v>663.59277582383811</v>
      </c>
    </row>
    <row r="572" spans="1:8" x14ac:dyDescent="0.25">
      <c r="A572">
        <v>3350</v>
      </c>
      <c r="B572">
        <f>IF(Table2[[#This Row],[Volume]]&lt;'Input Data'!$B$9,'Input Data'!$B$9,IF(Table2[[#This Row],[Volume]]&gt;'Input Data'!$B$10,'Input Data'!$B$10,Table2[[#This Row],[Volume]]))</f>
        <v>3350</v>
      </c>
      <c r="C572" s="18">
        <f>ROUNDDOWN((Table2[[#This Row],[Volume Used]]-'Input Data'!$B$9)/'Input Data'!$B$11,0)*'Input Data'!$B$12</f>
        <v>0</v>
      </c>
      <c r="D572" s="15">
        <f>-(Table2[[#This Row],[Volume]]*(1-Table2[[#This Row],[Discount]])*'Input Data'!$B$2)/Table2[[#This Row],[Volume]]</f>
        <v>500</v>
      </c>
      <c r="E572">
        <f>ROUNDUP(Table2[[#This Row],[Volume]]/'Input Data'!$B$13,0)</f>
        <v>4</v>
      </c>
      <c r="F572">
        <f>-Table2[[#This Row],[Multiplier]]*'Input Data'!$B$3</f>
        <v>200000</v>
      </c>
      <c r="G572">
        <f>(1 - (1 / (1 + EXP(-((Table2[[#This Row],[Volume]] / 1000) - 4.25))))) * 0.4 + 0.6</f>
        <v>0.88437980105000147</v>
      </c>
      <c r="H572">
        <f>Table2[[#This Row],[Sigmoid]]*'Input Data'!$B$7</f>
        <v>663.28485078750111</v>
      </c>
    </row>
    <row r="573" spans="1:8" x14ac:dyDescent="0.25">
      <c r="A573">
        <v>3355</v>
      </c>
      <c r="B573">
        <f>IF(Table2[[#This Row],[Volume]]&lt;'Input Data'!$B$9,'Input Data'!$B$9,IF(Table2[[#This Row],[Volume]]&gt;'Input Data'!$B$10,'Input Data'!$B$10,Table2[[#This Row],[Volume]]))</f>
        <v>3355</v>
      </c>
      <c r="C573" s="18">
        <f>ROUNDDOWN((Table2[[#This Row],[Volume Used]]-'Input Data'!$B$9)/'Input Data'!$B$11,0)*'Input Data'!$B$12</f>
        <v>0</v>
      </c>
      <c r="D573" s="15">
        <f>-(Table2[[#This Row],[Volume]]*(1-Table2[[#This Row],[Discount]])*'Input Data'!$B$2)/Table2[[#This Row],[Volume]]</f>
        <v>500</v>
      </c>
      <c r="E573">
        <f>ROUNDUP(Table2[[#This Row],[Volume]]/'Input Data'!$B$13,0)</f>
        <v>4</v>
      </c>
      <c r="F573">
        <f>-Table2[[#This Row],[Multiplier]]*'Input Data'!$B$3</f>
        <v>200000</v>
      </c>
      <c r="G573">
        <f>(1 - (1 / (1 + EXP(-((Table2[[#This Row],[Volume]] / 1000) - 4.25))))) * 0.4 + 0.6</f>
        <v>0.88396836733378126</v>
      </c>
      <c r="H573">
        <f>Table2[[#This Row],[Sigmoid]]*'Input Data'!$B$7</f>
        <v>662.97627550033599</v>
      </c>
    </row>
    <row r="574" spans="1:8" x14ac:dyDescent="0.25">
      <c r="A574">
        <v>3360</v>
      </c>
      <c r="B574">
        <f>IF(Table2[[#This Row],[Volume]]&lt;'Input Data'!$B$9,'Input Data'!$B$9,IF(Table2[[#This Row],[Volume]]&gt;'Input Data'!$B$10,'Input Data'!$B$10,Table2[[#This Row],[Volume]]))</f>
        <v>3360</v>
      </c>
      <c r="C574" s="18">
        <f>ROUNDDOWN((Table2[[#This Row],[Volume Used]]-'Input Data'!$B$9)/'Input Data'!$B$11,0)*'Input Data'!$B$12</f>
        <v>0</v>
      </c>
      <c r="D574" s="15">
        <f>-(Table2[[#This Row],[Volume]]*(1-Table2[[#This Row],[Discount]])*'Input Data'!$B$2)/Table2[[#This Row],[Volume]]</f>
        <v>500</v>
      </c>
      <c r="E574">
        <f>ROUNDUP(Table2[[#This Row],[Volume]]/'Input Data'!$B$13,0)</f>
        <v>4</v>
      </c>
      <c r="F574">
        <f>-Table2[[#This Row],[Multiplier]]*'Input Data'!$B$3</f>
        <v>200000</v>
      </c>
      <c r="G574">
        <f>(1 - (1 / (1 + EXP(-((Table2[[#This Row],[Volume]] / 1000) - 4.25))))) * 0.4 + 0.6</f>
        <v>0.8835560690264479</v>
      </c>
      <c r="H574">
        <f>Table2[[#This Row],[Sigmoid]]*'Input Data'!$B$7</f>
        <v>662.66705176983589</v>
      </c>
    </row>
    <row r="575" spans="1:8" x14ac:dyDescent="0.25">
      <c r="A575">
        <v>3365</v>
      </c>
      <c r="B575">
        <f>IF(Table2[[#This Row],[Volume]]&lt;'Input Data'!$B$9,'Input Data'!$B$9,IF(Table2[[#This Row],[Volume]]&gt;'Input Data'!$B$10,'Input Data'!$B$10,Table2[[#This Row],[Volume]]))</f>
        <v>3365</v>
      </c>
      <c r="C575" s="18">
        <f>ROUNDDOWN((Table2[[#This Row],[Volume Used]]-'Input Data'!$B$9)/'Input Data'!$B$11,0)*'Input Data'!$B$12</f>
        <v>0</v>
      </c>
      <c r="D575" s="15">
        <f>-(Table2[[#This Row],[Volume]]*(1-Table2[[#This Row],[Discount]])*'Input Data'!$B$2)/Table2[[#This Row],[Volume]]</f>
        <v>500</v>
      </c>
      <c r="E575">
        <f>ROUNDUP(Table2[[#This Row],[Volume]]/'Input Data'!$B$13,0)</f>
        <v>4</v>
      </c>
      <c r="F575">
        <f>-Table2[[#This Row],[Multiplier]]*'Input Data'!$B$3</f>
        <v>200000</v>
      </c>
      <c r="G575">
        <f>(1 - (1 / (1 + EXP(-((Table2[[#This Row],[Volume]] / 1000) - 4.25))))) * 0.4 + 0.6</f>
        <v>0.8831429085697925</v>
      </c>
      <c r="H575">
        <f>Table2[[#This Row],[Sigmoid]]*'Input Data'!$B$7</f>
        <v>662.35718142734436</v>
      </c>
    </row>
    <row r="576" spans="1:8" x14ac:dyDescent="0.25">
      <c r="A576">
        <v>3370</v>
      </c>
      <c r="B576">
        <f>IF(Table2[[#This Row],[Volume]]&lt;'Input Data'!$B$9,'Input Data'!$B$9,IF(Table2[[#This Row],[Volume]]&gt;'Input Data'!$B$10,'Input Data'!$B$10,Table2[[#This Row],[Volume]]))</f>
        <v>3370</v>
      </c>
      <c r="C576" s="18">
        <f>ROUNDDOWN((Table2[[#This Row],[Volume Used]]-'Input Data'!$B$9)/'Input Data'!$B$11,0)*'Input Data'!$B$12</f>
        <v>0</v>
      </c>
      <c r="D576" s="15">
        <f>-(Table2[[#This Row],[Volume]]*(1-Table2[[#This Row],[Discount]])*'Input Data'!$B$2)/Table2[[#This Row],[Volume]]</f>
        <v>500</v>
      </c>
      <c r="E576">
        <f>ROUNDUP(Table2[[#This Row],[Volume]]/'Input Data'!$B$13,0)</f>
        <v>4</v>
      </c>
      <c r="F576">
        <f>-Table2[[#This Row],[Multiplier]]*'Input Data'!$B$3</f>
        <v>200000</v>
      </c>
      <c r="G576">
        <f>(1 - (1 / (1 + EXP(-((Table2[[#This Row],[Volume]] / 1000) - 4.25))))) * 0.4 + 0.6</f>
        <v>0.88272888843742692</v>
      </c>
      <c r="H576">
        <f>Table2[[#This Row],[Sigmoid]]*'Input Data'!$B$7</f>
        <v>662.04666632807016</v>
      </c>
    </row>
    <row r="577" spans="1:8" x14ac:dyDescent="0.25">
      <c r="A577">
        <v>3375</v>
      </c>
      <c r="B577">
        <f>IF(Table2[[#This Row],[Volume]]&lt;'Input Data'!$B$9,'Input Data'!$B$9,IF(Table2[[#This Row],[Volume]]&gt;'Input Data'!$B$10,'Input Data'!$B$10,Table2[[#This Row],[Volume]]))</f>
        <v>3375</v>
      </c>
      <c r="C577" s="18">
        <f>ROUNDDOWN((Table2[[#This Row],[Volume Used]]-'Input Data'!$B$9)/'Input Data'!$B$11,0)*'Input Data'!$B$12</f>
        <v>0</v>
      </c>
      <c r="D577" s="15">
        <f>-(Table2[[#This Row],[Volume]]*(1-Table2[[#This Row],[Discount]])*'Input Data'!$B$2)/Table2[[#This Row],[Volume]]</f>
        <v>500</v>
      </c>
      <c r="E577">
        <f>ROUNDUP(Table2[[#This Row],[Volume]]/'Input Data'!$B$13,0)</f>
        <v>4</v>
      </c>
      <c r="F577">
        <f>-Table2[[#This Row],[Multiplier]]*'Input Data'!$B$3</f>
        <v>200000</v>
      </c>
      <c r="G577">
        <f>(1 - (1 / (1 + EXP(-((Table2[[#This Row],[Volume]] / 1000) - 4.25))))) * 0.4 + 0.6</f>
        <v>0.88231401113480445</v>
      </c>
      <c r="H577">
        <f>Table2[[#This Row],[Sigmoid]]*'Input Data'!$B$7</f>
        <v>661.73550835110336</v>
      </c>
    </row>
    <row r="578" spans="1:8" x14ac:dyDescent="0.25">
      <c r="A578">
        <v>3380</v>
      </c>
      <c r="B578">
        <f>IF(Table2[[#This Row],[Volume]]&lt;'Input Data'!$B$9,'Input Data'!$B$9,IF(Table2[[#This Row],[Volume]]&gt;'Input Data'!$B$10,'Input Data'!$B$10,Table2[[#This Row],[Volume]]))</f>
        <v>3380</v>
      </c>
      <c r="C578" s="18">
        <f>ROUNDDOWN((Table2[[#This Row],[Volume Used]]-'Input Data'!$B$9)/'Input Data'!$B$11,0)*'Input Data'!$B$12</f>
        <v>0</v>
      </c>
      <c r="D578" s="15">
        <f>-(Table2[[#This Row],[Volume]]*(1-Table2[[#This Row],[Discount]])*'Input Data'!$B$2)/Table2[[#This Row],[Volume]]</f>
        <v>500</v>
      </c>
      <c r="E578">
        <f>ROUNDUP(Table2[[#This Row],[Volume]]/'Input Data'!$B$13,0)</f>
        <v>4</v>
      </c>
      <c r="F578">
        <f>-Table2[[#This Row],[Multiplier]]*'Input Data'!$B$3</f>
        <v>200000</v>
      </c>
      <c r="G578">
        <f>(1 - (1 / (1 + EXP(-((Table2[[#This Row],[Volume]] / 1000) - 4.25))))) * 0.4 + 0.6</f>
        <v>0.88189827919923647</v>
      </c>
      <c r="H578">
        <f>Table2[[#This Row],[Sigmoid]]*'Input Data'!$B$7</f>
        <v>661.42370939942737</v>
      </c>
    </row>
    <row r="579" spans="1:8" x14ac:dyDescent="0.25">
      <c r="A579">
        <v>3385</v>
      </c>
      <c r="B579">
        <f>IF(Table2[[#This Row],[Volume]]&lt;'Input Data'!$B$9,'Input Data'!$B$9,IF(Table2[[#This Row],[Volume]]&gt;'Input Data'!$B$10,'Input Data'!$B$10,Table2[[#This Row],[Volume]]))</f>
        <v>3385</v>
      </c>
      <c r="C579" s="18">
        <f>ROUNDDOWN((Table2[[#This Row],[Volume Used]]-'Input Data'!$B$9)/'Input Data'!$B$11,0)*'Input Data'!$B$12</f>
        <v>0</v>
      </c>
      <c r="D579" s="15">
        <f>-(Table2[[#This Row],[Volume]]*(1-Table2[[#This Row],[Discount]])*'Input Data'!$B$2)/Table2[[#This Row],[Volume]]</f>
        <v>500</v>
      </c>
      <c r="E579">
        <f>ROUNDUP(Table2[[#This Row],[Volume]]/'Input Data'!$B$13,0)</f>
        <v>4</v>
      </c>
      <c r="F579">
        <f>-Table2[[#This Row],[Multiplier]]*'Input Data'!$B$3</f>
        <v>200000</v>
      </c>
      <c r="G579">
        <f>(1 - (1 / (1 + EXP(-((Table2[[#This Row],[Volume]] / 1000) - 4.25))))) * 0.4 + 0.6</f>
        <v>0.88148169519990827</v>
      </c>
      <c r="H579">
        <f>Table2[[#This Row],[Sigmoid]]*'Input Data'!$B$7</f>
        <v>661.11127139993118</v>
      </c>
    </row>
    <row r="580" spans="1:8" x14ac:dyDescent="0.25">
      <c r="A580">
        <v>3390</v>
      </c>
      <c r="B580">
        <f>IF(Table2[[#This Row],[Volume]]&lt;'Input Data'!$B$9,'Input Data'!$B$9,IF(Table2[[#This Row],[Volume]]&gt;'Input Data'!$B$10,'Input Data'!$B$10,Table2[[#This Row],[Volume]]))</f>
        <v>3390</v>
      </c>
      <c r="C580" s="18">
        <f>ROUNDDOWN((Table2[[#This Row],[Volume Used]]-'Input Data'!$B$9)/'Input Data'!$B$11,0)*'Input Data'!$B$12</f>
        <v>0</v>
      </c>
      <c r="D580" s="15">
        <f>-(Table2[[#This Row],[Volume]]*(1-Table2[[#This Row],[Discount]])*'Input Data'!$B$2)/Table2[[#This Row],[Volume]]</f>
        <v>500</v>
      </c>
      <c r="E580">
        <f>ROUNDUP(Table2[[#This Row],[Volume]]/'Input Data'!$B$13,0)</f>
        <v>4</v>
      </c>
      <c r="F580">
        <f>-Table2[[#This Row],[Multiplier]]*'Input Data'!$B$3</f>
        <v>200000</v>
      </c>
      <c r="G580">
        <f>(1 - (1 / (1 + EXP(-((Table2[[#This Row],[Volume]] / 1000) - 4.25))))) * 0.4 + 0.6</f>
        <v>0.88106426173789254</v>
      </c>
      <c r="H580">
        <f>Table2[[#This Row],[Sigmoid]]*'Input Data'!$B$7</f>
        <v>660.79819630341945</v>
      </c>
    </row>
    <row r="581" spans="1:8" x14ac:dyDescent="0.25">
      <c r="A581">
        <v>3395</v>
      </c>
      <c r="B581">
        <f>IF(Table2[[#This Row],[Volume]]&lt;'Input Data'!$B$9,'Input Data'!$B$9,IF(Table2[[#This Row],[Volume]]&gt;'Input Data'!$B$10,'Input Data'!$B$10,Table2[[#This Row],[Volume]]))</f>
        <v>3395</v>
      </c>
      <c r="C581" s="18">
        <f>ROUNDDOWN((Table2[[#This Row],[Volume Used]]-'Input Data'!$B$9)/'Input Data'!$B$11,0)*'Input Data'!$B$12</f>
        <v>0</v>
      </c>
      <c r="D581" s="15">
        <f>-(Table2[[#This Row],[Volume]]*(1-Table2[[#This Row],[Discount]])*'Input Data'!$B$2)/Table2[[#This Row],[Volume]]</f>
        <v>500</v>
      </c>
      <c r="E581">
        <f>ROUNDUP(Table2[[#This Row],[Volume]]/'Input Data'!$B$13,0)</f>
        <v>4</v>
      </c>
      <c r="F581">
        <f>-Table2[[#This Row],[Multiplier]]*'Input Data'!$B$3</f>
        <v>200000</v>
      </c>
      <c r="G581">
        <f>(1 - (1 / (1 + EXP(-((Table2[[#This Row],[Volume]] / 1000) - 4.25))))) * 0.4 + 0.6</f>
        <v>0.88064598144616024</v>
      </c>
      <c r="H581">
        <f>Table2[[#This Row],[Sigmoid]]*'Input Data'!$B$7</f>
        <v>660.48448608462013</v>
      </c>
    </row>
    <row r="582" spans="1:8" x14ac:dyDescent="0.25">
      <c r="A582">
        <v>3400</v>
      </c>
      <c r="B582">
        <f>IF(Table2[[#This Row],[Volume]]&lt;'Input Data'!$B$9,'Input Data'!$B$9,IF(Table2[[#This Row],[Volume]]&gt;'Input Data'!$B$10,'Input Data'!$B$10,Table2[[#This Row],[Volume]]))</f>
        <v>3400</v>
      </c>
      <c r="C582" s="18">
        <f>ROUNDDOWN((Table2[[#This Row],[Volume Used]]-'Input Data'!$B$9)/'Input Data'!$B$11,0)*'Input Data'!$B$12</f>
        <v>0</v>
      </c>
      <c r="D582" s="15">
        <f>-(Table2[[#This Row],[Volume]]*(1-Table2[[#This Row],[Discount]])*'Input Data'!$B$2)/Table2[[#This Row],[Volume]]</f>
        <v>500</v>
      </c>
      <c r="E582">
        <f>ROUNDUP(Table2[[#This Row],[Volume]]/'Input Data'!$B$13,0)</f>
        <v>4</v>
      </c>
      <c r="F582">
        <f>-Table2[[#This Row],[Multiplier]]*'Input Data'!$B$3</f>
        <v>200000</v>
      </c>
      <c r="G582">
        <f>(1 - (1 / (1 + EXP(-((Table2[[#This Row],[Volume]] / 1000) - 4.25))))) * 0.4 + 0.6</f>
        <v>0.88022685698958925</v>
      </c>
      <c r="H582">
        <f>Table2[[#This Row],[Sigmoid]]*'Input Data'!$B$7</f>
        <v>660.17014274219196</v>
      </c>
    </row>
    <row r="583" spans="1:8" x14ac:dyDescent="0.25">
      <c r="A583">
        <v>3405</v>
      </c>
      <c r="B583">
        <f>IF(Table2[[#This Row],[Volume]]&lt;'Input Data'!$B$9,'Input Data'!$B$9,IF(Table2[[#This Row],[Volume]]&gt;'Input Data'!$B$10,'Input Data'!$B$10,Table2[[#This Row],[Volume]]))</f>
        <v>3405</v>
      </c>
      <c r="C583" s="18">
        <f>ROUNDDOWN((Table2[[#This Row],[Volume Used]]-'Input Data'!$B$9)/'Input Data'!$B$11,0)*'Input Data'!$B$12</f>
        <v>0</v>
      </c>
      <c r="D583" s="15">
        <f>-(Table2[[#This Row],[Volume]]*(1-Table2[[#This Row],[Discount]])*'Input Data'!$B$2)/Table2[[#This Row],[Volume]]</f>
        <v>500</v>
      </c>
      <c r="E583">
        <f>ROUNDUP(Table2[[#This Row],[Volume]]/'Input Data'!$B$13,0)</f>
        <v>4</v>
      </c>
      <c r="F583">
        <f>-Table2[[#This Row],[Multiplier]]*'Input Data'!$B$3</f>
        <v>200000</v>
      </c>
      <c r="G583">
        <f>(1 - (1 / (1 + EXP(-((Table2[[#This Row],[Volume]] / 1000) - 4.25))))) * 0.4 + 0.6</f>
        <v>0.87980689106497101</v>
      </c>
      <c r="H583">
        <f>Table2[[#This Row],[Sigmoid]]*'Input Data'!$B$7</f>
        <v>659.85516829872824</v>
      </c>
    </row>
    <row r="584" spans="1:8" x14ac:dyDescent="0.25">
      <c r="A584">
        <v>3410</v>
      </c>
      <c r="B584">
        <f>IF(Table2[[#This Row],[Volume]]&lt;'Input Data'!$B$9,'Input Data'!$B$9,IF(Table2[[#This Row],[Volume]]&gt;'Input Data'!$B$10,'Input Data'!$B$10,Table2[[#This Row],[Volume]]))</f>
        <v>3410</v>
      </c>
      <c r="C584" s="18">
        <f>ROUNDDOWN((Table2[[#This Row],[Volume Used]]-'Input Data'!$B$9)/'Input Data'!$B$11,0)*'Input Data'!$B$12</f>
        <v>0</v>
      </c>
      <c r="D584" s="15">
        <f>-(Table2[[#This Row],[Volume]]*(1-Table2[[#This Row],[Discount]])*'Input Data'!$B$2)/Table2[[#This Row],[Volume]]</f>
        <v>500</v>
      </c>
      <c r="E584">
        <f>ROUNDUP(Table2[[#This Row],[Volume]]/'Input Data'!$B$13,0)</f>
        <v>4</v>
      </c>
      <c r="F584">
        <f>-Table2[[#This Row],[Multiplier]]*'Input Data'!$B$3</f>
        <v>200000</v>
      </c>
      <c r="G584">
        <f>(1 - (1 / (1 + EXP(-((Table2[[#This Row],[Volume]] / 1000) - 4.25))))) * 0.4 + 0.6</f>
        <v>0.87938608640101545</v>
      </c>
      <c r="H584">
        <f>Table2[[#This Row],[Sigmoid]]*'Input Data'!$B$7</f>
        <v>659.53956480076158</v>
      </c>
    </row>
    <row r="585" spans="1:8" x14ac:dyDescent="0.25">
      <c r="A585">
        <v>3415</v>
      </c>
      <c r="B585">
        <f>IF(Table2[[#This Row],[Volume]]&lt;'Input Data'!$B$9,'Input Data'!$B$9,IF(Table2[[#This Row],[Volume]]&gt;'Input Data'!$B$10,'Input Data'!$B$10,Table2[[#This Row],[Volume]]))</f>
        <v>3415</v>
      </c>
      <c r="C585" s="18">
        <f>ROUNDDOWN((Table2[[#This Row],[Volume Used]]-'Input Data'!$B$9)/'Input Data'!$B$11,0)*'Input Data'!$B$12</f>
        <v>0</v>
      </c>
      <c r="D585" s="15">
        <f>-(Table2[[#This Row],[Volume]]*(1-Table2[[#This Row],[Discount]])*'Input Data'!$B$2)/Table2[[#This Row],[Volume]]</f>
        <v>500</v>
      </c>
      <c r="E585">
        <f>ROUNDUP(Table2[[#This Row],[Volume]]/'Input Data'!$B$13,0)</f>
        <v>4</v>
      </c>
      <c r="F585">
        <f>-Table2[[#This Row],[Multiplier]]*'Input Data'!$B$3</f>
        <v>200000</v>
      </c>
      <c r="G585">
        <f>(1 - (1 / (1 + EXP(-((Table2[[#This Row],[Volume]] / 1000) - 4.25))))) * 0.4 + 0.6</f>
        <v>0.87896444575835297</v>
      </c>
      <c r="H585">
        <f>Table2[[#This Row],[Sigmoid]]*'Input Data'!$B$7</f>
        <v>659.22333431876473</v>
      </c>
    </row>
    <row r="586" spans="1:8" x14ac:dyDescent="0.25">
      <c r="A586">
        <v>3420</v>
      </c>
      <c r="B586">
        <f>IF(Table2[[#This Row],[Volume]]&lt;'Input Data'!$B$9,'Input Data'!$B$9,IF(Table2[[#This Row],[Volume]]&gt;'Input Data'!$B$10,'Input Data'!$B$10,Table2[[#This Row],[Volume]]))</f>
        <v>3420</v>
      </c>
      <c r="C586" s="18">
        <f>ROUNDDOWN((Table2[[#This Row],[Volume Used]]-'Input Data'!$B$9)/'Input Data'!$B$11,0)*'Input Data'!$B$12</f>
        <v>0</v>
      </c>
      <c r="D586" s="15">
        <f>-(Table2[[#This Row],[Volume]]*(1-Table2[[#This Row],[Discount]])*'Input Data'!$B$2)/Table2[[#This Row],[Volume]]</f>
        <v>500</v>
      </c>
      <c r="E586">
        <f>ROUNDUP(Table2[[#This Row],[Volume]]/'Input Data'!$B$13,0)</f>
        <v>4</v>
      </c>
      <c r="F586">
        <f>-Table2[[#This Row],[Multiplier]]*'Input Data'!$B$3</f>
        <v>200000</v>
      </c>
      <c r="G586">
        <f>(1 - (1 / (1 + EXP(-((Table2[[#This Row],[Volume]] / 1000) - 4.25))))) * 0.4 + 0.6</f>
        <v>0.87854197192953354</v>
      </c>
      <c r="H586">
        <f>Table2[[#This Row],[Sigmoid]]*'Input Data'!$B$7</f>
        <v>658.90647894715016</v>
      </c>
    </row>
    <row r="587" spans="1:8" x14ac:dyDescent="0.25">
      <c r="A587">
        <v>3425</v>
      </c>
      <c r="B587">
        <f>IF(Table2[[#This Row],[Volume]]&lt;'Input Data'!$B$9,'Input Data'!$B$9,IF(Table2[[#This Row],[Volume]]&gt;'Input Data'!$B$10,'Input Data'!$B$10,Table2[[#This Row],[Volume]]))</f>
        <v>3425</v>
      </c>
      <c r="C587" s="18">
        <f>ROUNDDOWN((Table2[[#This Row],[Volume Used]]-'Input Data'!$B$9)/'Input Data'!$B$11,0)*'Input Data'!$B$12</f>
        <v>0</v>
      </c>
      <c r="D587" s="15">
        <f>-(Table2[[#This Row],[Volume]]*(1-Table2[[#This Row],[Discount]])*'Input Data'!$B$2)/Table2[[#This Row],[Volume]]</f>
        <v>500</v>
      </c>
      <c r="E587">
        <f>ROUNDUP(Table2[[#This Row],[Volume]]/'Input Data'!$B$13,0)</f>
        <v>4</v>
      </c>
      <c r="F587">
        <f>-Table2[[#This Row],[Multiplier]]*'Input Data'!$B$3</f>
        <v>200000</v>
      </c>
      <c r="G587">
        <f>(1 - (1 / (1 + EXP(-((Table2[[#This Row],[Volume]] / 1000) - 4.25))))) * 0.4 + 0.6</f>
        <v>0.87811866773902614</v>
      </c>
      <c r="H587">
        <f>Table2[[#This Row],[Sigmoid]]*'Input Data'!$B$7</f>
        <v>658.58900080426963</v>
      </c>
    </row>
    <row r="588" spans="1:8" x14ac:dyDescent="0.25">
      <c r="A588">
        <v>3430</v>
      </c>
      <c r="B588">
        <f>IF(Table2[[#This Row],[Volume]]&lt;'Input Data'!$B$9,'Input Data'!$B$9,IF(Table2[[#This Row],[Volume]]&gt;'Input Data'!$B$10,'Input Data'!$B$10,Table2[[#This Row],[Volume]]))</f>
        <v>3430</v>
      </c>
      <c r="C588" s="18">
        <f>ROUNDDOWN((Table2[[#This Row],[Volume Used]]-'Input Data'!$B$9)/'Input Data'!$B$11,0)*'Input Data'!$B$12</f>
        <v>0</v>
      </c>
      <c r="D588" s="15">
        <f>-(Table2[[#This Row],[Volume]]*(1-Table2[[#This Row],[Discount]])*'Input Data'!$B$2)/Table2[[#This Row],[Volume]]</f>
        <v>500</v>
      </c>
      <c r="E588">
        <f>ROUNDUP(Table2[[#This Row],[Volume]]/'Input Data'!$B$13,0)</f>
        <v>4</v>
      </c>
      <c r="F588">
        <f>-Table2[[#This Row],[Multiplier]]*'Input Data'!$B$3</f>
        <v>200000</v>
      </c>
      <c r="G588">
        <f>(1 - (1 / (1 + EXP(-((Table2[[#This Row],[Volume]] / 1000) - 4.25))))) * 0.4 + 0.6</f>
        <v>0.87769453604321224</v>
      </c>
      <c r="H588">
        <f>Table2[[#This Row],[Sigmoid]]*'Input Data'!$B$7</f>
        <v>658.27090203240914</v>
      </c>
    </row>
    <row r="589" spans="1:8" x14ac:dyDescent="0.25">
      <c r="A589">
        <v>3435</v>
      </c>
      <c r="B589">
        <f>IF(Table2[[#This Row],[Volume]]&lt;'Input Data'!$B$9,'Input Data'!$B$9,IF(Table2[[#This Row],[Volume]]&gt;'Input Data'!$B$10,'Input Data'!$B$10,Table2[[#This Row],[Volume]]))</f>
        <v>3435</v>
      </c>
      <c r="C589" s="18">
        <f>ROUNDDOWN((Table2[[#This Row],[Volume Used]]-'Input Data'!$B$9)/'Input Data'!$B$11,0)*'Input Data'!$B$12</f>
        <v>0</v>
      </c>
      <c r="D589" s="15">
        <f>-(Table2[[#This Row],[Volume]]*(1-Table2[[#This Row],[Discount]])*'Input Data'!$B$2)/Table2[[#This Row],[Volume]]</f>
        <v>500</v>
      </c>
      <c r="E589">
        <f>ROUNDUP(Table2[[#This Row],[Volume]]/'Input Data'!$B$13,0)</f>
        <v>4</v>
      </c>
      <c r="F589">
        <f>-Table2[[#This Row],[Multiplier]]*'Input Data'!$B$3</f>
        <v>200000</v>
      </c>
      <c r="G589">
        <f>(1 - (1 / (1 + EXP(-((Table2[[#This Row],[Volume]] / 1000) - 4.25))))) * 0.4 + 0.6</f>
        <v>0.87726957973038</v>
      </c>
      <c r="H589">
        <f>Table2[[#This Row],[Sigmoid]]*'Input Data'!$B$7</f>
        <v>657.95218479778498</v>
      </c>
    </row>
    <row r="590" spans="1:8" x14ac:dyDescent="0.25">
      <c r="A590">
        <v>3440</v>
      </c>
      <c r="B590">
        <f>IF(Table2[[#This Row],[Volume]]&lt;'Input Data'!$B$9,'Input Data'!$B$9,IF(Table2[[#This Row],[Volume]]&gt;'Input Data'!$B$10,'Input Data'!$B$10,Table2[[#This Row],[Volume]]))</f>
        <v>3440</v>
      </c>
      <c r="C590" s="18">
        <f>ROUNDDOWN((Table2[[#This Row],[Volume Used]]-'Input Data'!$B$9)/'Input Data'!$B$11,0)*'Input Data'!$B$12</f>
        <v>0</v>
      </c>
      <c r="D590" s="15">
        <f>-(Table2[[#This Row],[Volume]]*(1-Table2[[#This Row],[Discount]])*'Input Data'!$B$2)/Table2[[#This Row],[Volume]]</f>
        <v>500</v>
      </c>
      <c r="E590">
        <f>ROUNDUP(Table2[[#This Row],[Volume]]/'Input Data'!$B$13,0)</f>
        <v>4</v>
      </c>
      <c r="F590">
        <f>-Table2[[#This Row],[Multiplier]]*'Input Data'!$B$3</f>
        <v>200000</v>
      </c>
      <c r="G590">
        <f>(1 - (1 / (1 + EXP(-((Table2[[#This Row],[Volume]] / 1000) - 4.25))))) * 0.4 + 0.6</f>
        <v>0.87684380172071519</v>
      </c>
      <c r="H590">
        <f>Table2[[#This Row],[Sigmoid]]*'Input Data'!$B$7</f>
        <v>657.63285129053634</v>
      </c>
    </row>
    <row r="591" spans="1:8" x14ac:dyDescent="0.25">
      <c r="A591">
        <v>3445</v>
      </c>
      <c r="B591">
        <f>IF(Table2[[#This Row],[Volume]]&lt;'Input Data'!$B$9,'Input Data'!$B$9,IF(Table2[[#This Row],[Volume]]&gt;'Input Data'!$B$10,'Input Data'!$B$10,Table2[[#This Row],[Volume]]))</f>
        <v>3445</v>
      </c>
      <c r="C591" s="18">
        <f>ROUNDDOWN((Table2[[#This Row],[Volume Used]]-'Input Data'!$B$9)/'Input Data'!$B$11,0)*'Input Data'!$B$12</f>
        <v>0</v>
      </c>
      <c r="D591" s="15">
        <f>-(Table2[[#This Row],[Volume]]*(1-Table2[[#This Row],[Discount]])*'Input Data'!$B$2)/Table2[[#This Row],[Volume]]</f>
        <v>500</v>
      </c>
      <c r="E591">
        <f>ROUNDUP(Table2[[#This Row],[Volume]]/'Input Data'!$B$13,0)</f>
        <v>4</v>
      </c>
      <c r="F591">
        <f>-Table2[[#This Row],[Multiplier]]*'Input Data'!$B$3</f>
        <v>200000</v>
      </c>
      <c r="G591">
        <f>(1 - (1 / (1 + EXP(-((Table2[[#This Row],[Volume]] / 1000) - 4.25))))) * 0.4 + 0.6</f>
        <v>0.87641720496628917</v>
      </c>
      <c r="H591">
        <f>Table2[[#This Row],[Sigmoid]]*'Input Data'!$B$7</f>
        <v>657.31290372471688</v>
      </c>
    </row>
    <row r="592" spans="1:8" x14ac:dyDescent="0.25">
      <c r="A592">
        <v>3450</v>
      </c>
      <c r="B592">
        <f>IF(Table2[[#This Row],[Volume]]&lt;'Input Data'!$B$9,'Input Data'!$B$9,IF(Table2[[#This Row],[Volume]]&gt;'Input Data'!$B$10,'Input Data'!$B$10,Table2[[#This Row],[Volume]]))</f>
        <v>3450</v>
      </c>
      <c r="C592" s="18">
        <f>ROUNDDOWN((Table2[[#This Row],[Volume Used]]-'Input Data'!$B$9)/'Input Data'!$B$11,0)*'Input Data'!$B$12</f>
        <v>0</v>
      </c>
      <c r="D592" s="15">
        <f>-(Table2[[#This Row],[Volume]]*(1-Table2[[#This Row],[Discount]])*'Input Data'!$B$2)/Table2[[#This Row],[Volume]]</f>
        <v>500</v>
      </c>
      <c r="E592">
        <f>ROUNDUP(Table2[[#This Row],[Volume]]/'Input Data'!$B$13,0)</f>
        <v>4</v>
      </c>
      <c r="F592">
        <f>-Table2[[#This Row],[Multiplier]]*'Input Data'!$B$3</f>
        <v>200000</v>
      </c>
      <c r="G592">
        <f>(1 - (1 / (1 + EXP(-((Table2[[#This Row],[Volume]] / 1000) - 4.25))))) * 0.4 + 0.6</f>
        <v>0.87598979245104491</v>
      </c>
      <c r="H592">
        <f>Table2[[#This Row],[Sigmoid]]*'Input Data'!$B$7</f>
        <v>656.99234433828371</v>
      </c>
    </row>
    <row r="593" spans="1:8" x14ac:dyDescent="0.25">
      <c r="A593">
        <v>3455</v>
      </c>
      <c r="B593">
        <f>IF(Table2[[#This Row],[Volume]]&lt;'Input Data'!$B$9,'Input Data'!$B$9,IF(Table2[[#This Row],[Volume]]&gt;'Input Data'!$B$10,'Input Data'!$B$10,Table2[[#This Row],[Volume]]))</f>
        <v>3455</v>
      </c>
      <c r="C593" s="18">
        <f>ROUNDDOWN((Table2[[#This Row],[Volume Used]]-'Input Data'!$B$9)/'Input Data'!$B$11,0)*'Input Data'!$B$12</f>
        <v>0</v>
      </c>
      <c r="D593" s="15">
        <f>-(Table2[[#This Row],[Volume]]*(1-Table2[[#This Row],[Discount]])*'Input Data'!$B$2)/Table2[[#This Row],[Volume]]</f>
        <v>500</v>
      </c>
      <c r="E593">
        <f>ROUNDUP(Table2[[#This Row],[Volume]]/'Input Data'!$B$13,0)</f>
        <v>4</v>
      </c>
      <c r="F593">
        <f>-Table2[[#This Row],[Multiplier]]*'Input Data'!$B$3</f>
        <v>200000</v>
      </c>
      <c r="G593">
        <f>(1 - (1 / (1 + EXP(-((Table2[[#This Row],[Volume]] / 1000) - 4.25))))) * 0.4 + 0.6</f>
        <v>0.87556156719078182</v>
      </c>
      <c r="H593">
        <f>Table2[[#This Row],[Sigmoid]]*'Input Data'!$B$7</f>
        <v>656.6711753930864</v>
      </c>
    </row>
    <row r="594" spans="1:8" x14ac:dyDescent="0.25">
      <c r="A594">
        <v>3460</v>
      </c>
      <c r="B594">
        <f>IF(Table2[[#This Row],[Volume]]&lt;'Input Data'!$B$9,'Input Data'!$B$9,IF(Table2[[#This Row],[Volume]]&gt;'Input Data'!$B$10,'Input Data'!$B$10,Table2[[#This Row],[Volume]]))</f>
        <v>3460</v>
      </c>
      <c r="C594" s="18">
        <f>ROUNDDOWN((Table2[[#This Row],[Volume Used]]-'Input Data'!$B$9)/'Input Data'!$B$11,0)*'Input Data'!$B$12</f>
        <v>0</v>
      </c>
      <c r="D594" s="15">
        <f>-(Table2[[#This Row],[Volume]]*(1-Table2[[#This Row],[Discount]])*'Input Data'!$B$2)/Table2[[#This Row],[Volume]]</f>
        <v>500</v>
      </c>
      <c r="E594">
        <f>ROUNDUP(Table2[[#This Row],[Volume]]/'Input Data'!$B$13,0)</f>
        <v>4</v>
      </c>
      <c r="F594">
        <f>-Table2[[#This Row],[Multiplier]]*'Input Data'!$B$3</f>
        <v>200000</v>
      </c>
      <c r="G594">
        <f>(1 - (1 / (1 + EXP(-((Table2[[#This Row],[Volume]] / 1000) - 4.25))))) * 0.4 + 0.6</f>
        <v>0.87513253223313614</v>
      </c>
      <c r="H594">
        <f>Table2[[#This Row],[Sigmoid]]*'Input Data'!$B$7</f>
        <v>656.34939917485212</v>
      </c>
    </row>
    <row r="595" spans="1:8" x14ac:dyDescent="0.25">
      <c r="A595">
        <v>3465</v>
      </c>
      <c r="B595">
        <f>IF(Table2[[#This Row],[Volume]]&lt;'Input Data'!$B$9,'Input Data'!$B$9,IF(Table2[[#This Row],[Volume]]&gt;'Input Data'!$B$10,'Input Data'!$B$10,Table2[[#This Row],[Volume]]))</f>
        <v>3465</v>
      </c>
      <c r="C595" s="18">
        <f>ROUNDDOWN((Table2[[#This Row],[Volume Used]]-'Input Data'!$B$9)/'Input Data'!$B$11,0)*'Input Data'!$B$12</f>
        <v>0</v>
      </c>
      <c r="D595" s="15">
        <f>-(Table2[[#This Row],[Volume]]*(1-Table2[[#This Row],[Discount]])*'Input Data'!$B$2)/Table2[[#This Row],[Volume]]</f>
        <v>500</v>
      </c>
      <c r="E595">
        <f>ROUNDUP(Table2[[#This Row],[Volume]]/'Input Data'!$B$13,0)</f>
        <v>4</v>
      </c>
      <c r="F595">
        <f>-Table2[[#This Row],[Multiplier]]*'Input Data'!$B$3</f>
        <v>200000</v>
      </c>
      <c r="G595">
        <f>(1 - (1 / (1 + EXP(-((Table2[[#This Row],[Volume]] / 1000) - 4.25))))) * 0.4 + 0.6</f>
        <v>0.87470269065756068</v>
      </c>
      <c r="H595">
        <f>Table2[[#This Row],[Sigmoid]]*'Input Data'!$B$7</f>
        <v>656.02701799317049</v>
      </c>
    </row>
    <row r="596" spans="1:8" x14ac:dyDescent="0.25">
      <c r="A596">
        <v>3470</v>
      </c>
      <c r="B596">
        <f>IF(Table2[[#This Row],[Volume]]&lt;'Input Data'!$B$9,'Input Data'!$B$9,IF(Table2[[#This Row],[Volume]]&gt;'Input Data'!$B$10,'Input Data'!$B$10,Table2[[#This Row],[Volume]]))</f>
        <v>3470</v>
      </c>
      <c r="C596" s="18">
        <f>ROUNDDOWN((Table2[[#This Row],[Volume Used]]-'Input Data'!$B$9)/'Input Data'!$B$11,0)*'Input Data'!$B$12</f>
        <v>0</v>
      </c>
      <c r="D596" s="15">
        <f>-(Table2[[#This Row],[Volume]]*(1-Table2[[#This Row],[Discount]])*'Input Data'!$B$2)/Table2[[#This Row],[Volume]]</f>
        <v>500</v>
      </c>
      <c r="E596">
        <f>ROUNDUP(Table2[[#This Row],[Volume]]/'Input Data'!$B$13,0)</f>
        <v>4</v>
      </c>
      <c r="F596">
        <f>-Table2[[#This Row],[Multiplier]]*'Input Data'!$B$3</f>
        <v>200000</v>
      </c>
      <c r="G596">
        <f>(1 - (1 / (1 + EXP(-((Table2[[#This Row],[Volume]] / 1000) - 4.25))))) * 0.4 + 0.6</f>
        <v>0.87427204557530147</v>
      </c>
      <c r="H596">
        <f>Table2[[#This Row],[Sigmoid]]*'Input Data'!$B$7</f>
        <v>655.70403418147612</v>
      </c>
    </row>
    <row r="597" spans="1:8" x14ac:dyDescent="0.25">
      <c r="A597">
        <v>3475</v>
      </c>
      <c r="B597">
        <f>IF(Table2[[#This Row],[Volume]]&lt;'Input Data'!$B$9,'Input Data'!$B$9,IF(Table2[[#This Row],[Volume]]&gt;'Input Data'!$B$10,'Input Data'!$B$10,Table2[[#This Row],[Volume]]))</f>
        <v>3475</v>
      </c>
      <c r="C597" s="18">
        <f>ROUNDDOWN((Table2[[#This Row],[Volume Used]]-'Input Data'!$B$9)/'Input Data'!$B$11,0)*'Input Data'!$B$12</f>
        <v>0</v>
      </c>
      <c r="D597" s="15">
        <f>-(Table2[[#This Row],[Volume]]*(1-Table2[[#This Row],[Discount]])*'Input Data'!$B$2)/Table2[[#This Row],[Volume]]</f>
        <v>500</v>
      </c>
      <c r="E597">
        <f>ROUNDUP(Table2[[#This Row],[Volume]]/'Input Data'!$B$13,0)</f>
        <v>4</v>
      </c>
      <c r="F597">
        <f>-Table2[[#This Row],[Multiplier]]*'Input Data'!$B$3</f>
        <v>200000</v>
      </c>
      <c r="G597">
        <f>(1 - (1 / (1 + EXP(-((Table2[[#This Row],[Volume]] / 1000) - 4.25))))) * 0.4 + 0.6</f>
        <v>0.87384060012937226</v>
      </c>
      <c r="H597">
        <f>Table2[[#This Row],[Sigmoid]]*'Input Data'!$B$7</f>
        <v>655.38045009702921</v>
      </c>
    </row>
    <row r="598" spans="1:8" x14ac:dyDescent="0.25">
      <c r="A598">
        <v>3480</v>
      </c>
      <c r="B598">
        <f>IF(Table2[[#This Row],[Volume]]&lt;'Input Data'!$B$9,'Input Data'!$B$9,IF(Table2[[#This Row],[Volume]]&gt;'Input Data'!$B$10,'Input Data'!$B$10,Table2[[#This Row],[Volume]]))</f>
        <v>3480</v>
      </c>
      <c r="C598" s="18">
        <f>ROUNDDOWN((Table2[[#This Row],[Volume Used]]-'Input Data'!$B$9)/'Input Data'!$B$11,0)*'Input Data'!$B$12</f>
        <v>0</v>
      </c>
      <c r="D598" s="15">
        <f>-(Table2[[#This Row],[Volume]]*(1-Table2[[#This Row],[Discount]])*'Input Data'!$B$2)/Table2[[#This Row],[Volume]]</f>
        <v>500</v>
      </c>
      <c r="E598">
        <f>ROUNDUP(Table2[[#This Row],[Volume]]/'Input Data'!$B$13,0)</f>
        <v>4</v>
      </c>
      <c r="F598">
        <f>-Table2[[#This Row],[Multiplier]]*'Input Data'!$B$3</f>
        <v>200000</v>
      </c>
      <c r="G598">
        <f>(1 - (1 / (1 + EXP(-((Table2[[#This Row],[Volume]] / 1000) - 4.25))))) * 0.4 + 0.6</f>
        <v>0.87340835749452617</v>
      </c>
      <c r="H598">
        <f>Table2[[#This Row],[Sigmoid]]*'Input Data'!$B$7</f>
        <v>655.05626812089463</v>
      </c>
    </row>
    <row r="599" spans="1:8" x14ac:dyDescent="0.25">
      <c r="A599">
        <v>3485</v>
      </c>
      <c r="B599">
        <f>IF(Table2[[#This Row],[Volume]]&lt;'Input Data'!$B$9,'Input Data'!$B$9,IF(Table2[[#This Row],[Volume]]&gt;'Input Data'!$B$10,'Input Data'!$B$10,Table2[[#This Row],[Volume]]))</f>
        <v>3485</v>
      </c>
      <c r="C599" s="18">
        <f>ROUNDDOWN((Table2[[#This Row],[Volume Used]]-'Input Data'!$B$9)/'Input Data'!$B$11,0)*'Input Data'!$B$12</f>
        <v>0</v>
      </c>
      <c r="D599" s="15">
        <f>-(Table2[[#This Row],[Volume]]*(1-Table2[[#This Row],[Discount]])*'Input Data'!$B$2)/Table2[[#This Row],[Volume]]</f>
        <v>500</v>
      </c>
      <c r="E599">
        <f>ROUNDUP(Table2[[#This Row],[Volume]]/'Input Data'!$B$13,0)</f>
        <v>4</v>
      </c>
      <c r="F599">
        <f>-Table2[[#This Row],[Multiplier]]*'Input Data'!$B$3</f>
        <v>200000</v>
      </c>
      <c r="G599">
        <f>(1 - (1 / (1 + EXP(-((Table2[[#This Row],[Volume]] / 1000) - 4.25))))) * 0.4 + 0.6</f>
        <v>0.87297532087722596</v>
      </c>
      <c r="H599">
        <f>Table2[[#This Row],[Sigmoid]]*'Input Data'!$B$7</f>
        <v>654.73149065791949</v>
      </c>
    </row>
    <row r="600" spans="1:8" x14ac:dyDescent="0.25">
      <c r="A600">
        <v>3490</v>
      </c>
      <c r="B600">
        <f>IF(Table2[[#This Row],[Volume]]&lt;'Input Data'!$B$9,'Input Data'!$B$9,IF(Table2[[#This Row],[Volume]]&gt;'Input Data'!$B$10,'Input Data'!$B$10,Table2[[#This Row],[Volume]]))</f>
        <v>3490</v>
      </c>
      <c r="C600" s="18">
        <f>ROUNDDOWN((Table2[[#This Row],[Volume Used]]-'Input Data'!$B$9)/'Input Data'!$B$11,0)*'Input Data'!$B$12</f>
        <v>0</v>
      </c>
      <c r="D600" s="15">
        <f>-(Table2[[#This Row],[Volume]]*(1-Table2[[#This Row],[Discount]])*'Input Data'!$B$2)/Table2[[#This Row],[Volume]]</f>
        <v>500</v>
      </c>
      <c r="E600">
        <f>ROUNDUP(Table2[[#This Row],[Volume]]/'Input Data'!$B$13,0)</f>
        <v>4</v>
      </c>
      <c r="F600">
        <f>-Table2[[#This Row],[Multiplier]]*'Input Data'!$B$3</f>
        <v>200000</v>
      </c>
      <c r="G600">
        <f>(1 - (1 / (1 + EXP(-((Table2[[#This Row],[Volume]] / 1000) - 4.25))))) * 0.4 + 0.6</f>
        <v>0.87254149351561017</v>
      </c>
      <c r="H600">
        <f>Table2[[#This Row],[Sigmoid]]*'Input Data'!$B$7</f>
        <v>654.40612013670761</v>
      </c>
    </row>
    <row r="601" spans="1:8" x14ac:dyDescent="0.25">
      <c r="A601">
        <v>3495</v>
      </c>
      <c r="B601">
        <f>IF(Table2[[#This Row],[Volume]]&lt;'Input Data'!$B$9,'Input Data'!$B$9,IF(Table2[[#This Row],[Volume]]&gt;'Input Data'!$B$10,'Input Data'!$B$10,Table2[[#This Row],[Volume]]))</f>
        <v>3495</v>
      </c>
      <c r="C601" s="18">
        <f>ROUNDDOWN((Table2[[#This Row],[Volume Used]]-'Input Data'!$B$9)/'Input Data'!$B$11,0)*'Input Data'!$B$12</f>
        <v>0</v>
      </c>
      <c r="D601" s="15">
        <f>-(Table2[[#This Row],[Volume]]*(1-Table2[[#This Row],[Discount]])*'Input Data'!$B$2)/Table2[[#This Row],[Volume]]</f>
        <v>500</v>
      </c>
      <c r="E601">
        <f>ROUNDUP(Table2[[#This Row],[Volume]]/'Input Data'!$B$13,0)</f>
        <v>4</v>
      </c>
      <c r="F601">
        <f>-Table2[[#This Row],[Multiplier]]*'Input Data'!$B$3</f>
        <v>200000</v>
      </c>
      <c r="G601">
        <f>(1 - (1 / (1 + EXP(-((Table2[[#This Row],[Volume]] / 1000) - 4.25))))) * 0.4 + 0.6</f>
        <v>0.87210687867945935</v>
      </c>
      <c r="H601">
        <f>Table2[[#This Row],[Sigmoid]]*'Input Data'!$B$7</f>
        <v>654.08015900959447</v>
      </c>
    </row>
    <row r="602" spans="1:8" x14ac:dyDescent="0.25">
      <c r="A602">
        <v>3500</v>
      </c>
      <c r="B602">
        <f>IF(Table2[[#This Row],[Volume]]&lt;'Input Data'!$B$9,'Input Data'!$B$9,IF(Table2[[#This Row],[Volume]]&gt;'Input Data'!$B$10,'Input Data'!$B$10,Table2[[#This Row],[Volume]]))</f>
        <v>3500</v>
      </c>
      <c r="C602" s="18">
        <f>ROUNDDOWN((Table2[[#This Row],[Volume Used]]-'Input Data'!$B$9)/'Input Data'!$B$11,0)*'Input Data'!$B$12</f>
        <v>0</v>
      </c>
      <c r="D602" s="15">
        <f>-(Table2[[#This Row],[Volume]]*(1-Table2[[#This Row],[Discount]])*'Input Data'!$B$2)/Table2[[#This Row],[Volume]]</f>
        <v>500</v>
      </c>
      <c r="E602">
        <f>ROUNDUP(Table2[[#This Row],[Volume]]/'Input Data'!$B$13,0)</f>
        <v>4</v>
      </c>
      <c r="F602">
        <f>-Table2[[#This Row],[Multiplier]]*'Input Data'!$B$3</f>
        <v>200000</v>
      </c>
      <c r="G602">
        <f>(1 - (1 / (1 + EXP(-((Table2[[#This Row],[Volume]] / 1000) - 4.25))))) * 0.4 + 0.6</f>
        <v>0.87167147967015723</v>
      </c>
      <c r="H602">
        <f>Table2[[#This Row],[Sigmoid]]*'Input Data'!$B$7</f>
        <v>653.75360975261788</v>
      </c>
    </row>
    <row r="603" spans="1:8" x14ac:dyDescent="0.25">
      <c r="A603">
        <v>3505</v>
      </c>
      <c r="B603">
        <f>IF(Table2[[#This Row],[Volume]]&lt;'Input Data'!$B$9,'Input Data'!$B$9,IF(Table2[[#This Row],[Volume]]&gt;'Input Data'!$B$10,'Input Data'!$B$10,Table2[[#This Row],[Volume]]))</f>
        <v>3505</v>
      </c>
      <c r="C603" s="18">
        <f>ROUNDDOWN((Table2[[#This Row],[Volume Used]]-'Input Data'!$B$9)/'Input Data'!$B$11,0)*'Input Data'!$B$12</f>
        <v>0</v>
      </c>
      <c r="D603" s="15">
        <f>-(Table2[[#This Row],[Volume]]*(1-Table2[[#This Row],[Discount]])*'Input Data'!$B$2)/Table2[[#This Row],[Volume]]</f>
        <v>500</v>
      </c>
      <c r="E603">
        <f>ROUNDUP(Table2[[#This Row],[Volume]]/'Input Data'!$B$13,0)</f>
        <v>4</v>
      </c>
      <c r="F603">
        <f>-Table2[[#This Row],[Multiplier]]*'Input Data'!$B$3</f>
        <v>200000</v>
      </c>
      <c r="G603">
        <f>(1 - (1 / (1 + EXP(-((Table2[[#This Row],[Volume]] / 1000) - 4.25))))) * 0.4 + 0.6</f>
        <v>0.87123529982065095</v>
      </c>
      <c r="H603">
        <f>Table2[[#This Row],[Sigmoid]]*'Input Data'!$B$7</f>
        <v>653.42647486548822</v>
      </c>
    </row>
    <row r="604" spans="1:8" x14ac:dyDescent="0.25">
      <c r="A604">
        <v>3510</v>
      </c>
      <c r="B604">
        <f>IF(Table2[[#This Row],[Volume]]&lt;'Input Data'!$B$9,'Input Data'!$B$9,IF(Table2[[#This Row],[Volume]]&gt;'Input Data'!$B$10,'Input Data'!$B$10,Table2[[#This Row],[Volume]]))</f>
        <v>3510</v>
      </c>
      <c r="C604" s="18">
        <f>ROUNDDOWN((Table2[[#This Row],[Volume Used]]-'Input Data'!$B$9)/'Input Data'!$B$11,0)*'Input Data'!$B$12</f>
        <v>0</v>
      </c>
      <c r="D604" s="15">
        <f>-(Table2[[#This Row],[Volume]]*(1-Table2[[#This Row],[Discount]])*'Input Data'!$B$2)/Table2[[#This Row],[Volume]]</f>
        <v>500</v>
      </c>
      <c r="E604">
        <f>ROUNDUP(Table2[[#This Row],[Volume]]/'Input Data'!$B$13,0)</f>
        <v>4</v>
      </c>
      <c r="F604">
        <f>-Table2[[#This Row],[Multiplier]]*'Input Data'!$B$3</f>
        <v>200000</v>
      </c>
      <c r="G604">
        <f>(1 - (1 / (1 + EXP(-((Table2[[#This Row],[Volume]] / 1000) - 4.25))))) * 0.4 + 0.6</f>
        <v>0.87079834249540911</v>
      </c>
      <c r="H604">
        <f>Table2[[#This Row],[Sigmoid]]*'Input Data'!$B$7</f>
        <v>653.09875687155682</v>
      </c>
    </row>
    <row r="605" spans="1:8" x14ac:dyDescent="0.25">
      <c r="A605">
        <v>3515</v>
      </c>
      <c r="B605">
        <f>IF(Table2[[#This Row],[Volume]]&lt;'Input Data'!$B$9,'Input Data'!$B$9,IF(Table2[[#This Row],[Volume]]&gt;'Input Data'!$B$10,'Input Data'!$B$10,Table2[[#This Row],[Volume]]))</f>
        <v>3515</v>
      </c>
      <c r="C605" s="18">
        <f>ROUNDDOWN((Table2[[#This Row],[Volume Used]]-'Input Data'!$B$9)/'Input Data'!$B$11,0)*'Input Data'!$B$12</f>
        <v>0</v>
      </c>
      <c r="D605" s="15">
        <f>-(Table2[[#This Row],[Volume]]*(1-Table2[[#This Row],[Discount]])*'Input Data'!$B$2)/Table2[[#This Row],[Volume]]</f>
        <v>500</v>
      </c>
      <c r="E605">
        <f>ROUNDUP(Table2[[#This Row],[Volume]]/'Input Data'!$B$13,0)</f>
        <v>4</v>
      </c>
      <c r="F605">
        <f>-Table2[[#This Row],[Multiplier]]*'Input Data'!$B$3</f>
        <v>200000</v>
      </c>
      <c r="G605">
        <f>(1 - (1 / (1 + EXP(-((Table2[[#This Row],[Volume]] / 1000) - 4.25))))) * 0.4 + 0.6</f>
        <v>0.87036061109037632</v>
      </c>
      <c r="H605">
        <f>Table2[[#This Row],[Sigmoid]]*'Input Data'!$B$7</f>
        <v>652.77045831778219</v>
      </c>
    </row>
    <row r="606" spans="1:8" x14ac:dyDescent="0.25">
      <c r="A606">
        <v>3520</v>
      </c>
      <c r="B606">
        <f>IF(Table2[[#This Row],[Volume]]&lt;'Input Data'!$B$9,'Input Data'!$B$9,IF(Table2[[#This Row],[Volume]]&gt;'Input Data'!$B$10,'Input Data'!$B$10,Table2[[#This Row],[Volume]]))</f>
        <v>3520</v>
      </c>
      <c r="C606" s="18">
        <f>ROUNDDOWN((Table2[[#This Row],[Volume Used]]-'Input Data'!$B$9)/'Input Data'!$B$11,0)*'Input Data'!$B$12</f>
        <v>0</v>
      </c>
      <c r="D606" s="15">
        <f>-(Table2[[#This Row],[Volume]]*(1-Table2[[#This Row],[Discount]])*'Input Data'!$B$2)/Table2[[#This Row],[Volume]]</f>
        <v>500</v>
      </c>
      <c r="E606">
        <f>ROUNDUP(Table2[[#This Row],[Volume]]/'Input Data'!$B$13,0)</f>
        <v>4</v>
      </c>
      <c r="F606">
        <f>-Table2[[#This Row],[Multiplier]]*'Input Data'!$B$3</f>
        <v>200000</v>
      </c>
      <c r="G606">
        <f>(1 - (1 / (1 + EXP(-((Table2[[#This Row],[Volume]] / 1000) - 4.25))))) * 0.4 + 0.6</f>
        <v>0.86992210903292544</v>
      </c>
      <c r="H606">
        <f>Table2[[#This Row],[Sigmoid]]*'Input Data'!$B$7</f>
        <v>652.4415817746941</v>
      </c>
    </row>
    <row r="607" spans="1:8" x14ac:dyDescent="0.25">
      <c r="A607">
        <v>3525</v>
      </c>
      <c r="B607">
        <f>IF(Table2[[#This Row],[Volume]]&lt;'Input Data'!$B$9,'Input Data'!$B$9,IF(Table2[[#This Row],[Volume]]&gt;'Input Data'!$B$10,'Input Data'!$B$10,Table2[[#This Row],[Volume]]))</f>
        <v>3525</v>
      </c>
      <c r="C607" s="18">
        <f>ROUNDDOWN((Table2[[#This Row],[Volume Used]]-'Input Data'!$B$9)/'Input Data'!$B$11,0)*'Input Data'!$B$12</f>
        <v>0</v>
      </c>
      <c r="D607" s="15">
        <f>-(Table2[[#This Row],[Volume]]*(1-Table2[[#This Row],[Discount]])*'Input Data'!$B$2)/Table2[[#This Row],[Volume]]</f>
        <v>500</v>
      </c>
      <c r="E607">
        <f>ROUNDUP(Table2[[#This Row],[Volume]]/'Input Data'!$B$13,0)</f>
        <v>4</v>
      </c>
      <c r="F607">
        <f>-Table2[[#This Row],[Multiplier]]*'Input Data'!$B$3</f>
        <v>200000</v>
      </c>
      <c r="G607">
        <f>(1 - (1 / (1 + EXP(-((Table2[[#This Row],[Volume]] / 1000) - 4.25))))) * 0.4 + 0.6</f>
        <v>0.86948283978180863</v>
      </c>
      <c r="H607">
        <f>Table2[[#This Row],[Sigmoid]]*'Input Data'!$B$7</f>
        <v>652.11212983635642</v>
      </c>
    </row>
    <row r="608" spans="1:8" x14ac:dyDescent="0.25">
      <c r="A608">
        <v>3530</v>
      </c>
      <c r="B608">
        <f>IF(Table2[[#This Row],[Volume]]&lt;'Input Data'!$B$9,'Input Data'!$B$9,IF(Table2[[#This Row],[Volume]]&gt;'Input Data'!$B$10,'Input Data'!$B$10,Table2[[#This Row],[Volume]]))</f>
        <v>3530</v>
      </c>
      <c r="C608" s="18">
        <f>ROUNDDOWN((Table2[[#This Row],[Volume Used]]-'Input Data'!$B$9)/'Input Data'!$B$11,0)*'Input Data'!$B$12</f>
        <v>0</v>
      </c>
      <c r="D608" s="15">
        <f>-(Table2[[#This Row],[Volume]]*(1-Table2[[#This Row],[Discount]])*'Input Data'!$B$2)/Table2[[#This Row],[Volume]]</f>
        <v>500</v>
      </c>
      <c r="E608">
        <f>ROUNDUP(Table2[[#This Row],[Volume]]/'Input Data'!$B$13,0)</f>
        <v>4</v>
      </c>
      <c r="F608">
        <f>-Table2[[#This Row],[Multiplier]]*'Input Data'!$B$3</f>
        <v>200000</v>
      </c>
      <c r="G608">
        <f>(1 - (1 / (1 + EXP(-((Table2[[#This Row],[Volume]] / 1000) - 4.25))))) * 0.4 + 0.6</f>
        <v>0.86904280682710411</v>
      </c>
      <c r="H608">
        <f>Table2[[#This Row],[Sigmoid]]*'Input Data'!$B$7</f>
        <v>651.78210512032808</v>
      </c>
    </row>
    <row r="609" spans="1:8" x14ac:dyDescent="0.25">
      <c r="A609">
        <v>3535</v>
      </c>
      <c r="B609">
        <f>IF(Table2[[#This Row],[Volume]]&lt;'Input Data'!$B$9,'Input Data'!$B$9,IF(Table2[[#This Row],[Volume]]&gt;'Input Data'!$B$10,'Input Data'!$B$10,Table2[[#This Row],[Volume]]))</f>
        <v>3535</v>
      </c>
      <c r="C609" s="18">
        <f>ROUNDDOWN((Table2[[#This Row],[Volume Used]]-'Input Data'!$B$9)/'Input Data'!$B$11,0)*'Input Data'!$B$12</f>
        <v>0</v>
      </c>
      <c r="D609" s="15">
        <f>-(Table2[[#This Row],[Volume]]*(1-Table2[[#This Row],[Discount]])*'Input Data'!$B$2)/Table2[[#This Row],[Volume]]</f>
        <v>500</v>
      </c>
      <c r="E609">
        <f>ROUNDUP(Table2[[#This Row],[Volume]]/'Input Data'!$B$13,0)</f>
        <v>4</v>
      </c>
      <c r="F609">
        <f>-Table2[[#This Row],[Multiplier]]*'Input Data'!$B$3</f>
        <v>200000</v>
      </c>
      <c r="G609">
        <f>(1 - (1 / (1 + EXP(-((Table2[[#This Row],[Volume]] / 1000) - 4.25))))) * 0.4 + 0.6</f>
        <v>0.86860201369016232</v>
      </c>
      <c r="H609">
        <f>Table2[[#This Row],[Sigmoid]]*'Input Data'!$B$7</f>
        <v>651.45151026762176</v>
      </c>
    </row>
    <row r="610" spans="1:8" x14ac:dyDescent="0.25">
      <c r="A610">
        <v>3540</v>
      </c>
      <c r="B610">
        <f>IF(Table2[[#This Row],[Volume]]&lt;'Input Data'!$B$9,'Input Data'!$B$9,IF(Table2[[#This Row],[Volume]]&gt;'Input Data'!$B$10,'Input Data'!$B$10,Table2[[#This Row],[Volume]]))</f>
        <v>3540</v>
      </c>
      <c r="C610" s="18">
        <f>ROUNDDOWN((Table2[[#This Row],[Volume Used]]-'Input Data'!$B$9)/'Input Data'!$B$11,0)*'Input Data'!$B$12</f>
        <v>0</v>
      </c>
      <c r="D610" s="15">
        <f>-(Table2[[#This Row],[Volume]]*(1-Table2[[#This Row],[Discount]])*'Input Data'!$B$2)/Table2[[#This Row],[Volume]]</f>
        <v>500</v>
      </c>
      <c r="E610">
        <f>ROUNDUP(Table2[[#This Row],[Volume]]/'Input Data'!$B$13,0)</f>
        <v>4</v>
      </c>
      <c r="F610">
        <f>-Table2[[#This Row],[Multiplier]]*'Input Data'!$B$3</f>
        <v>200000</v>
      </c>
      <c r="G610">
        <f>(1 - (1 / (1 + EXP(-((Table2[[#This Row],[Volume]] / 1000) - 4.25))))) * 0.4 + 0.6</f>
        <v>0.8681604639235474</v>
      </c>
      <c r="H610">
        <f>Table2[[#This Row],[Sigmoid]]*'Input Data'!$B$7</f>
        <v>651.1203479426606</v>
      </c>
    </row>
    <row r="611" spans="1:8" x14ac:dyDescent="0.25">
      <c r="A611">
        <v>3545</v>
      </c>
      <c r="B611">
        <f>IF(Table2[[#This Row],[Volume]]&lt;'Input Data'!$B$9,'Input Data'!$B$9,IF(Table2[[#This Row],[Volume]]&gt;'Input Data'!$B$10,'Input Data'!$B$10,Table2[[#This Row],[Volume]]))</f>
        <v>3545</v>
      </c>
      <c r="C611" s="18">
        <f>ROUNDDOWN((Table2[[#This Row],[Volume Used]]-'Input Data'!$B$9)/'Input Data'!$B$11,0)*'Input Data'!$B$12</f>
        <v>0</v>
      </c>
      <c r="D611" s="15">
        <f>-(Table2[[#This Row],[Volume]]*(1-Table2[[#This Row],[Discount]])*'Input Data'!$B$2)/Table2[[#This Row],[Volume]]</f>
        <v>500</v>
      </c>
      <c r="E611">
        <f>ROUNDUP(Table2[[#This Row],[Volume]]/'Input Data'!$B$13,0)</f>
        <v>4</v>
      </c>
      <c r="F611">
        <f>-Table2[[#This Row],[Multiplier]]*'Input Data'!$B$3</f>
        <v>200000</v>
      </c>
      <c r="G611">
        <f>(1 - (1 / (1 + EXP(-((Table2[[#This Row],[Volume]] / 1000) - 4.25))))) * 0.4 + 0.6</f>
        <v>0.86771816111097833</v>
      </c>
      <c r="H611">
        <f>Table2[[#This Row],[Sigmoid]]*'Input Data'!$B$7</f>
        <v>650.78862083323372</v>
      </c>
    </row>
    <row r="612" spans="1:8" x14ac:dyDescent="0.25">
      <c r="A612">
        <v>3550</v>
      </c>
      <c r="B612">
        <f>IF(Table2[[#This Row],[Volume]]&lt;'Input Data'!$B$9,'Input Data'!$B$9,IF(Table2[[#This Row],[Volume]]&gt;'Input Data'!$B$10,'Input Data'!$B$10,Table2[[#This Row],[Volume]]))</f>
        <v>3550</v>
      </c>
      <c r="C612" s="18">
        <f>ROUNDDOWN((Table2[[#This Row],[Volume Used]]-'Input Data'!$B$9)/'Input Data'!$B$11,0)*'Input Data'!$B$12</f>
        <v>0</v>
      </c>
      <c r="D612" s="15">
        <f>-(Table2[[#This Row],[Volume]]*(1-Table2[[#This Row],[Discount]])*'Input Data'!$B$2)/Table2[[#This Row],[Volume]]</f>
        <v>500</v>
      </c>
      <c r="E612">
        <f>ROUNDUP(Table2[[#This Row],[Volume]]/'Input Data'!$B$13,0)</f>
        <v>4</v>
      </c>
      <c r="F612">
        <f>-Table2[[#This Row],[Multiplier]]*'Input Data'!$B$3</f>
        <v>200000</v>
      </c>
      <c r="G612">
        <f>(1 - (1 / (1 + EXP(-((Table2[[#This Row],[Volume]] / 1000) - 4.25))))) * 0.4 + 0.6</f>
        <v>0.86727510886726644</v>
      </c>
      <c r="H612">
        <f>Table2[[#This Row],[Sigmoid]]*'Input Data'!$B$7</f>
        <v>650.45633165044978</v>
      </c>
    </row>
    <row r="613" spans="1:8" x14ac:dyDescent="0.25">
      <c r="A613">
        <v>3555</v>
      </c>
      <c r="B613">
        <f>IF(Table2[[#This Row],[Volume]]&lt;'Input Data'!$B$9,'Input Data'!$B$9,IF(Table2[[#This Row],[Volume]]&gt;'Input Data'!$B$10,'Input Data'!$B$10,Table2[[#This Row],[Volume]]))</f>
        <v>3555</v>
      </c>
      <c r="C613" s="18">
        <f>ROUNDDOWN((Table2[[#This Row],[Volume Used]]-'Input Data'!$B$9)/'Input Data'!$B$11,0)*'Input Data'!$B$12</f>
        <v>0</v>
      </c>
      <c r="D613" s="15">
        <f>-(Table2[[#This Row],[Volume]]*(1-Table2[[#This Row],[Discount]])*'Input Data'!$B$2)/Table2[[#This Row],[Volume]]</f>
        <v>500</v>
      </c>
      <c r="E613">
        <f>ROUNDUP(Table2[[#This Row],[Volume]]/'Input Data'!$B$13,0)</f>
        <v>4</v>
      </c>
      <c r="F613">
        <f>-Table2[[#This Row],[Multiplier]]*'Input Data'!$B$3</f>
        <v>200000</v>
      </c>
      <c r="G613">
        <f>(1 - (1 / (1 + EXP(-((Table2[[#This Row],[Volume]] / 1000) - 4.25))))) * 0.4 + 0.6</f>
        <v>0.86683131083825005</v>
      </c>
      <c r="H613">
        <f>Table2[[#This Row],[Sigmoid]]*'Input Data'!$B$7</f>
        <v>650.12348312868755</v>
      </c>
    </row>
    <row r="614" spans="1:8" x14ac:dyDescent="0.25">
      <c r="A614">
        <v>3560</v>
      </c>
      <c r="B614">
        <f>IF(Table2[[#This Row],[Volume]]&lt;'Input Data'!$B$9,'Input Data'!$B$9,IF(Table2[[#This Row],[Volume]]&gt;'Input Data'!$B$10,'Input Data'!$B$10,Table2[[#This Row],[Volume]]))</f>
        <v>3560</v>
      </c>
      <c r="C614" s="18">
        <f>ROUNDDOWN((Table2[[#This Row],[Volume Used]]-'Input Data'!$B$9)/'Input Data'!$B$11,0)*'Input Data'!$B$12</f>
        <v>0</v>
      </c>
      <c r="D614" s="15">
        <f>-(Table2[[#This Row],[Volume]]*(1-Table2[[#This Row],[Discount]])*'Input Data'!$B$2)/Table2[[#This Row],[Volume]]</f>
        <v>500</v>
      </c>
      <c r="E614">
        <f>ROUNDUP(Table2[[#This Row],[Volume]]/'Input Data'!$B$13,0)</f>
        <v>4</v>
      </c>
      <c r="F614">
        <f>-Table2[[#This Row],[Multiplier]]*'Input Data'!$B$3</f>
        <v>200000</v>
      </c>
      <c r="G614">
        <f>(1 - (1 / (1 + EXP(-((Table2[[#This Row],[Volume]] / 1000) - 4.25))))) * 0.4 + 0.6</f>
        <v>0.866386770700728</v>
      </c>
      <c r="H614">
        <f>Table2[[#This Row],[Sigmoid]]*'Input Data'!$B$7</f>
        <v>649.79007802554599</v>
      </c>
    </row>
    <row r="615" spans="1:8" x14ac:dyDescent="0.25">
      <c r="A615">
        <v>3565</v>
      </c>
      <c r="B615">
        <f>IF(Table2[[#This Row],[Volume]]&lt;'Input Data'!$B$9,'Input Data'!$B$9,IF(Table2[[#This Row],[Volume]]&gt;'Input Data'!$B$10,'Input Data'!$B$10,Table2[[#This Row],[Volume]]))</f>
        <v>3565</v>
      </c>
      <c r="C615" s="18">
        <f>ROUNDDOWN((Table2[[#This Row],[Volume Used]]-'Input Data'!$B$9)/'Input Data'!$B$11,0)*'Input Data'!$B$12</f>
        <v>0</v>
      </c>
      <c r="D615" s="15">
        <f>-(Table2[[#This Row],[Volume]]*(1-Table2[[#This Row],[Discount]])*'Input Data'!$B$2)/Table2[[#This Row],[Volume]]</f>
        <v>500</v>
      </c>
      <c r="E615">
        <f>ROUNDUP(Table2[[#This Row],[Volume]]/'Input Data'!$B$13,0)</f>
        <v>4</v>
      </c>
      <c r="F615">
        <f>-Table2[[#This Row],[Multiplier]]*'Input Data'!$B$3</f>
        <v>200000</v>
      </c>
      <c r="G615">
        <f>(1 - (1 / (1 + EXP(-((Table2[[#This Row],[Volume]] / 1000) - 4.25))))) * 0.4 + 0.6</f>
        <v>0.86594149216238936</v>
      </c>
      <c r="H615">
        <f>Table2[[#This Row],[Sigmoid]]*'Input Data'!$B$7</f>
        <v>649.45611912179197</v>
      </c>
    </row>
    <row r="616" spans="1:8" x14ac:dyDescent="0.25">
      <c r="A616">
        <v>3570</v>
      </c>
      <c r="B616">
        <f>IF(Table2[[#This Row],[Volume]]&lt;'Input Data'!$B$9,'Input Data'!$B$9,IF(Table2[[#This Row],[Volume]]&gt;'Input Data'!$B$10,'Input Data'!$B$10,Table2[[#This Row],[Volume]]))</f>
        <v>3570</v>
      </c>
      <c r="C616" s="18">
        <f>ROUNDDOWN((Table2[[#This Row],[Volume Used]]-'Input Data'!$B$9)/'Input Data'!$B$11,0)*'Input Data'!$B$12</f>
        <v>0</v>
      </c>
      <c r="D616" s="15">
        <f>-(Table2[[#This Row],[Volume]]*(1-Table2[[#This Row],[Discount]])*'Input Data'!$B$2)/Table2[[#This Row],[Volume]]</f>
        <v>500</v>
      </c>
      <c r="E616">
        <f>ROUNDUP(Table2[[#This Row],[Volume]]/'Input Data'!$B$13,0)</f>
        <v>4</v>
      </c>
      <c r="F616">
        <f>-Table2[[#This Row],[Multiplier]]*'Input Data'!$B$3</f>
        <v>200000</v>
      </c>
      <c r="G616">
        <f>(1 - (1 / (1 + EXP(-((Table2[[#This Row],[Volume]] / 1000) - 4.25))))) * 0.4 + 0.6</f>
        <v>0.86549547896174106</v>
      </c>
      <c r="H616">
        <f>Table2[[#This Row],[Sigmoid]]*'Input Data'!$B$7</f>
        <v>649.12160922130579</v>
      </c>
    </row>
    <row r="617" spans="1:8" x14ac:dyDescent="0.25">
      <c r="A617">
        <v>3575</v>
      </c>
      <c r="B617">
        <f>IF(Table2[[#This Row],[Volume]]&lt;'Input Data'!$B$9,'Input Data'!$B$9,IF(Table2[[#This Row],[Volume]]&gt;'Input Data'!$B$10,'Input Data'!$B$10,Table2[[#This Row],[Volume]]))</f>
        <v>3575</v>
      </c>
      <c r="C617" s="18">
        <f>ROUNDDOWN((Table2[[#This Row],[Volume Used]]-'Input Data'!$B$9)/'Input Data'!$B$11,0)*'Input Data'!$B$12</f>
        <v>0</v>
      </c>
      <c r="D617" s="15">
        <f>-(Table2[[#This Row],[Volume]]*(1-Table2[[#This Row],[Discount]])*'Input Data'!$B$2)/Table2[[#This Row],[Volume]]</f>
        <v>500</v>
      </c>
      <c r="E617">
        <f>ROUNDUP(Table2[[#This Row],[Volume]]/'Input Data'!$B$13,0)</f>
        <v>4</v>
      </c>
      <c r="F617">
        <f>-Table2[[#This Row],[Multiplier]]*'Input Data'!$B$3</f>
        <v>200000</v>
      </c>
      <c r="G617">
        <f>(1 - (1 / (1 + EXP(-((Table2[[#This Row],[Volume]] / 1000) - 4.25))))) * 0.4 + 0.6</f>
        <v>0.86504873486803291</v>
      </c>
      <c r="H617">
        <f>Table2[[#This Row],[Sigmoid]]*'Input Data'!$B$7</f>
        <v>648.7865511510247</v>
      </c>
    </row>
    <row r="618" spans="1:8" x14ac:dyDescent="0.25">
      <c r="A618">
        <v>3580</v>
      </c>
      <c r="B618">
        <f>IF(Table2[[#This Row],[Volume]]&lt;'Input Data'!$B$9,'Input Data'!$B$9,IF(Table2[[#This Row],[Volume]]&gt;'Input Data'!$B$10,'Input Data'!$B$10,Table2[[#This Row],[Volume]]))</f>
        <v>3580</v>
      </c>
      <c r="C618" s="18">
        <f>ROUNDDOWN((Table2[[#This Row],[Volume Used]]-'Input Data'!$B$9)/'Input Data'!$B$11,0)*'Input Data'!$B$12</f>
        <v>0</v>
      </c>
      <c r="D618" s="15">
        <f>-(Table2[[#This Row],[Volume]]*(1-Table2[[#This Row],[Discount]])*'Input Data'!$B$2)/Table2[[#This Row],[Volume]]</f>
        <v>500</v>
      </c>
      <c r="E618">
        <f>ROUNDUP(Table2[[#This Row],[Volume]]/'Input Data'!$B$13,0)</f>
        <v>4</v>
      </c>
      <c r="F618">
        <f>-Table2[[#This Row],[Multiplier]]*'Input Data'!$B$3</f>
        <v>200000</v>
      </c>
      <c r="G618">
        <f>(1 - (1 / (1 + EXP(-((Table2[[#This Row],[Volume]] / 1000) - 4.25))))) * 0.4 + 0.6</f>
        <v>0.86460126368118084</v>
      </c>
      <c r="H618">
        <f>Table2[[#This Row],[Sigmoid]]*'Input Data'!$B$7</f>
        <v>648.45094776088558</v>
      </c>
    </row>
    <row r="619" spans="1:8" x14ac:dyDescent="0.25">
      <c r="A619">
        <v>3585</v>
      </c>
      <c r="B619">
        <f>IF(Table2[[#This Row],[Volume]]&lt;'Input Data'!$B$9,'Input Data'!$B$9,IF(Table2[[#This Row],[Volume]]&gt;'Input Data'!$B$10,'Input Data'!$B$10,Table2[[#This Row],[Volume]]))</f>
        <v>3585</v>
      </c>
      <c r="C619" s="18">
        <f>ROUNDDOWN((Table2[[#This Row],[Volume Used]]-'Input Data'!$B$9)/'Input Data'!$B$11,0)*'Input Data'!$B$12</f>
        <v>0</v>
      </c>
      <c r="D619" s="15">
        <f>-(Table2[[#This Row],[Volume]]*(1-Table2[[#This Row],[Discount]])*'Input Data'!$B$2)/Table2[[#This Row],[Volume]]</f>
        <v>500</v>
      </c>
      <c r="E619">
        <f>ROUNDUP(Table2[[#This Row],[Volume]]/'Input Data'!$B$13,0)</f>
        <v>4</v>
      </c>
      <c r="F619">
        <f>-Table2[[#This Row],[Multiplier]]*'Input Data'!$B$3</f>
        <v>200000</v>
      </c>
      <c r="G619">
        <f>(1 - (1 / (1 + EXP(-((Table2[[#This Row],[Volume]] / 1000) - 4.25))))) * 0.4 + 0.6</f>
        <v>0.86415306923168644</v>
      </c>
      <c r="H619">
        <f>Table2[[#This Row],[Sigmoid]]*'Input Data'!$B$7</f>
        <v>648.11480192376484</v>
      </c>
    </row>
    <row r="620" spans="1:8" x14ac:dyDescent="0.25">
      <c r="A620">
        <v>3590</v>
      </c>
      <c r="B620">
        <f>IF(Table2[[#This Row],[Volume]]&lt;'Input Data'!$B$9,'Input Data'!$B$9,IF(Table2[[#This Row],[Volume]]&gt;'Input Data'!$B$10,'Input Data'!$B$10,Table2[[#This Row],[Volume]]))</f>
        <v>3590</v>
      </c>
      <c r="C620" s="18">
        <f>ROUNDDOWN((Table2[[#This Row],[Volume Used]]-'Input Data'!$B$9)/'Input Data'!$B$11,0)*'Input Data'!$B$12</f>
        <v>0</v>
      </c>
      <c r="D620" s="15">
        <f>-(Table2[[#This Row],[Volume]]*(1-Table2[[#This Row],[Discount]])*'Input Data'!$B$2)/Table2[[#This Row],[Volume]]</f>
        <v>500</v>
      </c>
      <c r="E620">
        <f>ROUNDUP(Table2[[#This Row],[Volume]]/'Input Data'!$B$13,0)</f>
        <v>4</v>
      </c>
      <c r="F620">
        <f>-Table2[[#This Row],[Multiplier]]*'Input Data'!$B$3</f>
        <v>200000</v>
      </c>
      <c r="G620">
        <f>(1 - (1 / (1 + EXP(-((Table2[[#This Row],[Volume]] / 1000) - 4.25))))) * 0.4 + 0.6</f>
        <v>0.86370415538055423</v>
      </c>
      <c r="H620">
        <f>Table2[[#This Row],[Sigmoid]]*'Input Data'!$B$7</f>
        <v>647.77811653541562</v>
      </c>
    </row>
    <row r="621" spans="1:8" x14ac:dyDescent="0.25">
      <c r="A621">
        <v>3595</v>
      </c>
      <c r="B621">
        <f>IF(Table2[[#This Row],[Volume]]&lt;'Input Data'!$B$9,'Input Data'!$B$9,IF(Table2[[#This Row],[Volume]]&gt;'Input Data'!$B$10,'Input Data'!$B$10,Table2[[#This Row],[Volume]]))</f>
        <v>3595</v>
      </c>
      <c r="C621" s="18">
        <f>ROUNDDOWN((Table2[[#This Row],[Volume Used]]-'Input Data'!$B$9)/'Input Data'!$B$11,0)*'Input Data'!$B$12</f>
        <v>0</v>
      </c>
      <c r="D621" s="15">
        <f>-(Table2[[#This Row],[Volume]]*(1-Table2[[#This Row],[Discount]])*'Input Data'!$B$2)/Table2[[#This Row],[Volume]]</f>
        <v>500</v>
      </c>
      <c r="E621">
        <f>ROUNDUP(Table2[[#This Row],[Volume]]/'Input Data'!$B$13,0)</f>
        <v>4</v>
      </c>
      <c r="F621">
        <f>-Table2[[#This Row],[Multiplier]]*'Input Data'!$B$3</f>
        <v>200000</v>
      </c>
      <c r="G621">
        <f>(1 - (1 / (1 + EXP(-((Table2[[#This Row],[Volume]] / 1000) - 4.25))))) * 0.4 + 0.6</f>
        <v>0.86325452601920727</v>
      </c>
      <c r="H621">
        <f>Table2[[#This Row],[Sigmoid]]*'Input Data'!$B$7</f>
        <v>647.4408945144055</v>
      </c>
    </row>
    <row r="622" spans="1:8" x14ac:dyDescent="0.25">
      <c r="A622">
        <v>3600</v>
      </c>
      <c r="B622">
        <f>IF(Table2[[#This Row],[Volume]]&lt;'Input Data'!$B$9,'Input Data'!$B$9,IF(Table2[[#This Row],[Volume]]&gt;'Input Data'!$B$10,'Input Data'!$B$10,Table2[[#This Row],[Volume]]))</f>
        <v>3600</v>
      </c>
      <c r="C622" s="18">
        <f>ROUNDDOWN((Table2[[#This Row],[Volume Used]]-'Input Data'!$B$9)/'Input Data'!$B$11,0)*'Input Data'!$B$12</f>
        <v>0</v>
      </c>
      <c r="D622" s="15">
        <f>-(Table2[[#This Row],[Volume]]*(1-Table2[[#This Row],[Discount]])*'Input Data'!$B$2)/Table2[[#This Row],[Volume]]</f>
        <v>500</v>
      </c>
      <c r="E622">
        <f>ROUNDUP(Table2[[#This Row],[Volume]]/'Input Data'!$B$13,0)</f>
        <v>4</v>
      </c>
      <c r="F622">
        <f>-Table2[[#This Row],[Multiplier]]*'Input Data'!$B$3</f>
        <v>200000</v>
      </c>
      <c r="G622">
        <f>(1 - (1 / (1 + EXP(-((Table2[[#This Row],[Volume]] / 1000) - 4.25))))) * 0.4 + 0.6</f>
        <v>0.86280418506939949</v>
      </c>
      <c r="H622">
        <f>Table2[[#This Row],[Sigmoid]]*'Input Data'!$B$7</f>
        <v>647.10313880204967</v>
      </c>
    </row>
    <row r="623" spans="1:8" x14ac:dyDescent="0.25">
      <c r="A623">
        <v>3605</v>
      </c>
      <c r="B623">
        <f>IF(Table2[[#This Row],[Volume]]&lt;'Input Data'!$B$9,'Input Data'!$B$9,IF(Table2[[#This Row],[Volume]]&gt;'Input Data'!$B$10,'Input Data'!$B$10,Table2[[#This Row],[Volume]]))</f>
        <v>3605</v>
      </c>
      <c r="C623" s="18">
        <f>ROUNDDOWN((Table2[[#This Row],[Volume Used]]-'Input Data'!$B$9)/'Input Data'!$B$11,0)*'Input Data'!$B$12</f>
        <v>0</v>
      </c>
      <c r="D623" s="15">
        <f>-(Table2[[#This Row],[Volume]]*(1-Table2[[#This Row],[Discount]])*'Input Data'!$B$2)/Table2[[#This Row],[Volume]]</f>
        <v>500</v>
      </c>
      <c r="E623">
        <f>ROUNDUP(Table2[[#This Row],[Volume]]/'Input Data'!$B$13,0)</f>
        <v>4</v>
      </c>
      <c r="F623">
        <f>-Table2[[#This Row],[Multiplier]]*'Input Data'!$B$3</f>
        <v>200000</v>
      </c>
      <c r="G623">
        <f>(1 - (1 / (1 + EXP(-((Table2[[#This Row],[Volume]] / 1000) - 4.25))))) * 0.4 + 0.6</f>
        <v>0.86235313648312539</v>
      </c>
      <c r="H623">
        <f>Table2[[#This Row],[Sigmoid]]*'Input Data'!$B$7</f>
        <v>646.76485236234407</v>
      </c>
    </row>
    <row r="624" spans="1:8" x14ac:dyDescent="0.25">
      <c r="A624">
        <v>3610</v>
      </c>
      <c r="B624">
        <f>IF(Table2[[#This Row],[Volume]]&lt;'Input Data'!$B$9,'Input Data'!$B$9,IF(Table2[[#This Row],[Volume]]&gt;'Input Data'!$B$10,'Input Data'!$B$10,Table2[[#This Row],[Volume]]))</f>
        <v>3610</v>
      </c>
      <c r="C624" s="18">
        <f>ROUNDDOWN((Table2[[#This Row],[Volume Used]]-'Input Data'!$B$9)/'Input Data'!$B$11,0)*'Input Data'!$B$12</f>
        <v>0</v>
      </c>
      <c r="D624" s="15">
        <f>-(Table2[[#This Row],[Volume]]*(1-Table2[[#This Row],[Discount]])*'Input Data'!$B$2)/Table2[[#This Row],[Volume]]</f>
        <v>500</v>
      </c>
      <c r="E624">
        <f>ROUNDUP(Table2[[#This Row],[Volume]]/'Input Data'!$B$13,0)</f>
        <v>4</v>
      </c>
      <c r="F624">
        <f>-Table2[[#This Row],[Multiplier]]*'Input Data'!$B$3</f>
        <v>200000</v>
      </c>
      <c r="G624">
        <f>(1 - (1 / (1 + EXP(-((Table2[[#This Row],[Volume]] / 1000) - 4.25))))) * 0.4 + 0.6</f>
        <v>0.8619013842425276</v>
      </c>
      <c r="H624">
        <f>Table2[[#This Row],[Sigmoid]]*'Input Data'!$B$7</f>
        <v>646.42603818189571</v>
      </c>
    </row>
    <row r="625" spans="1:8" x14ac:dyDescent="0.25">
      <c r="A625">
        <v>3615</v>
      </c>
      <c r="B625">
        <f>IF(Table2[[#This Row],[Volume]]&lt;'Input Data'!$B$9,'Input Data'!$B$9,IF(Table2[[#This Row],[Volume]]&gt;'Input Data'!$B$10,'Input Data'!$B$10,Table2[[#This Row],[Volume]]))</f>
        <v>3615</v>
      </c>
      <c r="C625" s="18">
        <f>ROUNDDOWN((Table2[[#This Row],[Volume Used]]-'Input Data'!$B$9)/'Input Data'!$B$11,0)*'Input Data'!$B$12</f>
        <v>0</v>
      </c>
      <c r="D625" s="15">
        <f>-(Table2[[#This Row],[Volume]]*(1-Table2[[#This Row],[Discount]])*'Input Data'!$B$2)/Table2[[#This Row],[Volume]]</f>
        <v>500</v>
      </c>
      <c r="E625">
        <f>ROUNDUP(Table2[[#This Row],[Volume]]/'Input Data'!$B$13,0)</f>
        <v>4</v>
      </c>
      <c r="F625">
        <f>-Table2[[#This Row],[Multiplier]]*'Input Data'!$B$3</f>
        <v>200000</v>
      </c>
      <c r="G625">
        <f>(1 - (1 / (1 + EXP(-((Table2[[#This Row],[Volume]] / 1000) - 4.25))))) * 0.4 + 0.6</f>
        <v>0.86144893235980158</v>
      </c>
      <c r="H625">
        <f>Table2[[#This Row],[Sigmoid]]*'Input Data'!$B$7</f>
        <v>646.08669926985124</v>
      </c>
    </row>
    <row r="626" spans="1:8" x14ac:dyDescent="0.25">
      <c r="A626">
        <v>3620</v>
      </c>
      <c r="B626">
        <f>IF(Table2[[#This Row],[Volume]]&lt;'Input Data'!$B$9,'Input Data'!$B$9,IF(Table2[[#This Row],[Volume]]&gt;'Input Data'!$B$10,'Input Data'!$B$10,Table2[[#This Row],[Volume]]))</f>
        <v>3620</v>
      </c>
      <c r="C626" s="18">
        <f>ROUNDDOWN((Table2[[#This Row],[Volume Used]]-'Input Data'!$B$9)/'Input Data'!$B$11,0)*'Input Data'!$B$12</f>
        <v>0</v>
      </c>
      <c r="D626" s="15">
        <f>-(Table2[[#This Row],[Volume]]*(1-Table2[[#This Row],[Discount]])*'Input Data'!$B$2)/Table2[[#This Row],[Volume]]</f>
        <v>500</v>
      </c>
      <c r="E626">
        <f>ROUNDUP(Table2[[#This Row],[Volume]]/'Input Data'!$B$13,0)</f>
        <v>4</v>
      </c>
      <c r="F626">
        <f>-Table2[[#This Row],[Multiplier]]*'Input Data'!$B$3</f>
        <v>200000</v>
      </c>
      <c r="G626">
        <f>(1 - (1 / (1 + EXP(-((Table2[[#This Row],[Volume]] / 1000) - 4.25))))) * 0.4 + 0.6</f>
        <v>0.86099578487709771</v>
      </c>
      <c r="H626">
        <f>Table2[[#This Row],[Sigmoid]]*'Input Data'!$B$7</f>
        <v>645.74683865782333</v>
      </c>
    </row>
    <row r="627" spans="1:8" x14ac:dyDescent="0.25">
      <c r="A627">
        <v>3625</v>
      </c>
      <c r="B627">
        <f>IF(Table2[[#This Row],[Volume]]&lt;'Input Data'!$B$9,'Input Data'!$B$9,IF(Table2[[#This Row],[Volume]]&gt;'Input Data'!$B$10,'Input Data'!$B$10,Table2[[#This Row],[Volume]]))</f>
        <v>3625</v>
      </c>
      <c r="C627" s="18">
        <f>ROUNDDOWN((Table2[[#This Row],[Volume Used]]-'Input Data'!$B$9)/'Input Data'!$B$11,0)*'Input Data'!$B$12</f>
        <v>0</v>
      </c>
      <c r="D627" s="15">
        <f>-(Table2[[#This Row],[Volume]]*(1-Table2[[#This Row],[Discount]])*'Input Data'!$B$2)/Table2[[#This Row],[Volume]]</f>
        <v>500</v>
      </c>
      <c r="E627">
        <f>ROUNDUP(Table2[[#This Row],[Volume]]/'Input Data'!$B$13,0)</f>
        <v>4</v>
      </c>
      <c r="F627">
        <f>-Table2[[#This Row],[Multiplier]]*'Input Data'!$B$3</f>
        <v>200000</v>
      </c>
      <c r="G627">
        <f>(1 - (1 / (1 + EXP(-((Table2[[#This Row],[Volume]] / 1000) - 4.25))))) * 0.4 + 0.6</f>
        <v>0.86054194586642163</v>
      </c>
      <c r="H627">
        <f>Table2[[#This Row],[Sigmoid]]*'Input Data'!$B$7</f>
        <v>645.40645939981619</v>
      </c>
    </row>
    <row r="628" spans="1:8" x14ac:dyDescent="0.25">
      <c r="A628">
        <v>3630</v>
      </c>
      <c r="B628">
        <f>IF(Table2[[#This Row],[Volume]]&lt;'Input Data'!$B$9,'Input Data'!$B$9,IF(Table2[[#This Row],[Volume]]&gt;'Input Data'!$B$10,'Input Data'!$B$10,Table2[[#This Row],[Volume]]))</f>
        <v>3630</v>
      </c>
      <c r="C628" s="18">
        <f>ROUNDDOWN((Table2[[#This Row],[Volume Used]]-'Input Data'!$B$9)/'Input Data'!$B$11,0)*'Input Data'!$B$12</f>
        <v>0</v>
      </c>
      <c r="D628" s="15">
        <f>-(Table2[[#This Row],[Volume]]*(1-Table2[[#This Row],[Discount]])*'Input Data'!$B$2)/Table2[[#This Row],[Volume]]</f>
        <v>500</v>
      </c>
      <c r="E628">
        <f>ROUNDUP(Table2[[#This Row],[Volume]]/'Input Data'!$B$13,0)</f>
        <v>4</v>
      </c>
      <c r="F628">
        <f>-Table2[[#This Row],[Multiplier]]*'Input Data'!$B$3</f>
        <v>200000</v>
      </c>
      <c r="G628">
        <f>(1 - (1 / (1 + EXP(-((Table2[[#This Row],[Volume]] / 1000) - 4.25))))) * 0.4 + 0.6</f>
        <v>0.86008741942953071</v>
      </c>
      <c r="H628">
        <f>Table2[[#This Row],[Sigmoid]]*'Input Data'!$B$7</f>
        <v>645.06556457214799</v>
      </c>
    </row>
    <row r="629" spans="1:8" x14ac:dyDescent="0.25">
      <c r="A629">
        <v>3635</v>
      </c>
      <c r="B629">
        <f>IF(Table2[[#This Row],[Volume]]&lt;'Input Data'!$B$9,'Input Data'!$B$9,IF(Table2[[#This Row],[Volume]]&gt;'Input Data'!$B$10,'Input Data'!$B$10,Table2[[#This Row],[Volume]]))</f>
        <v>3635</v>
      </c>
      <c r="C629" s="18">
        <f>ROUNDDOWN((Table2[[#This Row],[Volume Used]]-'Input Data'!$B$9)/'Input Data'!$B$11,0)*'Input Data'!$B$12</f>
        <v>0</v>
      </c>
      <c r="D629" s="15">
        <f>-(Table2[[#This Row],[Volume]]*(1-Table2[[#This Row],[Discount]])*'Input Data'!$B$2)/Table2[[#This Row],[Volume]]</f>
        <v>500</v>
      </c>
      <c r="E629">
        <f>ROUNDUP(Table2[[#This Row],[Volume]]/'Input Data'!$B$13,0)</f>
        <v>4</v>
      </c>
      <c r="F629">
        <f>-Table2[[#This Row],[Multiplier]]*'Input Data'!$B$3</f>
        <v>200000</v>
      </c>
      <c r="G629">
        <f>(1 - (1 / (1 + EXP(-((Table2[[#This Row],[Volume]] / 1000) - 4.25))))) * 0.4 + 0.6</f>
        <v>0.85963220969782927</v>
      </c>
      <c r="H629">
        <f>Table2[[#This Row],[Sigmoid]]*'Input Data'!$B$7</f>
        <v>644.72415727337193</v>
      </c>
    </row>
    <row r="630" spans="1:8" x14ac:dyDescent="0.25">
      <c r="A630">
        <v>3640</v>
      </c>
      <c r="B630">
        <f>IF(Table2[[#This Row],[Volume]]&lt;'Input Data'!$B$9,'Input Data'!$B$9,IF(Table2[[#This Row],[Volume]]&gt;'Input Data'!$B$10,'Input Data'!$B$10,Table2[[#This Row],[Volume]]))</f>
        <v>3640</v>
      </c>
      <c r="C630" s="18">
        <f>ROUNDDOWN((Table2[[#This Row],[Volume Used]]-'Input Data'!$B$9)/'Input Data'!$B$11,0)*'Input Data'!$B$12</f>
        <v>0</v>
      </c>
      <c r="D630" s="15">
        <f>-(Table2[[#This Row],[Volume]]*(1-Table2[[#This Row],[Discount]])*'Input Data'!$B$2)/Table2[[#This Row],[Volume]]</f>
        <v>500</v>
      </c>
      <c r="E630">
        <f>ROUNDUP(Table2[[#This Row],[Volume]]/'Input Data'!$B$13,0)</f>
        <v>4</v>
      </c>
      <c r="F630">
        <f>-Table2[[#This Row],[Multiplier]]*'Input Data'!$B$3</f>
        <v>200000</v>
      </c>
      <c r="G630">
        <f>(1 - (1 / (1 + EXP(-((Table2[[#This Row],[Volume]] / 1000) - 4.25))))) * 0.4 + 0.6</f>
        <v>0.85917632083226003</v>
      </c>
      <c r="H630">
        <f>Table2[[#This Row],[Sigmoid]]*'Input Data'!$B$7</f>
        <v>644.38224062419499</v>
      </c>
    </row>
    <row r="631" spans="1:8" x14ac:dyDescent="0.25">
      <c r="A631">
        <v>3645</v>
      </c>
      <c r="B631">
        <f>IF(Table2[[#This Row],[Volume]]&lt;'Input Data'!$B$9,'Input Data'!$B$9,IF(Table2[[#This Row],[Volume]]&gt;'Input Data'!$B$10,'Input Data'!$B$10,Table2[[#This Row],[Volume]]))</f>
        <v>3645</v>
      </c>
      <c r="C631" s="18">
        <f>ROUNDDOWN((Table2[[#This Row],[Volume Used]]-'Input Data'!$B$9)/'Input Data'!$B$11,0)*'Input Data'!$B$12</f>
        <v>0</v>
      </c>
      <c r="D631" s="15">
        <f>-(Table2[[#This Row],[Volume]]*(1-Table2[[#This Row],[Discount]])*'Input Data'!$B$2)/Table2[[#This Row],[Volume]]</f>
        <v>500</v>
      </c>
      <c r="E631">
        <f>ROUNDUP(Table2[[#This Row],[Volume]]/'Input Data'!$B$13,0)</f>
        <v>4</v>
      </c>
      <c r="F631">
        <f>-Table2[[#This Row],[Multiplier]]*'Input Data'!$B$3</f>
        <v>200000</v>
      </c>
      <c r="G631">
        <f>(1 - (1 / (1 + EXP(-((Table2[[#This Row],[Volume]] / 1000) - 4.25))))) * 0.4 + 0.6</f>
        <v>0.85871975702319414</v>
      </c>
      <c r="H631">
        <f>Table2[[#This Row],[Sigmoid]]*'Input Data'!$B$7</f>
        <v>644.03981776739556</v>
      </c>
    </row>
    <row r="632" spans="1:8" x14ac:dyDescent="0.25">
      <c r="A632">
        <v>3650</v>
      </c>
      <c r="B632">
        <f>IF(Table2[[#This Row],[Volume]]&lt;'Input Data'!$B$9,'Input Data'!$B$9,IF(Table2[[#This Row],[Volume]]&gt;'Input Data'!$B$10,'Input Data'!$B$10,Table2[[#This Row],[Volume]]))</f>
        <v>3650</v>
      </c>
      <c r="C632" s="18">
        <f>ROUNDDOWN((Table2[[#This Row],[Volume Used]]-'Input Data'!$B$9)/'Input Data'!$B$11,0)*'Input Data'!$B$12</f>
        <v>0</v>
      </c>
      <c r="D632" s="15">
        <f>-(Table2[[#This Row],[Volume]]*(1-Table2[[#This Row],[Discount]])*'Input Data'!$B$2)/Table2[[#This Row],[Volume]]</f>
        <v>500</v>
      </c>
      <c r="E632">
        <f>ROUNDUP(Table2[[#This Row],[Volume]]/'Input Data'!$B$13,0)</f>
        <v>4</v>
      </c>
      <c r="F632">
        <f>-Table2[[#This Row],[Multiplier]]*'Input Data'!$B$3</f>
        <v>200000</v>
      </c>
      <c r="G632">
        <f>(1 - (1 / (1 + EXP(-((Table2[[#This Row],[Volume]] / 1000) - 4.25))))) * 0.4 + 0.6</f>
        <v>0.8582625224903182</v>
      </c>
      <c r="H632">
        <f>Table2[[#This Row],[Sigmoid]]*'Input Data'!$B$7</f>
        <v>643.6968918677386</v>
      </c>
    </row>
    <row r="633" spans="1:8" x14ac:dyDescent="0.25">
      <c r="A633">
        <v>3655</v>
      </c>
      <c r="B633">
        <f>IF(Table2[[#This Row],[Volume]]&lt;'Input Data'!$B$9,'Input Data'!$B$9,IF(Table2[[#This Row],[Volume]]&gt;'Input Data'!$B$10,'Input Data'!$B$10,Table2[[#This Row],[Volume]]))</f>
        <v>3655</v>
      </c>
      <c r="C633" s="18">
        <f>ROUNDDOWN((Table2[[#This Row],[Volume Used]]-'Input Data'!$B$9)/'Input Data'!$B$11,0)*'Input Data'!$B$12</f>
        <v>0</v>
      </c>
      <c r="D633" s="15">
        <f>-(Table2[[#This Row],[Volume]]*(1-Table2[[#This Row],[Discount]])*'Input Data'!$B$2)/Table2[[#This Row],[Volume]]</f>
        <v>500</v>
      </c>
      <c r="E633">
        <f>ROUNDUP(Table2[[#This Row],[Volume]]/'Input Data'!$B$13,0)</f>
        <v>4</v>
      </c>
      <c r="F633">
        <f>-Table2[[#This Row],[Multiplier]]*'Input Data'!$B$3</f>
        <v>200000</v>
      </c>
      <c r="G633">
        <f>(1 - (1 / (1 + EXP(-((Table2[[#This Row],[Volume]] / 1000) - 4.25))))) * 0.4 + 0.6</f>
        <v>0.8578046214825179</v>
      </c>
      <c r="H633">
        <f>Table2[[#This Row],[Sigmoid]]*'Input Data'!$B$7</f>
        <v>643.35346611188845</v>
      </c>
    </row>
    <row r="634" spans="1:8" x14ac:dyDescent="0.25">
      <c r="A634">
        <v>3660</v>
      </c>
      <c r="B634">
        <f>IF(Table2[[#This Row],[Volume]]&lt;'Input Data'!$B$9,'Input Data'!$B$9,IF(Table2[[#This Row],[Volume]]&gt;'Input Data'!$B$10,'Input Data'!$B$10,Table2[[#This Row],[Volume]]))</f>
        <v>3660</v>
      </c>
      <c r="C634" s="18">
        <f>ROUNDDOWN((Table2[[#This Row],[Volume Used]]-'Input Data'!$B$9)/'Input Data'!$B$11,0)*'Input Data'!$B$12</f>
        <v>0</v>
      </c>
      <c r="D634" s="15">
        <f>-(Table2[[#This Row],[Volume]]*(1-Table2[[#This Row],[Discount]])*'Input Data'!$B$2)/Table2[[#This Row],[Volume]]</f>
        <v>500</v>
      </c>
      <c r="E634">
        <f>ROUNDUP(Table2[[#This Row],[Volume]]/'Input Data'!$B$13,0)</f>
        <v>4</v>
      </c>
      <c r="F634">
        <f>-Table2[[#This Row],[Multiplier]]*'Input Data'!$B$3</f>
        <v>200000</v>
      </c>
      <c r="G634">
        <f>(1 - (1 / (1 + EXP(-((Table2[[#This Row],[Volume]] / 1000) - 4.25))))) * 0.4 + 0.6</f>
        <v>0.85734605827776067</v>
      </c>
      <c r="H634">
        <f>Table2[[#This Row],[Sigmoid]]*'Input Data'!$B$7</f>
        <v>643.00954370832051</v>
      </c>
    </row>
    <row r="635" spans="1:8" x14ac:dyDescent="0.25">
      <c r="A635">
        <v>3665</v>
      </c>
      <c r="B635">
        <f>IF(Table2[[#This Row],[Volume]]&lt;'Input Data'!$B$9,'Input Data'!$B$9,IF(Table2[[#This Row],[Volume]]&gt;'Input Data'!$B$10,'Input Data'!$B$10,Table2[[#This Row],[Volume]]))</f>
        <v>3665</v>
      </c>
      <c r="C635" s="18">
        <f>ROUNDDOWN((Table2[[#This Row],[Volume Used]]-'Input Data'!$B$9)/'Input Data'!$B$11,0)*'Input Data'!$B$12</f>
        <v>0</v>
      </c>
      <c r="D635" s="15">
        <f>-(Table2[[#This Row],[Volume]]*(1-Table2[[#This Row],[Discount]])*'Input Data'!$B$2)/Table2[[#This Row],[Volume]]</f>
        <v>500</v>
      </c>
      <c r="E635">
        <f>ROUNDUP(Table2[[#This Row],[Volume]]/'Input Data'!$B$13,0)</f>
        <v>4</v>
      </c>
      <c r="F635">
        <f>-Table2[[#This Row],[Multiplier]]*'Input Data'!$B$3</f>
        <v>200000</v>
      </c>
      <c r="G635">
        <f>(1 - (1 / (1 + EXP(-((Table2[[#This Row],[Volume]] / 1000) - 4.25))))) * 0.4 + 0.6</f>
        <v>0.85688683718297498</v>
      </c>
      <c r="H635">
        <f>Table2[[#This Row],[Sigmoid]]*'Input Data'!$B$7</f>
        <v>642.66512788723128</v>
      </c>
    </row>
    <row r="636" spans="1:8" x14ac:dyDescent="0.25">
      <c r="A636">
        <v>3670</v>
      </c>
      <c r="B636">
        <f>IF(Table2[[#This Row],[Volume]]&lt;'Input Data'!$B$9,'Input Data'!$B$9,IF(Table2[[#This Row],[Volume]]&gt;'Input Data'!$B$10,'Input Data'!$B$10,Table2[[#This Row],[Volume]]))</f>
        <v>3670</v>
      </c>
      <c r="C636" s="18">
        <f>ROUNDDOWN((Table2[[#This Row],[Volume Used]]-'Input Data'!$B$9)/'Input Data'!$B$11,0)*'Input Data'!$B$12</f>
        <v>0</v>
      </c>
      <c r="D636" s="15">
        <f>-(Table2[[#This Row],[Volume]]*(1-Table2[[#This Row],[Discount]])*'Input Data'!$B$2)/Table2[[#This Row],[Volume]]</f>
        <v>500</v>
      </c>
      <c r="E636">
        <f>ROUNDUP(Table2[[#This Row],[Volume]]/'Input Data'!$B$13,0)</f>
        <v>4</v>
      </c>
      <c r="F636">
        <f>-Table2[[#This Row],[Multiplier]]*'Input Data'!$B$3</f>
        <v>200000</v>
      </c>
      <c r="G636">
        <f>(1 - (1 / (1 + EXP(-((Table2[[#This Row],[Volume]] / 1000) - 4.25))))) * 0.4 + 0.6</f>
        <v>0.85642696253392681</v>
      </c>
      <c r="H636">
        <f>Table2[[#This Row],[Sigmoid]]*'Input Data'!$B$7</f>
        <v>642.32022190044506</v>
      </c>
    </row>
    <row r="637" spans="1:8" x14ac:dyDescent="0.25">
      <c r="A637">
        <v>3675</v>
      </c>
      <c r="B637">
        <f>IF(Table2[[#This Row],[Volume]]&lt;'Input Data'!$B$9,'Input Data'!$B$9,IF(Table2[[#This Row],[Volume]]&gt;'Input Data'!$B$10,'Input Data'!$B$10,Table2[[#This Row],[Volume]]))</f>
        <v>3675</v>
      </c>
      <c r="C637" s="18">
        <f>ROUNDDOWN((Table2[[#This Row],[Volume Used]]-'Input Data'!$B$9)/'Input Data'!$B$11,0)*'Input Data'!$B$12</f>
        <v>0</v>
      </c>
      <c r="D637" s="15">
        <f>-(Table2[[#This Row],[Volume]]*(1-Table2[[#This Row],[Discount]])*'Input Data'!$B$2)/Table2[[#This Row],[Volume]]</f>
        <v>500</v>
      </c>
      <c r="E637">
        <f>ROUNDUP(Table2[[#This Row],[Volume]]/'Input Data'!$B$13,0)</f>
        <v>4</v>
      </c>
      <c r="F637">
        <f>-Table2[[#This Row],[Multiplier]]*'Input Data'!$B$3</f>
        <v>200000</v>
      </c>
      <c r="G637">
        <f>(1 - (1 / (1 + EXP(-((Table2[[#This Row],[Volume]] / 1000) - 4.25))))) * 0.4 + 0.6</f>
        <v>0.85596643869509359</v>
      </c>
      <c r="H637">
        <f>Table2[[#This Row],[Sigmoid]]*'Input Data'!$B$7</f>
        <v>641.97482902132015</v>
      </c>
    </row>
    <row r="638" spans="1:8" x14ac:dyDescent="0.25">
      <c r="A638">
        <v>3680</v>
      </c>
      <c r="B638">
        <f>IF(Table2[[#This Row],[Volume]]&lt;'Input Data'!$B$9,'Input Data'!$B$9,IF(Table2[[#This Row],[Volume]]&gt;'Input Data'!$B$10,'Input Data'!$B$10,Table2[[#This Row],[Volume]]))</f>
        <v>3680</v>
      </c>
      <c r="C638" s="18">
        <f>ROUNDDOWN((Table2[[#This Row],[Volume Used]]-'Input Data'!$B$9)/'Input Data'!$B$11,0)*'Input Data'!$B$12</f>
        <v>0</v>
      </c>
      <c r="D638" s="15">
        <f>-(Table2[[#This Row],[Volume]]*(1-Table2[[#This Row],[Discount]])*'Input Data'!$B$2)/Table2[[#This Row],[Volume]]</f>
        <v>500</v>
      </c>
      <c r="E638">
        <f>ROUNDUP(Table2[[#This Row],[Volume]]/'Input Data'!$B$13,0)</f>
        <v>4</v>
      </c>
      <c r="F638">
        <f>-Table2[[#This Row],[Multiplier]]*'Input Data'!$B$3</f>
        <v>200000</v>
      </c>
      <c r="G638">
        <f>(1 - (1 / (1 + EXP(-((Table2[[#This Row],[Volume]] / 1000) - 4.25))))) * 0.4 + 0.6</f>
        <v>0.85550527005953669</v>
      </c>
      <c r="H638">
        <f>Table2[[#This Row],[Sigmoid]]*'Input Data'!$B$7</f>
        <v>641.62895254465252</v>
      </c>
    </row>
    <row r="639" spans="1:8" x14ac:dyDescent="0.25">
      <c r="A639">
        <v>3685</v>
      </c>
      <c r="B639">
        <f>IF(Table2[[#This Row],[Volume]]&lt;'Input Data'!$B$9,'Input Data'!$B$9,IF(Table2[[#This Row],[Volume]]&gt;'Input Data'!$B$10,'Input Data'!$B$10,Table2[[#This Row],[Volume]]))</f>
        <v>3685</v>
      </c>
      <c r="C639" s="18">
        <f>ROUNDDOWN((Table2[[#This Row],[Volume Used]]-'Input Data'!$B$9)/'Input Data'!$B$11,0)*'Input Data'!$B$12</f>
        <v>0</v>
      </c>
      <c r="D639" s="15">
        <f>-(Table2[[#This Row],[Volume]]*(1-Table2[[#This Row],[Discount]])*'Input Data'!$B$2)/Table2[[#This Row],[Volume]]</f>
        <v>500</v>
      </c>
      <c r="E639">
        <f>ROUNDUP(Table2[[#This Row],[Volume]]/'Input Data'!$B$13,0)</f>
        <v>4</v>
      </c>
      <c r="F639">
        <f>-Table2[[#This Row],[Multiplier]]*'Input Data'!$B$3</f>
        <v>200000</v>
      </c>
      <c r="G639">
        <f>(1 - (1 / (1 + EXP(-((Table2[[#This Row],[Volume]] / 1000) - 4.25))))) * 0.4 + 0.6</f>
        <v>0.85504346104877005</v>
      </c>
      <c r="H639">
        <f>Table2[[#This Row],[Sigmoid]]*'Input Data'!$B$7</f>
        <v>641.28259578657753</v>
      </c>
    </row>
    <row r="640" spans="1:8" x14ac:dyDescent="0.25">
      <c r="A640">
        <v>3690</v>
      </c>
      <c r="B640">
        <f>IF(Table2[[#This Row],[Volume]]&lt;'Input Data'!$B$9,'Input Data'!$B$9,IF(Table2[[#This Row],[Volume]]&gt;'Input Data'!$B$10,'Input Data'!$B$10,Table2[[#This Row],[Volume]]))</f>
        <v>3690</v>
      </c>
      <c r="C640" s="18">
        <f>ROUNDDOWN((Table2[[#This Row],[Volume Used]]-'Input Data'!$B$9)/'Input Data'!$B$11,0)*'Input Data'!$B$12</f>
        <v>0</v>
      </c>
      <c r="D640" s="15">
        <f>-(Table2[[#This Row],[Volume]]*(1-Table2[[#This Row],[Discount]])*'Input Data'!$B$2)/Table2[[#This Row],[Volume]]</f>
        <v>500</v>
      </c>
      <c r="E640">
        <f>ROUNDUP(Table2[[#This Row],[Volume]]/'Input Data'!$B$13,0)</f>
        <v>4</v>
      </c>
      <c r="F640">
        <f>-Table2[[#This Row],[Multiplier]]*'Input Data'!$B$3</f>
        <v>200000</v>
      </c>
      <c r="G640">
        <f>(1 - (1 / (1 + EXP(-((Table2[[#This Row],[Volume]] / 1000) - 4.25))))) * 0.4 + 0.6</f>
        <v>0.8545810161126266</v>
      </c>
      <c r="H640">
        <f>Table2[[#This Row],[Sigmoid]]*'Input Data'!$B$7</f>
        <v>640.93576208446996</v>
      </c>
    </row>
    <row r="641" spans="1:8" x14ac:dyDescent="0.25">
      <c r="A641">
        <v>3695</v>
      </c>
      <c r="B641">
        <f>IF(Table2[[#This Row],[Volume]]&lt;'Input Data'!$B$9,'Input Data'!$B$9,IF(Table2[[#This Row],[Volume]]&gt;'Input Data'!$B$10,'Input Data'!$B$10,Table2[[#This Row],[Volume]]))</f>
        <v>3695</v>
      </c>
      <c r="C641" s="18">
        <f>ROUNDDOWN((Table2[[#This Row],[Volume Used]]-'Input Data'!$B$9)/'Input Data'!$B$11,0)*'Input Data'!$B$12</f>
        <v>0</v>
      </c>
      <c r="D641" s="15">
        <f>-(Table2[[#This Row],[Volume]]*(1-Table2[[#This Row],[Discount]])*'Input Data'!$B$2)/Table2[[#This Row],[Volume]]</f>
        <v>500</v>
      </c>
      <c r="E641">
        <f>ROUNDUP(Table2[[#This Row],[Volume]]/'Input Data'!$B$13,0)</f>
        <v>4</v>
      </c>
      <c r="F641">
        <f>-Table2[[#This Row],[Multiplier]]*'Input Data'!$B$3</f>
        <v>200000</v>
      </c>
      <c r="G641">
        <f>(1 - (1 / (1 + EXP(-((Table2[[#This Row],[Volume]] / 1000) - 4.25))))) * 0.4 + 0.6</f>
        <v>0.85411793972912275</v>
      </c>
      <c r="H641">
        <f>Table2[[#This Row],[Sigmoid]]*'Input Data'!$B$7</f>
        <v>640.58845479684203</v>
      </c>
    </row>
    <row r="642" spans="1:8" x14ac:dyDescent="0.25">
      <c r="A642">
        <v>3700</v>
      </c>
      <c r="B642">
        <f>IF(Table2[[#This Row],[Volume]]&lt;'Input Data'!$B$9,'Input Data'!$B$9,IF(Table2[[#This Row],[Volume]]&gt;'Input Data'!$B$10,'Input Data'!$B$10,Table2[[#This Row],[Volume]]))</f>
        <v>3700</v>
      </c>
      <c r="C642" s="18">
        <f>ROUNDDOWN((Table2[[#This Row],[Volume Used]]-'Input Data'!$B$9)/'Input Data'!$B$11,0)*'Input Data'!$B$12</f>
        <v>0</v>
      </c>
      <c r="D642" s="15">
        <f>-(Table2[[#This Row],[Volume]]*(1-Table2[[#This Row],[Discount]])*'Input Data'!$B$2)/Table2[[#This Row],[Volume]]</f>
        <v>500</v>
      </c>
      <c r="E642">
        <f>ROUNDUP(Table2[[#This Row],[Volume]]/'Input Data'!$B$13,0)</f>
        <v>4</v>
      </c>
      <c r="F642">
        <f>-Table2[[#This Row],[Multiplier]]*'Input Data'!$B$3</f>
        <v>200000</v>
      </c>
      <c r="G642">
        <f>(1 - (1 / (1 + EXP(-((Table2[[#This Row],[Volume]] / 1000) - 4.25))))) * 0.4 + 0.6</f>
        <v>0.85365423640432025</v>
      </c>
      <c r="H642">
        <f>Table2[[#This Row],[Sigmoid]]*'Input Data'!$B$7</f>
        <v>640.2406773032402</v>
      </c>
    </row>
    <row r="643" spans="1:8" x14ac:dyDescent="0.25">
      <c r="A643">
        <v>3705</v>
      </c>
      <c r="B643">
        <f>IF(Table2[[#This Row],[Volume]]&lt;'Input Data'!$B$9,'Input Data'!$B$9,IF(Table2[[#This Row],[Volume]]&gt;'Input Data'!$B$10,'Input Data'!$B$10,Table2[[#This Row],[Volume]]))</f>
        <v>3705</v>
      </c>
      <c r="C643" s="18">
        <f>ROUNDDOWN((Table2[[#This Row],[Volume Used]]-'Input Data'!$B$9)/'Input Data'!$B$11,0)*'Input Data'!$B$12</f>
        <v>0</v>
      </c>
      <c r="D643" s="15">
        <f>-(Table2[[#This Row],[Volume]]*(1-Table2[[#This Row],[Discount]])*'Input Data'!$B$2)/Table2[[#This Row],[Volume]]</f>
        <v>500</v>
      </c>
      <c r="E643">
        <f>ROUNDUP(Table2[[#This Row],[Volume]]/'Input Data'!$B$13,0)</f>
        <v>4</v>
      </c>
      <c r="F643">
        <f>-Table2[[#This Row],[Multiplier]]*'Input Data'!$B$3</f>
        <v>200000</v>
      </c>
      <c r="G643">
        <f>(1 - (1 / (1 + EXP(-((Table2[[#This Row],[Volume]] / 1000) - 4.25))))) * 0.4 + 0.6</f>
        <v>0.8531899106721843</v>
      </c>
      <c r="H643">
        <f>Table2[[#This Row],[Sigmoid]]*'Input Data'!$B$7</f>
        <v>639.89243300413818</v>
      </c>
    </row>
    <row r="644" spans="1:8" x14ac:dyDescent="0.25">
      <c r="A644">
        <v>3710</v>
      </c>
      <c r="B644">
        <f>IF(Table2[[#This Row],[Volume]]&lt;'Input Data'!$B$9,'Input Data'!$B$9,IF(Table2[[#This Row],[Volume]]&gt;'Input Data'!$B$10,'Input Data'!$B$10,Table2[[#This Row],[Volume]]))</f>
        <v>3710</v>
      </c>
      <c r="C644" s="18">
        <f>ROUNDDOWN((Table2[[#This Row],[Volume Used]]-'Input Data'!$B$9)/'Input Data'!$B$11,0)*'Input Data'!$B$12</f>
        <v>0</v>
      </c>
      <c r="D644" s="15">
        <f>-(Table2[[#This Row],[Volume]]*(1-Table2[[#This Row],[Discount]])*'Input Data'!$B$2)/Table2[[#This Row],[Volume]]</f>
        <v>500</v>
      </c>
      <c r="E644">
        <f>ROUNDUP(Table2[[#This Row],[Volume]]/'Input Data'!$B$13,0)</f>
        <v>4</v>
      </c>
      <c r="F644">
        <f>-Table2[[#This Row],[Multiplier]]*'Input Data'!$B$3</f>
        <v>200000</v>
      </c>
      <c r="G644">
        <f>(1 - (1 / (1 + EXP(-((Table2[[#This Row],[Volume]] / 1000) - 4.25))))) * 0.4 + 0.6</f>
        <v>0.85272496709444068</v>
      </c>
      <c r="H644">
        <f>Table2[[#This Row],[Sigmoid]]*'Input Data'!$B$7</f>
        <v>639.5437253208305</v>
      </c>
    </row>
    <row r="645" spans="1:8" x14ac:dyDescent="0.25">
      <c r="A645">
        <v>3715</v>
      </c>
      <c r="B645">
        <f>IF(Table2[[#This Row],[Volume]]&lt;'Input Data'!$B$9,'Input Data'!$B$9,IF(Table2[[#This Row],[Volume]]&gt;'Input Data'!$B$10,'Input Data'!$B$10,Table2[[#This Row],[Volume]]))</f>
        <v>3715</v>
      </c>
      <c r="C645" s="18">
        <f>ROUNDDOWN((Table2[[#This Row],[Volume Used]]-'Input Data'!$B$9)/'Input Data'!$B$11,0)*'Input Data'!$B$12</f>
        <v>0</v>
      </c>
      <c r="D645" s="15">
        <f>-(Table2[[#This Row],[Volume]]*(1-Table2[[#This Row],[Discount]])*'Input Data'!$B$2)/Table2[[#This Row],[Volume]]</f>
        <v>500</v>
      </c>
      <c r="E645">
        <f>ROUNDUP(Table2[[#This Row],[Volume]]/'Input Data'!$B$13,0)</f>
        <v>4</v>
      </c>
      <c r="F645">
        <f>-Table2[[#This Row],[Multiplier]]*'Input Data'!$B$3</f>
        <v>200000</v>
      </c>
      <c r="G645">
        <f>(1 - (1 / (1 + EXP(-((Table2[[#This Row],[Volume]] / 1000) - 4.25))))) * 0.4 + 0.6</f>
        <v>0.85225941026042973</v>
      </c>
      <c r="H645">
        <f>Table2[[#This Row],[Sigmoid]]*'Input Data'!$B$7</f>
        <v>639.19455769532226</v>
      </c>
    </row>
    <row r="646" spans="1:8" x14ac:dyDescent="0.25">
      <c r="A646">
        <v>3720</v>
      </c>
      <c r="B646">
        <f>IF(Table2[[#This Row],[Volume]]&lt;'Input Data'!$B$9,'Input Data'!$B$9,IF(Table2[[#This Row],[Volume]]&gt;'Input Data'!$B$10,'Input Data'!$B$10,Table2[[#This Row],[Volume]]))</f>
        <v>3720</v>
      </c>
      <c r="C646" s="18">
        <f>ROUNDDOWN((Table2[[#This Row],[Volume Used]]-'Input Data'!$B$9)/'Input Data'!$B$11,0)*'Input Data'!$B$12</f>
        <v>0</v>
      </c>
      <c r="D646" s="15">
        <f>-(Table2[[#This Row],[Volume]]*(1-Table2[[#This Row],[Discount]])*'Input Data'!$B$2)/Table2[[#This Row],[Volume]]</f>
        <v>500</v>
      </c>
      <c r="E646">
        <f>ROUNDUP(Table2[[#This Row],[Volume]]/'Input Data'!$B$13,0)</f>
        <v>4</v>
      </c>
      <c r="F646">
        <f>-Table2[[#This Row],[Multiplier]]*'Input Data'!$B$3</f>
        <v>200000</v>
      </c>
      <c r="G646">
        <f>(1 - (1 / (1 + EXP(-((Table2[[#This Row],[Volume]] / 1000) - 4.25))))) * 0.4 + 0.6</f>
        <v>0.85179324478695784</v>
      </c>
      <c r="H646">
        <f>Table2[[#This Row],[Sigmoid]]*'Input Data'!$B$7</f>
        <v>638.84493359021837</v>
      </c>
    </row>
    <row r="647" spans="1:8" x14ac:dyDescent="0.25">
      <c r="A647">
        <v>3725</v>
      </c>
      <c r="B647">
        <f>IF(Table2[[#This Row],[Volume]]&lt;'Input Data'!$B$9,'Input Data'!$B$9,IF(Table2[[#This Row],[Volume]]&gt;'Input Data'!$B$10,'Input Data'!$B$10,Table2[[#This Row],[Volume]]))</f>
        <v>3725</v>
      </c>
      <c r="C647" s="18">
        <f>ROUNDDOWN((Table2[[#This Row],[Volume Used]]-'Input Data'!$B$9)/'Input Data'!$B$11,0)*'Input Data'!$B$12</f>
        <v>0</v>
      </c>
      <c r="D647" s="15">
        <f>-(Table2[[#This Row],[Volume]]*(1-Table2[[#This Row],[Discount]])*'Input Data'!$B$2)/Table2[[#This Row],[Volume]]</f>
        <v>500</v>
      </c>
      <c r="E647">
        <f>ROUNDUP(Table2[[#This Row],[Volume]]/'Input Data'!$B$13,0)</f>
        <v>4</v>
      </c>
      <c r="F647">
        <f>-Table2[[#This Row],[Multiplier]]*'Input Data'!$B$3</f>
        <v>200000</v>
      </c>
      <c r="G647">
        <f>(1 - (1 / (1 + EXP(-((Table2[[#This Row],[Volume]] / 1000) - 4.25))))) * 0.4 + 0.6</f>
        <v>0.85132647531814643</v>
      </c>
      <c r="H647">
        <f>Table2[[#This Row],[Sigmoid]]*'Input Data'!$B$7</f>
        <v>638.4948564886098</v>
      </c>
    </row>
    <row r="648" spans="1:8" x14ac:dyDescent="0.25">
      <c r="A648">
        <v>3730</v>
      </c>
      <c r="B648">
        <f>IF(Table2[[#This Row],[Volume]]&lt;'Input Data'!$B$9,'Input Data'!$B$9,IF(Table2[[#This Row],[Volume]]&gt;'Input Data'!$B$10,'Input Data'!$B$10,Table2[[#This Row],[Volume]]))</f>
        <v>3730</v>
      </c>
      <c r="C648" s="18">
        <f>ROUNDDOWN((Table2[[#This Row],[Volume Used]]-'Input Data'!$B$9)/'Input Data'!$B$11,0)*'Input Data'!$B$12</f>
        <v>0</v>
      </c>
      <c r="D648" s="15">
        <f>-(Table2[[#This Row],[Volume]]*(1-Table2[[#This Row],[Discount]])*'Input Data'!$B$2)/Table2[[#This Row],[Volume]]</f>
        <v>500</v>
      </c>
      <c r="E648">
        <f>ROUNDUP(Table2[[#This Row],[Volume]]/'Input Data'!$B$13,0)</f>
        <v>4</v>
      </c>
      <c r="F648">
        <f>-Table2[[#This Row],[Multiplier]]*'Input Data'!$B$3</f>
        <v>200000</v>
      </c>
      <c r="G648">
        <f>(1 - (1 / (1 + EXP(-((Table2[[#This Row],[Volume]] / 1000) - 4.25))))) * 0.4 + 0.6</f>
        <v>0.85085910652527819</v>
      </c>
      <c r="H648">
        <f>Table2[[#This Row],[Sigmoid]]*'Input Data'!$B$7</f>
        <v>638.14432989395868</v>
      </c>
    </row>
    <row r="649" spans="1:8" x14ac:dyDescent="0.25">
      <c r="A649">
        <v>3735</v>
      </c>
      <c r="B649">
        <f>IF(Table2[[#This Row],[Volume]]&lt;'Input Data'!$B$9,'Input Data'!$B$9,IF(Table2[[#This Row],[Volume]]&gt;'Input Data'!$B$10,'Input Data'!$B$10,Table2[[#This Row],[Volume]]))</f>
        <v>3735</v>
      </c>
      <c r="C649" s="18">
        <f>ROUNDDOWN((Table2[[#This Row],[Volume Used]]-'Input Data'!$B$9)/'Input Data'!$B$11,0)*'Input Data'!$B$12</f>
        <v>0</v>
      </c>
      <c r="D649" s="15">
        <f>-(Table2[[#This Row],[Volume]]*(1-Table2[[#This Row],[Discount]])*'Input Data'!$B$2)/Table2[[#This Row],[Volume]]</f>
        <v>500</v>
      </c>
      <c r="E649">
        <f>ROUNDUP(Table2[[#This Row],[Volume]]/'Input Data'!$B$13,0)</f>
        <v>4</v>
      </c>
      <c r="F649">
        <f>-Table2[[#This Row],[Multiplier]]*'Input Data'!$B$3</f>
        <v>200000</v>
      </c>
      <c r="G649">
        <f>(1 - (1 / (1 + EXP(-((Table2[[#This Row],[Volume]] / 1000) - 4.25))))) * 0.4 + 0.6</f>
        <v>0.85039114310664154</v>
      </c>
      <c r="H649">
        <f>Table2[[#This Row],[Sigmoid]]*'Input Data'!$B$7</f>
        <v>637.79335732998118</v>
      </c>
    </row>
    <row r="650" spans="1:8" x14ac:dyDescent="0.25">
      <c r="A650">
        <v>3740</v>
      </c>
      <c r="B650">
        <f>IF(Table2[[#This Row],[Volume]]&lt;'Input Data'!$B$9,'Input Data'!$B$9,IF(Table2[[#This Row],[Volume]]&gt;'Input Data'!$B$10,'Input Data'!$B$10,Table2[[#This Row],[Volume]]))</f>
        <v>3740</v>
      </c>
      <c r="C650" s="18">
        <f>ROUNDDOWN((Table2[[#This Row],[Volume Used]]-'Input Data'!$B$9)/'Input Data'!$B$11,0)*'Input Data'!$B$12</f>
        <v>0</v>
      </c>
      <c r="D650" s="15">
        <f>-(Table2[[#This Row],[Volume]]*(1-Table2[[#This Row],[Discount]])*'Input Data'!$B$2)/Table2[[#This Row],[Volume]]</f>
        <v>500</v>
      </c>
      <c r="E650">
        <f>ROUNDUP(Table2[[#This Row],[Volume]]/'Input Data'!$B$13,0)</f>
        <v>4</v>
      </c>
      <c r="F650">
        <f>-Table2[[#This Row],[Multiplier]]*'Input Data'!$B$3</f>
        <v>200000</v>
      </c>
      <c r="G650">
        <f>(1 - (1 / (1 + EXP(-((Table2[[#This Row],[Volume]] / 1000) - 4.25))))) * 0.4 + 0.6</f>
        <v>0.84992258978737167</v>
      </c>
      <c r="H650">
        <f>Table2[[#This Row],[Sigmoid]]*'Input Data'!$B$7</f>
        <v>637.44194234052873</v>
      </c>
    </row>
    <row r="651" spans="1:8" x14ac:dyDescent="0.25">
      <c r="A651">
        <v>3745</v>
      </c>
      <c r="B651">
        <f>IF(Table2[[#This Row],[Volume]]&lt;'Input Data'!$B$9,'Input Data'!$B$9,IF(Table2[[#This Row],[Volume]]&gt;'Input Data'!$B$10,'Input Data'!$B$10,Table2[[#This Row],[Volume]]))</f>
        <v>3745</v>
      </c>
      <c r="C651" s="18">
        <f>ROUNDDOWN((Table2[[#This Row],[Volume Used]]-'Input Data'!$B$9)/'Input Data'!$B$11,0)*'Input Data'!$B$12</f>
        <v>0</v>
      </c>
      <c r="D651" s="15">
        <f>-(Table2[[#This Row],[Volume]]*(1-Table2[[#This Row],[Discount]])*'Input Data'!$B$2)/Table2[[#This Row],[Volume]]</f>
        <v>500</v>
      </c>
      <c r="E651">
        <f>ROUNDUP(Table2[[#This Row],[Volume]]/'Input Data'!$B$13,0)</f>
        <v>4</v>
      </c>
      <c r="F651">
        <f>-Table2[[#This Row],[Multiplier]]*'Input Data'!$B$3</f>
        <v>200000</v>
      </c>
      <c r="G651">
        <f>(1 - (1 / (1 + EXP(-((Table2[[#This Row],[Volume]] / 1000) - 4.25))))) * 0.4 + 0.6</f>
        <v>0.8494534513192904</v>
      </c>
      <c r="H651">
        <f>Table2[[#This Row],[Sigmoid]]*'Input Data'!$B$7</f>
        <v>637.0900884894678</v>
      </c>
    </row>
    <row r="652" spans="1:8" x14ac:dyDescent="0.25">
      <c r="A652">
        <v>3750</v>
      </c>
      <c r="B652">
        <f>IF(Table2[[#This Row],[Volume]]&lt;'Input Data'!$B$9,'Input Data'!$B$9,IF(Table2[[#This Row],[Volume]]&gt;'Input Data'!$B$10,'Input Data'!$B$10,Table2[[#This Row],[Volume]]))</f>
        <v>3750</v>
      </c>
      <c r="C652" s="18">
        <f>ROUNDDOWN((Table2[[#This Row],[Volume Used]]-'Input Data'!$B$9)/'Input Data'!$B$11,0)*'Input Data'!$B$12</f>
        <v>0.05</v>
      </c>
      <c r="D652" s="15">
        <f>-(Table2[[#This Row],[Volume]]*(1-Table2[[#This Row],[Discount]])*'Input Data'!$B$2)/Table2[[#This Row],[Volume]]</f>
        <v>475</v>
      </c>
      <c r="E652">
        <f>ROUNDUP(Table2[[#This Row],[Volume]]/'Input Data'!$B$13,0)</f>
        <v>4</v>
      </c>
      <c r="F652">
        <f>-Table2[[#This Row],[Multiplier]]*'Input Data'!$B$3</f>
        <v>200000</v>
      </c>
      <c r="G652">
        <f>(1 - (1 / (1 + EXP(-((Table2[[#This Row],[Volume]] / 1000) - 4.25))))) * 0.4 + 0.6</f>
        <v>0.84898373248074188</v>
      </c>
      <c r="H652">
        <f>Table2[[#This Row],[Sigmoid]]*'Input Data'!$B$7</f>
        <v>636.73779936055644</v>
      </c>
    </row>
    <row r="653" spans="1:8" x14ac:dyDescent="0.25">
      <c r="A653">
        <v>3755</v>
      </c>
      <c r="B653">
        <f>IF(Table2[[#This Row],[Volume]]&lt;'Input Data'!$B$9,'Input Data'!$B$9,IF(Table2[[#This Row],[Volume]]&gt;'Input Data'!$B$10,'Input Data'!$B$10,Table2[[#This Row],[Volume]]))</f>
        <v>3755</v>
      </c>
      <c r="C653" s="18">
        <f>ROUNDDOWN((Table2[[#This Row],[Volume Used]]-'Input Data'!$B$9)/'Input Data'!$B$11,0)*'Input Data'!$B$12</f>
        <v>0.05</v>
      </c>
      <c r="D653" s="15">
        <f>-(Table2[[#This Row],[Volume]]*(1-Table2[[#This Row],[Discount]])*'Input Data'!$B$2)/Table2[[#This Row],[Volume]]</f>
        <v>475</v>
      </c>
      <c r="E653">
        <f>ROUNDUP(Table2[[#This Row],[Volume]]/'Input Data'!$B$13,0)</f>
        <v>4</v>
      </c>
      <c r="F653">
        <f>-Table2[[#This Row],[Multiplier]]*'Input Data'!$B$3</f>
        <v>200000</v>
      </c>
      <c r="G653">
        <f>(1 - (1 / (1 + EXP(-((Table2[[#This Row],[Volume]] / 1000) - 4.25))))) * 0.4 + 0.6</f>
        <v>0.84851343807642721</v>
      </c>
      <c r="H653">
        <f>Table2[[#This Row],[Sigmoid]]*'Input Data'!$B$7</f>
        <v>636.38507855732041</v>
      </c>
    </row>
    <row r="654" spans="1:8" x14ac:dyDescent="0.25">
      <c r="A654">
        <v>3760</v>
      </c>
      <c r="B654">
        <f>IF(Table2[[#This Row],[Volume]]&lt;'Input Data'!$B$9,'Input Data'!$B$9,IF(Table2[[#This Row],[Volume]]&gt;'Input Data'!$B$10,'Input Data'!$B$10,Table2[[#This Row],[Volume]]))</f>
        <v>3760</v>
      </c>
      <c r="C654" s="18">
        <f>ROUNDDOWN((Table2[[#This Row],[Volume Used]]-'Input Data'!$B$9)/'Input Data'!$B$11,0)*'Input Data'!$B$12</f>
        <v>0.05</v>
      </c>
      <c r="D654" s="15">
        <f>-(Table2[[#This Row],[Volume]]*(1-Table2[[#This Row],[Discount]])*'Input Data'!$B$2)/Table2[[#This Row],[Volume]]</f>
        <v>475</v>
      </c>
      <c r="E654">
        <f>ROUNDUP(Table2[[#This Row],[Volume]]/'Input Data'!$B$13,0)</f>
        <v>4</v>
      </c>
      <c r="F654">
        <f>-Table2[[#This Row],[Multiplier]]*'Input Data'!$B$3</f>
        <v>200000</v>
      </c>
      <c r="G654">
        <f>(1 - (1 / (1 + EXP(-((Table2[[#This Row],[Volume]] / 1000) - 4.25))))) * 0.4 + 0.6</f>
        <v>0.84804257293723606</v>
      </c>
      <c r="H654">
        <f>Table2[[#This Row],[Sigmoid]]*'Input Data'!$B$7</f>
        <v>636.03192970292707</v>
      </c>
    </row>
    <row r="655" spans="1:8" x14ac:dyDescent="0.25">
      <c r="A655">
        <v>3765</v>
      </c>
      <c r="B655">
        <f>IF(Table2[[#This Row],[Volume]]&lt;'Input Data'!$B$9,'Input Data'!$B$9,IF(Table2[[#This Row],[Volume]]&gt;'Input Data'!$B$10,'Input Data'!$B$10,Table2[[#This Row],[Volume]]))</f>
        <v>3765</v>
      </c>
      <c r="C655" s="18">
        <f>ROUNDDOWN((Table2[[#This Row],[Volume Used]]-'Input Data'!$B$9)/'Input Data'!$B$11,0)*'Input Data'!$B$12</f>
        <v>0.05</v>
      </c>
      <c r="D655" s="15">
        <f>-(Table2[[#This Row],[Volume]]*(1-Table2[[#This Row],[Discount]])*'Input Data'!$B$2)/Table2[[#This Row],[Volume]]</f>
        <v>475</v>
      </c>
      <c r="E655">
        <f>ROUNDUP(Table2[[#This Row],[Volume]]/'Input Data'!$B$13,0)</f>
        <v>4</v>
      </c>
      <c r="F655">
        <f>-Table2[[#This Row],[Multiplier]]*'Input Data'!$B$3</f>
        <v>200000</v>
      </c>
      <c r="G655">
        <f>(1 - (1 / (1 + EXP(-((Table2[[#This Row],[Volume]] / 1000) - 4.25))))) * 0.4 + 0.6</f>
        <v>0.8475711419200761</v>
      </c>
      <c r="H655">
        <f>Table2[[#This Row],[Sigmoid]]*'Input Data'!$B$7</f>
        <v>635.67835644005709</v>
      </c>
    </row>
    <row r="656" spans="1:8" x14ac:dyDescent="0.25">
      <c r="A656">
        <v>3770</v>
      </c>
      <c r="B656">
        <f>IF(Table2[[#This Row],[Volume]]&lt;'Input Data'!$B$9,'Input Data'!$B$9,IF(Table2[[#This Row],[Volume]]&gt;'Input Data'!$B$10,'Input Data'!$B$10,Table2[[#This Row],[Volume]]))</f>
        <v>3770</v>
      </c>
      <c r="C656" s="18">
        <f>ROUNDDOWN((Table2[[#This Row],[Volume Used]]-'Input Data'!$B$9)/'Input Data'!$B$11,0)*'Input Data'!$B$12</f>
        <v>0.05</v>
      </c>
      <c r="D656" s="15">
        <f>-(Table2[[#This Row],[Volume]]*(1-Table2[[#This Row],[Discount]])*'Input Data'!$B$2)/Table2[[#This Row],[Volume]]</f>
        <v>475</v>
      </c>
      <c r="E656">
        <f>ROUNDUP(Table2[[#This Row],[Volume]]/'Input Data'!$B$13,0)</f>
        <v>4</v>
      </c>
      <c r="F656">
        <f>-Table2[[#This Row],[Multiplier]]*'Input Data'!$B$3</f>
        <v>200000</v>
      </c>
      <c r="G656">
        <f>(1 - (1 / (1 + EXP(-((Table2[[#This Row],[Volume]] / 1000) - 4.25))))) * 0.4 + 0.6</f>
        <v>0.84709914990769963</v>
      </c>
      <c r="H656">
        <f>Table2[[#This Row],[Sigmoid]]*'Input Data'!$B$7</f>
        <v>635.32436243077473</v>
      </c>
    </row>
    <row r="657" spans="1:8" x14ac:dyDescent="0.25">
      <c r="A657">
        <v>3775</v>
      </c>
      <c r="B657">
        <f>IF(Table2[[#This Row],[Volume]]&lt;'Input Data'!$B$9,'Input Data'!$B$9,IF(Table2[[#This Row],[Volume]]&gt;'Input Data'!$B$10,'Input Data'!$B$10,Table2[[#This Row],[Volume]]))</f>
        <v>3775</v>
      </c>
      <c r="C657" s="18">
        <f>ROUNDDOWN((Table2[[#This Row],[Volume Used]]-'Input Data'!$B$9)/'Input Data'!$B$11,0)*'Input Data'!$B$12</f>
        <v>0.05</v>
      </c>
      <c r="D657" s="15">
        <f>-(Table2[[#This Row],[Volume]]*(1-Table2[[#This Row],[Discount]])*'Input Data'!$B$2)/Table2[[#This Row],[Volume]]</f>
        <v>475</v>
      </c>
      <c r="E657">
        <f>ROUNDUP(Table2[[#This Row],[Volume]]/'Input Data'!$B$13,0)</f>
        <v>4</v>
      </c>
      <c r="F657">
        <f>-Table2[[#This Row],[Multiplier]]*'Input Data'!$B$3</f>
        <v>200000</v>
      </c>
      <c r="G657">
        <f>(1 - (1 / (1 + EXP(-((Table2[[#This Row],[Volume]] / 1000) - 4.25))))) * 0.4 + 0.6</f>
        <v>0.84662660180852778</v>
      </c>
      <c r="H657">
        <f>Table2[[#This Row],[Sigmoid]]*'Input Data'!$B$7</f>
        <v>634.96995135639588</v>
      </c>
    </row>
    <row r="658" spans="1:8" x14ac:dyDescent="0.25">
      <c r="A658">
        <v>3780</v>
      </c>
      <c r="B658">
        <f>IF(Table2[[#This Row],[Volume]]&lt;'Input Data'!$B$9,'Input Data'!$B$9,IF(Table2[[#This Row],[Volume]]&gt;'Input Data'!$B$10,'Input Data'!$B$10,Table2[[#This Row],[Volume]]))</f>
        <v>3780</v>
      </c>
      <c r="C658" s="18">
        <f>ROUNDDOWN((Table2[[#This Row],[Volume Used]]-'Input Data'!$B$9)/'Input Data'!$B$11,0)*'Input Data'!$B$12</f>
        <v>0.05</v>
      </c>
      <c r="D658" s="15">
        <f>-(Table2[[#This Row],[Volume]]*(1-Table2[[#This Row],[Discount]])*'Input Data'!$B$2)/Table2[[#This Row],[Volume]]</f>
        <v>475</v>
      </c>
      <c r="E658">
        <f>ROUNDUP(Table2[[#This Row],[Volume]]/'Input Data'!$B$13,0)</f>
        <v>4</v>
      </c>
      <c r="F658">
        <f>-Table2[[#This Row],[Multiplier]]*'Input Data'!$B$3</f>
        <v>200000</v>
      </c>
      <c r="G658">
        <f>(1 - (1 / (1 + EXP(-((Table2[[#This Row],[Volume]] / 1000) - 4.25))))) * 0.4 + 0.6</f>
        <v>0.84615350255647281</v>
      </c>
      <c r="H658">
        <f>Table2[[#This Row],[Sigmoid]]*'Input Data'!$B$7</f>
        <v>634.61512691735459</v>
      </c>
    </row>
    <row r="659" spans="1:8" x14ac:dyDescent="0.25">
      <c r="A659">
        <v>3785</v>
      </c>
      <c r="B659">
        <f>IF(Table2[[#This Row],[Volume]]&lt;'Input Data'!$B$9,'Input Data'!$B$9,IF(Table2[[#This Row],[Volume]]&gt;'Input Data'!$B$10,'Input Data'!$B$10,Table2[[#This Row],[Volume]]))</f>
        <v>3785</v>
      </c>
      <c r="C659" s="18">
        <f>ROUNDDOWN((Table2[[#This Row],[Volume Used]]-'Input Data'!$B$9)/'Input Data'!$B$11,0)*'Input Data'!$B$12</f>
        <v>0.05</v>
      </c>
      <c r="D659" s="15">
        <f>-(Table2[[#This Row],[Volume]]*(1-Table2[[#This Row],[Discount]])*'Input Data'!$B$2)/Table2[[#This Row],[Volume]]</f>
        <v>475</v>
      </c>
      <c r="E659">
        <f>ROUNDUP(Table2[[#This Row],[Volume]]/'Input Data'!$B$13,0)</f>
        <v>4</v>
      </c>
      <c r="F659">
        <f>-Table2[[#This Row],[Multiplier]]*'Input Data'!$B$3</f>
        <v>200000</v>
      </c>
      <c r="G659">
        <f>(1 - (1 / (1 + EXP(-((Table2[[#This Row],[Volume]] / 1000) - 4.25))))) * 0.4 + 0.6</f>
        <v>0.84567985711075799</v>
      </c>
      <c r="H659">
        <f>Table2[[#This Row],[Sigmoid]]*'Input Data'!$B$7</f>
        <v>634.25989283306853</v>
      </c>
    </row>
    <row r="660" spans="1:8" x14ac:dyDescent="0.25">
      <c r="A660">
        <v>3790</v>
      </c>
      <c r="B660">
        <f>IF(Table2[[#This Row],[Volume]]&lt;'Input Data'!$B$9,'Input Data'!$B$9,IF(Table2[[#This Row],[Volume]]&gt;'Input Data'!$B$10,'Input Data'!$B$10,Table2[[#This Row],[Volume]]))</f>
        <v>3790</v>
      </c>
      <c r="C660" s="18">
        <f>ROUNDDOWN((Table2[[#This Row],[Volume Used]]-'Input Data'!$B$9)/'Input Data'!$B$11,0)*'Input Data'!$B$12</f>
        <v>0.05</v>
      </c>
      <c r="D660" s="15">
        <f>-(Table2[[#This Row],[Volume]]*(1-Table2[[#This Row],[Discount]])*'Input Data'!$B$2)/Table2[[#This Row],[Volume]]</f>
        <v>475</v>
      </c>
      <c r="E660">
        <f>ROUNDUP(Table2[[#This Row],[Volume]]/'Input Data'!$B$13,0)</f>
        <v>4</v>
      </c>
      <c r="F660">
        <f>-Table2[[#This Row],[Multiplier]]*'Input Data'!$B$3</f>
        <v>200000</v>
      </c>
      <c r="G660">
        <f>(1 - (1 / (1 + EXP(-((Table2[[#This Row],[Volume]] / 1000) - 4.25))))) * 0.4 + 0.6</f>
        <v>0.84520567045573425</v>
      </c>
      <c r="H660">
        <f>Table2[[#This Row],[Sigmoid]]*'Input Data'!$B$7</f>
        <v>633.90425284180071</v>
      </c>
    </row>
    <row r="661" spans="1:8" x14ac:dyDescent="0.25">
      <c r="A661">
        <v>3795</v>
      </c>
      <c r="B661">
        <f>IF(Table2[[#This Row],[Volume]]&lt;'Input Data'!$B$9,'Input Data'!$B$9,IF(Table2[[#This Row],[Volume]]&gt;'Input Data'!$B$10,'Input Data'!$B$10,Table2[[#This Row],[Volume]]))</f>
        <v>3795</v>
      </c>
      <c r="C661" s="18">
        <f>ROUNDDOWN((Table2[[#This Row],[Volume Used]]-'Input Data'!$B$9)/'Input Data'!$B$11,0)*'Input Data'!$B$12</f>
        <v>0.05</v>
      </c>
      <c r="D661" s="15">
        <f>-(Table2[[#This Row],[Volume]]*(1-Table2[[#This Row],[Discount]])*'Input Data'!$B$2)/Table2[[#This Row],[Volume]]</f>
        <v>475</v>
      </c>
      <c r="E661">
        <f>ROUNDUP(Table2[[#This Row],[Volume]]/'Input Data'!$B$13,0)</f>
        <v>4</v>
      </c>
      <c r="F661">
        <f>-Table2[[#This Row],[Multiplier]]*'Input Data'!$B$3</f>
        <v>200000</v>
      </c>
      <c r="G661">
        <f>(1 - (1 / (1 + EXP(-((Table2[[#This Row],[Volume]] / 1000) - 4.25))))) * 0.4 + 0.6</f>
        <v>0.84473094760069478</v>
      </c>
      <c r="H661">
        <f>Table2[[#This Row],[Sigmoid]]*'Input Data'!$B$7</f>
        <v>633.54821070052105</v>
      </c>
    </row>
    <row r="662" spans="1:8" x14ac:dyDescent="0.25">
      <c r="A662">
        <v>3800</v>
      </c>
      <c r="B662">
        <f>IF(Table2[[#This Row],[Volume]]&lt;'Input Data'!$B$9,'Input Data'!$B$9,IF(Table2[[#This Row],[Volume]]&gt;'Input Data'!$B$10,'Input Data'!$B$10,Table2[[#This Row],[Volume]]))</f>
        <v>3800</v>
      </c>
      <c r="C662" s="18">
        <f>ROUNDDOWN((Table2[[#This Row],[Volume Used]]-'Input Data'!$B$9)/'Input Data'!$B$11,0)*'Input Data'!$B$12</f>
        <v>0.05</v>
      </c>
      <c r="D662" s="15">
        <f>-(Table2[[#This Row],[Volume]]*(1-Table2[[#This Row],[Discount]])*'Input Data'!$B$2)/Table2[[#This Row],[Volume]]</f>
        <v>475</v>
      </c>
      <c r="E662">
        <f>ROUNDUP(Table2[[#This Row],[Volume]]/'Input Data'!$B$13,0)</f>
        <v>4</v>
      </c>
      <c r="F662">
        <f>-Table2[[#This Row],[Multiplier]]*'Input Data'!$B$3</f>
        <v>200000</v>
      </c>
      <c r="G662">
        <f>(1 - (1 / (1 + EXP(-((Table2[[#This Row],[Volume]] / 1000) - 4.25))))) * 0.4 + 0.6</f>
        <v>0.84425569357968877</v>
      </c>
      <c r="H662">
        <f>Table2[[#This Row],[Sigmoid]]*'Input Data'!$B$7</f>
        <v>633.1917701847666</v>
      </c>
    </row>
    <row r="663" spans="1:8" x14ac:dyDescent="0.25">
      <c r="A663">
        <v>3805</v>
      </c>
      <c r="B663">
        <f>IF(Table2[[#This Row],[Volume]]&lt;'Input Data'!$B$9,'Input Data'!$B$9,IF(Table2[[#This Row],[Volume]]&gt;'Input Data'!$B$10,'Input Data'!$B$10,Table2[[#This Row],[Volume]]))</f>
        <v>3805</v>
      </c>
      <c r="C663" s="18">
        <f>ROUNDDOWN((Table2[[#This Row],[Volume Used]]-'Input Data'!$B$9)/'Input Data'!$B$11,0)*'Input Data'!$B$12</f>
        <v>0.05</v>
      </c>
      <c r="D663" s="15">
        <f>-(Table2[[#This Row],[Volume]]*(1-Table2[[#This Row],[Discount]])*'Input Data'!$B$2)/Table2[[#This Row],[Volume]]</f>
        <v>475</v>
      </c>
      <c r="E663">
        <f>ROUNDUP(Table2[[#This Row],[Volume]]/'Input Data'!$B$13,0)</f>
        <v>4</v>
      </c>
      <c r="F663">
        <f>-Table2[[#This Row],[Multiplier]]*'Input Data'!$B$3</f>
        <v>200000</v>
      </c>
      <c r="G663">
        <f>(1 - (1 / (1 + EXP(-((Table2[[#This Row],[Volume]] / 1000) - 4.25))))) * 0.4 + 0.6</f>
        <v>0.84377991345133008</v>
      </c>
      <c r="H663">
        <f>Table2[[#This Row],[Sigmoid]]*'Input Data'!$B$7</f>
        <v>632.83493508849756</v>
      </c>
    </row>
    <row r="664" spans="1:8" x14ac:dyDescent="0.25">
      <c r="A664">
        <v>3810</v>
      </c>
      <c r="B664">
        <f>IF(Table2[[#This Row],[Volume]]&lt;'Input Data'!$B$9,'Input Data'!$B$9,IF(Table2[[#This Row],[Volume]]&gt;'Input Data'!$B$10,'Input Data'!$B$10,Table2[[#This Row],[Volume]]))</f>
        <v>3810</v>
      </c>
      <c r="C664" s="18">
        <f>ROUNDDOWN((Table2[[#This Row],[Volume Used]]-'Input Data'!$B$9)/'Input Data'!$B$11,0)*'Input Data'!$B$12</f>
        <v>0.05</v>
      </c>
      <c r="D664" s="15">
        <f>-(Table2[[#This Row],[Volume]]*(1-Table2[[#This Row],[Discount]])*'Input Data'!$B$2)/Table2[[#This Row],[Volume]]</f>
        <v>475</v>
      </c>
      <c r="E664">
        <f>ROUNDUP(Table2[[#This Row],[Volume]]/'Input Data'!$B$13,0)</f>
        <v>4</v>
      </c>
      <c r="F664">
        <f>-Table2[[#This Row],[Multiplier]]*'Input Data'!$B$3</f>
        <v>200000</v>
      </c>
      <c r="G664">
        <f>(1 - (1 / (1 + EXP(-((Table2[[#This Row],[Volume]] / 1000) - 4.25))))) * 0.4 + 0.6</f>
        <v>0.84330361229860573</v>
      </c>
      <c r="H664">
        <f>Table2[[#This Row],[Sigmoid]]*'Input Data'!$B$7</f>
        <v>632.47770922395432</v>
      </c>
    </row>
    <row r="665" spans="1:8" x14ac:dyDescent="0.25">
      <c r="A665">
        <v>3815</v>
      </c>
      <c r="B665">
        <f>IF(Table2[[#This Row],[Volume]]&lt;'Input Data'!$B$9,'Input Data'!$B$9,IF(Table2[[#This Row],[Volume]]&gt;'Input Data'!$B$10,'Input Data'!$B$10,Table2[[#This Row],[Volume]]))</f>
        <v>3815</v>
      </c>
      <c r="C665" s="18">
        <f>ROUNDDOWN((Table2[[#This Row],[Volume Used]]-'Input Data'!$B$9)/'Input Data'!$B$11,0)*'Input Data'!$B$12</f>
        <v>0.05</v>
      </c>
      <c r="D665" s="15">
        <f>-(Table2[[#This Row],[Volume]]*(1-Table2[[#This Row],[Discount]])*'Input Data'!$B$2)/Table2[[#This Row],[Volume]]</f>
        <v>475</v>
      </c>
      <c r="E665">
        <f>ROUNDUP(Table2[[#This Row],[Volume]]/'Input Data'!$B$13,0)</f>
        <v>4</v>
      </c>
      <c r="F665">
        <f>-Table2[[#This Row],[Multiplier]]*'Input Data'!$B$3</f>
        <v>200000</v>
      </c>
      <c r="G665">
        <f>(1 - (1 / (1 + EXP(-((Table2[[#This Row],[Volume]] / 1000) - 4.25))))) * 0.4 + 0.6</f>
        <v>0.84282679522868142</v>
      </c>
      <c r="H665">
        <f>Table2[[#This Row],[Sigmoid]]*'Input Data'!$B$7</f>
        <v>632.12009642151111</v>
      </c>
    </row>
    <row r="666" spans="1:8" x14ac:dyDescent="0.25">
      <c r="A666">
        <v>3820</v>
      </c>
      <c r="B666">
        <f>IF(Table2[[#This Row],[Volume]]&lt;'Input Data'!$B$9,'Input Data'!$B$9,IF(Table2[[#This Row],[Volume]]&gt;'Input Data'!$B$10,'Input Data'!$B$10,Table2[[#This Row],[Volume]]))</f>
        <v>3820</v>
      </c>
      <c r="C666" s="18">
        <f>ROUNDDOWN((Table2[[#This Row],[Volume Used]]-'Input Data'!$B$9)/'Input Data'!$B$11,0)*'Input Data'!$B$12</f>
        <v>0.05</v>
      </c>
      <c r="D666" s="15">
        <f>-(Table2[[#This Row],[Volume]]*(1-Table2[[#This Row],[Discount]])*'Input Data'!$B$2)/Table2[[#This Row],[Volume]]</f>
        <v>475</v>
      </c>
      <c r="E666">
        <f>ROUNDUP(Table2[[#This Row],[Volume]]/'Input Data'!$B$13,0)</f>
        <v>4</v>
      </c>
      <c r="F666">
        <f>-Table2[[#This Row],[Multiplier]]*'Input Data'!$B$3</f>
        <v>200000</v>
      </c>
      <c r="G666">
        <f>(1 - (1 / (1 + EXP(-((Table2[[#This Row],[Volume]] / 1000) - 4.25))))) * 0.4 + 0.6</f>
        <v>0.84234946737270422</v>
      </c>
      <c r="H666">
        <f>Table2[[#This Row],[Sigmoid]]*'Input Data'!$B$7</f>
        <v>631.7621005295282</v>
      </c>
    </row>
    <row r="667" spans="1:8" x14ac:dyDescent="0.25">
      <c r="A667">
        <v>3825</v>
      </c>
      <c r="B667">
        <f>IF(Table2[[#This Row],[Volume]]&lt;'Input Data'!$B$9,'Input Data'!$B$9,IF(Table2[[#This Row],[Volume]]&gt;'Input Data'!$B$10,'Input Data'!$B$10,Table2[[#This Row],[Volume]]))</f>
        <v>3825</v>
      </c>
      <c r="C667" s="18">
        <f>ROUNDDOWN((Table2[[#This Row],[Volume Used]]-'Input Data'!$B$9)/'Input Data'!$B$11,0)*'Input Data'!$B$12</f>
        <v>0.05</v>
      </c>
      <c r="D667" s="15">
        <f>-(Table2[[#This Row],[Volume]]*(1-Table2[[#This Row],[Discount]])*'Input Data'!$B$2)/Table2[[#This Row],[Volume]]</f>
        <v>475</v>
      </c>
      <c r="E667">
        <f>ROUNDUP(Table2[[#This Row],[Volume]]/'Input Data'!$B$13,0)</f>
        <v>4</v>
      </c>
      <c r="F667">
        <f>-Table2[[#This Row],[Multiplier]]*'Input Data'!$B$3</f>
        <v>200000</v>
      </c>
      <c r="G667">
        <f>(1 - (1 / (1 + EXP(-((Table2[[#This Row],[Volume]] / 1000) - 4.25))))) * 0.4 + 0.6</f>
        <v>0.84187163388560371</v>
      </c>
      <c r="H667">
        <f>Table2[[#This Row],[Sigmoid]]*'Input Data'!$B$7</f>
        <v>631.40372541420277</v>
      </c>
    </row>
    <row r="668" spans="1:8" x14ac:dyDescent="0.25">
      <c r="A668">
        <v>3830</v>
      </c>
      <c r="B668">
        <f>IF(Table2[[#This Row],[Volume]]&lt;'Input Data'!$B$9,'Input Data'!$B$9,IF(Table2[[#This Row],[Volume]]&gt;'Input Data'!$B$10,'Input Data'!$B$10,Table2[[#This Row],[Volume]]))</f>
        <v>3830</v>
      </c>
      <c r="C668" s="18">
        <f>ROUNDDOWN((Table2[[#This Row],[Volume Used]]-'Input Data'!$B$9)/'Input Data'!$B$11,0)*'Input Data'!$B$12</f>
        <v>0.05</v>
      </c>
      <c r="D668" s="15">
        <f>-(Table2[[#This Row],[Volume]]*(1-Table2[[#This Row],[Discount]])*'Input Data'!$B$2)/Table2[[#This Row],[Volume]]</f>
        <v>475</v>
      </c>
      <c r="E668">
        <f>ROUNDUP(Table2[[#This Row],[Volume]]/'Input Data'!$B$13,0)</f>
        <v>4</v>
      </c>
      <c r="F668">
        <f>-Table2[[#This Row],[Multiplier]]*'Input Data'!$B$3</f>
        <v>200000</v>
      </c>
      <c r="G668">
        <f>(1 - (1 / (1 + EXP(-((Table2[[#This Row],[Volume]] / 1000) - 4.25))))) * 0.4 + 0.6</f>
        <v>0.84139329994589052</v>
      </c>
      <c r="H668">
        <f>Table2[[#This Row],[Sigmoid]]*'Input Data'!$B$7</f>
        <v>631.04497495941791</v>
      </c>
    </row>
    <row r="669" spans="1:8" x14ac:dyDescent="0.25">
      <c r="A669">
        <v>3835</v>
      </c>
      <c r="B669">
        <f>IF(Table2[[#This Row],[Volume]]&lt;'Input Data'!$B$9,'Input Data'!$B$9,IF(Table2[[#This Row],[Volume]]&gt;'Input Data'!$B$10,'Input Data'!$B$10,Table2[[#This Row],[Volume]]))</f>
        <v>3835</v>
      </c>
      <c r="C669" s="18">
        <f>ROUNDDOWN((Table2[[#This Row],[Volume Used]]-'Input Data'!$B$9)/'Input Data'!$B$11,0)*'Input Data'!$B$12</f>
        <v>0.05</v>
      </c>
      <c r="D669" s="15">
        <f>-(Table2[[#This Row],[Volume]]*(1-Table2[[#This Row],[Discount]])*'Input Data'!$B$2)/Table2[[#This Row],[Volume]]</f>
        <v>475</v>
      </c>
      <c r="E669">
        <f>ROUNDUP(Table2[[#This Row],[Volume]]/'Input Data'!$B$13,0)</f>
        <v>4</v>
      </c>
      <c r="F669">
        <f>-Table2[[#This Row],[Multiplier]]*'Input Data'!$B$3</f>
        <v>200000</v>
      </c>
      <c r="G669">
        <f>(1 - (1 / (1 + EXP(-((Table2[[#This Row],[Volume]] / 1000) - 4.25))))) * 0.4 + 0.6</f>
        <v>0.84091447075545234</v>
      </c>
      <c r="H669">
        <f>Table2[[#This Row],[Sigmoid]]*'Input Data'!$B$7</f>
        <v>630.68585306658929</v>
      </c>
    </row>
    <row r="670" spans="1:8" x14ac:dyDescent="0.25">
      <c r="A670">
        <v>3840</v>
      </c>
      <c r="B670">
        <f>IF(Table2[[#This Row],[Volume]]&lt;'Input Data'!$B$9,'Input Data'!$B$9,IF(Table2[[#This Row],[Volume]]&gt;'Input Data'!$B$10,'Input Data'!$B$10,Table2[[#This Row],[Volume]]))</f>
        <v>3840</v>
      </c>
      <c r="C670" s="18">
        <f>ROUNDDOWN((Table2[[#This Row],[Volume Used]]-'Input Data'!$B$9)/'Input Data'!$B$11,0)*'Input Data'!$B$12</f>
        <v>0.05</v>
      </c>
      <c r="D670" s="15">
        <f>-(Table2[[#This Row],[Volume]]*(1-Table2[[#This Row],[Discount]])*'Input Data'!$B$2)/Table2[[#This Row],[Volume]]</f>
        <v>475</v>
      </c>
      <c r="E670">
        <f>ROUNDUP(Table2[[#This Row],[Volume]]/'Input Data'!$B$13,0)</f>
        <v>4</v>
      </c>
      <c r="F670">
        <f>-Table2[[#This Row],[Multiplier]]*'Input Data'!$B$3</f>
        <v>200000</v>
      </c>
      <c r="G670">
        <f>(1 - (1 / (1 + EXP(-((Table2[[#This Row],[Volume]] / 1000) - 4.25))))) * 0.4 + 0.6</f>
        <v>0.84043515153934789</v>
      </c>
      <c r="H670">
        <f>Table2[[#This Row],[Sigmoid]]*'Input Data'!$B$7</f>
        <v>630.32636365451094</v>
      </c>
    </row>
    <row r="671" spans="1:8" x14ac:dyDescent="0.25">
      <c r="A671">
        <v>3845</v>
      </c>
      <c r="B671">
        <f>IF(Table2[[#This Row],[Volume]]&lt;'Input Data'!$B$9,'Input Data'!$B$9,IF(Table2[[#This Row],[Volume]]&gt;'Input Data'!$B$10,'Input Data'!$B$10,Table2[[#This Row],[Volume]]))</f>
        <v>3845</v>
      </c>
      <c r="C671" s="18">
        <f>ROUNDDOWN((Table2[[#This Row],[Volume Used]]-'Input Data'!$B$9)/'Input Data'!$B$11,0)*'Input Data'!$B$12</f>
        <v>0.05</v>
      </c>
      <c r="D671" s="15">
        <f>-(Table2[[#This Row],[Volume]]*(1-Table2[[#This Row],[Discount]])*'Input Data'!$B$2)/Table2[[#This Row],[Volume]]</f>
        <v>475</v>
      </c>
      <c r="E671">
        <f>ROUNDUP(Table2[[#This Row],[Volume]]/'Input Data'!$B$13,0)</f>
        <v>4</v>
      </c>
      <c r="F671">
        <f>-Table2[[#This Row],[Multiplier]]*'Input Data'!$B$3</f>
        <v>200000</v>
      </c>
      <c r="G671">
        <f>(1 - (1 / (1 + EXP(-((Table2[[#This Row],[Volume]] / 1000) - 4.25))))) * 0.4 + 0.6</f>
        <v>0.83995534754559931</v>
      </c>
      <c r="H671">
        <f>Table2[[#This Row],[Sigmoid]]*'Input Data'!$B$7</f>
        <v>629.96651065919946</v>
      </c>
    </row>
    <row r="672" spans="1:8" x14ac:dyDescent="0.25">
      <c r="A672">
        <v>3850</v>
      </c>
      <c r="B672">
        <f>IF(Table2[[#This Row],[Volume]]&lt;'Input Data'!$B$9,'Input Data'!$B$9,IF(Table2[[#This Row],[Volume]]&gt;'Input Data'!$B$10,'Input Data'!$B$10,Table2[[#This Row],[Volume]]))</f>
        <v>3850</v>
      </c>
      <c r="C672" s="18">
        <f>ROUNDDOWN((Table2[[#This Row],[Volume Used]]-'Input Data'!$B$9)/'Input Data'!$B$11,0)*'Input Data'!$B$12</f>
        <v>0.05</v>
      </c>
      <c r="D672" s="15">
        <f>-(Table2[[#This Row],[Volume]]*(1-Table2[[#This Row],[Discount]])*'Input Data'!$B$2)/Table2[[#This Row],[Volume]]</f>
        <v>475</v>
      </c>
      <c r="E672">
        <f>ROUNDUP(Table2[[#This Row],[Volume]]/'Input Data'!$B$13,0)</f>
        <v>4</v>
      </c>
      <c r="F672">
        <f>-Table2[[#This Row],[Multiplier]]*'Input Data'!$B$3</f>
        <v>200000</v>
      </c>
      <c r="G672">
        <f>(1 - (1 / (1 + EXP(-((Table2[[#This Row],[Volume]] / 1000) - 4.25))))) * 0.4 + 0.6</f>
        <v>0.83947506404498085</v>
      </c>
      <c r="H672">
        <f>Table2[[#This Row],[Sigmoid]]*'Input Data'!$B$7</f>
        <v>629.60629803373558</v>
      </c>
    </row>
    <row r="673" spans="1:8" x14ac:dyDescent="0.25">
      <c r="A673">
        <v>3855</v>
      </c>
      <c r="B673">
        <f>IF(Table2[[#This Row],[Volume]]&lt;'Input Data'!$B$9,'Input Data'!$B$9,IF(Table2[[#This Row],[Volume]]&gt;'Input Data'!$B$10,'Input Data'!$B$10,Table2[[#This Row],[Volume]]))</f>
        <v>3855</v>
      </c>
      <c r="C673" s="18">
        <f>ROUNDDOWN((Table2[[#This Row],[Volume Used]]-'Input Data'!$B$9)/'Input Data'!$B$11,0)*'Input Data'!$B$12</f>
        <v>0.05</v>
      </c>
      <c r="D673" s="15">
        <f>-(Table2[[#This Row],[Volume]]*(1-Table2[[#This Row],[Discount]])*'Input Data'!$B$2)/Table2[[#This Row],[Volume]]</f>
        <v>475</v>
      </c>
      <c r="E673">
        <f>ROUNDUP(Table2[[#This Row],[Volume]]/'Input Data'!$B$13,0)</f>
        <v>4</v>
      </c>
      <c r="F673">
        <f>-Table2[[#This Row],[Multiplier]]*'Input Data'!$B$3</f>
        <v>200000</v>
      </c>
      <c r="G673">
        <f>(1 - (1 / (1 + EXP(-((Table2[[#This Row],[Volume]] / 1000) - 4.25))))) * 0.4 + 0.6</f>
        <v>0.83899430633080641</v>
      </c>
      <c r="H673">
        <f>Table2[[#This Row],[Sigmoid]]*'Input Data'!$B$7</f>
        <v>629.24572974810485</v>
      </c>
    </row>
    <row r="674" spans="1:8" x14ac:dyDescent="0.25">
      <c r="A674">
        <v>3860</v>
      </c>
      <c r="B674">
        <f>IF(Table2[[#This Row],[Volume]]&lt;'Input Data'!$B$9,'Input Data'!$B$9,IF(Table2[[#This Row],[Volume]]&gt;'Input Data'!$B$10,'Input Data'!$B$10,Table2[[#This Row],[Volume]]))</f>
        <v>3860</v>
      </c>
      <c r="C674" s="18">
        <f>ROUNDDOWN((Table2[[#This Row],[Volume Used]]-'Input Data'!$B$9)/'Input Data'!$B$11,0)*'Input Data'!$B$12</f>
        <v>0.05</v>
      </c>
      <c r="D674" s="15">
        <f>-(Table2[[#This Row],[Volume]]*(1-Table2[[#This Row],[Discount]])*'Input Data'!$B$2)/Table2[[#This Row],[Volume]]</f>
        <v>475</v>
      </c>
      <c r="E674">
        <f>ROUNDUP(Table2[[#This Row],[Volume]]/'Input Data'!$B$13,0)</f>
        <v>4</v>
      </c>
      <c r="F674">
        <f>-Table2[[#This Row],[Multiplier]]*'Input Data'!$B$3</f>
        <v>200000</v>
      </c>
      <c r="G674">
        <f>(1 - (1 / (1 + EXP(-((Table2[[#This Row],[Volume]] / 1000) - 4.25))))) * 0.4 + 0.6</f>
        <v>0.83851307971871514</v>
      </c>
      <c r="H674">
        <f>Table2[[#This Row],[Sigmoid]]*'Input Data'!$B$7</f>
        <v>628.88480978903635</v>
      </c>
    </row>
    <row r="675" spans="1:8" x14ac:dyDescent="0.25">
      <c r="A675">
        <v>3865</v>
      </c>
      <c r="B675">
        <f>IF(Table2[[#This Row],[Volume]]&lt;'Input Data'!$B$9,'Input Data'!$B$9,IF(Table2[[#This Row],[Volume]]&gt;'Input Data'!$B$10,'Input Data'!$B$10,Table2[[#This Row],[Volume]]))</f>
        <v>3865</v>
      </c>
      <c r="C675" s="18">
        <f>ROUNDDOWN((Table2[[#This Row],[Volume Used]]-'Input Data'!$B$9)/'Input Data'!$B$11,0)*'Input Data'!$B$12</f>
        <v>0.05</v>
      </c>
      <c r="D675" s="15">
        <f>-(Table2[[#This Row],[Volume]]*(1-Table2[[#This Row],[Discount]])*'Input Data'!$B$2)/Table2[[#This Row],[Volume]]</f>
        <v>475</v>
      </c>
      <c r="E675">
        <f>ROUNDUP(Table2[[#This Row],[Volume]]/'Input Data'!$B$13,0)</f>
        <v>4</v>
      </c>
      <c r="F675">
        <f>-Table2[[#This Row],[Multiplier]]*'Input Data'!$B$3</f>
        <v>200000</v>
      </c>
      <c r="G675">
        <f>(1 - (1 / (1 + EXP(-((Table2[[#This Row],[Volume]] / 1000) - 4.25))))) * 0.4 + 0.6</f>
        <v>0.83803138954645351</v>
      </c>
      <c r="H675">
        <f>Table2[[#This Row],[Sigmoid]]*'Input Data'!$B$7</f>
        <v>628.52354215984008</v>
      </c>
    </row>
    <row r="676" spans="1:8" x14ac:dyDescent="0.25">
      <c r="A676">
        <v>3870</v>
      </c>
      <c r="B676">
        <f>IF(Table2[[#This Row],[Volume]]&lt;'Input Data'!$B$9,'Input Data'!$B$9,IF(Table2[[#This Row],[Volume]]&gt;'Input Data'!$B$10,'Input Data'!$B$10,Table2[[#This Row],[Volume]]))</f>
        <v>3870</v>
      </c>
      <c r="C676" s="18">
        <f>ROUNDDOWN((Table2[[#This Row],[Volume Used]]-'Input Data'!$B$9)/'Input Data'!$B$11,0)*'Input Data'!$B$12</f>
        <v>0.05</v>
      </c>
      <c r="D676" s="15">
        <f>-(Table2[[#This Row],[Volume]]*(1-Table2[[#This Row],[Discount]])*'Input Data'!$B$2)/Table2[[#This Row],[Volume]]</f>
        <v>475</v>
      </c>
      <c r="E676">
        <f>ROUNDUP(Table2[[#This Row],[Volume]]/'Input Data'!$B$13,0)</f>
        <v>4</v>
      </c>
      <c r="F676">
        <f>-Table2[[#This Row],[Multiplier]]*'Input Data'!$B$3</f>
        <v>200000</v>
      </c>
      <c r="G676">
        <f>(1 - (1 / (1 + EXP(-((Table2[[#This Row],[Volume]] / 1000) - 4.25))))) * 0.4 + 0.6</f>
        <v>0.83754924117365703</v>
      </c>
      <c r="H676">
        <f>Table2[[#This Row],[Sigmoid]]*'Input Data'!$B$7</f>
        <v>628.16193088024272</v>
      </c>
    </row>
    <row r="677" spans="1:8" x14ac:dyDescent="0.25">
      <c r="A677">
        <v>3875</v>
      </c>
      <c r="B677">
        <f>IF(Table2[[#This Row],[Volume]]&lt;'Input Data'!$B$9,'Input Data'!$B$9,IF(Table2[[#This Row],[Volume]]&gt;'Input Data'!$B$10,'Input Data'!$B$10,Table2[[#This Row],[Volume]]))</f>
        <v>3875</v>
      </c>
      <c r="C677" s="18">
        <f>ROUNDDOWN((Table2[[#This Row],[Volume Used]]-'Input Data'!$B$9)/'Input Data'!$B$11,0)*'Input Data'!$B$12</f>
        <v>0.05</v>
      </c>
      <c r="D677" s="15">
        <f>-(Table2[[#This Row],[Volume]]*(1-Table2[[#This Row],[Discount]])*'Input Data'!$B$2)/Table2[[#This Row],[Volume]]</f>
        <v>475</v>
      </c>
      <c r="E677">
        <f>ROUNDUP(Table2[[#This Row],[Volume]]/'Input Data'!$B$13,0)</f>
        <v>4</v>
      </c>
      <c r="F677">
        <f>-Table2[[#This Row],[Multiplier]]*'Input Data'!$B$3</f>
        <v>200000</v>
      </c>
      <c r="G677">
        <f>(1 - (1 / (1 + EXP(-((Table2[[#This Row],[Volume]] / 1000) - 4.25))))) * 0.4 + 0.6</f>
        <v>0.83706663998162789</v>
      </c>
      <c r="H677">
        <f>Table2[[#This Row],[Sigmoid]]*'Input Data'!$B$7</f>
        <v>627.79997998622093</v>
      </c>
    </row>
    <row r="678" spans="1:8" x14ac:dyDescent="0.25">
      <c r="A678">
        <v>3880</v>
      </c>
      <c r="B678">
        <f>IF(Table2[[#This Row],[Volume]]&lt;'Input Data'!$B$9,'Input Data'!$B$9,IF(Table2[[#This Row],[Volume]]&gt;'Input Data'!$B$10,'Input Data'!$B$10,Table2[[#This Row],[Volume]]))</f>
        <v>3880</v>
      </c>
      <c r="C678" s="18">
        <f>ROUNDDOWN((Table2[[#This Row],[Volume Used]]-'Input Data'!$B$9)/'Input Data'!$B$11,0)*'Input Data'!$B$12</f>
        <v>0.05</v>
      </c>
      <c r="D678" s="15">
        <f>-(Table2[[#This Row],[Volume]]*(1-Table2[[#This Row],[Discount]])*'Input Data'!$B$2)/Table2[[#This Row],[Volume]]</f>
        <v>475</v>
      </c>
      <c r="E678">
        <f>ROUNDUP(Table2[[#This Row],[Volume]]/'Input Data'!$B$13,0)</f>
        <v>4</v>
      </c>
      <c r="F678">
        <f>-Table2[[#This Row],[Multiplier]]*'Input Data'!$B$3</f>
        <v>200000</v>
      </c>
      <c r="G678">
        <f>(1 - (1 / (1 + EXP(-((Table2[[#This Row],[Volume]] / 1000) - 4.25))))) * 0.4 + 0.6</f>
        <v>0.836583591373112</v>
      </c>
      <c r="H678">
        <f>Table2[[#This Row],[Sigmoid]]*'Input Data'!$B$7</f>
        <v>627.43769352983395</v>
      </c>
    </row>
    <row r="679" spans="1:8" x14ac:dyDescent="0.25">
      <c r="A679">
        <v>3885</v>
      </c>
      <c r="B679">
        <f>IF(Table2[[#This Row],[Volume]]&lt;'Input Data'!$B$9,'Input Data'!$B$9,IF(Table2[[#This Row],[Volume]]&gt;'Input Data'!$B$10,'Input Data'!$B$10,Table2[[#This Row],[Volume]]))</f>
        <v>3885</v>
      </c>
      <c r="C679" s="18">
        <f>ROUNDDOWN((Table2[[#This Row],[Volume Used]]-'Input Data'!$B$9)/'Input Data'!$B$11,0)*'Input Data'!$B$12</f>
        <v>0.05</v>
      </c>
      <c r="D679" s="15">
        <f>-(Table2[[#This Row],[Volume]]*(1-Table2[[#This Row],[Discount]])*'Input Data'!$B$2)/Table2[[#This Row],[Volume]]</f>
        <v>475</v>
      </c>
      <c r="E679">
        <f>ROUNDUP(Table2[[#This Row],[Volume]]/'Input Data'!$B$13,0)</f>
        <v>4</v>
      </c>
      <c r="F679">
        <f>-Table2[[#This Row],[Multiplier]]*'Input Data'!$B$3</f>
        <v>200000</v>
      </c>
      <c r="G679">
        <f>(1 - (1 / (1 + EXP(-((Table2[[#This Row],[Volume]] / 1000) - 4.25))))) * 0.4 + 0.6</f>
        <v>0.83610010077207342</v>
      </c>
      <c r="H679">
        <f>Table2[[#This Row],[Sigmoid]]*'Input Data'!$B$7</f>
        <v>627.07507557905501</v>
      </c>
    </row>
    <row r="680" spans="1:8" x14ac:dyDescent="0.25">
      <c r="A680">
        <v>3890</v>
      </c>
      <c r="B680">
        <f>IF(Table2[[#This Row],[Volume]]&lt;'Input Data'!$B$9,'Input Data'!$B$9,IF(Table2[[#This Row],[Volume]]&gt;'Input Data'!$B$10,'Input Data'!$B$10,Table2[[#This Row],[Volume]]))</f>
        <v>3890</v>
      </c>
      <c r="C680" s="18">
        <f>ROUNDDOWN((Table2[[#This Row],[Volume Used]]-'Input Data'!$B$9)/'Input Data'!$B$11,0)*'Input Data'!$B$12</f>
        <v>0.05</v>
      </c>
      <c r="D680" s="15">
        <f>-(Table2[[#This Row],[Volume]]*(1-Table2[[#This Row],[Discount]])*'Input Data'!$B$2)/Table2[[#This Row],[Volume]]</f>
        <v>475</v>
      </c>
      <c r="E680">
        <f>ROUNDUP(Table2[[#This Row],[Volume]]/'Input Data'!$B$13,0)</f>
        <v>4</v>
      </c>
      <c r="F680">
        <f>-Table2[[#This Row],[Multiplier]]*'Input Data'!$B$3</f>
        <v>200000</v>
      </c>
      <c r="G680">
        <f>(1 - (1 / (1 + EXP(-((Table2[[#This Row],[Volume]] / 1000) - 4.25))))) * 0.4 + 0.6</f>
        <v>0.83561617362346607</v>
      </c>
      <c r="H680">
        <f>Table2[[#This Row],[Sigmoid]]*'Input Data'!$B$7</f>
        <v>626.71213021759957</v>
      </c>
    </row>
    <row r="681" spans="1:8" x14ac:dyDescent="0.25">
      <c r="A681">
        <v>3895</v>
      </c>
      <c r="B681">
        <f>IF(Table2[[#This Row],[Volume]]&lt;'Input Data'!$B$9,'Input Data'!$B$9,IF(Table2[[#This Row],[Volume]]&gt;'Input Data'!$B$10,'Input Data'!$B$10,Table2[[#This Row],[Volume]]))</f>
        <v>3895</v>
      </c>
      <c r="C681" s="18">
        <f>ROUNDDOWN((Table2[[#This Row],[Volume Used]]-'Input Data'!$B$9)/'Input Data'!$B$11,0)*'Input Data'!$B$12</f>
        <v>0.05</v>
      </c>
      <c r="D681" s="15">
        <f>-(Table2[[#This Row],[Volume]]*(1-Table2[[#This Row],[Discount]])*'Input Data'!$B$2)/Table2[[#This Row],[Volume]]</f>
        <v>475</v>
      </c>
      <c r="E681">
        <f>ROUNDUP(Table2[[#This Row],[Volume]]/'Input Data'!$B$13,0)</f>
        <v>4</v>
      </c>
      <c r="F681">
        <f>-Table2[[#This Row],[Multiplier]]*'Input Data'!$B$3</f>
        <v>200000</v>
      </c>
      <c r="G681">
        <f>(1 - (1 / (1 + EXP(-((Table2[[#This Row],[Volume]] / 1000) - 4.25))))) * 0.4 + 0.6</f>
        <v>0.83513181539300452</v>
      </c>
      <c r="H681">
        <f>Table2[[#This Row],[Sigmoid]]*'Input Data'!$B$7</f>
        <v>626.34886154475339</v>
      </c>
    </row>
    <row r="682" spans="1:8" x14ac:dyDescent="0.25">
      <c r="A682">
        <v>3900</v>
      </c>
      <c r="B682">
        <f>IF(Table2[[#This Row],[Volume]]&lt;'Input Data'!$B$9,'Input Data'!$B$9,IF(Table2[[#This Row],[Volume]]&gt;'Input Data'!$B$10,'Input Data'!$B$10,Table2[[#This Row],[Volume]]))</f>
        <v>3900</v>
      </c>
      <c r="C682" s="18">
        <f>ROUNDDOWN((Table2[[#This Row],[Volume Used]]-'Input Data'!$B$9)/'Input Data'!$B$11,0)*'Input Data'!$B$12</f>
        <v>0.05</v>
      </c>
      <c r="D682" s="15">
        <f>-(Table2[[#This Row],[Volume]]*(1-Table2[[#This Row],[Discount]])*'Input Data'!$B$2)/Table2[[#This Row],[Volume]]</f>
        <v>475</v>
      </c>
      <c r="E682">
        <f>ROUNDUP(Table2[[#This Row],[Volume]]/'Input Data'!$B$13,0)</f>
        <v>4</v>
      </c>
      <c r="F682">
        <f>-Table2[[#This Row],[Multiplier]]*'Input Data'!$B$3</f>
        <v>200000</v>
      </c>
      <c r="G682">
        <f>(1 - (1 / (1 + EXP(-((Table2[[#This Row],[Volume]] / 1000) - 4.25))))) * 0.4 + 0.6</f>
        <v>0.83464703156693199</v>
      </c>
      <c r="H682">
        <f>Table2[[#This Row],[Sigmoid]]*'Input Data'!$B$7</f>
        <v>625.98527367519898</v>
      </c>
    </row>
    <row r="683" spans="1:8" x14ac:dyDescent="0.25">
      <c r="A683">
        <v>3905</v>
      </c>
      <c r="B683">
        <f>IF(Table2[[#This Row],[Volume]]&lt;'Input Data'!$B$9,'Input Data'!$B$9,IF(Table2[[#This Row],[Volume]]&gt;'Input Data'!$B$10,'Input Data'!$B$10,Table2[[#This Row],[Volume]]))</f>
        <v>3905</v>
      </c>
      <c r="C683" s="18">
        <f>ROUNDDOWN((Table2[[#This Row],[Volume Used]]-'Input Data'!$B$9)/'Input Data'!$B$11,0)*'Input Data'!$B$12</f>
        <v>0.05</v>
      </c>
      <c r="D683" s="15">
        <f>-(Table2[[#This Row],[Volume]]*(1-Table2[[#This Row],[Discount]])*'Input Data'!$B$2)/Table2[[#This Row],[Volume]]</f>
        <v>475</v>
      </c>
      <c r="E683">
        <f>ROUNDUP(Table2[[#This Row],[Volume]]/'Input Data'!$B$13,0)</f>
        <v>4</v>
      </c>
      <c r="F683">
        <f>-Table2[[#This Row],[Multiplier]]*'Input Data'!$B$3</f>
        <v>200000</v>
      </c>
      <c r="G683">
        <f>(1 - (1 / (1 + EXP(-((Table2[[#This Row],[Volume]] / 1000) - 4.25))))) * 0.4 + 0.6</f>
        <v>0.83416182765178604</v>
      </c>
      <c r="H683">
        <f>Table2[[#This Row],[Sigmoid]]*'Input Data'!$B$7</f>
        <v>625.62137073883957</v>
      </c>
    </row>
    <row r="684" spans="1:8" x14ac:dyDescent="0.25">
      <c r="A684">
        <v>3910</v>
      </c>
      <c r="B684">
        <f>IF(Table2[[#This Row],[Volume]]&lt;'Input Data'!$B$9,'Input Data'!$B$9,IF(Table2[[#This Row],[Volume]]&gt;'Input Data'!$B$10,'Input Data'!$B$10,Table2[[#This Row],[Volume]]))</f>
        <v>3910</v>
      </c>
      <c r="C684" s="18">
        <f>ROUNDDOWN((Table2[[#This Row],[Volume Used]]-'Input Data'!$B$9)/'Input Data'!$B$11,0)*'Input Data'!$B$12</f>
        <v>0.05</v>
      </c>
      <c r="D684" s="15">
        <f>-(Table2[[#This Row],[Volume]]*(1-Table2[[#This Row],[Discount]])*'Input Data'!$B$2)/Table2[[#This Row],[Volume]]</f>
        <v>475</v>
      </c>
      <c r="E684">
        <f>ROUNDUP(Table2[[#This Row],[Volume]]/'Input Data'!$B$13,0)</f>
        <v>4</v>
      </c>
      <c r="F684">
        <f>-Table2[[#This Row],[Multiplier]]*'Input Data'!$B$3</f>
        <v>200000</v>
      </c>
      <c r="G684">
        <f>(1 - (1 / (1 + EXP(-((Table2[[#This Row],[Volume]] / 1000) - 4.25))))) * 0.4 + 0.6</f>
        <v>0.83367620917416296</v>
      </c>
      <c r="H684">
        <f>Table2[[#This Row],[Sigmoid]]*'Input Data'!$B$7</f>
        <v>625.25715688062223</v>
      </c>
    </row>
    <row r="685" spans="1:8" x14ac:dyDescent="0.25">
      <c r="A685">
        <v>3915</v>
      </c>
      <c r="B685">
        <f>IF(Table2[[#This Row],[Volume]]&lt;'Input Data'!$B$9,'Input Data'!$B$9,IF(Table2[[#This Row],[Volume]]&gt;'Input Data'!$B$10,'Input Data'!$B$10,Table2[[#This Row],[Volume]]))</f>
        <v>3915</v>
      </c>
      <c r="C685" s="18">
        <f>ROUNDDOWN((Table2[[#This Row],[Volume Used]]-'Input Data'!$B$9)/'Input Data'!$B$11,0)*'Input Data'!$B$12</f>
        <v>0.05</v>
      </c>
      <c r="D685" s="15">
        <f>-(Table2[[#This Row],[Volume]]*(1-Table2[[#This Row],[Discount]])*'Input Data'!$B$2)/Table2[[#This Row],[Volume]]</f>
        <v>475</v>
      </c>
      <c r="E685">
        <f>ROUNDUP(Table2[[#This Row],[Volume]]/'Input Data'!$B$13,0)</f>
        <v>4</v>
      </c>
      <c r="F685">
        <f>-Table2[[#This Row],[Multiplier]]*'Input Data'!$B$3</f>
        <v>200000</v>
      </c>
      <c r="G685">
        <f>(1 - (1 / (1 + EXP(-((Table2[[#This Row],[Volume]] / 1000) - 4.25))))) * 0.4 + 0.6</f>
        <v>0.83319018168047987</v>
      </c>
      <c r="H685">
        <f>Table2[[#This Row],[Sigmoid]]*'Input Data'!$B$7</f>
        <v>624.89263626035995</v>
      </c>
    </row>
    <row r="686" spans="1:8" x14ac:dyDescent="0.25">
      <c r="A686">
        <v>3920</v>
      </c>
      <c r="B686">
        <f>IF(Table2[[#This Row],[Volume]]&lt;'Input Data'!$B$9,'Input Data'!$B$9,IF(Table2[[#This Row],[Volume]]&gt;'Input Data'!$B$10,'Input Data'!$B$10,Table2[[#This Row],[Volume]]))</f>
        <v>3920</v>
      </c>
      <c r="C686" s="18">
        <f>ROUNDDOWN((Table2[[#This Row],[Volume Used]]-'Input Data'!$B$9)/'Input Data'!$B$11,0)*'Input Data'!$B$12</f>
        <v>0.05</v>
      </c>
      <c r="D686" s="15">
        <f>-(Table2[[#This Row],[Volume]]*(1-Table2[[#This Row],[Discount]])*'Input Data'!$B$2)/Table2[[#This Row],[Volume]]</f>
        <v>475</v>
      </c>
      <c r="E686">
        <f>ROUNDUP(Table2[[#This Row],[Volume]]/'Input Data'!$B$13,0)</f>
        <v>4</v>
      </c>
      <c r="F686">
        <f>-Table2[[#This Row],[Multiplier]]*'Input Data'!$B$3</f>
        <v>200000</v>
      </c>
      <c r="G686">
        <f>(1 - (1 / (1 + EXP(-((Table2[[#This Row],[Volume]] / 1000) - 4.25))))) * 0.4 + 0.6</f>
        <v>0.83270375073673453</v>
      </c>
      <c r="H686">
        <f>Table2[[#This Row],[Sigmoid]]*'Input Data'!$B$7</f>
        <v>624.52781305255087</v>
      </c>
    </row>
    <row r="687" spans="1:8" x14ac:dyDescent="0.25">
      <c r="A687">
        <v>3925</v>
      </c>
      <c r="B687">
        <f>IF(Table2[[#This Row],[Volume]]&lt;'Input Data'!$B$9,'Input Data'!$B$9,IF(Table2[[#This Row],[Volume]]&gt;'Input Data'!$B$10,'Input Data'!$B$10,Table2[[#This Row],[Volume]]))</f>
        <v>3925</v>
      </c>
      <c r="C687" s="18">
        <f>ROUNDDOWN((Table2[[#This Row],[Volume Used]]-'Input Data'!$B$9)/'Input Data'!$B$11,0)*'Input Data'!$B$12</f>
        <v>0.05</v>
      </c>
      <c r="D687" s="15">
        <f>-(Table2[[#This Row],[Volume]]*(1-Table2[[#This Row],[Discount]])*'Input Data'!$B$2)/Table2[[#This Row],[Volume]]</f>
        <v>475</v>
      </c>
      <c r="E687">
        <f>ROUNDUP(Table2[[#This Row],[Volume]]/'Input Data'!$B$13,0)</f>
        <v>4</v>
      </c>
      <c r="F687">
        <f>-Table2[[#This Row],[Multiplier]]*'Input Data'!$B$3</f>
        <v>200000</v>
      </c>
      <c r="G687">
        <f>(1 - (1 / (1 + EXP(-((Table2[[#This Row],[Volume]] / 1000) - 4.25))))) * 0.4 + 0.6</f>
        <v>0.83221692192826391</v>
      </c>
      <c r="H687">
        <f>Table2[[#This Row],[Sigmoid]]*'Input Data'!$B$7</f>
        <v>624.16269144619798</v>
      </c>
    </row>
    <row r="688" spans="1:8" x14ac:dyDescent="0.25">
      <c r="A688">
        <v>3930</v>
      </c>
      <c r="B688">
        <f>IF(Table2[[#This Row],[Volume]]&lt;'Input Data'!$B$9,'Input Data'!$B$9,IF(Table2[[#This Row],[Volume]]&gt;'Input Data'!$B$10,'Input Data'!$B$10,Table2[[#This Row],[Volume]]))</f>
        <v>3930</v>
      </c>
      <c r="C688" s="18">
        <f>ROUNDDOWN((Table2[[#This Row],[Volume Used]]-'Input Data'!$B$9)/'Input Data'!$B$11,0)*'Input Data'!$B$12</f>
        <v>0.05</v>
      </c>
      <c r="D688" s="15">
        <f>-(Table2[[#This Row],[Volume]]*(1-Table2[[#This Row],[Discount]])*'Input Data'!$B$2)/Table2[[#This Row],[Volume]]</f>
        <v>475</v>
      </c>
      <c r="E688">
        <f>ROUNDUP(Table2[[#This Row],[Volume]]/'Input Data'!$B$13,0)</f>
        <v>4</v>
      </c>
      <c r="F688">
        <f>-Table2[[#This Row],[Multiplier]]*'Input Data'!$B$3</f>
        <v>200000</v>
      </c>
      <c r="G688">
        <f>(1 - (1 / (1 + EXP(-((Table2[[#This Row],[Volume]] / 1000) - 4.25))))) * 0.4 + 0.6</f>
        <v>0.83172970085949971</v>
      </c>
      <c r="H688">
        <f>Table2[[#This Row],[Sigmoid]]*'Input Data'!$B$7</f>
        <v>623.79727564462473</v>
      </c>
    </row>
    <row r="689" spans="1:8" x14ac:dyDescent="0.25">
      <c r="A689">
        <v>3935</v>
      </c>
      <c r="B689">
        <f>IF(Table2[[#This Row],[Volume]]&lt;'Input Data'!$B$9,'Input Data'!$B$9,IF(Table2[[#This Row],[Volume]]&gt;'Input Data'!$B$10,'Input Data'!$B$10,Table2[[#This Row],[Volume]]))</f>
        <v>3935</v>
      </c>
      <c r="C689" s="18">
        <f>ROUNDDOWN((Table2[[#This Row],[Volume Used]]-'Input Data'!$B$9)/'Input Data'!$B$11,0)*'Input Data'!$B$12</f>
        <v>0.05</v>
      </c>
      <c r="D689" s="15">
        <f>-(Table2[[#This Row],[Volume]]*(1-Table2[[#This Row],[Discount]])*'Input Data'!$B$2)/Table2[[#This Row],[Volume]]</f>
        <v>475</v>
      </c>
      <c r="E689">
        <f>ROUNDUP(Table2[[#This Row],[Volume]]/'Input Data'!$B$13,0)</f>
        <v>4</v>
      </c>
      <c r="F689">
        <f>-Table2[[#This Row],[Multiplier]]*'Input Data'!$B$3</f>
        <v>200000</v>
      </c>
      <c r="G689">
        <f>(1 - (1 / (1 + EXP(-((Table2[[#This Row],[Volume]] / 1000) - 4.25))))) * 0.4 + 0.6</f>
        <v>0.83124209315372366</v>
      </c>
      <c r="H689">
        <f>Table2[[#This Row],[Sigmoid]]*'Input Data'!$B$7</f>
        <v>623.43156986529277</v>
      </c>
    </row>
    <row r="690" spans="1:8" x14ac:dyDescent="0.25">
      <c r="A690">
        <v>3940</v>
      </c>
      <c r="B690">
        <f>IF(Table2[[#This Row],[Volume]]&lt;'Input Data'!$B$9,'Input Data'!$B$9,IF(Table2[[#This Row],[Volume]]&gt;'Input Data'!$B$10,'Input Data'!$B$10,Table2[[#This Row],[Volume]]))</f>
        <v>3940</v>
      </c>
      <c r="C690" s="18">
        <f>ROUNDDOWN((Table2[[#This Row],[Volume Used]]-'Input Data'!$B$9)/'Input Data'!$B$11,0)*'Input Data'!$B$12</f>
        <v>0.05</v>
      </c>
      <c r="D690" s="15">
        <f>-(Table2[[#This Row],[Volume]]*(1-Table2[[#This Row],[Discount]])*'Input Data'!$B$2)/Table2[[#This Row],[Volume]]</f>
        <v>475</v>
      </c>
      <c r="E690">
        <f>ROUNDUP(Table2[[#This Row],[Volume]]/'Input Data'!$B$13,0)</f>
        <v>4</v>
      </c>
      <c r="F690">
        <f>-Table2[[#This Row],[Multiplier]]*'Input Data'!$B$3</f>
        <v>200000</v>
      </c>
      <c r="G690">
        <f>(1 - (1 / (1 + EXP(-((Table2[[#This Row],[Volume]] / 1000) - 4.25))))) * 0.4 + 0.6</f>
        <v>0.8307541044528185</v>
      </c>
      <c r="H690">
        <f>Table2[[#This Row],[Sigmoid]]*'Input Data'!$B$7</f>
        <v>623.06557833961392</v>
      </c>
    </row>
    <row r="691" spans="1:8" x14ac:dyDescent="0.25">
      <c r="A691">
        <v>3945</v>
      </c>
      <c r="B691">
        <f>IF(Table2[[#This Row],[Volume]]&lt;'Input Data'!$B$9,'Input Data'!$B$9,IF(Table2[[#This Row],[Volume]]&gt;'Input Data'!$B$10,'Input Data'!$B$10,Table2[[#This Row],[Volume]]))</f>
        <v>3945</v>
      </c>
      <c r="C691" s="18">
        <f>ROUNDDOWN((Table2[[#This Row],[Volume Used]]-'Input Data'!$B$9)/'Input Data'!$B$11,0)*'Input Data'!$B$12</f>
        <v>0.05</v>
      </c>
      <c r="D691" s="15">
        <f>-(Table2[[#This Row],[Volume]]*(1-Table2[[#This Row],[Discount]])*'Input Data'!$B$2)/Table2[[#This Row],[Volume]]</f>
        <v>475</v>
      </c>
      <c r="E691">
        <f>ROUNDUP(Table2[[#This Row],[Volume]]/'Input Data'!$B$13,0)</f>
        <v>4</v>
      </c>
      <c r="F691">
        <f>-Table2[[#This Row],[Multiplier]]*'Input Data'!$B$3</f>
        <v>200000</v>
      </c>
      <c r="G691">
        <f>(1 - (1 / (1 + EXP(-((Table2[[#This Row],[Volume]] / 1000) - 4.25))))) * 0.4 + 0.6</f>
        <v>0.83026574041701973</v>
      </c>
      <c r="H691">
        <f>Table2[[#This Row],[Sigmoid]]*'Input Data'!$B$7</f>
        <v>622.69930531276475</v>
      </c>
    </row>
    <row r="692" spans="1:8" x14ac:dyDescent="0.25">
      <c r="A692">
        <v>3950</v>
      </c>
      <c r="B692">
        <f>IF(Table2[[#This Row],[Volume]]&lt;'Input Data'!$B$9,'Input Data'!$B$9,IF(Table2[[#This Row],[Volume]]&gt;'Input Data'!$B$10,'Input Data'!$B$10,Table2[[#This Row],[Volume]]))</f>
        <v>3950</v>
      </c>
      <c r="C692" s="18">
        <f>ROUNDDOWN((Table2[[#This Row],[Volume Used]]-'Input Data'!$B$9)/'Input Data'!$B$11,0)*'Input Data'!$B$12</f>
        <v>0.05</v>
      </c>
      <c r="D692" s="15">
        <f>-(Table2[[#This Row],[Volume]]*(1-Table2[[#This Row],[Discount]])*'Input Data'!$B$2)/Table2[[#This Row],[Volume]]</f>
        <v>475</v>
      </c>
      <c r="E692">
        <f>ROUNDUP(Table2[[#This Row],[Volume]]/'Input Data'!$B$13,0)</f>
        <v>4</v>
      </c>
      <c r="F692">
        <f>-Table2[[#This Row],[Multiplier]]*'Input Data'!$B$3</f>
        <v>200000</v>
      </c>
      <c r="G692">
        <f>(1 - (1 / (1 + EXP(-((Table2[[#This Row],[Volume]] / 1000) - 4.25))))) * 0.4 + 0.6</f>
        <v>0.82977700672466359</v>
      </c>
      <c r="H692">
        <f>Table2[[#This Row],[Sigmoid]]*'Input Data'!$B$7</f>
        <v>622.33275504349774</v>
      </c>
    </row>
    <row r="693" spans="1:8" x14ac:dyDescent="0.25">
      <c r="A693">
        <v>3955</v>
      </c>
      <c r="B693">
        <f>IF(Table2[[#This Row],[Volume]]&lt;'Input Data'!$B$9,'Input Data'!$B$9,IF(Table2[[#This Row],[Volume]]&gt;'Input Data'!$B$10,'Input Data'!$B$10,Table2[[#This Row],[Volume]]))</f>
        <v>3955</v>
      </c>
      <c r="C693" s="18">
        <f>ROUNDDOWN((Table2[[#This Row],[Volume Used]]-'Input Data'!$B$9)/'Input Data'!$B$11,0)*'Input Data'!$B$12</f>
        <v>0.05</v>
      </c>
      <c r="D693" s="15">
        <f>-(Table2[[#This Row],[Volume]]*(1-Table2[[#This Row],[Discount]])*'Input Data'!$B$2)/Table2[[#This Row],[Volume]]</f>
        <v>475</v>
      </c>
      <c r="E693">
        <f>ROUNDUP(Table2[[#This Row],[Volume]]/'Input Data'!$B$13,0)</f>
        <v>4</v>
      </c>
      <c r="F693">
        <f>-Table2[[#This Row],[Multiplier]]*'Input Data'!$B$3</f>
        <v>200000</v>
      </c>
      <c r="G693">
        <f>(1 - (1 / (1 + EXP(-((Table2[[#This Row],[Volume]] / 1000) - 4.25))))) * 0.4 + 0.6</f>
        <v>0.82928790907193395</v>
      </c>
      <c r="H693">
        <f>Table2[[#This Row],[Sigmoid]]*'Input Data'!$B$7</f>
        <v>621.96593180395041</v>
      </c>
    </row>
    <row r="694" spans="1:8" x14ac:dyDescent="0.25">
      <c r="A694">
        <v>3960</v>
      </c>
      <c r="B694">
        <f>IF(Table2[[#This Row],[Volume]]&lt;'Input Data'!$B$9,'Input Data'!$B$9,IF(Table2[[#This Row],[Volume]]&gt;'Input Data'!$B$10,'Input Data'!$B$10,Table2[[#This Row],[Volume]]))</f>
        <v>3960</v>
      </c>
      <c r="C694" s="18">
        <f>ROUNDDOWN((Table2[[#This Row],[Volume Used]]-'Input Data'!$B$9)/'Input Data'!$B$11,0)*'Input Data'!$B$12</f>
        <v>0.05</v>
      </c>
      <c r="D694" s="15">
        <f>-(Table2[[#This Row],[Volume]]*(1-Table2[[#This Row],[Discount]])*'Input Data'!$B$2)/Table2[[#This Row],[Volume]]</f>
        <v>475</v>
      </c>
      <c r="E694">
        <f>ROUNDUP(Table2[[#This Row],[Volume]]/'Input Data'!$B$13,0)</f>
        <v>4</v>
      </c>
      <c r="F694">
        <f>-Table2[[#This Row],[Multiplier]]*'Input Data'!$B$3</f>
        <v>200000</v>
      </c>
      <c r="G694">
        <f>(1 - (1 / (1 + EXP(-((Table2[[#This Row],[Volume]] / 1000) - 4.25))))) * 0.4 + 0.6</f>
        <v>0.82879845317260747</v>
      </c>
      <c r="H694">
        <f>Table2[[#This Row],[Sigmoid]]*'Input Data'!$B$7</f>
        <v>621.59883987945557</v>
      </c>
    </row>
    <row r="695" spans="1:8" x14ac:dyDescent="0.25">
      <c r="A695">
        <v>3965</v>
      </c>
      <c r="B695">
        <f>IF(Table2[[#This Row],[Volume]]&lt;'Input Data'!$B$9,'Input Data'!$B$9,IF(Table2[[#This Row],[Volume]]&gt;'Input Data'!$B$10,'Input Data'!$B$10,Table2[[#This Row],[Volume]]))</f>
        <v>3965</v>
      </c>
      <c r="C695" s="18">
        <f>ROUNDDOWN((Table2[[#This Row],[Volume Used]]-'Input Data'!$B$9)/'Input Data'!$B$11,0)*'Input Data'!$B$12</f>
        <v>0.05</v>
      </c>
      <c r="D695" s="15">
        <f>-(Table2[[#This Row],[Volume]]*(1-Table2[[#This Row],[Discount]])*'Input Data'!$B$2)/Table2[[#This Row],[Volume]]</f>
        <v>475</v>
      </c>
      <c r="E695">
        <f>ROUNDUP(Table2[[#This Row],[Volume]]/'Input Data'!$B$13,0)</f>
        <v>4</v>
      </c>
      <c r="F695">
        <f>-Table2[[#This Row],[Multiplier]]*'Input Data'!$B$3</f>
        <v>200000</v>
      </c>
      <c r="G695">
        <f>(1 - (1 / (1 + EXP(-((Table2[[#This Row],[Volume]] / 1000) - 4.25))))) * 0.4 + 0.6</f>
        <v>0.82830864475779664</v>
      </c>
      <c r="H695">
        <f>Table2[[#This Row],[Sigmoid]]*'Input Data'!$B$7</f>
        <v>621.23148356834747</v>
      </c>
    </row>
    <row r="696" spans="1:8" x14ac:dyDescent="0.25">
      <c r="A696">
        <v>3970</v>
      </c>
      <c r="B696">
        <f>IF(Table2[[#This Row],[Volume]]&lt;'Input Data'!$B$9,'Input Data'!$B$9,IF(Table2[[#This Row],[Volume]]&gt;'Input Data'!$B$10,'Input Data'!$B$10,Table2[[#This Row],[Volume]]))</f>
        <v>3970</v>
      </c>
      <c r="C696" s="18">
        <f>ROUNDDOWN((Table2[[#This Row],[Volume Used]]-'Input Data'!$B$9)/'Input Data'!$B$11,0)*'Input Data'!$B$12</f>
        <v>0.05</v>
      </c>
      <c r="D696" s="15">
        <f>-(Table2[[#This Row],[Volume]]*(1-Table2[[#This Row],[Discount]])*'Input Data'!$B$2)/Table2[[#This Row],[Volume]]</f>
        <v>475</v>
      </c>
      <c r="E696">
        <f>ROUNDUP(Table2[[#This Row],[Volume]]/'Input Data'!$B$13,0)</f>
        <v>4</v>
      </c>
      <c r="F696">
        <f>-Table2[[#This Row],[Multiplier]]*'Input Data'!$B$3</f>
        <v>200000</v>
      </c>
      <c r="G696">
        <f>(1 - (1 / (1 + EXP(-((Table2[[#This Row],[Volume]] / 1000) - 4.25))))) * 0.4 + 0.6</f>
        <v>0.8278184895756916</v>
      </c>
      <c r="H696">
        <f>Table2[[#This Row],[Sigmoid]]*'Input Data'!$B$7</f>
        <v>620.86386718176868</v>
      </c>
    </row>
    <row r="697" spans="1:8" x14ac:dyDescent="0.25">
      <c r="A697">
        <v>3975</v>
      </c>
      <c r="B697">
        <f>IF(Table2[[#This Row],[Volume]]&lt;'Input Data'!$B$9,'Input Data'!$B$9,IF(Table2[[#This Row],[Volume]]&gt;'Input Data'!$B$10,'Input Data'!$B$10,Table2[[#This Row],[Volume]]))</f>
        <v>3975</v>
      </c>
      <c r="C697" s="18">
        <f>ROUNDDOWN((Table2[[#This Row],[Volume Used]]-'Input Data'!$B$9)/'Input Data'!$B$11,0)*'Input Data'!$B$12</f>
        <v>0.05</v>
      </c>
      <c r="D697" s="15">
        <f>-(Table2[[#This Row],[Volume]]*(1-Table2[[#This Row],[Discount]])*'Input Data'!$B$2)/Table2[[#This Row],[Volume]]</f>
        <v>475</v>
      </c>
      <c r="E697">
        <f>ROUNDUP(Table2[[#This Row],[Volume]]/'Input Data'!$B$13,0)</f>
        <v>4</v>
      </c>
      <c r="F697">
        <f>-Table2[[#This Row],[Multiplier]]*'Input Data'!$B$3</f>
        <v>200000</v>
      </c>
      <c r="G697">
        <f>(1 - (1 / (1 + EXP(-((Table2[[#This Row],[Volume]] / 1000) - 4.25))))) * 0.4 + 0.6</f>
        <v>0.82732799339129925</v>
      </c>
      <c r="H697">
        <f>Table2[[#This Row],[Sigmoid]]*'Input Data'!$B$7</f>
        <v>620.49599504347441</v>
      </c>
    </row>
    <row r="698" spans="1:8" x14ac:dyDescent="0.25">
      <c r="A698">
        <v>3980</v>
      </c>
      <c r="B698">
        <f>IF(Table2[[#This Row],[Volume]]&lt;'Input Data'!$B$9,'Input Data'!$B$9,IF(Table2[[#This Row],[Volume]]&gt;'Input Data'!$B$10,'Input Data'!$B$10,Table2[[#This Row],[Volume]]))</f>
        <v>3980</v>
      </c>
      <c r="C698" s="18">
        <f>ROUNDDOWN((Table2[[#This Row],[Volume Used]]-'Input Data'!$B$9)/'Input Data'!$B$11,0)*'Input Data'!$B$12</f>
        <v>0.05</v>
      </c>
      <c r="D698" s="15">
        <f>-(Table2[[#This Row],[Volume]]*(1-Table2[[#This Row],[Discount]])*'Input Data'!$B$2)/Table2[[#This Row],[Volume]]</f>
        <v>475</v>
      </c>
      <c r="E698">
        <f>ROUNDUP(Table2[[#This Row],[Volume]]/'Input Data'!$B$13,0)</f>
        <v>4</v>
      </c>
      <c r="F698">
        <f>-Table2[[#This Row],[Multiplier]]*'Input Data'!$B$3</f>
        <v>200000</v>
      </c>
      <c r="G698">
        <f>(1 - (1 / (1 + EXP(-((Table2[[#This Row],[Volume]] / 1000) - 4.25))))) * 0.4 + 0.6</f>
        <v>0.82683716198618173</v>
      </c>
      <c r="H698">
        <f>Table2[[#This Row],[Sigmoid]]*'Input Data'!$B$7</f>
        <v>620.12787148963628</v>
      </c>
    </row>
    <row r="699" spans="1:8" x14ac:dyDescent="0.25">
      <c r="A699">
        <v>3985</v>
      </c>
      <c r="B699">
        <f>IF(Table2[[#This Row],[Volume]]&lt;'Input Data'!$B$9,'Input Data'!$B$9,IF(Table2[[#This Row],[Volume]]&gt;'Input Data'!$B$10,'Input Data'!$B$10,Table2[[#This Row],[Volume]]))</f>
        <v>3985</v>
      </c>
      <c r="C699" s="18">
        <f>ROUNDDOWN((Table2[[#This Row],[Volume Used]]-'Input Data'!$B$9)/'Input Data'!$B$11,0)*'Input Data'!$B$12</f>
        <v>0.05</v>
      </c>
      <c r="D699" s="15">
        <f>-(Table2[[#This Row],[Volume]]*(1-Table2[[#This Row],[Discount]])*'Input Data'!$B$2)/Table2[[#This Row],[Volume]]</f>
        <v>475</v>
      </c>
      <c r="E699">
        <f>ROUNDUP(Table2[[#This Row],[Volume]]/'Input Data'!$B$13,0)</f>
        <v>4</v>
      </c>
      <c r="F699">
        <f>-Table2[[#This Row],[Multiplier]]*'Input Data'!$B$3</f>
        <v>200000</v>
      </c>
      <c r="G699">
        <f>(1 - (1 / (1 + EXP(-((Table2[[#This Row],[Volume]] / 1000) - 4.25))))) * 0.4 + 0.6</f>
        <v>0.82634600115819268</v>
      </c>
      <c r="H699">
        <f>Table2[[#This Row],[Sigmoid]]*'Input Data'!$B$7</f>
        <v>619.75950086864452</v>
      </c>
    </row>
    <row r="700" spans="1:8" x14ac:dyDescent="0.25">
      <c r="A700">
        <v>3990</v>
      </c>
      <c r="B700">
        <f>IF(Table2[[#This Row],[Volume]]&lt;'Input Data'!$B$9,'Input Data'!$B$9,IF(Table2[[#This Row],[Volume]]&gt;'Input Data'!$B$10,'Input Data'!$B$10,Table2[[#This Row],[Volume]]))</f>
        <v>3990</v>
      </c>
      <c r="C700" s="18">
        <f>ROUNDDOWN((Table2[[#This Row],[Volume Used]]-'Input Data'!$B$9)/'Input Data'!$B$11,0)*'Input Data'!$B$12</f>
        <v>0.05</v>
      </c>
      <c r="D700" s="15">
        <f>-(Table2[[#This Row],[Volume]]*(1-Table2[[#This Row],[Discount]])*'Input Data'!$B$2)/Table2[[#This Row],[Volume]]</f>
        <v>475</v>
      </c>
      <c r="E700">
        <f>ROUNDUP(Table2[[#This Row],[Volume]]/'Input Data'!$B$13,0)</f>
        <v>4</v>
      </c>
      <c r="F700">
        <f>-Table2[[#This Row],[Multiplier]]*'Input Data'!$B$3</f>
        <v>200000</v>
      </c>
      <c r="G700">
        <f>(1 - (1 / (1 + EXP(-((Table2[[#This Row],[Volume]] / 1000) - 4.25))))) * 0.4 + 0.6</f>
        <v>0.82585451672121168</v>
      </c>
      <c r="H700">
        <f>Table2[[#This Row],[Sigmoid]]*'Input Data'!$B$7</f>
        <v>619.39088754090881</v>
      </c>
    </row>
    <row r="701" spans="1:8" x14ac:dyDescent="0.25">
      <c r="A701">
        <v>3995</v>
      </c>
      <c r="B701">
        <f>IF(Table2[[#This Row],[Volume]]&lt;'Input Data'!$B$9,'Input Data'!$B$9,IF(Table2[[#This Row],[Volume]]&gt;'Input Data'!$B$10,'Input Data'!$B$10,Table2[[#This Row],[Volume]]))</f>
        <v>3995</v>
      </c>
      <c r="C701" s="18">
        <f>ROUNDDOWN((Table2[[#This Row],[Volume Used]]-'Input Data'!$B$9)/'Input Data'!$B$11,0)*'Input Data'!$B$12</f>
        <v>0.05</v>
      </c>
      <c r="D701" s="15">
        <f>-(Table2[[#This Row],[Volume]]*(1-Table2[[#This Row],[Discount]])*'Input Data'!$B$2)/Table2[[#This Row],[Volume]]</f>
        <v>475</v>
      </c>
      <c r="E701">
        <f>ROUNDUP(Table2[[#This Row],[Volume]]/'Input Data'!$B$13,0)</f>
        <v>4</v>
      </c>
      <c r="F701">
        <f>-Table2[[#This Row],[Multiplier]]*'Input Data'!$B$3</f>
        <v>200000</v>
      </c>
      <c r="G701">
        <f>(1 - (1 / (1 + EXP(-((Table2[[#This Row],[Volume]] / 1000) - 4.25))))) * 0.4 + 0.6</f>
        <v>0.82536271450487741</v>
      </c>
      <c r="H701">
        <f>Table2[[#This Row],[Sigmoid]]*'Input Data'!$B$7</f>
        <v>619.02203587865802</v>
      </c>
    </row>
    <row r="702" spans="1:8" x14ac:dyDescent="0.25">
      <c r="A702">
        <v>4000</v>
      </c>
      <c r="B702">
        <f>IF(Table2[[#This Row],[Volume]]&lt;'Input Data'!$B$9,'Input Data'!$B$9,IF(Table2[[#This Row],[Volume]]&gt;'Input Data'!$B$10,'Input Data'!$B$10,Table2[[#This Row],[Volume]]))</f>
        <v>4000</v>
      </c>
      <c r="C702" s="18">
        <f>ROUNDDOWN((Table2[[#This Row],[Volume Used]]-'Input Data'!$B$9)/'Input Data'!$B$11,0)*'Input Data'!$B$12</f>
        <v>0.05</v>
      </c>
      <c r="D702" s="15">
        <f>-(Table2[[#This Row],[Volume]]*(1-Table2[[#This Row],[Discount]])*'Input Data'!$B$2)/Table2[[#This Row],[Volume]]</f>
        <v>475</v>
      </c>
      <c r="E702">
        <f>ROUNDUP(Table2[[#This Row],[Volume]]/'Input Data'!$B$13,0)</f>
        <v>4</v>
      </c>
      <c r="F702">
        <f>-Table2[[#This Row],[Multiplier]]*'Input Data'!$B$3</f>
        <v>200000</v>
      </c>
      <c r="G702">
        <f>(1 - (1 / (1 + EXP(-((Table2[[#This Row],[Volume]] / 1000) - 4.25))))) * 0.4 + 0.6</f>
        <v>0.82487060035431925</v>
      </c>
      <c r="H702">
        <f>Table2[[#This Row],[Sigmoid]]*'Input Data'!$B$7</f>
        <v>618.65295026573949</v>
      </c>
    </row>
    <row r="703" spans="1:8" x14ac:dyDescent="0.25">
      <c r="A703">
        <v>4005</v>
      </c>
      <c r="B703">
        <f>IF(Table2[[#This Row],[Volume]]&lt;'Input Data'!$B$9,'Input Data'!$B$9,IF(Table2[[#This Row],[Volume]]&gt;'Input Data'!$B$10,'Input Data'!$B$10,Table2[[#This Row],[Volume]]))</f>
        <v>4005</v>
      </c>
      <c r="C703" s="18">
        <f>ROUNDDOWN((Table2[[#This Row],[Volume Used]]-'Input Data'!$B$9)/'Input Data'!$B$11,0)*'Input Data'!$B$12</f>
        <v>0.05</v>
      </c>
      <c r="D703" s="15">
        <f>-(Table2[[#This Row],[Volume]]*(1-Table2[[#This Row],[Discount]])*'Input Data'!$B$2)/Table2[[#This Row],[Volume]]</f>
        <v>475</v>
      </c>
      <c r="E703">
        <f>ROUNDUP(Table2[[#This Row],[Volume]]/'Input Data'!$B$13,0)</f>
        <v>5</v>
      </c>
      <c r="F703">
        <f>-Table2[[#This Row],[Multiplier]]*'Input Data'!$B$3</f>
        <v>250000</v>
      </c>
      <c r="G703">
        <f>(1 - (1 / (1 + EXP(-((Table2[[#This Row],[Volume]] / 1000) - 4.25))))) * 0.4 + 0.6</f>
        <v>0.82437818012988651</v>
      </c>
      <c r="H703">
        <f>Table2[[#This Row],[Sigmoid]]*'Input Data'!$B$7</f>
        <v>618.28363509741484</v>
      </c>
    </row>
    <row r="704" spans="1:8" x14ac:dyDescent="0.25">
      <c r="A704">
        <v>4010</v>
      </c>
      <c r="B704">
        <f>IF(Table2[[#This Row],[Volume]]&lt;'Input Data'!$B$9,'Input Data'!$B$9,IF(Table2[[#This Row],[Volume]]&gt;'Input Data'!$B$10,'Input Data'!$B$10,Table2[[#This Row],[Volume]]))</f>
        <v>4010</v>
      </c>
      <c r="C704" s="18">
        <f>ROUNDDOWN((Table2[[#This Row],[Volume Used]]-'Input Data'!$B$9)/'Input Data'!$B$11,0)*'Input Data'!$B$12</f>
        <v>0.05</v>
      </c>
      <c r="D704" s="15">
        <f>-(Table2[[#This Row],[Volume]]*(1-Table2[[#This Row],[Discount]])*'Input Data'!$B$2)/Table2[[#This Row],[Volume]]</f>
        <v>475</v>
      </c>
      <c r="E704">
        <f>ROUNDUP(Table2[[#This Row],[Volume]]/'Input Data'!$B$13,0)</f>
        <v>5</v>
      </c>
      <c r="F704">
        <f>-Table2[[#This Row],[Multiplier]]*'Input Data'!$B$3</f>
        <v>250000</v>
      </c>
      <c r="G704">
        <f>(1 - (1 / (1 + EXP(-((Table2[[#This Row],[Volume]] / 1000) - 4.25))))) * 0.4 + 0.6</f>
        <v>0.82388545970687721</v>
      </c>
      <c r="H704">
        <f>Table2[[#This Row],[Sigmoid]]*'Input Data'!$B$7</f>
        <v>617.91409478015794</v>
      </c>
    </row>
    <row r="705" spans="1:8" x14ac:dyDescent="0.25">
      <c r="A705">
        <v>4015</v>
      </c>
      <c r="B705">
        <f>IF(Table2[[#This Row],[Volume]]&lt;'Input Data'!$B$9,'Input Data'!$B$9,IF(Table2[[#This Row],[Volume]]&gt;'Input Data'!$B$10,'Input Data'!$B$10,Table2[[#This Row],[Volume]]))</f>
        <v>4015</v>
      </c>
      <c r="C705" s="18">
        <f>ROUNDDOWN((Table2[[#This Row],[Volume Used]]-'Input Data'!$B$9)/'Input Data'!$B$11,0)*'Input Data'!$B$12</f>
        <v>0.05</v>
      </c>
      <c r="D705" s="15">
        <f>-(Table2[[#This Row],[Volume]]*(1-Table2[[#This Row],[Discount]])*'Input Data'!$B$2)/Table2[[#This Row],[Volume]]</f>
        <v>475</v>
      </c>
      <c r="E705">
        <f>ROUNDUP(Table2[[#This Row],[Volume]]/'Input Data'!$B$13,0)</f>
        <v>5</v>
      </c>
      <c r="F705">
        <f>-Table2[[#This Row],[Multiplier]]*'Input Data'!$B$3</f>
        <v>250000</v>
      </c>
      <c r="G705">
        <f>(1 - (1 / (1 + EXP(-((Table2[[#This Row],[Volume]] / 1000) - 4.25))))) * 0.4 + 0.6</f>
        <v>0.82339244497526454</v>
      </c>
      <c r="H705">
        <f>Table2[[#This Row],[Sigmoid]]*'Input Data'!$B$7</f>
        <v>617.54433373144843</v>
      </c>
    </row>
    <row r="706" spans="1:8" x14ac:dyDescent="0.25">
      <c r="A706">
        <v>4020</v>
      </c>
      <c r="B706">
        <f>IF(Table2[[#This Row],[Volume]]&lt;'Input Data'!$B$9,'Input Data'!$B$9,IF(Table2[[#This Row],[Volume]]&gt;'Input Data'!$B$10,'Input Data'!$B$10,Table2[[#This Row],[Volume]]))</f>
        <v>4020</v>
      </c>
      <c r="C706" s="18">
        <f>ROUNDDOWN((Table2[[#This Row],[Volume Used]]-'Input Data'!$B$9)/'Input Data'!$B$11,0)*'Input Data'!$B$12</f>
        <v>0.05</v>
      </c>
      <c r="D706" s="15">
        <f>-(Table2[[#This Row],[Volume]]*(1-Table2[[#This Row],[Discount]])*'Input Data'!$B$2)/Table2[[#This Row],[Volume]]</f>
        <v>475</v>
      </c>
      <c r="E706">
        <f>ROUNDUP(Table2[[#This Row],[Volume]]/'Input Data'!$B$13,0)</f>
        <v>5</v>
      </c>
      <c r="F706">
        <f>-Table2[[#This Row],[Multiplier]]*'Input Data'!$B$3</f>
        <v>250000</v>
      </c>
      <c r="G706">
        <f>(1 - (1 / (1 + EXP(-((Table2[[#This Row],[Volume]] / 1000) - 4.25))))) * 0.4 + 0.6</f>
        <v>0.82289914183942225</v>
      </c>
      <c r="H706">
        <f>Table2[[#This Row],[Sigmoid]]*'Input Data'!$B$7</f>
        <v>617.17435637956669</v>
      </c>
    </row>
    <row r="707" spans="1:8" x14ac:dyDescent="0.25">
      <c r="A707">
        <v>4025</v>
      </c>
      <c r="B707">
        <f>IF(Table2[[#This Row],[Volume]]&lt;'Input Data'!$B$9,'Input Data'!$B$9,IF(Table2[[#This Row],[Volume]]&gt;'Input Data'!$B$10,'Input Data'!$B$10,Table2[[#This Row],[Volume]]))</f>
        <v>4025</v>
      </c>
      <c r="C707" s="18">
        <f>ROUNDDOWN((Table2[[#This Row],[Volume Used]]-'Input Data'!$B$9)/'Input Data'!$B$11,0)*'Input Data'!$B$12</f>
        <v>0.05</v>
      </c>
      <c r="D707" s="15">
        <f>-(Table2[[#This Row],[Volume]]*(1-Table2[[#This Row],[Discount]])*'Input Data'!$B$2)/Table2[[#This Row],[Volume]]</f>
        <v>475</v>
      </c>
      <c r="E707">
        <f>ROUNDUP(Table2[[#This Row],[Volume]]/'Input Data'!$B$13,0)</f>
        <v>5</v>
      </c>
      <c r="F707">
        <f>-Table2[[#This Row],[Multiplier]]*'Input Data'!$B$3</f>
        <v>250000</v>
      </c>
      <c r="G707">
        <f>(1 - (1 / (1 + EXP(-((Table2[[#This Row],[Volume]] / 1000) - 4.25))))) * 0.4 + 0.6</f>
        <v>0.82240555621784794</v>
      </c>
      <c r="H707">
        <f>Table2[[#This Row],[Sigmoid]]*'Input Data'!$B$7</f>
        <v>616.80416716338596</v>
      </c>
    </row>
    <row r="708" spans="1:8" x14ac:dyDescent="0.25">
      <c r="A708">
        <v>4030</v>
      </c>
      <c r="B708">
        <f>IF(Table2[[#This Row],[Volume]]&lt;'Input Data'!$B$9,'Input Data'!$B$9,IF(Table2[[#This Row],[Volume]]&gt;'Input Data'!$B$10,'Input Data'!$B$10,Table2[[#This Row],[Volume]]))</f>
        <v>4030</v>
      </c>
      <c r="C708" s="18">
        <f>ROUNDDOWN((Table2[[#This Row],[Volume Used]]-'Input Data'!$B$9)/'Input Data'!$B$11,0)*'Input Data'!$B$12</f>
        <v>0.05</v>
      </c>
      <c r="D708" s="15">
        <f>-(Table2[[#This Row],[Volume]]*(1-Table2[[#This Row],[Discount]])*'Input Data'!$B$2)/Table2[[#This Row],[Volume]]</f>
        <v>475</v>
      </c>
      <c r="E708">
        <f>ROUNDUP(Table2[[#This Row],[Volume]]/'Input Data'!$B$13,0)</f>
        <v>5</v>
      </c>
      <c r="F708">
        <f>-Table2[[#This Row],[Multiplier]]*'Input Data'!$B$3</f>
        <v>250000</v>
      </c>
      <c r="G708">
        <f>(1 - (1 / (1 + EXP(-((Table2[[#This Row],[Volume]] / 1000) - 4.25))))) * 0.4 + 0.6</f>
        <v>0.82191169404288589</v>
      </c>
      <c r="H708">
        <f>Table2[[#This Row],[Sigmoid]]*'Input Data'!$B$7</f>
        <v>616.43377053216443</v>
      </c>
    </row>
    <row r="709" spans="1:8" x14ac:dyDescent="0.25">
      <c r="A709">
        <v>4035</v>
      </c>
      <c r="B709">
        <f>IF(Table2[[#This Row],[Volume]]&lt;'Input Data'!$B$9,'Input Data'!$B$9,IF(Table2[[#This Row],[Volume]]&gt;'Input Data'!$B$10,'Input Data'!$B$10,Table2[[#This Row],[Volume]]))</f>
        <v>4035</v>
      </c>
      <c r="C709" s="18">
        <f>ROUNDDOWN((Table2[[#This Row],[Volume Used]]-'Input Data'!$B$9)/'Input Data'!$B$11,0)*'Input Data'!$B$12</f>
        <v>0.05</v>
      </c>
      <c r="D709" s="15">
        <f>-(Table2[[#This Row],[Volume]]*(1-Table2[[#This Row],[Discount]])*'Input Data'!$B$2)/Table2[[#This Row],[Volume]]</f>
        <v>475</v>
      </c>
      <c r="E709">
        <f>ROUNDUP(Table2[[#This Row],[Volume]]/'Input Data'!$B$13,0)</f>
        <v>5</v>
      </c>
      <c r="F709">
        <f>-Table2[[#This Row],[Multiplier]]*'Input Data'!$B$3</f>
        <v>250000</v>
      </c>
      <c r="G709">
        <f>(1 - (1 / (1 + EXP(-((Table2[[#This Row],[Volume]] / 1000) - 4.25))))) * 0.4 + 0.6</f>
        <v>0.82141756126044729</v>
      </c>
      <c r="H709">
        <f>Table2[[#This Row],[Sigmoid]]*'Input Data'!$B$7</f>
        <v>616.06317094533551</v>
      </c>
    </row>
    <row r="710" spans="1:8" x14ac:dyDescent="0.25">
      <c r="A710">
        <v>4040</v>
      </c>
      <c r="B710">
        <f>IF(Table2[[#This Row],[Volume]]&lt;'Input Data'!$B$9,'Input Data'!$B$9,IF(Table2[[#This Row],[Volume]]&gt;'Input Data'!$B$10,'Input Data'!$B$10,Table2[[#This Row],[Volume]]))</f>
        <v>4040</v>
      </c>
      <c r="C710" s="18">
        <f>ROUNDDOWN((Table2[[#This Row],[Volume Used]]-'Input Data'!$B$9)/'Input Data'!$B$11,0)*'Input Data'!$B$12</f>
        <v>0.05</v>
      </c>
      <c r="D710" s="15">
        <f>-(Table2[[#This Row],[Volume]]*(1-Table2[[#This Row],[Discount]])*'Input Data'!$B$2)/Table2[[#This Row],[Volume]]</f>
        <v>475</v>
      </c>
      <c r="E710">
        <f>ROUNDUP(Table2[[#This Row],[Volume]]/'Input Data'!$B$13,0)</f>
        <v>5</v>
      </c>
      <c r="F710">
        <f>-Table2[[#This Row],[Multiplier]]*'Input Data'!$B$3</f>
        <v>250000</v>
      </c>
      <c r="G710">
        <f>(1 - (1 / (1 + EXP(-((Table2[[#This Row],[Volume]] / 1000) - 4.25))))) * 0.4 + 0.6</f>
        <v>0.82092316382973007</v>
      </c>
      <c r="H710">
        <f>Table2[[#This Row],[Sigmoid]]*'Input Data'!$B$7</f>
        <v>615.6923728722976</v>
      </c>
    </row>
    <row r="711" spans="1:8" x14ac:dyDescent="0.25">
      <c r="A711">
        <v>4045</v>
      </c>
      <c r="B711">
        <f>IF(Table2[[#This Row],[Volume]]&lt;'Input Data'!$B$9,'Input Data'!$B$9,IF(Table2[[#This Row],[Volume]]&gt;'Input Data'!$B$10,'Input Data'!$B$10,Table2[[#This Row],[Volume]]))</f>
        <v>4045</v>
      </c>
      <c r="C711" s="18">
        <f>ROUNDDOWN((Table2[[#This Row],[Volume Used]]-'Input Data'!$B$9)/'Input Data'!$B$11,0)*'Input Data'!$B$12</f>
        <v>0.05</v>
      </c>
      <c r="D711" s="15">
        <f>-(Table2[[#This Row],[Volume]]*(1-Table2[[#This Row],[Discount]])*'Input Data'!$B$2)/Table2[[#This Row],[Volume]]</f>
        <v>475</v>
      </c>
      <c r="E711">
        <f>ROUNDUP(Table2[[#This Row],[Volume]]/'Input Data'!$B$13,0)</f>
        <v>5</v>
      </c>
      <c r="F711">
        <f>-Table2[[#This Row],[Multiplier]]*'Input Data'!$B$3</f>
        <v>250000</v>
      </c>
      <c r="G711">
        <f>(1 - (1 / (1 + EXP(-((Table2[[#This Row],[Volume]] / 1000) - 4.25))))) * 0.4 + 0.6</f>
        <v>0.82042850772293685</v>
      </c>
      <c r="H711">
        <f>Table2[[#This Row],[Sigmoid]]*'Input Data'!$B$7</f>
        <v>615.3213807922026</v>
      </c>
    </row>
    <row r="712" spans="1:8" x14ac:dyDescent="0.25">
      <c r="A712">
        <v>4050</v>
      </c>
      <c r="B712">
        <f>IF(Table2[[#This Row],[Volume]]&lt;'Input Data'!$B$9,'Input Data'!$B$9,IF(Table2[[#This Row],[Volume]]&gt;'Input Data'!$B$10,'Input Data'!$B$10,Table2[[#This Row],[Volume]]))</f>
        <v>4050</v>
      </c>
      <c r="C712" s="18">
        <f>ROUNDDOWN((Table2[[#This Row],[Volume Used]]-'Input Data'!$B$9)/'Input Data'!$B$11,0)*'Input Data'!$B$12</f>
        <v>0.05</v>
      </c>
      <c r="D712" s="15">
        <f>-(Table2[[#This Row],[Volume]]*(1-Table2[[#This Row],[Discount]])*'Input Data'!$B$2)/Table2[[#This Row],[Volume]]</f>
        <v>475</v>
      </c>
      <c r="E712">
        <f>ROUNDUP(Table2[[#This Row],[Volume]]/'Input Data'!$B$13,0)</f>
        <v>5</v>
      </c>
      <c r="F712">
        <f>-Table2[[#This Row],[Multiplier]]*'Input Data'!$B$3</f>
        <v>250000</v>
      </c>
      <c r="G712">
        <f>(1 - (1 / (1 + EXP(-((Table2[[#This Row],[Volume]] / 1000) - 4.25))))) * 0.4 + 0.6</f>
        <v>0.81993359892499118</v>
      </c>
      <c r="H712">
        <f>Table2[[#This Row],[Sigmoid]]*'Input Data'!$B$7</f>
        <v>614.9501991937434</v>
      </c>
    </row>
    <row r="713" spans="1:8" x14ac:dyDescent="0.25">
      <c r="A713">
        <v>4055</v>
      </c>
      <c r="B713">
        <f>IF(Table2[[#This Row],[Volume]]&lt;'Input Data'!$B$9,'Input Data'!$B$9,IF(Table2[[#This Row],[Volume]]&gt;'Input Data'!$B$10,'Input Data'!$B$10,Table2[[#This Row],[Volume]]))</f>
        <v>4055</v>
      </c>
      <c r="C713" s="18">
        <f>ROUNDDOWN((Table2[[#This Row],[Volume Used]]-'Input Data'!$B$9)/'Input Data'!$B$11,0)*'Input Data'!$B$12</f>
        <v>0.05</v>
      </c>
      <c r="D713" s="15">
        <f>-(Table2[[#This Row],[Volume]]*(1-Table2[[#This Row],[Discount]])*'Input Data'!$B$2)/Table2[[#This Row],[Volume]]</f>
        <v>475</v>
      </c>
      <c r="E713">
        <f>ROUNDUP(Table2[[#This Row],[Volume]]/'Input Data'!$B$13,0)</f>
        <v>5</v>
      </c>
      <c r="F713">
        <f>-Table2[[#This Row],[Multiplier]]*'Input Data'!$B$3</f>
        <v>250000</v>
      </c>
      <c r="G713">
        <f>(1 - (1 / (1 + EXP(-((Table2[[#This Row],[Volume]] / 1000) - 4.25))))) * 0.4 + 0.6</f>
        <v>0.81943844343325378</v>
      </c>
      <c r="H713">
        <f>Table2[[#This Row],[Sigmoid]]*'Input Data'!$B$7</f>
        <v>614.57883257494029</v>
      </c>
    </row>
    <row r="714" spans="1:8" x14ac:dyDescent="0.25">
      <c r="A714">
        <v>4060</v>
      </c>
      <c r="B714">
        <f>IF(Table2[[#This Row],[Volume]]&lt;'Input Data'!$B$9,'Input Data'!$B$9,IF(Table2[[#This Row],[Volume]]&gt;'Input Data'!$B$10,'Input Data'!$B$10,Table2[[#This Row],[Volume]]))</f>
        <v>4060</v>
      </c>
      <c r="C714" s="18">
        <f>ROUNDDOWN((Table2[[#This Row],[Volume Used]]-'Input Data'!$B$9)/'Input Data'!$B$11,0)*'Input Data'!$B$12</f>
        <v>0.05</v>
      </c>
      <c r="D714" s="15">
        <f>-(Table2[[#This Row],[Volume]]*(1-Table2[[#This Row],[Discount]])*'Input Data'!$B$2)/Table2[[#This Row],[Volume]]</f>
        <v>475</v>
      </c>
      <c r="E714">
        <f>ROUNDUP(Table2[[#This Row],[Volume]]/'Input Data'!$B$13,0)</f>
        <v>5</v>
      </c>
      <c r="F714">
        <f>-Table2[[#This Row],[Multiplier]]*'Input Data'!$B$3</f>
        <v>250000</v>
      </c>
      <c r="G714">
        <f>(1 - (1 / (1 + EXP(-((Table2[[#This Row],[Volume]] / 1000) - 4.25))))) * 0.4 + 0.6</f>
        <v>0.81894304725723577</v>
      </c>
      <c r="H714">
        <f>Table2[[#This Row],[Sigmoid]]*'Input Data'!$B$7</f>
        <v>614.20728544292683</v>
      </c>
    </row>
    <row r="715" spans="1:8" x14ac:dyDescent="0.25">
      <c r="A715">
        <v>4065</v>
      </c>
      <c r="B715">
        <f>IF(Table2[[#This Row],[Volume]]&lt;'Input Data'!$B$9,'Input Data'!$B$9,IF(Table2[[#This Row],[Volume]]&gt;'Input Data'!$B$10,'Input Data'!$B$10,Table2[[#This Row],[Volume]]))</f>
        <v>4065</v>
      </c>
      <c r="C715" s="18">
        <f>ROUNDDOWN((Table2[[#This Row],[Volume Used]]-'Input Data'!$B$9)/'Input Data'!$B$11,0)*'Input Data'!$B$12</f>
        <v>0.05</v>
      </c>
      <c r="D715" s="15">
        <f>-(Table2[[#This Row],[Volume]]*(1-Table2[[#This Row],[Discount]])*'Input Data'!$B$2)/Table2[[#This Row],[Volume]]</f>
        <v>475</v>
      </c>
      <c r="E715">
        <f>ROUNDUP(Table2[[#This Row],[Volume]]/'Input Data'!$B$13,0)</f>
        <v>5</v>
      </c>
      <c r="F715">
        <f>-Table2[[#This Row],[Multiplier]]*'Input Data'!$B$3</f>
        <v>250000</v>
      </c>
      <c r="G715">
        <f>(1 - (1 / (1 + EXP(-((Table2[[#This Row],[Volume]] / 1000) - 4.25))))) * 0.4 + 0.6</f>
        <v>0.81844741641831176</v>
      </c>
      <c r="H715">
        <f>Table2[[#This Row],[Sigmoid]]*'Input Data'!$B$7</f>
        <v>613.83556231373382</v>
      </c>
    </row>
    <row r="716" spans="1:8" x14ac:dyDescent="0.25">
      <c r="A716">
        <v>4070</v>
      </c>
      <c r="B716">
        <f>IF(Table2[[#This Row],[Volume]]&lt;'Input Data'!$B$9,'Input Data'!$B$9,IF(Table2[[#This Row],[Volume]]&gt;'Input Data'!$B$10,'Input Data'!$B$10,Table2[[#This Row],[Volume]]))</f>
        <v>4070</v>
      </c>
      <c r="C716" s="18">
        <f>ROUNDDOWN((Table2[[#This Row],[Volume Used]]-'Input Data'!$B$9)/'Input Data'!$B$11,0)*'Input Data'!$B$12</f>
        <v>0.05</v>
      </c>
      <c r="D716" s="15">
        <f>-(Table2[[#This Row],[Volume]]*(1-Table2[[#This Row],[Discount]])*'Input Data'!$B$2)/Table2[[#This Row],[Volume]]</f>
        <v>475</v>
      </c>
      <c r="E716">
        <f>ROUNDUP(Table2[[#This Row],[Volume]]/'Input Data'!$B$13,0)</f>
        <v>5</v>
      </c>
      <c r="F716">
        <f>-Table2[[#This Row],[Multiplier]]*'Input Data'!$B$3</f>
        <v>250000</v>
      </c>
      <c r="G716">
        <f>(1 - (1 / (1 + EXP(-((Table2[[#This Row],[Volume]] / 1000) - 4.25))))) * 0.4 + 0.6</f>
        <v>0.817951556949432</v>
      </c>
      <c r="H716">
        <f>Table2[[#This Row],[Sigmoid]]*'Input Data'!$B$7</f>
        <v>613.46366771207397</v>
      </c>
    </row>
    <row r="717" spans="1:8" x14ac:dyDescent="0.25">
      <c r="A717">
        <v>4075</v>
      </c>
      <c r="B717">
        <f>IF(Table2[[#This Row],[Volume]]&lt;'Input Data'!$B$9,'Input Data'!$B$9,IF(Table2[[#This Row],[Volume]]&gt;'Input Data'!$B$10,'Input Data'!$B$10,Table2[[#This Row],[Volume]]))</f>
        <v>4075</v>
      </c>
      <c r="C717" s="18">
        <f>ROUNDDOWN((Table2[[#This Row],[Volume Used]]-'Input Data'!$B$9)/'Input Data'!$B$11,0)*'Input Data'!$B$12</f>
        <v>0.05</v>
      </c>
      <c r="D717" s="15">
        <f>-(Table2[[#This Row],[Volume]]*(1-Table2[[#This Row],[Discount]])*'Input Data'!$B$2)/Table2[[#This Row],[Volume]]</f>
        <v>475</v>
      </c>
      <c r="E717">
        <f>ROUNDUP(Table2[[#This Row],[Volume]]/'Input Data'!$B$13,0)</f>
        <v>5</v>
      </c>
      <c r="F717">
        <f>-Table2[[#This Row],[Multiplier]]*'Input Data'!$B$3</f>
        <v>250000</v>
      </c>
      <c r="G717">
        <f>(1 - (1 / (1 + EXP(-((Table2[[#This Row],[Volume]] / 1000) - 4.25))))) * 0.4 + 0.6</f>
        <v>0.8174554748948315</v>
      </c>
      <c r="H717">
        <f>Table2[[#This Row],[Sigmoid]]*'Input Data'!$B$7</f>
        <v>613.09160617112366</v>
      </c>
    </row>
    <row r="718" spans="1:8" x14ac:dyDescent="0.25">
      <c r="A718">
        <v>4080</v>
      </c>
      <c r="B718">
        <f>IF(Table2[[#This Row],[Volume]]&lt;'Input Data'!$B$9,'Input Data'!$B$9,IF(Table2[[#This Row],[Volume]]&gt;'Input Data'!$B$10,'Input Data'!$B$10,Table2[[#This Row],[Volume]]))</f>
        <v>4080</v>
      </c>
      <c r="C718" s="18">
        <f>ROUNDDOWN((Table2[[#This Row],[Volume Used]]-'Input Data'!$B$9)/'Input Data'!$B$11,0)*'Input Data'!$B$12</f>
        <v>0.05</v>
      </c>
      <c r="D718" s="15">
        <f>-(Table2[[#This Row],[Volume]]*(1-Table2[[#This Row],[Discount]])*'Input Data'!$B$2)/Table2[[#This Row],[Volume]]</f>
        <v>475</v>
      </c>
      <c r="E718">
        <f>ROUNDUP(Table2[[#This Row],[Volume]]/'Input Data'!$B$13,0)</f>
        <v>5</v>
      </c>
      <c r="F718">
        <f>-Table2[[#This Row],[Multiplier]]*'Input Data'!$B$3</f>
        <v>250000</v>
      </c>
      <c r="G718">
        <f>(1 - (1 / (1 + EXP(-((Table2[[#This Row],[Volume]] / 1000) - 4.25))))) * 0.4 + 0.6</f>
        <v>0.81695917630974046</v>
      </c>
      <c r="H718">
        <f>Table2[[#This Row],[Sigmoid]]*'Input Data'!$B$7</f>
        <v>612.71938223230529</v>
      </c>
    </row>
    <row r="719" spans="1:8" x14ac:dyDescent="0.25">
      <c r="A719">
        <v>4085</v>
      </c>
      <c r="B719">
        <f>IF(Table2[[#This Row],[Volume]]&lt;'Input Data'!$B$9,'Input Data'!$B$9,IF(Table2[[#This Row],[Volume]]&gt;'Input Data'!$B$10,'Input Data'!$B$10,Table2[[#This Row],[Volume]]))</f>
        <v>4085</v>
      </c>
      <c r="C719" s="18">
        <f>ROUNDDOWN((Table2[[#This Row],[Volume Used]]-'Input Data'!$B$9)/'Input Data'!$B$11,0)*'Input Data'!$B$12</f>
        <v>0.05</v>
      </c>
      <c r="D719" s="15">
        <f>-(Table2[[#This Row],[Volume]]*(1-Table2[[#This Row],[Discount]])*'Input Data'!$B$2)/Table2[[#This Row],[Volume]]</f>
        <v>475</v>
      </c>
      <c r="E719">
        <f>ROUNDUP(Table2[[#This Row],[Volume]]/'Input Data'!$B$13,0)</f>
        <v>5</v>
      </c>
      <c r="F719">
        <f>-Table2[[#This Row],[Multiplier]]*'Input Data'!$B$3</f>
        <v>250000</v>
      </c>
      <c r="G719">
        <f>(1 - (1 / (1 + EXP(-((Table2[[#This Row],[Volume]] / 1000) - 4.25))))) * 0.4 + 0.6</f>
        <v>0.8164626672600912</v>
      </c>
      <c r="H719">
        <f>Table2[[#This Row],[Sigmoid]]*'Input Data'!$B$7</f>
        <v>612.34700044506837</v>
      </c>
    </row>
    <row r="720" spans="1:8" x14ac:dyDescent="0.25">
      <c r="A720">
        <v>4090</v>
      </c>
      <c r="B720">
        <f>IF(Table2[[#This Row],[Volume]]&lt;'Input Data'!$B$9,'Input Data'!$B$9,IF(Table2[[#This Row],[Volume]]&gt;'Input Data'!$B$10,'Input Data'!$B$10,Table2[[#This Row],[Volume]]))</f>
        <v>4090</v>
      </c>
      <c r="C720" s="18">
        <f>ROUNDDOWN((Table2[[#This Row],[Volume Used]]-'Input Data'!$B$9)/'Input Data'!$B$11,0)*'Input Data'!$B$12</f>
        <v>0.05</v>
      </c>
      <c r="D720" s="15">
        <f>-(Table2[[#This Row],[Volume]]*(1-Table2[[#This Row],[Discount]])*'Input Data'!$B$2)/Table2[[#This Row],[Volume]]</f>
        <v>475</v>
      </c>
      <c r="E720">
        <f>ROUNDUP(Table2[[#This Row],[Volume]]/'Input Data'!$B$13,0)</f>
        <v>5</v>
      </c>
      <c r="F720">
        <f>-Table2[[#This Row],[Multiplier]]*'Input Data'!$B$3</f>
        <v>250000</v>
      </c>
      <c r="G720">
        <f>(1 - (1 / (1 + EXP(-((Table2[[#This Row],[Volume]] / 1000) - 4.25))))) * 0.4 + 0.6</f>
        <v>0.81596595382222625</v>
      </c>
      <c r="H720">
        <f>Table2[[#This Row],[Sigmoid]]*'Input Data'!$B$7</f>
        <v>611.97446536666973</v>
      </c>
    </row>
    <row r="721" spans="1:8" x14ac:dyDescent="0.25">
      <c r="A721">
        <v>4095</v>
      </c>
      <c r="B721">
        <f>IF(Table2[[#This Row],[Volume]]&lt;'Input Data'!$B$9,'Input Data'!$B$9,IF(Table2[[#This Row],[Volume]]&gt;'Input Data'!$B$10,'Input Data'!$B$10,Table2[[#This Row],[Volume]]))</f>
        <v>4095</v>
      </c>
      <c r="C721" s="18">
        <f>ROUNDDOWN((Table2[[#This Row],[Volume Used]]-'Input Data'!$B$9)/'Input Data'!$B$11,0)*'Input Data'!$B$12</f>
        <v>0.05</v>
      </c>
      <c r="D721" s="15">
        <f>-(Table2[[#This Row],[Volume]]*(1-Table2[[#This Row],[Discount]])*'Input Data'!$B$2)/Table2[[#This Row],[Volume]]</f>
        <v>475</v>
      </c>
      <c r="E721">
        <f>ROUNDUP(Table2[[#This Row],[Volume]]/'Input Data'!$B$13,0)</f>
        <v>5</v>
      </c>
      <c r="F721">
        <f>-Table2[[#This Row],[Multiplier]]*'Input Data'!$B$3</f>
        <v>250000</v>
      </c>
      <c r="G721">
        <f>(1 - (1 / (1 + EXP(-((Table2[[#This Row],[Volume]] / 1000) - 4.25))))) * 0.4 + 0.6</f>
        <v>0.81546904208260318</v>
      </c>
      <c r="H721">
        <f>Table2[[#This Row],[Sigmoid]]*'Input Data'!$B$7</f>
        <v>611.60178156195241</v>
      </c>
    </row>
    <row r="722" spans="1:8" x14ac:dyDescent="0.25">
      <c r="A722">
        <v>4100</v>
      </c>
      <c r="B722">
        <f>IF(Table2[[#This Row],[Volume]]&lt;'Input Data'!$B$9,'Input Data'!$B$9,IF(Table2[[#This Row],[Volume]]&gt;'Input Data'!$B$10,'Input Data'!$B$10,Table2[[#This Row],[Volume]]))</f>
        <v>4100</v>
      </c>
      <c r="C722" s="18">
        <f>ROUNDDOWN((Table2[[#This Row],[Volume Used]]-'Input Data'!$B$9)/'Input Data'!$B$11,0)*'Input Data'!$B$12</f>
        <v>0.05</v>
      </c>
      <c r="D722" s="15">
        <f>-(Table2[[#This Row],[Volume]]*(1-Table2[[#This Row],[Discount]])*'Input Data'!$B$2)/Table2[[#This Row],[Volume]]</f>
        <v>475</v>
      </c>
      <c r="E722">
        <f>ROUNDUP(Table2[[#This Row],[Volume]]/'Input Data'!$B$13,0)</f>
        <v>5</v>
      </c>
      <c r="F722">
        <f>-Table2[[#This Row],[Multiplier]]*'Input Data'!$B$3</f>
        <v>250000</v>
      </c>
      <c r="G722">
        <f>(1 - (1 / (1 + EXP(-((Table2[[#This Row],[Volume]] / 1000) - 4.25))))) * 0.4 + 0.6</f>
        <v>0.8149719381374998</v>
      </c>
      <c r="H722">
        <f>Table2[[#This Row],[Sigmoid]]*'Input Data'!$B$7</f>
        <v>611.22895360312486</v>
      </c>
    </row>
    <row r="723" spans="1:8" x14ac:dyDescent="0.25">
      <c r="A723">
        <v>4105</v>
      </c>
      <c r="B723">
        <f>IF(Table2[[#This Row],[Volume]]&lt;'Input Data'!$B$9,'Input Data'!$B$9,IF(Table2[[#This Row],[Volume]]&gt;'Input Data'!$B$10,'Input Data'!$B$10,Table2[[#This Row],[Volume]]))</f>
        <v>4105</v>
      </c>
      <c r="C723" s="18">
        <f>ROUNDDOWN((Table2[[#This Row],[Volume Used]]-'Input Data'!$B$9)/'Input Data'!$B$11,0)*'Input Data'!$B$12</f>
        <v>0.05</v>
      </c>
      <c r="D723" s="15">
        <f>-(Table2[[#This Row],[Volume]]*(1-Table2[[#This Row],[Discount]])*'Input Data'!$B$2)/Table2[[#This Row],[Volume]]</f>
        <v>475</v>
      </c>
      <c r="E723">
        <f>ROUNDUP(Table2[[#This Row],[Volume]]/'Input Data'!$B$13,0)</f>
        <v>5</v>
      </c>
      <c r="F723">
        <f>-Table2[[#This Row],[Multiplier]]*'Input Data'!$B$3</f>
        <v>250000</v>
      </c>
      <c r="G723">
        <f>(1 - (1 / (1 + EXP(-((Table2[[#This Row],[Volume]] / 1000) - 4.25))))) * 0.4 + 0.6</f>
        <v>0.81447464809271786</v>
      </c>
      <c r="H723">
        <f>Table2[[#This Row],[Sigmoid]]*'Input Data'!$B$7</f>
        <v>610.8559860695384</v>
      </c>
    </row>
    <row r="724" spans="1:8" x14ac:dyDescent="0.25">
      <c r="A724">
        <v>4110</v>
      </c>
      <c r="B724">
        <f>IF(Table2[[#This Row],[Volume]]&lt;'Input Data'!$B$9,'Input Data'!$B$9,IF(Table2[[#This Row],[Volume]]&gt;'Input Data'!$B$10,'Input Data'!$B$10,Table2[[#This Row],[Volume]]))</f>
        <v>4110</v>
      </c>
      <c r="C724" s="18">
        <f>ROUNDDOWN((Table2[[#This Row],[Volume Used]]-'Input Data'!$B$9)/'Input Data'!$B$11,0)*'Input Data'!$B$12</f>
        <v>0.05</v>
      </c>
      <c r="D724" s="15">
        <f>-(Table2[[#This Row],[Volume]]*(1-Table2[[#This Row],[Discount]])*'Input Data'!$B$2)/Table2[[#This Row],[Volume]]</f>
        <v>475</v>
      </c>
      <c r="E724">
        <f>ROUNDUP(Table2[[#This Row],[Volume]]/'Input Data'!$B$13,0)</f>
        <v>5</v>
      </c>
      <c r="F724">
        <f>-Table2[[#This Row],[Multiplier]]*'Input Data'!$B$3</f>
        <v>250000</v>
      </c>
      <c r="G724">
        <f>(1 - (1 / (1 + EXP(-((Table2[[#This Row],[Volume]] / 1000) - 4.25))))) * 0.4 + 0.6</f>
        <v>0.81397717806328573</v>
      </c>
      <c r="H724">
        <f>Table2[[#This Row],[Sigmoid]]*'Input Data'!$B$7</f>
        <v>610.48288354746433</v>
      </c>
    </row>
    <row r="725" spans="1:8" x14ac:dyDescent="0.25">
      <c r="A725">
        <v>4115</v>
      </c>
      <c r="B725">
        <f>IF(Table2[[#This Row],[Volume]]&lt;'Input Data'!$B$9,'Input Data'!$B$9,IF(Table2[[#This Row],[Volume]]&gt;'Input Data'!$B$10,'Input Data'!$B$10,Table2[[#This Row],[Volume]]))</f>
        <v>4115</v>
      </c>
      <c r="C725" s="18">
        <f>ROUNDDOWN((Table2[[#This Row],[Volume Used]]-'Input Data'!$B$9)/'Input Data'!$B$11,0)*'Input Data'!$B$12</f>
        <v>0.05</v>
      </c>
      <c r="D725" s="15">
        <f>-(Table2[[#This Row],[Volume]]*(1-Table2[[#This Row],[Discount]])*'Input Data'!$B$2)/Table2[[#This Row],[Volume]]</f>
        <v>475</v>
      </c>
      <c r="E725">
        <f>ROUNDUP(Table2[[#This Row],[Volume]]/'Input Data'!$B$13,0)</f>
        <v>5</v>
      </c>
      <c r="F725">
        <f>-Table2[[#This Row],[Multiplier]]*'Input Data'!$B$3</f>
        <v>250000</v>
      </c>
      <c r="G725">
        <f>(1 - (1 / (1 + EXP(-((Table2[[#This Row],[Volume]] / 1000) - 4.25))))) * 0.4 + 0.6</f>
        <v>0.81347953417316032</v>
      </c>
      <c r="H725">
        <f>Table2[[#This Row],[Sigmoid]]*'Input Data'!$B$7</f>
        <v>610.1096506298702</v>
      </c>
    </row>
    <row r="726" spans="1:8" x14ac:dyDescent="0.25">
      <c r="A726">
        <v>4120</v>
      </c>
      <c r="B726">
        <f>IF(Table2[[#This Row],[Volume]]&lt;'Input Data'!$B$9,'Input Data'!$B$9,IF(Table2[[#This Row],[Volume]]&gt;'Input Data'!$B$10,'Input Data'!$B$10,Table2[[#This Row],[Volume]]))</f>
        <v>4120</v>
      </c>
      <c r="C726" s="18">
        <f>ROUNDDOWN((Table2[[#This Row],[Volume Used]]-'Input Data'!$B$9)/'Input Data'!$B$11,0)*'Input Data'!$B$12</f>
        <v>0.05</v>
      </c>
      <c r="D726" s="15">
        <f>-(Table2[[#This Row],[Volume]]*(1-Table2[[#This Row],[Discount]])*'Input Data'!$B$2)/Table2[[#This Row],[Volume]]</f>
        <v>475</v>
      </c>
      <c r="E726">
        <f>ROUNDUP(Table2[[#This Row],[Volume]]/'Input Data'!$B$13,0)</f>
        <v>5</v>
      </c>
      <c r="F726">
        <f>-Table2[[#This Row],[Multiplier]]*'Input Data'!$B$3</f>
        <v>250000</v>
      </c>
      <c r="G726">
        <f>(1 - (1 / (1 + EXP(-((Table2[[#This Row],[Volume]] / 1000) - 4.25))))) * 0.4 + 0.6</f>
        <v>0.81298172255492751</v>
      </c>
      <c r="H726">
        <f>Table2[[#This Row],[Sigmoid]]*'Input Data'!$B$7</f>
        <v>609.73629191619568</v>
      </c>
    </row>
    <row r="727" spans="1:8" x14ac:dyDescent="0.25">
      <c r="A727">
        <v>4125</v>
      </c>
      <c r="B727">
        <f>IF(Table2[[#This Row],[Volume]]&lt;'Input Data'!$B$9,'Input Data'!$B$9,IF(Table2[[#This Row],[Volume]]&gt;'Input Data'!$B$10,'Input Data'!$B$10,Table2[[#This Row],[Volume]]))</f>
        <v>4125</v>
      </c>
      <c r="C727" s="18">
        <f>ROUNDDOWN((Table2[[#This Row],[Volume Used]]-'Input Data'!$B$9)/'Input Data'!$B$11,0)*'Input Data'!$B$12</f>
        <v>0.05</v>
      </c>
      <c r="D727" s="15">
        <f>-(Table2[[#This Row],[Volume]]*(1-Table2[[#This Row],[Discount]])*'Input Data'!$B$2)/Table2[[#This Row],[Volume]]</f>
        <v>475</v>
      </c>
      <c r="E727">
        <f>ROUNDUP(Table2[[#This Row],[Volume]]/'Input Data'!$B$13,0)</f>
        <v>5</v>
      </c>
      <c r="F727">
        <f>-Table2[[#This Row],[Multiplier]]*'Input Data'!$B$3</f>
        <v>250000</v>
      </c>
      <c r="G727">
        <f>(1 - (1 / (1 + EXP(-((Table2[[#This Row],[Volume]] / 1000) - 4.25))))) * 0.4 + 0.6</f>
        <v>0.81248374934950252</v>
      </c>
      <c r="H727">
        <f>Table2[[#This Row],[Sigmoid]]*'Input Data'!$B$7</f>
        <v>609.36281201212694</v>
      </c>
    </row>
    <row r="728" spans="1:8" x14ac:dyDescent="0.25">
      <c r="A728">
        <v>4130</v>
      </c>
      <c r="B728">
        <f>IF(Table2[[#This Row],[Volume]]&lt;'Input Data'!$B$9,'Input Data'!$B$9,IF(Table2[[#This Row],[Volume]]&gt;'Input Data'!$B$10,'Input Data'!$B$10,Table2[[#This Row],[Volume]]))</f>
        <v>4130</v>
      </c>
      <c r="C728" s="18">
        <f>ROUNDDOWN((Table2[[#This Row],[Volume Used]]-'Input Data'!$B$9)/'Input Data'!$B$11,0)*'Input Data'!$B$12</f>
        <v>0.05</v>
      </c>
      <c r="D728" s="15">
        <f>-(Table2[[#This Row],[Volume]]*(1-Table2[[#This Row],[Discount]])*'Input Data'!$B$2)/Table2[[#This Row],[Volume]]</f>
        <v>475</v>
      </c>
      <c r="E728">
        <f>ROUNDUP(Table2[[#This Row],[Volume]]/'Input Data'!$B$13,0)</f>
        <v>5</v>
      </c>
      <c r="F728">
        <f>-Table2[[#This Row],[Multiplier]]*'Input Data'!$B$3</f>
        <v>250000</v>
      </c>
      <c r="G728">
        <f>(1 - (1 / (1 + EXP(-((Table2[[#This Row],[Volume]] / 1000) - 4.25))))) * 0.4 + 0.6</f>
        <v>0.81198562070582869</v>
      </c>
      <c r="H728">
        <f>Table2[[#This Row],[Sigmoid]]*'Input Data'!$B$7</f>
        <v>608.98921552937156</v>
      </c>
    </row>
    <row r="729" spans="1:8" x14ac:dyDescent="0.25">
      <c r="A729">
        <v>4135</v>
      </c>
      <c r="B729">
        <f>IF(Table2[[#This Row],[Volume]]&lt;'Input Data'!$B$9,'Input Data'!$B$9,IF(Table2[[#This Row],[Volume]]&gt;'Input Data'!$B$10,'Input Data'!$B$10,Table2[[#This Row],[Volume]]))</f>
        <v>4135</v>
      </c>
      <c r="C729" s="18">
        <f>ROUNDDOWN((Table2[[#This Row],[Volume Used]]-'Input Data'!$B$9)/'Input Data'!$B$11,0)*'Input Data'!$B$12</f>
        <v>0.05</v>
      </c>
      <c r="D729" s="15">
        <f>-(Table2[[#This Row],[Volume]]*(1-Table2[[#This Row],[Discount]])*'Input Data'!$B$2)/Table2[[#This Row],[Volume]]</f>
        <v>475</v>
      </c>
      <c r="E729">
        <f>ROUNDUP(Table2[[#This Row],[Volume]]/'Input Data'!$B$13,0)</f>
        <v>5</v>
      </c>
      <c r="F729">
        <f>-Table2[[#This Row],[Multiplier]]*'Input Data'!$B$3</f>
        <v>250000</v>
      </c>
      <c r="G729">
        <f>(1 - (1 / (1 + EXP(-((Table2[[#This Row],[Volume]] / 1000) - 4.25))))) * 0.4 + 0.6</f>
        <v>0.81148734278057588</v>
      </c>
      <c r="H729">
        <f>Table2[[#This Row],[Sigmoid]]*'Input Data'!$B$7</f>
        <v>608.61550708543189</v>
      </c>
    </row>
    <row r="730" spans="1:8" x14ac:dyDescent="0.25">
      <c r="A730">
        <v>4140</v>
      </c>
      <c r="B730">
        <f>IF(Table2[[#This Row],[Volume]]&lt;'Input Data'!$B$9,'Input Data'!$B$9,IF(Table2[[#This Row],[Volume]]&gt;'Input Data'!$B$10,'Input Data'!$B$10,Table2[[#This Row],[Volume]]))</f>
        <v>4140</v>
      </c>
      <c r="C730" s="18">
        <f>ROUNDDOWN((Table2[[#This Row],[Volume Used]]-'Input Data'!$B$9)/'Input Data'!$B$11,0)*'Input Data'!$B$12</f>
        <v>0.05</v>
      </c>
      <c r="D730" s="15">
        <f>-(Table2[[#This Row],[Volume]]*(1-Table2[[#This Row],[Discount]])*'Input Data'!$B$2)/Table2[[#This Row],[Volume]]</f>
        <v>475</v>
      </c>
      <c r="E730">
        <f>ROUNDUP(Table2[[#This Row],[Volume]]/'Input Data'!$B$13,0)</f>
        <v>5</v>
      </c>
      <c r="F730">
        <f>-Table2[[#This Row],[Multiplier]]*'Input Data'!$B$3</f>
        <v>250000</v>
      </c>
      <c r="G730">
        <f>(1 - (1 / (1 + EXP(-((Table2[[#This Row],[Volume]] / 1000) - 4.25))))) * 0.4 + 0.6</f>
        <v>0.81098892173783754</v>
      </c>
      <c r="H730">
        <f>Table2[[#This Row],[Sigmoid]]*'Input Data'!$B$7</f>
        <v>608.24169130337816</v>
      </c>
    </row>
    <row r="731" spans="1:8" x14ac:dyDescent="0.25">
      <c r="A731">
        <v>4145</v>
      </c>
      <c r="B731">
        <f>IF(Table2[[#This Row],[Volume]]&lt;'Input Data'!$B$9,'Input Data'!$B$9,IF(Table2[[#This Row],[Volume]]&gt;'Input Data'!$B$10,'Input Data'!$B$10,Table2[[#This Row],[Volume]]))</f>
        <v>4145</v>
      </c>
      <c r="C731" s="18">
        <f>ROUNDDOWN((Table2[[#This Row],[Volume Used]]-'Input Data'!$B$9)/'Input Data'!$B$11,0)*'Input Data'!$B$12</f>
        <v>0.05</v>
      </c>
      <c r="D731" s="15">
        <f>-(Table2[[#This Row],[Volume]]*(1-Table2[[#This Row],[Discount]])*'Input Data'!$B$2)/Table2[[#This Row],[Volume]]</f>
        <v>475</v>
      </c>
      <c r="E731">
        <f>ROUNDUP(Table2[[#This Row],[Volume]]/'Input Data'!$B$13,0)</f>
        <v>5</v>
      </c>
      <c r="F731">
        <f>-Table2[[#This Row],[Multiplier]]*'Input Data'!$B$3</f>
        <v>250000</v>
      </c>
      <c r="G731">
        <f>(1 - (1 / (1 + EXP(-((Table2[[#This Row],[Volume]] / 1000) - 4.25))))) * 0.4 + 0.6</f>
        <v>0.81049036374882755</v>
      </c>
      <c r="H731">
        <f>Table2[[#This Row],[Sigmoid]]*'Input Data'!$B$7</f>
        <v>607.86777281162063</v>
      </c>
    </row>
    <row r="732" spans="1:8" x14ac:dyDescent="0.25">
      <c r="A732">
        <v>4150</v>
      </c>
      <c r="B732">
        <f>IF(Table2[[#This Row],[Volume]]&lt;'Input Data'!$B$9,'Input Data'!$B$9,IF(Table2[[#This Row],[Volume]]&gt;'Input Data'!$B$10,'Input Data'!$B$10,Table2[[#This Row],[Volume]]))</f>
        <v>4150</v>
      </c>
      <c r="C732" s="18">
        <f>ROUNDDOWN((Table2[[#This Row],[Volume Used]]-'Input Data'!$B$9)/'Input Data'!$B$11,0)*'Input Data'!$B$12</f>
        <v>0.05</v>
      </c>
      <c r="D732" s="15">
        <f>-(Table2[[#This Row],[Volume]]*(1-Table2[[#This Row],[Discount]])*'Input Data'!$B$2)/Table2[[#This Row],[Volume]]</f>
        <v>475</v>
      </c>
      <c r="E732">
        <f>ROUNDUP(Table2[[#This Row],[Volume]]/'Input Data'!$B$13,0)</f>
        <v>5</v>
      </c>
      <c r="F732">
        <f>-Table2[[#This Row],[Multiplier]]*'Input Data'!$B$3</f>
        <v>250000</v>
      </c>
      <c r="G732">
        <f>(1 - (1 / (1 + EXP(-((Table2[[#This Row],[Volume]] / 1000) - 4.25))))) * 0.4 + 0.6</f>
        <v>0.80999167499157598</v>
      </c>
      <c r="H732">
        <f>Table2[[#This Row],[Sigmoid]]*'Input Data'!$B$7</f>
        <v>607.49375624368201</v>
      </c>
    </row>
    <row r="733" spans="1:8" x14ac:dyDescent="0.25">
      <c r="A733">
        <v>4155</v>
      </c>
      <c r="B733">
        <f>IF(Table2[[#This Row],[Volume]]&lt;'Input Data'!$B$9,'Input Data'!$B$9,IF(Table2[[#This Row],[Volume]]&gt;'Input Data'!$B$10,'Input Data'!$B$10,Table2[[#This Row],[Volume]]))</f>
        <v>4155</v>
      </c>
      <c r="C733" s="18">
        <f>ROUNDDOWN((Table2[[#This Row],[Volume Used]]-'Input Data'!$B$9)/'Input Data'!$B$11,0)*'Input Data'!$B$12</f>
        <v>0.05</v>
      </c>
      <c r="D733" s="15">
        <f>-(Table2[[#This Row],[Volume]]*(1-Table2[[#This Row],[Discount]])*'Input Data'!$B$2)/Table2[[#This Row],[Volume]]</f>
        <v>475</v>
      </c>
      <c r="E733">
        <f>ROUNDUP(Table2[[#This Row],[Volume]]/'Input Data'!$B$13,0)</f>
        <v>5</v>
      </c>
      <c r="F733">
        <f>-Table2[[#This Row],[Multiplier]]*'Input Data'!$B$3</f>
        <v>250000</v>
      </c>
      <c r="G733">
        <f>(1 - (1 / (1 + EXP(-((Table2[[#This Row],[Volume]] / 1000) - 4.25))))) * 0.4 + 0.6</f>
        <v>0.8094928616506244</v>
      </c>
      <c r="H733">
        <f>Table2[[#This Row],[Sigmoid]]*'Input Data'!$B$7</f>
        <v>607.11964623796825</v>
      </c>
    </row>
    <row r="734" spans="1:8" x14ac:dyDescent="0.25">
      <c r="A734">
        <v>4160</v>
      </c>
      <c r="B734">
        <f>IF(Table2[[#This Row],[Volume]]&lt;'Input Data'!$B$9,'Input Data'!$B$9,IF(Table2[[#This Row],[Volume]]&gt;'Input Data'!$B$10,'Input Data'!$B$10,Table2[[#This Row],[Volume]]))</f>
        <v>4160</v>
      </c>
      <c r="C734" s="18">
        <f>ROUNDDOWN((Table2[[#This Row],[Volume Used]]-'Input Data'!$B$9)/'Input Data'!$B$11,0)*'Input Data'!$B$12</f>
        <v>0.05</v>
      </c>
      <c r="D734" s="15">
        <f>-(Table2[[#This Row],[Volume]]*(1-Table2[[#This Row],[Discount]])*'Input Data'!$B$2)/Table2[[#This Row],[Volume]]</f>
        <v>475</v>
      </c>
      <c r="E734">
        <f>ROUNDUP(Table2[[#This Row],[Volume]]/'Input Data'!$B$13,0)</f>
        <v>5</v>
      </c>
      <c r="F734">
        <f>-Table2[[#This Row],[Multiplier]]*'Input Data'!$B$3</f>
        <v>250000</v>
      </c>
      <c r="G734">
        <f>(1 - (1 / (1 + EXP(-((Table2[[#This Row],[Volume]] / 1000) - 4.25))))) * 0.4 + 0.6</f>
        <v>0.80899392991672003</v>
      </c>
      <c r="H734">
        <f>Table2[[#This Row],[Sigmoid]]*'Input Data'!$B$7</f>
        <v>606.74544743754007</v>
      </c>
    </row>
    <row r="735" spans="1:8" x14ac:dyDescent="0.25">
      <c r="A735">
        <v>4165</v>
      </c>
      <c r="B735">
        <f>IF(Table2[[#This Row],[Volume]]&lt;'Input Data'!$B$9,'Input Data'!$B$9,IF(Table2[[#This Row],[Volume]]&gt;'Input Data'!$B$10,'Input Data'!$B$10,Table2[[#This Row],[Volume]]))</f>
        <v>4165</v>
      </c>
      <c r="C735" s="18">
        <f>ROUNDDOWN((Table2[[#This Row],[Volume Used]]-'Input Data'!$B$9)/'Input Data'!$B$11,0)*'Input Data'!$B$12</f>
        <v>0.05</v>
      </c>
      <c r="D735" s="15">
        <f>-(Table2[[#This Row],[Volume]]*(1-Table2[[#This Row],[Discount]])*'Input Data'!$B$2)/Table2[[#This Row],[Volume]]</f>
        <v>475</v>
      </c>
      <c r="E735">
        <f>ROUNDUP(Table2[[#This Row],[Volume]]/'Input Data'!$B$13,0)</f>
        <v>5</v>
      </c>
      <c r="F735">
        <f>-Table2[[#This Row],[Multiplier]]*'Input Data'!$B$3</f>
        <v>250000</v>
      </c>
      <c r="G735">
        <f>(1 - (1 / (1 + EXP(-((Table2[[#This Row],[Volume]] / 1000) - 4.25))))) * 0.4 + 0.6</f>
        <v>0.80849488598650965</v>
      </c>
      <c r="H735">
        <f>Table2[[#This Row],[Sigmoid]]*'Input Data'!$B$7</f>
        <v>606.37116448988229</v>
      </c>
    </row>
    <row r="736" spans="1:8" x14ac:dyDescent="0.25">
      <c r="A736">
        <v>4170</v>
      </c>
      <c r="B736">
        <f>IF(Table2[[#This Row],[Volume]]&lt;'Input Data'!$B$9,'Input Data'!$B$9,IF(Table2[[#This Row],[Volume]]&gt;'Input Data'!$B$10,'Input Data'!$B$10,Table2[[#This Row],[Volume]]))</f>
        <v>4170</v>
      </c>
      <c r="C736" s="18">
        <f>ROUNDDOWN((Table2[[#This Row],[Volume Used]]-'Input Data'!$B$9)/'Input Data'!$B$11,0)*'Input Data'!$B$12</f>
        <v>0.05</v>
      </c>
      <c r="D736" s="15">
        <f>-(Table2[[#This Row],[Volume]]*(1-Table2[[#This Row],[Discount]])*'Input Data'!$B$2)/Table2[[#This Row],[Volume]]</f>
        <v>475</v>
      </c>
      <c r="E736">
        <f>ROUNDUP(Table2[[#This Row],[Volume]]/'Input Data'!$B$13,0)</f>
        <v>5</v>
      </c>
      <c r="F736">
        <f>-Table2[[#This Row],[Multiplier]]*'Input Data'!$B$3</f>
        <v>250000</v>
      </c>
      <c r="G736">
        <f>(1 - (1 / (1 + EXP(-((Table2[[#This Row],[Volume]] / 1000) - 4.25))))) * 0.4 + 0.6</f>
        <v>0.80799573606223274</v>
      </c>
      <c r="H736">
        <f>Table2[[#This Row],[Sigmoid]]*'Input Data'!$B$7</f>
        <v>605.99680204667459</v>
      </c>
    </row>
    <row r="737" spans="1:8" x14ac:dyDescent="0.25">
      <c r="A737">
        <v>4175</v>
      </c>
      <c r="B737">
        <f>IF(Table2[[#This Row],[Volume]]&lt;'Input Data'!$B$9,'Input Data'!$B$9,IF(Table2[[#This Row],[Volume]]&gt;'Input Data'!$B$10,'Input Data'!$B$10,Table2[[#This Row],[Volume]]))</f>
        <v>4175</v>
      </c>
      <c r="C737" s="18">
        <f>ROUNDDOWN((Table2[[#This Row],[Volume Used]]-'Input Data'!$B$9)/'Input Data'!$B$11,0)*'Input Data'!$B$12</f>
        <v>0.05</v>
      </c>
      <c r="D737" s="15">
        <f>-(Table2[[#This Row],[Volume]]*(1-Table2[[#This Row],[Discount]])*'Input Data'!$B$2)/Table2[[#This Row],[Volume]]</f>
        <v>475</v>
      </c>
      <c r="E737">
        <f>ROUNDUP(Table2[[#This Row],[Volume]]/'Input Data'!$B$13,0)</f>
        <v>5</v>
      </c>
      <c r="F737">
        <f>-Table2[[#This Row],[Multiplier]]*'Input Data'!$B$3</f>
        <v>250000</v>
      </c>
      <c r="G737">
        <f>(1 - (1 / (1 + EXP(-((Table2[[#This Row],[Volume]] / 1000) - 4.25))))) * 0.4 + 0.6</f>
        <v>0.80749648635141413</v>
      </c>
      <c r="H737">
        <f>Table2[[#This Row],[Sigmoid]]*'Input Data'!$B$7</f>
        <v>605.62236476356065</v>
      </c>
    </row>
    <row r="738" spans="1:8" x14ac:dyDescent="0.25">
      <c r="A738">
        <v>4180</v>
      </c>
      <c r="B738">
        <f>IF(Table2[[#This Row],[Volume]]&lt;'Input Data'!$B$9,'Input Data'!$B$9,IF(Table2[[#This Row],[Volume]]&gt;'Input Data'!$B$10,'Input Data'!$B$10,Table2[[#This Row],[Volume]]))</f>
        <v>4180</v>
      </c>
      <c r="C738" s="18">
        <f>ROUNDDOWN((Table2[[#This Row],[Volume Used]]-'Input Data'!$B$9)/'Input Data'!$B$11,0)*'Input Data'!$B$12</f>
        <v>0.05</v>
      </c>
      <c r="D738" s="15">
        <f>-(Table2[[#This Row],[Volume]]*(1-Table2[[#This Row],[Discount]])*'Input Data'!$B$2)/Table2[[#This Row],[Volume]]</f>
        <v>475</v>
      </c>
      <c r="E738">
        <f>ROUNDUP(Table2[[#This Row],[Volume]]/'Input Data'!$B$13,0)</f>
        <v>5</v>
      </c>
      <c r="F738">
        <f>-Table2[[#This Row],[Multiplier]]*'Input Data'!$B$3</f>
        <v>250000</v>
      </c>
      <c r="G738">
        <f>(1 - (1 / (1 + EXP(-((Table2[[#This Row],[Volume]] / 1000) - 4.25))))) * 0.4 + 0.6</f>
        <v>0.8069971430665559</v>
      </c>
      <c r="H738">
        <f>Table2[[#This Row],[Sigmoid]]*'Input Data'!$B$7</f>
        <v>605.24785729991697</v>
      </c>
    </row>
    <row r="739" spans="1:8" x14ac:dyDescent="0.25">
      <c r="A739">
        <v>4185</v>
      </c>
      <c r="B739">
        <f>IF(Table2[[#This Row],[Volume]]&lt;'Input Data'!$B$9,'Input Data'!$B$9,IF(Table2[[#This Row],[Volume]]&gt;'Input Data'!$B$10,'Input Data'!$B$10,Table2[[#This Row],[Volume]]))</f>
        <v>4185</v>
      </c>
      <c r="C739" s="18">
        <f>ROUNDDOWN((Table2[[#This Row],[Volume Used]]-'Input Data'!$B$9)/'Input Data'!$B$11,0)*'Input Data'!$B$12</f>
        <v>0.05</v>
      </c>
      <c r="D739" s="15">
        <f>-(Table2[[#This Row],[Volume]]*(1-Table2[[#This Row],[Discount]])*'Input Data'!$B$2)/Table2[[#This Row],[Volume]]</f>
        <v>475</v>
      </c>
      <c r="E739">
        <f>ROUNDUP(Table2[[#This Row],[Volume]]/'Input Data'!$B$13,0)</f>
        <v>5</v>
      </c>
      <c r="F739">
        <f>-Table2[[#This Row],[Multiplier]]*'Input Data'!$B$3</f>
        <v>250000</v>
      </c>
      <c r="G739">
        <f>(1 - (1 / (1 + EXP(-((Table2[[#This Row],[Volume]] / 1000) - 4.25))))) * 0.4 + 0.6</f>
        <v>0.80649771242482904</v>
      </c>
      <c r="H739">
        <f>Table2[[#This Row],[Sigmoid]]*'Input Data'!$B$7</f>
        <v>604.87328431862181</v>
      </c>
    </row>
    <row r="740" spans="1:8" x14ac:dyDescent="0.25">
      <c r="A740">
        <v>4190</v>
      </c>
      <c r="B740">
        <f>IF(Table2[[#This Row],[Volume]]&lt;'Input Data'!$B$9,'Input Data'!$B$9,IF(Table2[[#This Row],[Volume]]&gt;'Input Data'!$B$10,'Input Data'!$B$10,Table2[[#This Row],[Volume]]))</f>
        <v>4190</v>
      </c>
      <c r="C740" s="18">
        <f>ROUNDDOWN((Table2[[#This Row],[Volume Used]]-'Input Data'!$B$9)/'Input Data'!$B$11,0)*'Input Data'!$B$12</f>
        <v>0.05</v>
      </c>
      <c r="D740" s="15">
        <f>-(Table2[[#This Row],[Volume]]*(1-Table2[[#This Row],[Discount]])*'Input Data'!$B$2)/Table2[[#This Row],[Volume]]</f>
        <v>475</v>
      </c>
      <c r="E740">
        <f>ROUNDUP(Table2[[#This Row],[Volume]]/'Input Data'!$B$13,0)</f>
        <v>5</v>
      </c>
      <c r="F740">
        <f>-Table2[[#This Row],[Multiplier]]*'Input Data'!$B$3</f>
        <v>250000</v>
      </c>
      <c r="G740">
        <f>(1 - (1 / (1 + EXP(-((Table2[[#This Row],[Volume]] / 1000) - 4.25))))) * 0.4 + 0.6</f>
        <v>0.80599820064776395</v>
      </c>
      <c r="H740">
        <f>Table2[[#This Row],[Sigmoid]]*'Input Data'!$B$7</f>
        <v>604.49865048582296</v>
      </c>
    </row>
    <row r="741" spans="1:8" x14ac:dyDescent="0.25">
      <c r="A741">
        <v>4195</v>
      </c>
      <c r="B741">
        <f>IF(Table2[[#This Row],[Volume]]&lt;'Input Data'!$B$9,'Input Data'!$B$9,IF(Table2[[#This Row],[Volume]]&gt;'Input Data'!$B$10,'Input Data'!$B$10,Table2[[#This Row],[Volume]]))</f>
        <v>4195</v>
      </c>
      <c r="C741" s="18">
        <f>ROUNDDOWN((Table2[[#This Row],[Volume Used]]-'Input Data'!$B$9)/'Input Data'!$B$11,0)*'Input Data'!$B$12</f>
        <v>0.05</v>
      </c>
      <c r="D741" s="15">
        <f>-(Table2[[#This Row],[Volume]]*(1-Table2[[#This Row],[Discount]])*'Input Data'!$B$2)/Table2[[#This Row],[Volume]]</f>
        <v>475</v>
      </c>
      <c r="E741">
        <f>ROUNDUP(Table2[[#This Row],[Volume]]/'Input Data'!$B$13,0)</f>
        <v>5</v>
      </c>
      <c r="F741">
        <f>-Table2[[#This Row],[Multiplier]]*'Input Data'!$B$3</f>
        <v>250000</v>
      </c>
      <c r="G741">
        <f>(1 - (1 / (1 + EXP(-((Table2[[#This Row],[Volume]] / 1000) - 4.25))))) * 0.4 + 0.6</f>
        <v>0.80549861396094191</v>
      </c>
      <c r="H741">
        <f>Table2[[#This Row],[Sigmoid]]*'Input Data'!$B$7</f>
        <v>604.12396047070638</v>
      </c>
    </row>
    <row r="742" spans="1:8" x14ac:dyDescent="0.25">
      <c r="A742">
        <v>4200</v>
      </c>
      <c r="B742">
        <f>IF(Table2[[#This Row],[Volume]]&lt;'Input Data'!$B$9,'Input Data'!$B$9,IF(Table2[[#This Row],[Volume]]&gt;'Input Data'!$B$10,'Input Data'!$B$10,Table2[[#This Row],[Volume]]))</f>
        <v>4200</v>
      </c>
      <c r="C742" s="18">
        <f>ROUNDDOWN((Table2[[#This Row],[Volume Used]]-'Input Data'!$B$9)/'Input Data'!$B$11,0)*'Input Data'!$B$12</f>
        <v>0.05</v>
      </c>
      <c r="D742" s="15">
        <f>-(Table2[[#This Row],[Volume]]*(1-Table2[[#This Row],[Discount]])*'Input Data'!$B$2)/Table2[[#This Row],[Volume]]</f>
        <v>475</v>
      </c>
      <c r="E742">
        <f>ROUNDUP(Table2[[#This Row],[Volume]]/'Input Data'!$B$13,0)</f>
        <v>5</v>
      </c>
      <c r="F742">
        <f>-Table2[[#This Row],[Multiplier]]*'Input Data'!$B$3</f>
        <v>250000</v>
      </c>
      <c r="G742">
        <f>(1 - (1 / (1 + EXP(-((Table2[[#This Row],[Volume]] / 1000) - 4.25))))) * 0.4 + 0.6</f>
        <v>0.80499895859368409</v>
      </c>
      <c r="H742">
        <f>Table2[[#This Row],[Sigmoid]]*'Input Data'!$B$7</f>
        <v>603.74921894526301</v>
      </c>
    </row>
    <row r="743" spans="1:8" x14ac:dyDescent="0.25">
      <c r="A743">
        <v>4205</v>
      </c>
      <c r="B743">
        <f>IF(Table2[[#This Row],[Volume]]&lt;'Input Data'!$B$9,'Input Data'!$B$9,IF(Table2[[#This Row],[Volume]]&gt;'Input Data'!$B$10,'Input Data'!$B$10,Table2[[#This Row],[Volume]]))</f>
        <v>4205</v>
      </c>
      <c r="C743" s="18">
        <f>ROUNDDOWN((Table2[[#This Row],[Volume Used]]-'Input Data'!$B$9)/'Input Data'!$B$11,0)*'Input Data'!$B$12</f>
        <v>0.05</v>
      </c>
      <c r="D743" s="15">
        <f>-(Table2[[#This Row],[Volume]]*(1-Table2[[#This Row],[Discount]])*'Input Data'!$B$2)/Table2[[#This Row],[Volume]]</f>
        <v>475</v>
      </c>
      <c r="E743">
        <f>ROUNDUP(Table2[[#This Row],[Volume]]/'Input Data'!$B$13,0)</f>
        <v>5</v>
      </c>
      <c r="F743">
        <f>-Table2[[#This Row],[Multiplier]]*'Input Data'!$B$3</f>
        <v>250000</v>
      </c>
      <c r="G743">
        <f>(1 - (1 / (1 + EXP(-((Table2[[#This Row],[Volume]] / 1000) - 4.25))))) * 0.4 + 0.6</f>
        <v>0.80449924077874191</v>
      </c>
      <c r="H743">
        <f>Table2[[#This Row],[Sigmoid]]*'Input Data'!$B$7</f>
        <v>603.37443058405643</v>
      </c>
    </row>
    <row r="744" spans="1:8" x14ac:dyDescent="0.25">
      <c r="A744">
        <v>4210</v>
      </c>
      <c r="B744">
        <f>IF(Table2[[#This Row],[Volume]]&lt;'Input Data'!$B$9,'Input Data'!$B$9,IF(Table2[[#This Row],[Volume]]&gt;'Input Data'!$B$10,'Input Data'!$B$10,Table2[[#This Row],[Volume]]))</f>
        <v>4210</v>
      </c>
      <c r="C744" s="18">
        <f>ROUNDDOWN((Table2[[#This Row],[Volume Used]]-'Input Data'!$B$9)/'Input Data'!$B$11,0)*'Input Data'!$B$12</f>
        <v>0.05</v>
      </c>
      <c r="D744" s="15">
        <f>-(Table2[[#This Row],[Volume]]*(1-Table2[[#This Row],[Discount]])*'Input Data'!$B$2)/Table2[[#This Row],[Volume]]</f>
        <v>475</v>
      </c>
      <c r="E744">
        <f>ROUNDUP(Table2[[#This Row],[Volume]]/'Input Data'!$B$13,0)</f>
        <v>5</v>
      </c>
      <c r="F744">
        <f>-Table2[[#This Row],[Multiplier]]*'Input Data'!$B$3</f>
        <v>250000</v>
      </c>
      <c r="G744">
        <f>(1 - (1 / (1 + EXP(-((Table2[[#This Row],[Volume]] / 1000) - 4.25))))) * 0.4 + 0.6</f>
        <v>0.80399946675198619</v>
      </c>
      <c r="H744">
        <f>Table2[[#This Row],[Sigmoid]]*'Input Data'!$B$7</f>
        <v>602.99960006398965</v>
      </c>
    </row>
    <row r="745" spans="1:8" x14ac:dyDescent="0.25">
      <c r="A745">
        <v>4215</v>
      </c>
      <c r="B745">
        <f>IF(Table2[[#This Row],[Volume]]&lt;'Input Data'!$B$9,'Input Data'!$B$9,IF(Table2[[#This Row],[Volume]]&gt;'Input Data'!$B$10,'Input Data'!$B$10,Table2[[#This Row],[Volume]]))</f>
        <v>4215</v>
      </c>
      <c r="C745" s="18">
        <f>ROUNDDOWN((Table2[[#This Row],[Volume Used]]-'Input Data'!$B$9)/'Input Data'!$B$11,0)*'Input Data'!$B$12</f>
        <v>0.05</v>
      </c>
      <c r="D745" s="15">
        <f>-(Table2[[#This Row],[Volume]]*(1-Table2[[#This Row],[Discount]])*'Input Data'!$B$2)/Table2[[#This Row],[Volume]]</f>
        <v>475</v>
      </c>
      <c r="E745">
        <f>ROUNDUP(Table2[[#This Row],[Volume]]/'Input Data'!$B$13,0)</f>
        <v>5</v>
      </c>
      <c r="F745">
        <f>-Table2[[#This Row],[Multiplier]]*'Input Data'!$B$3</f>
        <v>250000</v>
      </c>
      <c r="G745">
        <f>(1 - (1 / (1 + EXP(-((Table2[[#This Row],[Volume]] / 1000) - 4.25))))) * 0.4 + 0.6</f>
        <v>0.80349964275209618</v>
      </c>
      <c r="H745">
        <f>Table2[[#This Row],[Sigmoid]]*'Input Data'!$B$7</f>
        <v>602.62473206407208</v>
      </c>
    </row>
    <row r="746" spans="1:8" x14ac:dyDescent="0.25">
      <c r="A746">
        <v>4220</v>
      </c>
      <c r="B746">
        <f>IF(Table2[[#This Row],[Volume]]&lt;'Input Data'!$B$9,'Input Data'!$B$9,IF(Table2[[#This Row],[Volume]]&gt;'Input Data'!$B$10,'Input Data'!$B$10,Table2[[#This Row],[Volume]]))</f>
        <v>4220</v>
      </c>
      <c r="C746" s="18">
        <f>ROUNDDOWN((Table2[[#This Row],[Volume Used]]-'Input Data'!$B$9)/'Input Data'!$B$11,0)*'Input Data'!$B$12</f>
        <v>0.05</v>
      </c>
      <c r="D746" s="15">
        <f>-(Table2[[#This Row],[Volume]]*(1-Table2[[#This Row],[Discount]])*'Input Data'!$B$2)/Table2[[#This Row],[Volume]]</f>
        <v>475</v>
      </c>
      <c r="E746">
        <f>ROUNDUP(Table2[[#This Row],[Volume]]/'Input Data'!$B$13,0)</f>
        <v>5</v>
      </c>
      <c r="F746">
        <f>-Table2[[#This Row],[Multiplier]]*'Input Data'!$B$3</f>
        <v>250000</v>
      </c>
      <c r="G746">
        <f>(1 - (1 / (1 + EXP(-((Table2[[#This Row],[Volume]] / 1000) - 4.25))))) * 0.4 + 0.6</f>
        <v>0.80299977502024822</v>
      </c>
      <c r="H746">
        <f>Table2[[#This Row],[Sigmoid]]*'Input Data'!$B$7</f>
        <v>602.24983126518612</v>
      </c>
    </row>
    <row r="747" spans="1:8" x14ac:dyDescent="0.25">
      <c r="A747">
        <v>4225</v>
      </c>
      <c r="B747">
        <f>IF(Table2[[#This Row],[Volume]]&lt;'Input Data'!$B$9,'Input Data'!$B$9,IF(Table2[[#This Row],[Volume]]&gt;'Input Data'!$B$10,'Input Data'!$B$10,Table2[[#This Row],[Volume]]))</f>
        <v>4225</v>
      </c>
      <c r="C747" s="18">
        <f>ROUNDDOWN((Table2[[#This Row],[Volume Used]]-'Input Data'!$B$9)/'Input Data'!$B$11,0)*'Input Data'!$B$12</f>
        <v>0.05</v>
      </c>
      <c r="D747" s="15">
        <f>-(Table2[[#This Row],[Volume]]*(1-Table2[[#This Row],[Discount]])*'Input Data'!$B$2)/Table2[[#This Row],[Volume]]</f>
        <v>475</v>
      </c>
      <c r="E747">
        <f>ROUNDUP(Table2[[#This Row],[Volume]]/'Input Data'!$B$13,0)</f>
        <v>5</v>
      </c>
      <c r="F747">
        <f>-Table2[[#This Row],[Multiplier]]*'Input Data'!$B$3</f>
        <v>250000</v>
      </c>
      <c r="G747">
        <f>(1 - (1 / (1 + EXP(-((Table2[[#This Row],[Volume]] / 1000) - 4.25))))) * 0.4 + 0.6</f>
        <v>0.80249986979980426</v>
      </c>
      <c r="H747">
        <f>Table2[[#This Row],[Sigmoid]]*'Input Data'!$B$7</f>
        <v>601.87490234985319</v>
      </c>
    </row>
    <row r="748" spans="1:8" x14ac:dyDescent="0.25">
      <c r="A748">
        <v>4230</v>
      </c>
      <c r="B748">
        <f>IF(Table2[[#This Row],[Volume]]&lt;'Input Data'!$B$9,'Input Data'!$B$9,IF(Table2[[#This Row],[Volume]]&gt;'Input Data'!$B$10,'Input Data'!$B$10,Table2[[#This Row],[Volume]]))</f>
        <v>4230</v>
      </c>
      <c r="C748" s="18">
        <f>ROUNDDOWN((Table2[[#This Row],[Volume Used]]-'Input Data'!$B$9)/'Input Data'!$B$11,0)*'Input Data'!$B$12</f>
        <v>0.05</v>
      </c>
      <c r="D748" s="15">
        <f>-(Table2[[#This Row],[Volume]]*(1-Table2[[#This Row],[Discount]])*'Input Data'!$B$2)/Table2[[#This Row],[Volume]]</f>
        <v>475</v>
      </c>
      <c r="E748">
        <f>ROUNDUP(Table2[[#This Row],[Volume]]/'Input Data'!$B$13,0)</f>
        <v>5</v>
      </c>
      <c r="F748">
        <f>-Table2[[#This Row],[Multiplier]]*'Input Data'!$B$3</f>
        <v>250000</v>
      </c>
      <c r="G748">
        <f>(1 - (1 / (1 + EXP(-((Table2[[#This Row],[Volume]] / 1000) - 4.25))))) * 0.4 + 0.6</f>
        <v>0.80199993333599984</v>
      </c>
      <c r="H748">
        <f>Table2[[#This Row],[Sigmoid]]*'Input Data'!$B$7</f>
        <v>601.49995000199988</v>
      </c>
    </row>
    <row r="749" spans="1:8" x14ac:dyDescent="0.25">
      <c r="A749">
        <v>4235</v>
      </c>
      <c r="B749">
        <f>IF(Table2[[#This Row],[Volume]]&lt;'Input Data'!$B$9,'Input Data'!$B$9,IF(Table2[[#This Row],[Volume]]&gt;'Input Data'!$B$10,'Input Data'!$B$10,Table2[[#This Row],[Volume]]))</f>
        <v>4235</v>
      </c>
      <c r="C749" s="18">
        <f>ROUNDDOWN((Table2[[#This Row],[Volume Used]]-'Input Data'!$B$9)/'Input Data'!$B$11,0)*'Input Data'!$B$12</f>
        <v>0.05</v>
      </c>
      <c r="D749" s="15">
        <f>-(Table2[[#This Row],[Volume]]*(1-Table2[[#This Row],[Discount]])*'Input Data'!$B$2)/Table2[[#This Row],[Volume]]</f>
        <v>475</v>
      </c>
      <c r="E749">
        <f>ROUNDUP(Table2[[#This Row],[Volume]]/'Input Data'!$B$13,0)</f>
        <v>5</v>
      </c>
      <c r="F749">
        <f>-Table2[[#This Row],[Multiplier]]*'Input Data'!$B$3</f>
        <v>250000</v>
      </c>
      <c r="G749">
        <f>(1 - (1 / (1 + EXP(-((Table2[[#This Row],[Volume]] / 1000) - 4.25))))) * 0.4 + 0.6</f>
        <v>0.80149997187563282</v>
      </c>
      <c r="H749">
        <f>Table2[[#This Row],[Sigmoid]]*'Input Data'!$B$7</f>
        <v>601.12497890672466</v>
      </c>
    </row>
    <row r="750" spans="1:8" x14ac:dyDescent="0.25">
      <c r="A750">
        <v>4240</v>
      </c>
      <c r="B750">
        <f>IF(Table2[[#This Row],[Volume]]&lt;'Input Data'!$B$9,'Input Data'!$B$9,IF(Table2[[#This Row],[Volume]]&gt;'Input Data'!$B$10,'Input Data'!$B$10,Table2[[#This Row],[Volume]]))</f>
        <v>4240</v>
      </c>
      <c r="C750" s="18">
        <f>ROUNDDOWN((Table2[[#This Row],[Volume Used]]-'Input Data'!$B$9)/'Input Data'!$B$11,0)*'Input Data'!$B$12</f>
        <v>0.05</v>
      </c>
      <c r="D750" s="15">
        <f>-(Table2[[#This Row],[Volume]]*(1-Table2[[#This Row],[Discount]])*'Input Data'!$B$2)/Table2[[#This Row],[Volume]]</f>
        <v>475</v>
      </c>
      <c r="E750">
        <f>ROUNDUP(Table2[[#This Row],[Volume]]/'Input Data'!$B$13,0)</f>
        <v>5</v>
      </c>
      <c r="F750">
        <f>-Table2[[#This Row],[Multiplier]]*'Input Data'!$B$3</f>
        <v>250000</v>
      </c>
      <c r="G750">
        <f>(1 - (1 / (1 + EXP(-((Table2[[#This Row],[Volume]] / 1000) - 4.25))))) * 0.4 + 0.6</f>
        <v>0.80099999166674996</v>
      </c>
      <c r="H750">
        <f>Table2[[#This Row],[Sigmoid]]*'Input Data'!$B$7</f>
        <v>600.74999375006246</v>
      </c>
    </row>
    <row r="751" spans="1:8" x14ac:dyDescent="0.25">
      <c r="A751">
        <v>4245</v>
      </c>
      <c r="B751">
        <f>IF(Table2[[#This Row],[Volume]]&lt;'Input Data'!$B$9,'Input Data'!$B$9,IF(Table2[[#This Row],[Volume]]&gt;'Input Data'!$B$10,'Input Data'!$B$10,Table2[[#This Row],[Volume]]))</f>
        <v>4245</v>
      </c>
      <c r="C751" s="18">
        <f>ROUNDDOWN((Table2[[#This Row],[Volume Used]]-'Input Data'!$B$9)/'Input Data'!$B$11,0)*'Input Data'!$B$12</f>
        <v>0.05</v>
      </c>
      <c r="D751" s="15">
        <f>-(Table2[[#This Row],[Volume]]*(1-Table2[[#This Row],[Discount]])*'Input Data'!$B$2)/Table2[[#This Row],[Volume]]</f>
        <v>475</v>
      </c>
      <c r="E751">
        <f>ROUNDUP(Table2[[#This Row],[Volume]]/'Input Data'!$B$13,0)</f>
        <v>5</v>
      </c>
      <c r="F751">
        <f>-Table2[[#This Row],[Multiplier]]*'Input Data'!$B$3</f>
        <v>250000</v>
      </c>
      <c r="G751">
        <f>(1 - (1 / (1 + EXP(-((Table2[[#This Row],[Volume]] / 1000) - 4.25))))) * 0.4 + 0.6</f>
        <v>0.8004999989583359</v>
      </c>
      <c r="H751">
        <f>Table2[[#This Row],[Sigmoid]]*'Input Data'!$B$7</f>
        <v>600.3749992187519</v>
      </c>
    </row>
    <row r="752" spans="1:8" x14ac:dyDescent="0.25">
      <c r="A752">
        <v>4250</v>
      </c>
      <c r="B752">
        <f>IF(Table2[[#This Row],[Volume]]&lt;'Input Data'!$B$9,'Input Data'!$B$9,IF(Table2[[#This Row],[Volume]]&gt;'Input Data'!$B$10,'Input Data'!$B$10,Table2[[#This Row],[Volume]]))</f>
        <v>4250</v>
      </c>
      <c r="C752" s="18">
        <f>ROUNDDOWN((Table2[[#This Row],[Volume Used]]-'Input Data'!$B$9)/'Input Data'!$B$11,0)*'Input Data'!$B$12</f>
        <v>0.05</v>
      </c>
      <c r="D752" s="15">
        <f>-(Table2[[#This Row],[Volume]]*(1-Table2[[#This Row],[Discount]])*'Input Data'!$B$2)/Table2[[#This Row],[Volume]]</f>
        <v>475</v>
      </c>
      <c r="E752">
        <f>ROUNDUP(Table2[[#This Row],[Volume]]/'Input Data'!$B$13,0)</f>
        <v>5</v>
      </c>
      <c r="F752">
        <f>-Table2[[#This Row],[Multiplier]]*'Input Data'!$B$3</f>
        <v>250000</v>
      </c>
      <c r="G752">
        <f>(1 - (1 / (1 + EXP(-((Table2[[#This Row],[Volume]] / 1000) - 4.25))))) * 0.4 + 0.6</f>
        <v>0.8</v>
      </c>
      <c r="H752">
        <f>Table2[[#This Row],[Sigmoid]]*'Input Data'!$B$7</f>
        <v>600</v>
      </c>
    </row>
    <row r="753" spans="1:8" x14ac:dyDescent="0.25">
      <c r="A753">
        <v>4255</v>
      </c>
      <c r="B753">
        <f>IF(Table2[[#This Row],[Volume]]&lt;'Input Data'!$B$9,'Input Data'!$B$9,IF(Table2[[#This Row],[Volume]]&gt;'Input Data'!$B$10,'Input Data'!$B$10,Table2[[#This Row],[Volume]]))</f>
        <v>4255</v>
      </c>
      <c r="C753" s="18">
        <f>ROUNDDOWN((Table2[[#This Row],[Volume Used]]-'Input Data'!$B$9)/'Input Data'!$B$11,0)*'Input Data'!$B$12</f>
        <v>0.05</v>
      </c>
      <c r="D753" s="15">
        <f>-(Table2[[#This Row],[Volume]]*(1-Table2[[#This Row],[Discount]])*'Input Data'!$B$2)/Table2[[#This Row],[Volume]]</f>
        <v>475</v>
      </c>
      <c r="E753">
        <f>ROUNDUP(Table2[[#This Row],[Volume]]/'Input Data'!$B$13,0)</f>
        <v>5</v>
      </c>
      <c r="F753">
        <f>-Table2[[#This Row],[Multiplier]]*'Input Data'!$B$3</f>
        <v>250000</v>
      </c>
      <c r="G753">
        <f>(1 - (1 / (1 + EXP(-((Table2[[#This Row],[Volume]] / 1000) - 4.25))))) * 0.4 + 0.6</f>
        <v>0.79950000104166408</v>
      </c>
      <c r="H753">
        <f>Table2[[#This Row],[Sigmoid]]*'Input Data'!$B$7</f>
        <v>599.6250007812481</v>
      </c>
    </row>
    <row r="754" spans="1:8" x14ac:dyDescent="0.25">
      <c r="A754">
        <v>4260</v>
      </c>
      <c r="B754">
        <f>IF(Table2[[#This Row],[Volume]]&lt;'Input Data'!$B$9,'Input Data'!$B$9,IF(Table2[[#This Row],[Volume]]&gt;'Input Data'!$B$10,'Input Data'!$B$10,Table2[[#This Row],[Volume]]))</f>
        <v>4260</v>
      </c>
      <c r="C754" s="18">
        <f>ROUNDDOWN((Table2[[#This Row],[Volume Used]]-'Input Data'!$B$9)/'Input Data'!$B$11,0)*'Input Data'!$B$12</f>
        <v>0.05</v>
      </c>
      <c r="D754" s="15">
        <f>-(Table2[[#This Row],[Volume]]*(1-Table2[[#This Row],[Discount]])*'Input Data'!$B$2)/Table2[[#This Row],[Volume]]</f>
        <v>475</v>
      </c>
      <c r="E754">
        <f>ROUNDUP(Table2[[#This Row],[Volume]]/'Input Data'!$B$13,0)</f>
        <v>5</v>
      </c>
      <c r="F754">
        <f>-Table2[[#This Row],[Multiplier]]*'Input Data'!$B$3</f>
        <v>250000</v>
      </c>
      <c r="G754">
        <f>(1 - (1 / (1 + EXP(-((Table2[[#This Row],[Volume]] / 1000) - 4.25))))) * 0.4 + 0.6</f>
        <v>0.79900000833325002</v>
      </c>
      <c r="H754">
        <f>Table2[[#This Row],[Sigmoid]]*'Input Data'!$B$7</f>
        <v>599.25000624993754</v>
      </c>
    </row>
    <row r="755" spans="1:8" x14ac:dyDescent="0.25">
      <c r="A755">
        <v>4265</v>
      </c>
      <c r="B755">
        <f>IF(Table2[[#This Row],[Volume]]&lt;'Input Data'!$B$9,'Input Data'!$B$9,IF(Table2[[#This Row],[Volume]]&gt;'Input Data'!$B$10,'Input Data'!$B$10,Table2[[#This Row],[Volume]]))</f>
        <v>4265</v>
      </c>
      <c r="C755" s="18">
        <f>ROUNDDOWN((Table2[[#This Row],[Volume Used]]-'Input Data'!$B$9)/'Input Data'!$B$11,0)*'Input Data'!$B$12</f>
        <v>0.05</v>
      </c>
      <c r="D755" s="15">
        <f>-(Table2[[#This Row],[Volume]]*(1-Table2[[#This Row],[Discount]])*'Input Data'!$B$2)/Table2[[#This Row],[Volume]]</f>
        <v>475</v>
      </c>
      <c r="E755">
        <f>ROUNDUP(Table2[[#This Row],[Volume]]/'Input Data'!$B$13,0)</f>
        <v>5</v>
      </c>
      <c r="F755">
        <f>-Table2[[#This Row],[Multiplier]]*'Input Data'!$B$3</f>
        <v>250000</v>
      </c>
      <c r="G755">
        <f>(1 - (1 / (1 + EXP(-((Table2[[#This Row],[Volume]] / 1000) - 4.25))))) * 0.4 + 0.6</f>
        <v>0.79850002812436727</v>
      </c>
      <c r="H755">
        <f>Table2[[#This Row],[Sigmoid]]*'Input Data'!$B$7</f>
        <v>598.87502109327545</v>
      </c>
    </row>
    <row r="756" spans="1:8" x14ac:dyDescent="0.25">
      <c r="A756">
        <v>4270</v>
      </c>
      <c r="B756">
        <f>IF(Table2[[#This Row],[Volume]]&lt;'Input Data'!$B$9,'Input Data'!$B$9,IF(Table2[[#This Row],[Volume]]&gt;'Input Data'!$B$10,'Input Data'!$B$10,Table2[[#This Row],[Volume]]))</f>
        <v>4270</v>
      </c>
      <c r="C756" s="18">
        <f>ROUNDDOWN((Table2[[#This Row],[Volume Used]]-'Input Data'!$B$9)/'Input Data'!$B$11,0)*'Input Data'!$B$12</f>
        <v>0.05</v>
      </c>
      <c r="D756" s="15">
        <f>-(Table2[[#This Row],[Volume]]*(1-Table2[[#This Row],[Discount]])*'Input Data'!$B$2)/Table2[[#This Row],[Volume]]</f>
        <v>475</v>
      </c>
      <c r="E756">
        <f>ROUNDUP(Table2[[#This Row],[Volume]]/'Input Data'!$B$13,0)</f>
        <v>5</v>
      </c>
      <c r="F756">
        <f>-Table2[[#This Row],[Multiplier]]*'Input Data'!$B$3</f>
        <v>250000</v>
      </c>
      <c r="G756">
        <f>(1 - (1 / (1 + EXP(-((Table2[[#This Row],[Volume]] / 1000) - 4.25))))) * 0.4 + 0.6</f>
        <v>0.79800006666400014</v>
      </c>
      <c r="H756">
        <f>Table2[[#This Row],[Sigmoid]]*'Input Data'!$B$7</f>
        <v>598.50004999800012</v>
      </c>
    </row>
    <row r="757" spans="1:8" x14ac:dyDescent="0.25">
      <c r="A757">
        <v>4275</v>
      </c>
      <c r="B757">
        <f>IF(Table2[[#This Row],[Volume]]&lt;'Input Data'!$B$9,'Input Data'!$B$9,IF(Table2[[#This Row],[Volume]]&gt;'Input Data'!$B$10,'Input Data'!$B$10,Table2[[#This Row],[Volume]]))</f>
        <v>4275</v>
      </c>
      <c r="C757" s="18">
        <f>ROUNDDOWN((Table2[[#This Row],[Volume Used]]-'Input Data'!$B$9)/'Input Data'!$B$11,0)*'Input Data'!$B$12</f>
        <v>0.05</v>
      </c>
      <c r="D757" s="15">
        <f>-(Table2[[#This Row],[Volume]]*(1-Table2[[#This Row],[Discount]])*'Input Data'!$B$2)/Table2[[#This Row],[Volume]]</f>
        <v>475</v>
      </c>
      <c r="E757">
        <f>ROUNDUP(Table2[[#This Row],[Volume]]/'Input Data'!$B$13,0)</f>
        <v>5</v>
      </c>
      <c r="F757">
        <f>-Table2[[#This Row],[Multiplier]]*'Input Data'!$B$3</f>
        <v>250000</v>
      </c>
      <c r="G757">
        <f>(1 - (1 / (1 + EXP(-((Table2[[#This Row],[Volume]] / 1000) - 4.25))))) * 0.4 + 0.6</f>
        <v>0.79750013020019583</v>
      </c>
      <c r="H757">
        <f>Table2[[#This Row],[Sigmoid]]*'Input Data'!$B$7</f>
        <v>598.12509765014693</v>
      </c>
    </row>
    <row r="758" spans="1:8" x14ac:dyDescent="0.25">
      <c r="A758">
        <v>4280</v>
      </c>
      <c r="B758">
        <f>IF(Table2[[#This Row],[Volume]]&lt;'Input Data'!$B$9,'Input Data'!$B$9,IF(Table2[[#This Row],[Volume]]&gt;'Input Data'!$B$10,'Input Data'!$B$10,Table2[[#This Row],[Volume]]))</f>
        <v>4280</v>
      </c>
      <c r="C758" s="18">
        <f>ROUNDDOWN((Table2[[#This Row],[Volume Used]]-'Input Data'!$B$9)/'Input Data'!$B$11,0)*'Input Data'!$B$12</f>
        <v>0.05</v>
      </c>
      <c r="D758" s="15">
        <f>-(Table2[[#This Row],[Volume]]*(1-Table2[[#This Row],[Discount]])*'Input Data'!$B$2)/Table2[[#This Row],[Volume]]</f>
        <v>475</v>
      </c>
      <c r="E758">
        <f>ROUNDUP(Table2[[#This Row],[Volume]]/'Input Data'!$B$13,0)</f>
        <v>5</v>
      </c>
      <c r="F758">
        <f>-Table2[[#This Row],[Multiplier]]*'Input Data'!$B$3</f>
        <v>250000</v>
      </c>
      <c r="G758">
        <f>(1 - (1 / (1 + EXP(-((Table2[[#This Row],[Volume]] / 1000) - 4.25))))) * 0.4 + 0.6</f>
        <v>0.79700022497975187</v>
      </c>
      <c r="H758">
        <f>Table2[[#This Row],[Sigmoid]]*'Input Data'!$B$7</f>
        <v>597.75016873481388</v>
      </c>
    </row>
    <row r="759" spans="1:8" x14ac:dyDescent="0.25">
      <c r="A759">
        <v>4285</v>
      </c>
      <c r="B759">
        <f>IF(Table2[[#This Row],[Volume]]&lt;'Input Data'!$B$9,'Input Data'!$B$9,IF(Table2[[#This Row],[Volume]]&gt;'Input Data'!$B$10,'Input Data'!$B$10,Table2[[#This Row],[Volume]]))</f>
        <v>4285</v>
      </c>
      <c r="C759" s="18">
        <f>ROUNDDOWN((Table2[[#This Row],[Volume Used]]-'Input Data'!$B$9)/'Input Data'!$B$11,0)*'Input Data'!$B$12</f>
        <v>0.05</v>
      </c>
      <c r="D759" s="15">
        <f>-(Table2[[#This Row],[Volume]]*(1-Table2[[#This Row],[Discount]])*'Input Data'!$B$2)/Table2[[#This Row],[Volume]]</f>
        <v>475</v>
      </c>
      <c r="E759">
        <f>ROUNDUP(Table2[[#This Row],[Volume]]/'Input Data'!$B$13,0)</f>
        <v>5</v>
      </c>
      <c r="F759">
        <f>-Table2[[#This Row],[Multiplier]]*'Input Data'!$B$3</f>
        <v>250000</v>
      </c>
      <c r="G759">
        <f>(1 - (1 / (1 + EXP(-((Table2[[#This Row],[Volume]] / 1000) - 4.25))))) * 0.4 + 0.6</f>
        <v>0.7965003572479038</v>
      </c>
      <c r="H759">
        <f>Table2[[#This Row],[Sigmoid]]*'Input Data'!$B$7</f>
        <v>597.37526793592781</v>
      </c>
    </row>
    <row r="760" spans="1:8" x14ac:dyDescent="0.25">
      <c r="A760">
        <v>4290</v>
      </c>
      <c r="B760">
        <f>IF(Table2[[#This Row],[Volume]]&lt;'Input Data'!$B$9,'Input Data'!$B$9,IF(Table2[[#This Row],[Volume]]&gt;'Input Data'!$B$10,'Input Data'!$B$10,Table2[[#This Row],[Volume]]))</f>
        <v>4290</v>
      </c>
      <c r="C760" s="18">
        <f>ROUNDDOWN((Table2[[#This Row],[Volume Used]]-'Input Data'!$B$9)/'Input Data'!$B$11,0)*'Input Data'!$B$12</f>
        <v>0.05</v>
      </c>
      <c r="D760" s="15">
        <f>-(Table2[[#This Row],[Volume]]*(1-Table2[[#This Row],[Discount]])*'Input Data'!$B$2)/Table2[[#This Row],[Volume]]</f>
        <v>475</v>
      </c>
      <c r="E760">
        <f>ROUNDUP(Table2[[#This Row],[Volume]]/'Input Data'!$B$13,0)</f>
        <v>5</v>
      </c>
      <c r="F760">
        <f>-Table2[[#This Row],[Multiplier]]*'Input Data'!$B$3</f>
        <v>250000</v>
      </c>
      <c r="G760">
        <f>(1 - (1 / (1 + EXP(-((Table2[[#This Row],[Volume]] / 1000) - 4.25))))) * 0.4 + 0.6</f>
        <v>0.79600053324801379</v>
      </c>
      <c r="H760">
        <f>Table2[[#This Row],[Sigmoid]]*'Input Data'!$B$7</f>
        <v>597.00039993601035</v>
      </c>
    </row>
    <row r="761" spans="1:8" x14ac:dyDescent="0.25">
      <c r="A761">
        <v>4295</v>
      </c>
      <c r="B761">
        <f>IF(Table2[[#This Row],[Volume]]&lt;'Input Data'!$B$9,'Input Data'!$B$9,IF(Table2[[#This Row],[Volume]]&gt;'Input Data'!$B$10,'Input Data'!$B$10,Table2[[#This Row],[Volume]]))</f>
        <v>4295</v>
      </c>
      <c r="C761" s="18">
        <f>ROUNDDOWN((Table2[[#This Row],[Volume Used]]-'Input Data'!$B$9)/'Input Data'!$B$11,0)*'Input Data'!$B$12</f>
        <v>0.05</v>
      </c>
      <c r="D761" s="15">
        <f>-(Table2[[#This Row],[Volume]]*(1-Table2[[#This Row],[Discount]])*'Input Data'!$B$2)/Table2[[#This Row],[Volume]]</f>
        <v>475</v>
      </c>
      <c r="E761">
        <f>ROUNDUP(Table2[[#This Row],[Volume]]/'Input Data'!$B$13,0)</f>
        <v>5</v>
      </c>
      <c r="F761">
        <f>-Table2[[#This Row],[Multiplier]]*'Input Data'!$B$3</f>
        <v>250000</v>
      </c>
      <c r="G761">
        <f>(1 - (1 / (1 + EXP(-((Table2[[#This Row],[Volume]] / 1000) - 4.25))))) * 0.4 + 0.6</f>
        <v>0.79550075922125807</v>
      </c>
      <c r="H761">
        <f>Table2[[#This Row],[Sigmoid]]*'Input Data'!$B$7</f>
        <v>596.62556941594357</v>
      </c>
    </row>
    <row r="762" spans="1:8" x14ac:dyDescent="0.25">
      <c r="A762">
        <v>4300</v>
      </c>
      <c r="B762">
        <f>IF(Table2[[#This Row],[Volume]]&lt;'Input Data'!$B$9,'Input Data'!$B$9,IF(Table2[[#This Row],[Volume]]&gt;'Input Data'!$B$10,'Input Data'!$B$10,Table2[[#This Row],[Volume]]))</f>
        <v>4300</v>
      </c>
      <c r="C762" s="18">
        <f>ROUNDDOWN((Table2[[#This Row],[Volume Used]]-'Input Data'!$B$9)/'Input Data'!$B$11,0)*'Input Data'!$B$12</f>
        <v>0.05</v>
      </c>
      <c r="D762" s="15">
        <f>-(Table2[[#This Row],[Volume]]*(1-Table2[[#This Row],[Discount]])*'Input Data'!$B$2)/Table2[[#This Row],[Volume]]</f>
        <v>475</v>
      </c>
      <c r="E762">
        <f>ROUNDUP(Table2[[#This Row],[Volume]]/'Input Data'!$B$13,0)</f>
        <v>5</v>
      </c>
      <c r="F762">
        <f>-Table2[[#This Row],[Multiplier]]*'Input Data'!$B$3</f>
        <v>250000</v>
      </c>
      <c r="G762">
        <f>(1 - (1 / (1 + EXP(-((Table2[[#This Row],[Volume]] / 1000) - 4.25))))) * 0.4 + 0.6</f>
        <v>0.79500104140631589</v>
      </c>
      <c r="H762">
        <f>Table2[[#This Row],[Sigmoid]]*'Input Data'!$B$7</f>
        <v>596.25078105473688</v>
      </c>
    </row>
    <row r="763" spans="1:8" x14ac:dyDescent="0.25">
      <c r="A763">
        <v>4305</v>
      </c>
      <c r="B763">
        <f>IF(Table2[[#This Row],[Volume]]&lt;'Input Data'!$B$9,'Input Data'!$B$9,IF(Table2[[#This Row],[Volume]]&gt;'Input Data'!$B$10,'Input Data'!$B$10,Table2[[#This Row],[Volume]]))</f>
        <v>4305</v>
      </c>
      <c r="C763" s="18">
        <f>ROUNDDOWN((Table2[[#This Row],[Volume Used]]-'Input Data'!$B$9)/'Input Data'!$B$11,0)*'Input Data'!$B$12</f>
        <v>0.05</v>
      </c>
      <c r="D763" s="15">
        <f>-(Table2[[#This Row],[Volume]]*(1-Table2[[#This Row],[Discount]])*'Input Data'!$B$2)/Table2[[#This Row],[Volume]]</f>
        <v>475</v>
      </c>
      <c r="E763">
        <f>ROUNDUP(Table2[[#This Row],[Volume]]/'Input Data'!$B$13,0)</f>
        <v>5</v>
      </c>
      <c r="F763">
        <f>-Table2[[#This Row],[Multiplier]]*'Input Data'!$B$3</f>
        <v>250000</v>
      </c>
      <c r="G763">
        <f>(1 - (1 / (1 + EXP(-((Table2[[#This Row],[Volume]] / 1000) - 4.25))))) * 0.4 + 0.6</f>
        <v>0.79450138603905807</v>
      </c>
      <c r="H763">
        <f>Table2[[#This Row],[Sigmoid]]*'Input Data'!$B$7</f>
        <v>595.87603952929351</v>
      </c>
    </row>
    <row r="764" spans="1:8" x14ac:dyDescent="0.25">
      <c r="A764">
        <v>4310</v>
      </c>
      <c r="B764">
        <f>IF(Table2[[#This Row],[Volume]]&lt;'Input Data'!$B$9,'Input Data'!$B$9,IF(Table2[[#This Row],[Volume]]&gt;'Input Data'!$B$10,'Input Data'!$B$10,Table2[[#This Row],[Volume]]))</f>
        <v>4310</v>
      </c>
      <c r="C764" s="18">
        <f>ROUNDDOWN((Table2[[#This Row],[Volume Used]]-'Input Data'!$B$9)/'Input Data'!$B$11,0)*'Input Data'!$B$12</f>
        <v>0.05</v>
      </c>
      <c r="D764" s="15">
        <f>-(Table2[[#This Row],[Volume]]*(1-Table2[[#This Row],[Discount]])*'Input Data'!$B$2)/Table2[[#This Row],[Volume]]</f>
        <v>475</v>
      </c>
      <c r="E764">
        <f>ROUNDUP(Table2[[#This Row],[Volume]]/'Input Data'!$B$13,0)</f>
        <v>5</v>
      </c>
      <c r="F764">
        <f>-Table2[[#This Row],[Multiplier]]*'Input Data'!$B$3</f>
        <v>250000</v>
      </c>
      <c r="G764">
        <f>(1 - (1 / (1 + EXP(-((Table2[[#This Row],[Volume]] / 1000) - 4.25))))) * 0.4 + 0.6</f>
        <v>0.79400179935223603</v>
      </c>
      <c r="H764">
        <f>Table2[[#This Row],[Sigmoid]]*'Input Data'!$B$7</f>
        <v>595.50134951417704</v>
      </c>
    </row>
    <row r="765" spans="1:8" x14ac:dyDescent="0.25">
      <c r="A765">
        <v>4315</v>
      </c>
      <c r="B765">
        <f>IF(Table2[[#This Row],[Volume]]&lt;'Input Data'!$B$9,'Input Data'!$B$9,IF(Table2[[#This Row],[Volume]]&gt;'Input Data'!$B$10,'Input Data'!$B$10,Table2[[#This Row],[Volume]]))</f>
        <v>4315</v>
      </c>
      <c r="C765" s="18">
        <f>ROUNDDOWN((Table2[[#This Row],[Volume Used]]-'Input Data'!$B$9)/'Input Data'!$B$11,0)*'Input Data'!$B$12</f>
        <v>0.05</v>
      </c>
      <c r="D765" s="15">
        <f>-(Table2[[#This Row],[Volume]]*(1-Table2[[#This Row],[Discount]])*'Input Data'!$B$2)/Table2[[#This Row],[Volume]]</f>
        <v>475</v>
      </c>
      <c r="E765">
        <f>ROUNDUP(Table2[[#This Row],[Volume]]/'Input Data'!$B$13,0)</f>
        <v>5</v>
      </c>
      <c r="F765">
        <f>-Table2[[#This Row],[Multiplier]]*'Input Data'!$B$3</f>
        <v>250000</v>
      </c>
      <c r="G765">
        <f>(1 - (1 / (1 + EXP(-((Table2[[#This Row],[Volume]] / 1000) - 4.25))))) * 0.4 + 0.6</f>
        <v>0.79350228757517094</v>
      </c>
      <c r="H765">
        <f>Table2[[#This Row],[Sigmoid]]*'Input Data'!$B$7</f>
        <v>595.12671568137819</v>
      </c>
    </row>
    <row r="766" spans="1:8" x14ac:dyDescent="0.25">
      <c r="A766">
        <v>4320</v>
      </c>
      <c r="B766">
        <f>IF(Table2[[#This Row],[Volume]]&lt;'Input Data'!$B$9,'Input Data'!$B$9,IF(Table2[[#This Row],[Volume]]&gt;'Input Data'!$B$10,'Input Data'!$B$10,Table2[[#This Row],[Volume]]))</f>
        <v>4320</v>
      </c>
      <c r="C766" s="18">
        <f>ROUNDDOWN((Table2[[#This Row],[Volume Used]]-'Input Data'!$B$9)/'Input Data'!$B$11,0)*'Input Data'!$B$12</f>
        <v>0.05</v>
      </c>
      <c r="D766" s="15">
        <f>-(Table2[[#This Row],[Volume]]*(1-Table2[[#This Row],[Discount]])*'Input Data'!$B$2)/Table2[[#This Row],[Volume]]</f>
        <v>475</v>
      </c>
      <c r="E766">
        <f>ROUNDUP(Table2[[#This Row],[Volume]]/'Input Data'!$B$13,0)</f>
        <v>5</v>
      </c>
      <c r="F766">
        <f>-Table2[[#This Row],[Multiplier]]*'Input Data'!$B$3</f>
        <v>250000</v>
      </c>
      <c r="G766">
        <f>(1 - (1 / (1 + EXP(-((Table2[[#This Row],[Volume]] / 1000) - 4.25))))) * 0.4 + 0.6</f>
        <v>0.79300285693344408</v>
      </c>
      <c r="H766">
        <f>Table2[[#This Row],[Sigmoid]]*'Input Data'!$B$7</f>
        <v>594.75214270008303</v>
      </c>
    </row>
    <row r="767" spans="1:8" x14ac:dyDescent="0.25">
      <c r="A767">
        <v>4325</v>
      </c>
      <c r="B767">
        <f>IF(Table2[[#This Row],[Volume]]&lt;'Input Data'!$B$9,'Input Data'!$B$9,IF(Table2[[#This Row],[Volume]]&gt;'Input Data'!$B$10,'Input Data'!$B$10,Table2[[#This Row],[Volume]]))</f>
        <v>4325</v>
      </c>
      <c r="C767" s="18">
        <f>ROUNDDOWN((Table2[[#This Row],[Volume Used]]-'Input Data'!$B$9)/'Input Data'!$B$11,0)*'Input Data'!$B$12</f>
        <v>0.05</v>
      </c>
      <c r="D767" s="15">
        <f>-(Table2[[#This Row],[Volume]]*(1-Table2[[#This Row],[Discount]])*'Input Data'!$B$2)/Table2[[#This Row],[Volume]]</f>
        <v>475</v>
      </c>
      <c r="E767">
        <f>ROUNDUP(Table2[[#This Row],[Volume]]/'Input Data'!$B$13,0)</f>
        <v>5</v>
      </c>
      <c r="F767">
        <f>-Table2[[#This Row],[Multiplier]]*'Input Data'!$B$3</f>
        <v>250000</v>
      </c>
      <c r="G767">
        <f>(1 - (1 / (1 + EXP(-((Table2[[#This Row],[Volume]] / 1000) - 4.25))))) * 0.4 + 0.6</f>
        <v>0.79250351364858584</v>
      </c>
      <c r="H767">
        <f>Table2[[#This Row],[Sigmoid]]*'Input Data'!$B$7</f>
        <v>594.37763523643935</v>
      </c>
    </row>
    <row r="768" spans="1:8" x14ac:dyDescent="0.25">
      <c r="A768">
        <v>4330</v>
      </c>
      <c r="B768">
        <f>IF(Table2[[#This Row],[Volume]]&lt;'Input Data'!$B$9,'Input Data'!$B$9,IF(Table2[[#This Row],[Volume]]&gt;'Input Data'!$B$10,'Input Data'!$B$10,Table2[[#This Row],[Volume]]))</f>
        <v>4330</v>
      </c>
      <c r="C768" s="18">
        <f>ROUNDDOWN((Table2[[#This Row],[Volume Used]]-'Input Data'!$B$9)/'Input Data'!$B$11,0)*'Input Data'!$B$12</f>
        <v>0.05</v>
      </c>
      <c r="D768" s="15">
        <f>-(Table2[[#This Row],[Volume]]*(1-Table2[[#This Row],[Discount]])*'Input Data'!$B$2)/Table2[[#This Row],[Volume]]</f>
        <v>475</v>
      </c>
      <c r="E768">
        <f>ROUNDUP(Table2[[#This Row],[Volume]]/'Input Data'!$B$13,0)</f>
        <v>5</v>
      </c>
      <c r="F768">
        <f>-Table2[[#This Row],[Multiplier]]*'Input Data'!$B$3</f>
        <v>250000</v>
      </c>
      <c r="G768">
        <f>(1 - (1 / (1 + EXP(-((Table2[[#This Row],[Volume]] / 1000) - 4.25))))) * 0.4 + 0.6</f>
        <v>0.79200426393776724</v>
      </c>
      <c r="H768">
        <f>Table2[[#This Row],[Sigmoid]]*'Input Data'!$B$7</f>
        <v>594.00319795332541</v>
      </c>
    </row>
    <row r="769" spans="1:8" x14ac:dyDescent="0.25">
      <c r="A769">
        <v>4335</v>
      </c>
      <c r="B769">
        <f>IF(Table2[[#This Row],[Volume]]&lt;'Input Data'!$B$9,'Input Data'!$B$9,IF(Table2[[#This Row],[Volume]]&gt;'Input Data'!$B$10,'Input Data'!$B$10,Table2[[#This Row],[Volume]]))</f>
        <v>4335</v>
      </c>
      <c r="C769" s="18">
        <f>ROUNDDOWN((Table2[[#This Row],[Volume Used]]-'Input Data'!$B$9)/'Input Data'!$B$11,0)*'Input Data'!$B$12</f>
        <v>0.05</v>
      </c>
      <c r="D769" s="15">
        <f>-(Table2[[#This Row],[Volume]]*(1-Table2[[#This Row],[Discount]])*'Input Data'!$B$2)/Table2[[#This Row],[Volume]]</f>
        <v>475</v>
      </c>
      <c r="E769">
        <f>ROUNDUP(Table2[[#This Row],[Volume]]/'Input Data'!$B$13,0)</f>
        <v>5</v>
      </c>
      <c r="F769">
        <f>-Table2[[#This Row],[Multiplier]]*'Input Data'!$B$3</f>
        <v>250000</v>
      </c>
      <c r="G769">
        <f>(1 - (1 / (1 + EXP(-((Table2[[#This Row],[Volume]] / 1000) - 4.25))))) * 0.4 + 0.6</f>
        <v>0.79150511401349033</v>
      </c>
      <c r="H769">
        <f>Table2[[#This Row],[Sigmoid]]*'Input Data'!$B$7</f>
        <v>593.62883551011771</v>
      </c>
    </row>
    <row r="770" spans="1:8" x14ac:dyDescent="0.25">
      <c r="A770">
        <v>4340</v>
      </c>
      <c r="B770">
        <f>IF(Table2[[#This Row],[Volume]]&lt;'Input Data'!$B$9,'Input Data'!$B$9,IF(Table2[[#This Row],[Volume]]&gt;'Input Data'!$B$10,'Input Data'!$B$10,Table2[[#This Row],[Volume]]))</f>
        <v>4340</v>
      </c>
      <c r="C770" s="18">
        <f>ROUNDDOWN((Table2[[#This Row],[Volume Used]]-'Input Data'!$B$9)/'Input Data'!$B$11,0)*'Input Data'!$B$12</f>
        <v>0.05</v>
      </c>
      <c r="D770" s="15">
        <f>-(Table2[[#This Row],[Volume]]*(1-Table2[[#This Row],[Discount]])*'Input Data'!$B$2)/Table2[[#This Row],[Volume]]</f>
        <v>475</v>
      </c>
      <c r="E770">
        <f>ROUNDUP(Table2[[#This Row],[Volume]]/'Input Data'!$B$13,0)</f>
        <v>5</v>
      </c>
      <c r="F770">
        <f>-Table2[[#This Row],[Multiplier]]*'Input Data'!$B$3</f>
        <v>250000</v>
      </c>
      <c r="G770">
        <f>(1 - (1 / (1 + EXP(-((Table2[[#This Row],[Volume]] / 1000) - 4.25))))) * 0.4 + 0.6</f>
        <v>0.79100607008327994</v>
      </c>
      <c r="H770">
        <f>Table2[[#This Row],[Sigmoid]]*'Input Data'!$B$7</f>
        <v>593.25455256245993</v>
      </c>
    </row>
    <row r="771" spans="1:8" x14ac:dyDescent="0.25">
      <c r="A771">
        <v>4345</v>
      </c>
      <c r="B771">
        <f>IF(Table2[[#This Row],[Volume]]&lt;'Input Data'!$B$9,'Input Data'!$B$9,IF(Table2[[#This Row],[Volume]]&gt;'Input Data'!$B$10,'Input Data'!$B$10,Table2[[#This Row],[Volume]]))</f>
        <v>4345</v>
      </c>
      <c r="C771" s="18">
        <f>ROUNDDOWN((Table2[[#This Row],[Volume Used]]-'Input Data'!$B$9)/'Input Data'!$B$11,0)*'Input Data'!$B$12</f>
        <v>0.05</v>
      </c>
      <c r="D771" s="15">
        <f>-(Table2[[#This Row],[Volume]]*(1-Table2[[#This Row],[Discount]])*'Input Data'!$B$2)/Table2[[#This Row],[Volume]]</f>
        <v>475</v>
      </c>
      <c r="E771">
        <f>ROUNDUP(Table2[[#This Row],[Volume]]/'Input Data'!$B$13,0)</f>
        <v>5</v>
      </c>
      <c r="F771">
        <f>-Table2[[#This Row],[Multiplier]]*'Input Data'!$B$3</f>
        <v>250000</v>
      </c>
      <c r="G771">
        <f>(1 - (1 / (1 + EXP(-((Table2[[#This Row],[Volume]] / 1000) - 4.25))))) * 0.4 + 0.6</f>
        <v>0.79050713834937558</v>
      </c>
      <c r="H771">
        <f>Table2[[#This Row],[Sigmoid]]*'Input Data'!$B$7</f>
        <v>592.88035376203163</v>
      </c>
    </row>
    <row r="772" spans="1:8" x14ac:dyDescent="0.25">
      <c r="A772">
        <v>4350</v>
      </c>
      <c r="B772">
        <f>IF(Table2[[#This Row],[Volume]]&lt;'Input Data'!$B$9,'Input Data'!$B$9,IF(Table2[[#This Row],[Volume]]&gt;'Input Data'!$B$10,'Input Data'!$B$10,Table2[[#This Row],[Volume]]))</f>
        <v>4350</v>
      </c>
      <c r="C772" s="18">
        <f>ROUNDDOWN((Table2[[#This Row],[Volume Used]]-'Input Data'!$B$9)/'Input Data'!$B$11,0)*'Input Data'!$B$12</f>
        <v>0.05</v>
      </c>
      <c r="D772" s="15">
        <f>-(Table2[[#This Row],[Volume]]*(1-Table2[[#This Row],[Discount]])*'Input Data'!$B$2)/Table2[[#This Row],[Volume]]</f>
        <v>475</v>
      </c>
      <c r="E772">
        <f>ROUNDUP(Table2[[#This Row],[Volume]]/'Input Data'!$B$13,0)</f>
        <v>5</v>
      </c>
      <c r="F772">
        <f>-Table2[[#This Row],[Multiplier]]*'Input Data'!$B$3</f>
        <v>250000</v>
      </c>
      <c r="G772">
        <f>(1 - (1 / (1 + EXP(-((Table2[[#This Row],[Volume]] / 1000) - 4.25))))) * 0.4 + 0.6</f>
        <v>0.79000832500842399</v>
      </c>
      <c r="H772">
        <f>Table2[[#This Row],[Sigmoid]]*'Input Data'!$B$7</f>
        <v>592.50624375631799</v>
      </c>
    </row>
    <row r="773" spans="1:8" x14ac:dyDescent="0.25">
      <c r="A773">
        <v>4355</v>
      </c>
      <c r="B773">
        <f>IF(Table2[[#This Row],[Volume]]&lt;'Input Data'!$B$9,'Input Data'!$B$9,IF(Table2[[#This Row],[Volume]]&gt;'Input Data'!$B$10,'Input Data'!$B$10,Table2[[#This Row],[Volume]]))</f>
        <v>4355</v>
      </c>
      <c r="C773" s="18">
        <f>ROUNDDOWN((Table2[[#This Row],[Volume Used]]-'Input Data'!$B$9)/'Input Data'!$B$11,0)*'Input Data'!$B$12</f>
        <v>0.05</v>
      </c>
      <c r="D773" s="15">
        <f>-(Table2[[#This Row],[Volume]]*(1-Table2[[#This Row],[Discount]])*'Input Data'!$B$2)/Table2[[#This Row],[Volume]]</f>
        <v>475</v>
      </c>
      <c r="E773">
        <f>ROUNDUP(Table2[[#This Row],[Volume]]/'Input Data'!$B$13,0)</f>
        <v>5</v>
      </c>
      <c r="F773">
        <f>-Table2[[#This Row],[Multiplier]]*'Input Data'!$B$3</f>
        <v>250000</v>
      </c>
      <c r="G773">
        <f>(1 - (1 / (1 + EXP(-((Table2[[#This Row],[Volume]] / 1000) - 4.25))))) * 0.4 + 0.6</f>
        <v>0.78950963625117243</v>
      </c>
      <c r="H773">
        <f>Table2[[#This Row],[Sigmoid]]*'Input Data'!$B$7</f>
        <v>592.13222718837937</v>
      </c>
    </row>
    <row r="774" spans="1:8" x14ac:dyDescent="0.25">
      <c r="A774">
        <v>4360</v>
      </c>
      <c r="B774">
        <f>IF(Table2[[#This Row],[Volume]]&lt;'Input Data'!$B$9,'Input Data'!$B$9,IF(Table2[[#This Row],[Volume]]&gt;'Input Data'!$B$10,'Input Data'!$B$10,Table2[[#This Row],[Volume]]))</f>
        <v>4360</v>
      </c>
      <c r="C774" s="18">
        <f>ROUNDDOWN((Table2[[#This Row],[Volume Used]]-'Input Data'!$B$9)/'Input Data'!$B$11,0)*'Input Data'!$B$12</f>
        <v>0.05</v>
      </c>
      <c r="D774" s="15">
        <f>-(Table2[[#This Row],[Volume]]*(1-Table2[[#This Row],[Discount]])*'Input Data'!$B$2)/Table2[[#This Row],[Volume]]</f>
        <v>475</v>
      </c>
      <c r="E774">
        <f>ROUNDUP(Table2[[#This Row],[Volume]]/'Input Data'!$B$13,0)</f>
        <v>5</v>
      </c>
      <c r="F774">
        <f>-Table2[[#This Row],[Multiplier]]*'Input Data'!$B$3</f>
        <v>250000</v>
      </c>
      <c r="G774">
        <f>(1 - (1 / (1 + EXP(-((Table2[[#This Row],[Volume]] / 1000) - 4.25))))) * 0.4 + 0.6</f>
        <v>0.78901107826216244</v>
      </c>
      <c r="H774">
        <f>Table2[[#This Row],[Sigmoid]]*'Input Data'!$B$7</f>
        <v>591.75830869662184</v>
      </c>
    </row>
    <row r="775" spans="1:8" x14ac:dyDescent="0.25">
      <c r="A775">
        <v>4365</v>
      </c>
      <c r="B775">
        <f>IF(Table2[[#This Row],[Volume]]&lt;'Input Data'!$B$9,'Input Data'!$B$9,IF(Table2[[#This Row],[Volume]]&gt;'Input Data'!$B$10,'Input Data'!$B$10,Table2[[#This Row],[Volume]]))</f>
        <v>4365</v>
      </c>
      <c r="C775" s="18">
        <f>ROUNDDOWN((Table2[[#This Row],[Volume Used]]-'Input Data'!$B$9)/'Input Data'!$B$11,0)*'Input Data'!$B$12</f>
        <v>0.05</v>
      </c>
      <c r="D775" s="15">
        <f>-(Table2[[#This Row],[Volume]]*(1-Table2[[#This Row],[Discount]])*'Input Data'!$B$2)/Table2[[#This Row],[Volume]]</f>
        <v>475</v>
      </c>
      <c r="E775">
        <f>ROUNDUP(Table2[[#This Row],[Volume]]/'Input Data'!$B$13,0)</f>
        <v>5</v>
      </c>
      <c r="F775">
        <f>-Table2[[#This Row],[Multiplier]]*'Input Data'!$B$3</f>
        <v>250000</v>
      </c>
      <c r="G775">
        <f>(1 - (1 / (1 + EXP(-((Table2[[#This Row],[Volume]] / 1000) - 4.25))))) * 0.4 + 0.6</f>
        <v>0.7885126572194241</v>
      </c>
      <c r="H775">
        <f>Table2[[#This Row],[Sigmoid]]*'Input Data'!$B$7</f>
        <v>591.38449291456811</v>
      </c>
    </row>
    <row r="776" spans="1:8" x14ac:dyDescent="0.25">
      <c r="A776">
        <v>4370</v>
      </c>
      <c r="B776">
        <f>IF(Table2[[#This Row],[Volume]]&lt;'Input Data'!$B$9,'Input Data'!$B$9,IF(Table2[[#This Row],[Volume]]&gt;'Input Data'!$B$10,'Input Data'!$B$10,Table2[[#This Row],[Volume]]))</f>
        <v>4370</v>
      </c>
      <c r="C776" s="18">
        <f>ROUNDDOWN((Table2[[#This Row],[Volume Used]]-'Input Data'!$B$9)/'Input Data'!$B$11,0)*'Input Data'!$B$12</f>
        <v>0.05</v>
      </c>
      <c r="D776" s="15">
        <f>-(Table2[[#This Row],[Volume]]*(1-Table2[[#This Row],[Discount]])*'Input Data'!$B$2)/Table2[[#This Row],[Volume]]</f>
        <v>475</v>
      </c>
      <c r="E776">
        <f>ROUNDUP(Table2[[#This Row],[Volume]]/'Input Data'!$B$13,0)</f>
        <v>5</v>
      </c>
      <c r="F776">
        <f>-Table2[[#This Row],[Multiplier]]*'Input Data'!$B$3</f>
        <v>250000</v>
      </c>
      <c r="G776">
        <f>(1 - (1 / (1 + EXP(-((Table2[[#This Row],[Volume]] / 1000) - 4.25))))) * 0.4 + 0.6</f>
        <v>0.78801437929417129</v>
      </c>
      <c r="H776">
        <f>Table2[[#This Row],[Sigmoid]]*'Input Data'!$B$7</f>
        <v>591.01078447062844</v>
      </c>
    </row>
    <row r="777" spans="1:8" x14ac:dyDescent="0.25">
      <c r="A777">
        <v>4375</v>
      </c>
      <c r="B777">
        <f>IF(Table2[[#This Row],[Volume]]&lt;'Input Data'!$B$9,'Input Data'!$B$9,IF(Table2[[#This Row],[Volume]]&gt;'Input Data'!$B$10,'Input Data'!$B$10,Table2[[#This Row],[Volume]]))</f>
        <v>4375</v>
      </c>
      <c r="C777" s="18">
        <f>ROUNDDOWN((Table2[[#This Row],[Volume Used]]-'Input Data'!$B$9)/'Input Data'!$B$11,0)*'Input Data'!$B$12</f>
        <v>0.05</v>
      </c>
      <c r="D777" s="15">
        <f>-(Table2[[#This Row],[Volume]]*(1-Table2[[#This Row],[Discount]])*'Input Data'!$B$2)/Table2[[#This Row],[Volume]]</f>
        <v>475</v>
      </c>
      <c r="E777">
        <f>ROUNDUP(Table2[[#This Row],[Volume]]/'Input Data'!$B$13,0)</f>
        <v>5</v>
      </c>
      <c r="F777">
        <f>-Table2[[#This Row],[Multiplier]]*'Input Data'!$B$3</f>
        <v>250000</v>
      </c>
      <c r="G777">
        <f>(1 - (1 / (1 + EXP(-((Table2[[#This Row],[Volume]] / 1000) - 4.25))))) * 0.4 + 0.6</f>
        <v>0.78751625065049746</v>
      </c>
      <c r="H777">
        <f>Table2[[#This Row],[Sigmoid]]*'Input Data'!$B$7</f>
        <v>590.63718798787306</v>
      </c>
    </row>
    <row r="778" spans="1:8" x14ac:dyDescent="0.25">
      <c r="A778">
        <v>4380</v>
      </c>
      <c r="B778">
        <f>IF(Table2[[#This Row],[Volume]]&lt;'Input Data'!$B$9,'Input Data'!$B$9,IF(Table2[[#This Row],[Volume]]&gt;'Input Data'!$B$10,'Input Data'!$B$10,Table2[[#This Row],[Volume]]))</f>
        <v>4380</v>
      </c>
      <c r="C778" s="18">
        <f>ROUNDDOWN((Table2[[#This Row],[Volume Used]]-'Input Data'!$B$9)/'Input Data'!$B$11,0)*'Input Data'!$B$12</f>
        <v>0.05</v>
      </c>
      <c r="D778" s="15">
        <f>-(Table2[[#This Row],[Volume]]*(1-Table2[[#This Row],[Discount]])*'Input Data'!$B$2)/Table2[[#This Row],[Volume]]</f>
        <v>475</v>
      </c>
      <c r="E778">
        <f>ROUNDUP(Table2[[#This Row],[Volume]]/'Input Data'!$B$13,0)</f>
        <v>5</v>
      </c>
      <c r="F778">
        <f>-Table2[[#This Row],[Multiplier]]*'Input Data'!$B$3</f>
        <v>250000</v>
      </c>
      <c r="G778">
        <f>(1 - (1 / (1 + EXP(-((Table2[[#This Row],[Volume]] / 1000) - 4.25))))) * 0.4 + 0.6</f>
        <v>0.78701827744507247</v>
      </c>
      <c r="H778">
        <f>Table2[[#This Row],[Sigmoid]]*'Input Data'!$B$7</f>
        <v>590.26370808380432</v>
      </c>
    </row>
    <row r="779" spans="1:8" x14ac:dyDescent="0.25">
      <c r="A779">
        <v>4385</v>
      </c>
      <c r="B779">
        <f>IF(Table2[[#This Row],[Volume]]&lt;'Input Data'!$B$9,'Input Data'!$B$9,IF(Table2[[#This Row],[Volume]]&gt;'Input Data'!$B$10,'Input Data'!$B$10,Table2[[#This Row],[Volume]]))</f>
        <v>4385</v>
      </c>
      <c r="C779" s="18">
        <f>ROUNDDOWN((Table2[[#This Row],[Volume Used]]-'Input Data'!$B$9)/'Input Data'!$B$11,0)*'Input Data'!$B$12</f>
        <v>0.05</v>
      </c>
      <c r="D779" s="15">
        <f>-(Table2[[#This Row],[Volume]]*(1-Table2[[#This Row],[Discount]])*'Input Data'!$B$2)/Table2[[#This Row],[Volume]]</f>
        <v>475</v>
      </c>
      <c r="E779">
        <f>ROUNDUP(Table2[[#This Row],[Volume]]/'Input Data'!$B$13,0)</f>
        <v>5</v>
      </c>
      <c r="F779">
        <f>-Table2[[#This Row],[Multiplier]]*'Input Data'!$B$3</f>
        <v>250000</v>
      </c>
      <c r="G779">
        <f>(1 - (1 / (1 + EXP(-((Table2[[#This Row],[Volume]] / 1000) - 4.25))))) * 0.4 + 0.6</f>
        <v>0.78652046582683965</v>
      </c>
      <c r="H779">
        <f>Table2[[#This Row],[Sigmoid]]*'Input Data'!$B$7</f>
        <v>589.8903493701298</v>
      </c>
    </row>
    <row r="780" spans="1:8" x14ac:dyDescent="0.25">
      <c r="A780">
        <v>4390</v>
      </c>
      <c r="B780">
        <f>IF(Table2[[#This Row],[Volume]]&lt;'Input Data'!$B$9,'Input Data'!$B$9,IF(Table2[[#This Row],[Volume]]&gt;'Input Data'!$B$10,'Input Data'!$B$10,Table2[[#This Row],[Volume]]))</f>
        <v>4390</v>
      </c>
      <c r="C780" s="18">
        <f>ROUNDDOWN((Table2[[#This Row],[Volume Used]]-'Input Data'!$B$9)/'Input Data'!$B$11,0)*'Input Data'!$B$12</f>
        <v>0.05</v>
      </c>
      <c r="D780" s="15">
        <f>-(Table2[[#This Row],[Volume]]*(1-Table2[[#This Row],[Discount]])*'Input Data'!$B$2)/Table2[[#This Row],[Volume]]</f>
        <v>475</v>
      </c>
      <c r="E780">
        <f>ROUNDUP(Table2[[#This Row],[Volume]]/'Input Data'!$B$13,0)</f>
        <v>5</v>
      </c>
      <c r="F780">
        <f>-Table2[[#This Row],[Multiplier]]*'Input Data'!$B$3</f>
        <v>250000</v>
      </c>
      <c r="G780">
        <f>(1 - (1 / (1 + EXP(-((Table2[[#This Row],[Volume]] / 1000) - 4.25))))) * 0.4 + 0.6</f>
        <v>0.78602282193671424</v>
      </c>
      <c r="H780">
        <f>Table2[[#This Row],[Sigmoid]]*'Input Data'!$B$7</f>
        <v>589.51711645253567</v>
      </c>
    </row>
    <row r="781" spans="1:8" x14ac:dyDescent="0.25">
      <c r="A781">
        <v>4395</v>
      </c>
      <c r="B781">
        <f>IF(Table2[[#This Row],[Volume]]&lt;'Input Data'!$B$9,'Input Data'!$B$9,IF(Table2[[#This Row],[Volume]]&gt;'Input Data'!$B$10,'Input Data'!$B$10,Table2[[#This Row],[Volume]]))</f>
        <v>4395</v>
      </c>
      <c r="C781" s="18">
        <f>ROUNDDOWN((Table2[[#This Row],[Volume Used]]-'Input Data'!$B$9)/'Input Data'!$B$11,0)*'Input Data'!$B$12</f>
        <v>0.05</v>
      </c>
      <c r="D781" s="15">
        <f>-(Table2[[#This Row],[Volume]]*(1-Table2[[#This Row],[Discount]])*'Input Data'!$B$2)/Table2[[#This Row],[Volume]]</f>
        <v>475</v>
      </c>
      <c r="E781">
        <f>ROUNDUP(Table2[[#This Row],[Volume]]/'Input Data'!$B$13,0)</f>
        <v>5</v>
      </c>
      <c r="F781">
        <f>-Table2[[#This Row],[Multiplier]]*'Input Data'!$B$3</f>
        <v>250000</v>
      </c>
      <c r="G781">
        <f>(1 - (1 / (1 + EXP(-((Table2[[#This Row],[Volume]] / 1000) - 4.25))))) * 0.4 + 0.6</f>
        <v>0.78552535190728212</v>
      </c>
      <c r="H781">
        <f>Table2[[#This Row],[Sigmoid]]*'Input Data'!$B$7</f>
        <v>589.1440139304616</v>
      </c>
    </row>
    <row r="782" spans="1:8" x14ac:dyDescent="0.25">
      <c r="A782">
        <v>4400</v>
      </c>
      <c r="B782">
        <f>IF(Table2[[#This Row],[Volume]]&lt;'Input Data'!$B$9,'Input Data'!$B$9,IF(Table2[[#This Row],[Volume]]&gt;'Input Data'!$B$10,'Input Data'!$B$10,Table2[[#This Row],[Volume]]))</f>
        <v>4400</v>
      </c>
      <c r="C782" s="18">
        <f>ROUNDDOWN((Table2[[#This Row],[Volume Used]]-'Input Data'!$B$9)/'Input Data'!$B$11,0)*'Input Data'!$B$12</f>
        <v>0.05</v>
      </c>
      <c r="D782" s="15">
        <f>-(Table2[[#This Row],[Volume]]*(1-Table2[[#This Row],[Discount]])*'Input Data'!$B$2)/Table2[[#This Row],[Volume]]</f>
        <v>475</v>
      </c>
      <c r="E782">
        <f>ROUNDUP(Table2[[#This Row],[Volume]]/'Input Data'!$B$13,0)</f>
        <v>5</v>
      </c>
      <c r="F782">
        <f>-Table2[[#This Row],[Multiplier]]*'Input Data'!$B$3</f>
        <v>250000</v>
      </c>
      <c r="G782">
        <f>(1 - (1 / (1 + EXP(-((Table2[[#This Row],[Volume]] / 1000) - 4.25))))) * 0.4 + 0.6</f>
        <v>0.78502806186250007</v>
      </c>
      <c r="H782">
        <f>Table2[[#This Row],[Sigmoid]]*'Input Data'!$B$7</f>
        <v>588.77104639687502</v>
      </c>
    </row>
    <row r="783" spans="1:8" x14ac:dyDescent="0.25">
      <c r="A783">
        <v>4405</v>
      </c>
      <c r="B783">
        <f>IF(Table2[[#This Row],[Volume]]&lt;'Input Data'!$B$9,'Input Data'!$B$9,IF(Table2[[#This Row],[Volume]]&gt;'Input Data'!$B$10,'Input Data'!$B$10,Table2[[#This Row],[Volume]]))</f>
        <v>4405</v>
      </c>
      <c r="C783" s="18">
        <f>ROUNDDOWN((Table2[[#This Row],[Volume Used]]-'Input Data'!$B$9)/'Input Data'!$B$11,0)*'Input Data'!$B$12</f>
        <v>0.05</v>
      </c>
      <c r="D783" s="15">
        <f>-(Table2[[#This Row],[Volume]]*(1-Table2[[#This Row],[Discount]])*'Input Data'!$B$2)/Table2[[#This Row],[Volume]]</f>
        <v>475</v>
      </c>
      <c r="E783">
        <f>ROUNDUP(Table2[[#This Row],[Volume]]/'Input Data'!$B$13,0)</f>
        <v>5</v>
      </c>
      <c r="F783">
        <f>-Table2[[#This Row],[Multiplier]]*'Input Data'!$B$3</f>
        <v>250000</v>
      </c>
      <c r="G783">
        <f>(1 - (1 / (1 + EXP(-((Table2[[#This Row],[Volume]] / 1000) - 4.25))))) * 0.4 + 0.6</f>
        <v>0.7845309579173968</v>
      </c>
      <c r="H783">
        <f>Table2[[#This Row],[Sigmoid]]*'Input Data'!$B$7</f>
        <v>588.39821843804759</v>
      </c>
    </row>
    <row r="784" spans="1:8" x14ac:dyDescent="0.25">
      <c r="A784">
        <v>4410</v>
      </c>
      <c r="B784">
        <f>IF(Table2[[#This Row],[Volume]]&lt;'Input Data'!$B$9,'Input Data'!$B$9,IF(Table2[[#This Row],[Volume]]&gt;'Input Data'!$B$10,'Input Data'!$B$10,Table2[[#This Row],[Volume]]))</f>
        <v>4410</v>
      </c>
      <c r="C784" s="18">
        <f>ROUNDDOWN((Table2[[#This Row],[Volume Used]]-'Input Data'!$B$9)/'Input Data'!$B$11,0)*'Input Data'!$B$12</f>
        <v>0.05</v>
      </c>
      <c r="D784" s="15">
        <f>-(Table2[[#This Row],[Volume]]*(1-Table2[[#This Row],[Discount]])*'Input Data'!$B$2)/Table2[[#This Row],[Volume]]</f>
        <v>475</v>
      </c>
      <c r="E784">
        <f>ROUNDUP(Table2[[#This Row],[Volume]]/'Input Data'!$B$13,0)</f>
        <v>5</v>
      </c>
      <c r="F784">
        <f>-Table2[[#This Row],[Multiplier]]*'Input Data'!$B$3</f>
        <v>250000</v>
      </c>
      <c r="G784">
        <f>(1 - (1 / (1 + EXP(-((Table2[[#This Row],[Volume]] / 1000) - 4.25))))) * 0.4 + 0.6</f>
        <v>0.78403404617777372</v>
      </c>
      <c r="H784">
        <f>Table2[[#This Row],[Sigmoid]]*'Input Data'!$B$7</f>
        <v>588.02553463333027</v>
      </c>
    </row>
    <row r="785" spans="1:8" x14ac:dyDescent="0.25">
      <c r="A785">
        <v>4415</v>
      </c>
      <c r="B785">
        <f>IF(Table2[[#This Row],[Volume]]&lt;'Input Data'!$B$9,'Input Data'!$B$9,IF(Table2[[#This Row],[Volume]]&gt;'Input Data'!$B$10,'Input Data'!$B$10,Table2[[#This Row],[Volume]]))</f>
        <v>4415</v>
      </c>
      <c r="C785" s="18">
        <f>ROUNDDOWN((Table2[[#This Row],[Volume Used]]-'Input Data'!$B$9)/'Input Data'!$B$11,0)*'Input Data'!$B$12</f>
        <v>0.05</v>
      </c>
      <c r="D785" s="15">
        <f>-(Table2[[#This Row],[Volume]]*(1-Table2[[#This Row],[Discount]])*'Input Data'!$B$2)/Table2[[#This Row],[Volume]]</f>
        <v>475</v>
      </c>
      <c r="E785">
        <f>ROUNDUP(Table2[[#This Row],[Volume]]/'Input Data'!$B$13,0)</f>
        <v>5</v>
      </c>
      <c r="F785">
        <f>-Table2[[#This Row],[Multiplier]]*'Input Data'!$B$3</f>
        <v>250000</v>
      </c>
      <c r="G785">
        <f>(1 - (1 / (1 + EXP(-((Table2[[#This Row],[Volume]] / 1000) - 4.25))))) * 0.4 + 0.6</f>
        <v>0.78353733273990878</v>
      </c>
      <c r="H785">
        <f>Table2[[#This Row],[Sigmoid]]*'Input Data'!$B$7</f>
        <v>587.65299955493163</v>
      </c>
    </row>
    <row r="786" spans="1:8" x14ac:dyDescent="0.25">
      <c r="A786">
        <v>4420</v>
      </c>
      <c r="B786">
        <f>IF(Table2[[#This Row],[Volume]]&lt;'Input Data'!$B$9,'Input Data'!$B$9,IF(Table2[[#This Row],[Volume]]&gt;'Input Data'!$B$10,'Input Data'!$B$10,Table2[[#This Row],[Volume]]))</f>
        <v>4420</v>
      </c>
      <c r="C786" s="18">
        <f>ROUNDDOWN((Table2[[#This Row],[Volume Used]]-'Input Data'!$B$9)/'Input Data'!$B$11,0)*'Input Data'!$B$12</f>
        <v>0.05</v>
      </c>
      <c r="D786" s="15">
        <f>-(Table2[[#This Row],[Volume]]*(1-Table2[[#This Row],[Discount]])*'Input Data'!$B$2)/Table2[[#This Row],[Volume]]</f>
        <v>475</v>
      </c>
      <c r="E786">
        <f>ROUNDUP(Table2[[#This Row],[Volume]]/'Input Data'!$B$13,0)</f>
        <v>5</v>
      </c>
      <c r="F786">
        <f>-Table2[[#This Row],[Multiplier]]*'Input Data'!$B$3</f>
        <v>250000</v>
      </c>
      <c r="G786">
        <f>(1 - (1 / (1 + EXP(-((Table2[[#This Row],[Volume]] / 1000) - 4.25))))) * 0.4 + 0.6</f>
        <v>0.78304082369025962</v>
      </c>
      <c r="H786">
        <f>Table2[[#This Row],[Sigmoid]]*'Input Data'!$B$7</f>
        <v>587.28061776769471</v>
      </c>
    </row>
    <row r="787" spans="1:8" x14ac:dyDescent="0.25">
      <c r="A787">
        <v>4425</v>
      </c>
      <c r="B787">
        <f>IF(Table2[[#This Row],[Volume]]&lt;'Input Data'!$B$9,'Input Data'!$B$9,IF(Table2[[#This Row],[Volume]]&gt;'Input Data'!$B$10,'Input Data'!$B$10,Table2[[#This Row],[Volume]]))</f>
        <v>4425</v>
      </c>
      <c r="C787" s="18">
        <f>ROUNDDOWN((Table2[[#This Row],[Volume Used]]-'Input Data'!$B$9)/'Input Data'!$B$11,0)*'Input Data'!$B$12</f>
        <v>0.05</v>
      </c>
      <c r="D787" s="15">
        <f>-(Table2[[#This Row],[Volume]]*(1-Table2[[#This Row],[Discount]])*'Input Data'!$B$2)/Table2[[#This Row],[Volume]]</f>
        <v>475</v>
      </c>
      <c r="E787">
        <f>ROUNDUP(Table2[[#This Row],[Volume]]/'Input Data'!$B$13,0)</f>
        <v>5</v>
      </c>
      <c r="F787">
        <f>-Table2[[#This Row],[Multiplier]]*'Input Data'!$B$3</f>
        <v>250000</v>
      </c>
      <c r="G787">
        <f>(1 - (1 / (1 + EXP(-((Table2[[#This Row],[Volume]] / 1000) - 4.25))))) * 0.4 + 0.6</f>
        <v>0.78254452510516848</v>
      </c>
      <c r="H787">
        <f>Table2[[#This Row],[Sigmoid]]*'Input Data'!$B$7</f>
        <v>586.90839382887634</v>
      </c>
    </row>
    <row r="788" spans="1:8" x14ac:dyDescent="0.25">
      <c r="A788">
        <v>4430</v>
      </c>
      <c r="B788">
        <f>IF(Table2[[#This Row],[Volume]]&lt;'Input Data'!$B$9,'Input Data'!$B$9,IF(Table2[[#This Row],[Volume]]&gt;'Input Data'!$B$10,'Input Data'!$B$10,Table2[[#This Row],[Volume]]))</f>
        <v>4430</v>
      </c>
      <c r="C788" s="18">
        <f>ROUNDDOWN((Table2[[#This Row],[Volume Used]]-'Input Data'!$B$9)/'Input Data'!$B$11,0)*'Input Data'!$B$12</f>
        <v>0.05</v>
      </c>
      <c r="D788" s="15">
        <f>-(Table2[[#This Row],[Volume]]*(1-Table2[[#This Row],[Discount]])*'Input Data'!$B$2)/Table2[[#This Row],[Volume]]</f>
        <v>475</v>
      </c>
      <c r="E788">
        <f>ROUNDUP(Table2[[#This Row],[Volume]]/'Input Data'!$B$13,0)</f>
        <v>5</v>
      </c>
      <c r="F788">
        <f>-Table2[[#This Row],[Multiplier]]*'Input Data'!$B$3</f>
        <v>250000</v>
      </c>
      <c r="G788">
        <f>(1 - (1 / (1 + EXP(-((Table2[[#This Row],[Volume]] / 1000) - 4.25))))) * 0.4 + 0.6</f>
        <v>0.78204844305056798</v>
      </c>
      <c r="H788">
        <f>Table2[[#This Row],[Sigmoid]]*'Input Data'!$B$7</f>
        <v>586.53633228792603</v>
      </c>
    </row>
    <row r="789" spans="1:8" x14ac:dyDescent="0.25">
      <c r="A789">
        <v>4435</v>
      </c>
      <c r="B789">
        <f>IF(Table2[[#This Row],[Volume]]&lt;'Input Data'!$B$9,'Input Data'!$B$9,IF(Table2[[#This Row],[Volume]]&gt;'Input Data'!$B$10,'Input Data'!$B$10,Table2[[#This Row],[Volume]]))</f>
        <v>4435</v>
      </c>
      <c r="C789" s="18">
        <f>ROUNDDOWN((Table2[[#This Row],[Volume Used]]-'Input Data'!$B$9)/'Input Data'!$B$11,0)*'Input Data'!$B$12</f>
        <v>0.05</v>
      </c>
      <c r="D789" s="15">
        <f>-(Table2[[#This Row],[Volume]]*(1-Table2[[#This Row],[Discount]])*'Input Data'!$B$2)/Table2[[#This Row],[Volume]]</f>
        <v>475</v>
      </c>
      <c r="E789">
        <f>ROUNDUP(Table2[[#This Row],[Volume]]/'Input Data'!$B$13,0)</f>
        <v>5</v>
      </c>
      <c r="F789">
        <f>-Table2[[#This Row],[Multiplier]]*'Input Data'!$B$3</f>
        <v>250000</v>
      </c>
      <c r="G789">
        <f>(1 - (1 / (1 + EXP(-((Table2[[#This Row],[Volume]] / 1000) - 4.25))))) * 0.4 + 0.6</f>
        <v>0.78155258358168822</v>
      </c>
      <c r="H789">
        <f>Table2[[#This Row],[Sigmoid]]*'Input Data'!$B$7</f>
        <v>586.16443768626618</v>
      </c>
    </row>
    <row r="790" spans="1:8" x14ac:dyDescent="0.25">
      <c r="A790">
        <v>4440</v>
      </c>
      <c r="B790">
        <f>IF(Table2[[#This Row],[Volume]]&lt;'Input Data'!$B$9,'Input Data'!$B$9,IF(Table2[[#This Row],[Volume]]&gt;'Input Data'!$B$10,'Input Data'!$B$10,Table2[[#This Row],[Volume]]))</f>
        <v>4440</v>
      </c>
      <c r="C790" s="18">
        <f>ROUNDDOWN((Table2[[#This Row],[Volume Used]]-'Input Data'!$B$9)/'Input Data'!$B$11,0)*'Input Data'!$B$12</f>
        <v>0.05</v>
      </c>
      <c r="D790" s="15">
        <f>-(Table2[[#This Row],[Volume]]*(1-Table2[[#This Row],[Discount]])*'Input Data'!$B$2)/Table2[[#This Row],[Volume]]</f>
        <v>475</v>
      </c>
      <c r="E790">
        <f>ROUNDUP(Table2[[#This Row],[Volume]]/'Input Data'!$B$13,0)</f>
        <v>5</v>
      </c>
      <c r="F790">
        <f>-Table2[[#This Row],[Multiplier]]*'Input Data'!$B$3</f>
        <v>250000</v>
      </c>
      <c r="G790">
        <f>(1 - (1 / (1 + EXP(-((Table2[[#This Row],[Volume]] / 1000) - 4.25))))) * 0.4 + 0.6</f>
        <v>0.78105695274276421</v>
      </c>
      <c r="H790">
        <f>Table2[[#This Row],[Sigmoid]]*'Input Data'!$B$7</f>
        <v>585.79271455707317</v>
      </c>
    </row>
    <row r="791" spans="1:8" x14ac:dyDescent="0.25">
      <c r="A791">
        <v>4445</v>
      </c>
      <c r="B791">
        <f>IF(Table2[[#This Row],[Volume]]&lt;'Input Data'!$B$9,'Input Data'!$B$9,IF(Table2[[#This Row],[Volume]]&gt;'Input Data'!$B$10,'Input Data'!$B$10,Table2[[#This Row],[Volume]]))</f>
        <v>4445</v>
      </c>
      <c r="C791" s="18">
        <f>ROUNDDOWN((Table2[[#This Row],[Volume Used]]-'Input Data'!$B$9)/'Input Data'!$B$11,0)*'Input Data'!$B$12</f>
        <v>0.05</v>
      </c>
      <c r="D791" s="15">
        <f>-(Table2[[#This Row],[Volume]]*(1-Table2[[#This Row],[Discount]])*'Input Data'!$B$2)/Table2[[#This Row],[Volume]]</f>
        <v>475</v>
      </c>
      <c r="E791">
        <f>ROUNDUP(Table2[[#This Row],[Volume]]/'Input Data'!$B$13,0)</f>
        <v>5</v>
      </c>
      <c r="F791">
        <f>-Table2[[#This Row],[Multiplier]]*'Input Data'!$B$3</f>
        <v>250000</v>
      </c>
      <c r="G791">
        <f>(1 - (1 / (1 + EXP(-((Table2[[#This Row],[Volume]] / 1000) - 4.25))))) * 0.4 + 0.6</f>
        <v>0.78056155656674631</v>
      </c>
      <c r="H791">
        <f>Table2[[#This Row],[Sigmoid]]*'Input Data'!$B$7</f>
        <v>585.42116742505971</v>
      </c>
    </row>
    <row r="792" spans="1:8" x14ac:dyDescent="0.25">
      <c r="A792">
        <v>4450</v>
      </c>
      <c r="B792">
        <f>IF(Table2[[#This Row],[Volume]]&lt;'Input Data'!$B$9,'Input Data'!$B$9,IF(Table2[[#This Row],[Volume]]&gt;'Input Data'!$B$10,'Input Data'!$B$10,Table2[[#This Row],[Volume]]))</f>
        <v>4450</v>
      </c>
      <c r="C792" s="18">
        <f>ROUNDDOWN((Table2[[#This Row],[Volume Used]]-'Input Data'!$B$9)/'Input Data'!$B$11,0)*'Input Data'!$B$12</f>
        <v>0.05</v>
      </c>
      <c r="D792" s="15">
        <f>-(Table2[[#This Row],[Volume]]*(1-Table2[[#This Row],[Discount]])*'Input Data'!$B$2)/Table2[[#This Row],[Volume]]</f>
        <v>475</v>
      </c>
      <c r="E792">
        <f>ROUNDUP(Table2[[#This Row],[Volume]]/'Input Data'!$B$13,0)</f>
        <v>5</v>
      </c>
      <c r="F792">
        <f>-Table2[[#This Row],[Multiplier]]*'Input Data'!$B$3</f>
        <v>250000</v>
      </c>
      <c r="G792">
        <f>(1 - (1 / (1 + EXP(-((Table2[[#This Row],[Volume]] / 1000) - 4.25))))) * 0.4 + 0.6</f>
        <v>0.7800664010750088</v>
      </c>
      <c r="H792">
        <f>Table2[[#This Row],[Sigmoid]]*'Input Data'!$B$7</f>
        <v>585.0498008062566</v>
      </c>
    </row>
    <row r="793" spans="1:8" x14ac:dyDescent="0.25">
      <c r="A793">
        <v>4455</v>
      </c>
      <c r="B793">
        <f>IF(Table2[[#This Row],[Volume]]&lt;'Input Data'!$B$9,'Input Data'!$B$9,IF(Table2[[#This Row],[Volume]]&gt;'Input Data'!$B$10,'Input Data'!$B$10,Table2[[#This Row],[Volume]]))</f>
        <v>4455</v>
      </c>
      <c r="C793" s="18">
        <f>ROUNDDOWN((Table2[[#This Row],[Volume Used]]-'Input Data'!$B$9)/'Input Data'!$B$11,0)*'Input Data'!$B$12</f>
        <v>0.05</v>
      </c>
      <c r="D793" s="15">
        <f>-(Table2[[#This Row],[Volume]]*(1-Table2[[#This Row],[Discount]])*'Input Data'!$B$2)/Table2[[#This Row],[Volume]]</f>
        <v>475</v>
      </c>
      <c r="E793">
        <f>ROUNDUP(Table2[[#This Row],[Volume]]/'Input Data'!$B$13,0)</f>
        <v>5</v>
      </c>
      <c r="F793">
        <f>-Table2[[#This Row],[Multiplier]]*'Input Data'!$B$3</f>
        <v>250000</v>
      </c>
      <c r="G793">
        <f>(1 - (1 / (1 + EXP(-((Table2[[#This Row],[Volume]] / 1000) - 4.25))))) * 0.4 + 0.6</f>
        <v>0.77957149227706324</v>
      </c>
      <c r="H793">
        <f>Table2[[#This Row],[Sigmoid]]*'Input Data'!$B$7</f>
        <v>584.6786192077974</v>
      </c>
    </row>
    <row r="794" spans="1:8" x14ac:dyDescent="0.25">
      <c r="A794">
        <v>4460</v>
      </c>
      <c r="B794">
        <f>IF(Table2[[#This Row],[Volume]]&lt;'Input Data'!$B$9,'Input Data'!$B$9,IF(Table2[[#This Row],[Volume]]&gt;'Input Data'!$B$10,'Input Data'!$B$10,Table2[[#This Row],[Volume]]))</f>
        <v>4460</v>
      </c>
      <c r="C794" s="18">
        <f>ROUNDDOWN((Table2[[#This Row],[Volume Used]]-'Input Data'!$B$9)/'Input Data'!$B$11,0)*'Input Data'!$B$12</f>
        <v>0.05</v>
      </c>
      <c r="D794" s="15">
        <f>-(Table2[[#This Row],[Volume]]*(1-Table2[[#This Row],[Discount]])*'Input Data'!$B$2)/Table2[[#This Row],[Volume]]</f>
        <v>475</v>
      </c>
      <c r="E794">
        <f>ROUNDUP(Table2[[#This Row],[Volume]]/'Input Data'!$B$13,0)</f>
        <v>5</v>
      </c>
      <c r="F794">
        <f>-Table2[[#This Row],[Multiplier]]*'Input Data'!$B$3</f>
        <v>250000</v>
      </c>
      <c r="G794">
        <f>(1 - (1 / (1 + EXP(-((Table2[[#This Row],[Volume]] / 1000) - 4.25))))) * 0.4 + 0.6</f>
        <v>0.7790768361702699</v>
      </c>
      <c r="H794">
        <f>Table2[[#This Row],[Sigmoid]]*'Input Data'!$B$7</f>
        <v>584.3076271277024</v>
      </c>
    </row>
    <row r="795" spans="1:8" x14ac:dyDescent="0.25">
      <c r="A795">
        <v>4465</v>
      </c>
      <c r="B795">
        <f>IF(Table2[[#This Row],[Volume]]&lt;'Input Data'!$B$9,'Input Data'!$B$9,IF(Table2[[#This Row],[Volume]]&gt;'Input Data'!$B$10,'Input Data'!$B$10,Table2[[#This Row],[Volume]]))</f>
        <v>4465</v>
      </c>
      <c r="C795" s="18">
        <f>ROUNDDOWN((Table2[[#This Row],[Volume Used]]-'Input Data'!$B$9)/'Input Data'!$B$11,0)*'Input Data'!$B$12</f>
        <v>0.05</v>
      </c>
      <c r="D795" s="15">
        <f>-(Table2[[#This Row],[Volume]]*(1-Table2[[#This Row],[Discount]])*'Input Data'!$B$2)/Table2[[#This Row],[Volume]]</f>
        <v>475</v>
      </c>
      <c r="E795">
        <f>ROUNDUP(Table2[[#This Row],[Volume]]/'Input Data'!$B$13,0)</f>
        <v>5</v>
      </c>
      <c r="F795">
        <f>-Table2[[#This Row],[Multiplier]]*'Input Data'!$B$3</f>
        <v>250000</v>
      </c>
      <c r="G795">
        <f>(1 - (1 / (1 + EXP(-((Table2[[#This Row],[Volume]] / 1000) - 4.25))))) * 0.4 + 0.6</f>
        <v>0.77858243873955268</v>
      </c>
      <c r="H795">
        <f>Table2[[#This Row],[Sigmoid]]*'Input Data'!$B$7</f>
        <v>583.93682905466449</v>
      </c>
    </row>
    <row r="796" spans="1:8" x14ac:dyDescent="0.25">
      <c r="A796">
        <v>4470</v>
      </c>
      <c r="B796">
        <f>IF(Table2[[#This Row],[Volume]]&lt;'Input Data'!$B$9,'Input Data'!$B$9,IF(Table2[[#This Row],[Volume]]&gt;'Input Data'!$B$10,'Input Data'!$B$10,Table2[[#This Row],[Volume]]))</f>
        <v>4470</v>
      </c>
      <c r="C796" s="18">
        <f>ROUNDDOWN((Table2[[#This Row],[Volume Used]]-'Input Data'!$B$9)/'Input Data'!$B$11,0)*'Input Data'!$B$12</f>
        <v>0.05</v>
      </c>
      <c r="D796" s="15">
        <f>-(Table2[[#This Row],[Volume]]*(1-Table2[[#This Row],[Discount]])*'Input Data'!$B$2)/Table2[[#This Row],[Volume]]</f>
        <v>475</v>
      </c>
      <c r="E796">
        <f>ROUNDUP(Table2[[#This Row],[Volume]]/'Input Data'!$B$13,0)</f>
        <v>5</v>
      </c>
      <c r="F796">
        <f>-Table2[[#This Row],[Multiplier]]*'Input Data'!$B$3</f>
        <v>250000</v>
      </c>
      <c r="G796">
        <f>(1 - (1 / (1 + EXP(-((Table2[[#This Row],[Volume]] / 1000) - 4.25))))) * 0.4 + 0.6</f>
        <v>0.7780883059571142</v>
      </c>
      <c r="H796">
        <f>Table2[[#This Row],[Sigmoid]]*'Input Data'!$B$7</f>
        <v>583.56622946783568</v>
      </c>
    </row>
    <row r="797" spans="1:8" x14ac:dyDescent="0.25">
      <c r="A797">
        <v>4475</v>
      </c>
      <c r="B797">
        <f>IF(Table2[[#This Row],[Volume]]&lt;'Input Data'!$B$9,'Input Data'!$B$9,IF(Table2[[#This Row],[Volume]]&gt;'Input Data'!$B$10,'Input Data'!$B$10,Table2[[#This Row],[Volume]]))</f>
        <v>4475</v>
      </c>
      <c r="C797" s="18">
        <f>ROUNDDOWN((Table2[[#This Row],[Volume Used]]-'Input Data'!$B$9)/'Input Data'!$B$11,0)*'Input Data'!$B$12</f>
        <v>0.05</v>
      </c>
      <c r="D797" s="15">
        <f>-(Table2[[#This Row],[Volume]]*(1-Table2[[#This Row],[Discount]])*'Input Data'!$B$2)/Table2[[#This Row],[Volume]]</f>
        <v>475</v>
      </c>
      <c r="E797">
        <f>ROUNDUP(Table2[[#This Row],[Volume]]/'Input Data'!$B$13,0)</f>
        <v>5</v>
      </c>
      <c r="F797">
        <f>-Table2[[#This Row],[Multiplier]]*'Input Data'!$B$3</f>
        <v>250000</v>
      </c>
      <c r="G797">
        <f>(1 - (1 / (1 + EXP(-((Table2[[#This Row],[Volume]] / 1000) - 4.25))))) * 0.4 + 0.6</f>
        <v>0.77759444378215203</v>
      </c>
      <c r="H797">
        <f>Table2[[#This Row],[Sigmoid]]*'Input Data'!$B$7</f>
        <v>583.19583283661404</v>
      </c>
    </row>
    <row r="798" spans="1:8" x14ac:dyDescent="0.25">
      <c r="A798">
        <v>4480</v>
      </c>
      <c r="B798">
        <f>IF(Table2[[#This Row],[Volume]]&lt;'Input Data'!$B$9,'Input Data'!$B$9,IF(Table2[[#This Row],[Volume]]&gt;'Input Data'!$B$10,'Input Data'!$B$10,Table2[[#This Row],[Volume]]))</f>
        <v>4480</v>
      </c>
      <c r="C798" s="18">
        <f>ROUNDDOWN((Table2[[#This Row],[Volume Used]]-'Input Data'!$B$9)/'Input Data'!$B$11,0)*'Input Data'!$B$12</f>
        <v>0.05</v>
      </c>
      <c r="D798" s="15">
        <f>-(Table2[[#This Row],[Volume]]*(1-Table2[[#This Row],[Discount]])*'Input Data'!$B$2)/Table2[[#This Row],[Volume]]</f>
        <v>475</v>
      </c>
      <c r="E798">
        <f>ROUNDUP(Table2[[#This Row],[Volume]]/'Input Data'!$B$13,0)</f>
        <v>5</v>
      </c>
      <c r="F798">
        <f>-Table2[[#This Row],[Multiplier]]*'Input Data'!$B$3</f>
        <v>250000</v>
      </c>
      <c r="G798">
        <f>(1 - (1 / (1 + EXP(-((Table2[[#This Row],[Volume]] / 1000) - 4.25))))) * 0.4 + 0.6</f>
        <v>0.77710085816057772</v>
      </c>
      <c r="H798">
        <f>Table2[[#This Row],[Sigmoid]]*'Input Data'!$B$7</f>
        <v>582.82564362043331</v>
      </c>
    </row>
    <row r="799" spans="1:8" x14ac:dyDescent="0.25">
      <c r="A799">
        <v>4485</v>
      </c>
      <c r="B799">
        <f>IF(Table2[[#This Row],[Volume]]&lt;'Input Data'!$B$9,'Input Data'!$B$9,IF(Table2[[#This Row],[Volume]]&gt;'Input Data'!$B$10,'Input Data'!$B$10,Table2[[#This Row],[Volume]]))</f>
        <v>4485</v>
      </c>
      <c r="C799" s="18">
        <f>ROUNDDOWN((Table2[[#This Row],[Volume Used]]-'Input Data'!$B$9)/'Input Data'!$B$11,0)*'Input Data'!$B$12</f>
        <v>0.05</v>
      </c>
      <c r="D799" s="15">
        <f>-(Table2[[#This Row],[Volume]]*(1-Table2[[#This Row],[Discount]])*'Input Data'!$B$2)/Table2[[#This Row],[Volume]]</f>
        <v>475</v>
      </c>
      <c r="E799">
        <f>ROUNDUP(Table2[[#This Row],[Volume]]/'Input Data'!$B$13,0)</f>
        <v>5</v>
      </c>
      <c r="F799">
        <f>-Table2[[#This Row],[Multiplier]]*'Input Data'!$B$3</f>
        <v>250000</v>
      </c>
      <c r="G799">
        <f>(1 - (1 / (1 + EXP(-((Table2[[#This Row],[Volume]] / 1000) - 4.25))))) * 0.4 + 0.6</f>
        <v>0.77660755502473544</v>
      </c>
      <c r="H799">
        <f>Table2[[#This Row],[Sigmoid]]*'Input Data'!$B$7</f>
        <v>582.45566626855157</v>
      </c>
    </row>
    <row r="800" spans="1:8" x14ac:dyDescent="0.25">
      <c r="A800">
        <v>4490</v>
      </c>
      <c r="B800">
        <f>IF(Table2[[#This Row],[Volume]]&lt;'Input Data'!$B$9,'Input Data'!$B$9,IF(Table2[[#This Row],[Volume]]&gt;'Input Data'!$B$10,'Input Data'!$B$10,Table2[[#This Row],[Volume]]))</f>
        <v>4490</v>
      </c>
      <c r="C800" s="18">
        <f>ROUNDDOWN((Table2[[#This Row],[Volume Used]]-'Input Data'!$B$9)/'Input Data'!$B$11,0)*'Input Data'!$B$12</f>
        <v>0.05</v>
      </c>
      <c r="D800" s="15">
        <f>-(Table2[[#This Row],[Volume]]*(1-Table2[[#This Row],[Discount]])*'Input Data'!$B$2)/Table2[[#This Row],[Volume]]</f>
        <v>475</v>
      </c>
      <c r="E800">
        <f>ROUNDUP(Table2[[#This Row],[Volume]]/'Input Data'!$B$13,0)</f>
        <v>5</v>
      </c>
      <c r="F800">
        <f>-Table2[[#This Row],[Multiplier]]*'Input Data'!$B$3</f>
        <v>250000</v>
      </c>
      <c r="G800">
        <f>(1 - (1 / (1 + EXP(-((Table2[[#This Row],[Volume]] / 1000) - 4.25))))) * 0.4 + 0.6</f>
        <v>0.77611454029312288</v>
      </c>
      <c r="H800">
        <f>Table2[[#This Row],[Sigmoid]]*'Input Data'!$B$7</f>
        <v>582.08590521984218</v>
      </c>
    </row>
    <row r="801" spans="1:8" x14ac:dyDescent="0.25">
      <c r="A801">
        <v>4495</v>
      </c>
      <c r="B801">
        <f>IF(Table2[[#This Row],[Volume]]&lt;'Input Data'!$B$9,'Input Data'!$B$9,IF(Table2[[#This Row],[Volume]]&gt;'Input Data'!$B$10,'Input Data'!$B$10,Table2[[#This Row],[Volume]]))</f>
        <v>4495</v>
      </c>
      <c r="C801" s="18">
        <f>ROUNDDOWN((Table2[[#This Row],[Volume Used]]-'Input Data'!$B$9)/'Input Data'!$B$11,0)*'Input Data'!$B$12</f>
        <v>0.05</v>
      </c>
      <c r="D801" s="15">
        <f>-(Table2[[#This Row],[Volume]]*(1-Table2[[#This Row],[Discount]])*'Input Data'!$B$2)/Table2[[#This Row],[Volume]]</f>
        <v>475</v>
      </c>
      <c r="E801">
        <f>ROUNDUP(Table2[[#This Row],[Volume]]/'Input Data'!$B$13,0)</f>
        <v>5</v>
      </c>
      <c r="F801">
        <f>-Table2[[#This Row],[Multiplier]]*'Input Data'!$B$3</f>
        <v>250000</v>
      </c>
      <c r="G801">
        <f>(1 - (1 / (1 + EXP(-((Table2[[#This Row],[Volume]] / 1000) - 4.25))))) * 0.4 + 0.6</f>
        <v>0.77562181987011347</v>
      </c>
      <c r="H801">
        <f>Table2[[#This Row],[Sigmoid]]*'Input Data'!$B$7</f>
        <v>581.71636490258516</v>
      </c>
    </row>
    <row r="802" spans="1:8" x14ac:dyDescent="0.25">
      <c r="A802">
        <v>4500</v>
      </c>
      <c r="B802">
        <f>IF(Table2[[#This Row],[Volume]]&lt;'Input Data'!$B$9,'Input Data'!$B$9,IF(Table2[[#This Row],[Volume]]&gt;'Input Data'!$B$10,'Input Data'!$B$10,Table2[[#This Row],[Volume]]))</f>
        <v>4500</v>
      </c>
      <c r="C802" s="18">
        <f>ROUNDDOWN((Table2[[#This Row],[Volume Used]]-'Input Data'!$B$9)/'Input Data'!$B$11,0)*'Input Data'!$B$12</f>
        <v>0.1</v>
      </c>
      <c r="D802" s="15">
        <f>-(Table2[[#This Row],[Volume]]*(1-Table2[[#This Row],[Discount]])*'Input Data'!$B$2)/Table2[[#This Row],[Volume]]</f>
        <v>450</v>
      </c>
      <c r="E802">
        <f>ROUNDUP(Table2[[#This Row],[Volume]]/'Input Data'!$B$13,0)</f>
        <v>5</v>
      </c>
      <c r="F802">
        <f>-Table2[[#This Row],[Multiplier]]*'Input Data'!$B$3</f>
        <v>250000</v>
      </c>
      <c r="G802">
        <f>(1 - (1 / (1 + EXP(-((Table2[[#This Row],[Volume]] / 1000) - 4.25))))) * 0.4 + 0.6</f>
        <v>0.77512939964568073</v>
      </c>
      <c r="H802">
        <f>Table2[[#This Row],[Sigmoid]]*'Input Data'!$B$7</f>
        <v>581.34704973426051</v>
      </c>
    </row>
    <row r="803" spans="1:8" x14ac:dyDescent="0.25">
      <c r="A803">
        <v>4505</v>
      </c>
      <c r="B803">
        <f>IF(Table2[[#This Row],[Volume]]&lt;'Input Data'!$B$9,'Input Data'!$B$9,IF(Table2[[#This Row],[Volume]]&gt;'Input Data'!$B$10,'Input Data'!$B$10,Table2[[#This Row],[Volume]]))</f>
        <v>4505</v>
      </c>
      <c r="C803" s="18">
        <f>ROUNDDOWN((Table2[[#This Row],[Volume Used]]-'Input Data'!$B$9)/'Input Data'!$B$11,0)*'Input Data'!$B$12</f>
        <v>0.1</v>
      </c>
      <c r="D803" s="15">
        <f>-(Table2[[#This Row],[Volume]]*(1-Table2[[#This Row],[Discount]])*'Input Data'!$B$2)/Table2[[#This Row],[Volume]]</f>
        <v>450</v>
      </c>
      <c r="E803">
        <f>ROUNDUP(Table2[[#This Row],[Volume]]/'Input Data'!$B$13,0)</f>
        <v>5</v>
      </c>
      <c r="F803">
        <f>-Table2[[#This Row],[Multiplier]]*'Input Data'!$B$3</f>
        <v>250000</v>
      </c>
      <c r="G803">
        <f>(1 - (1 / (1 + EXP(-((Table2[[#This Row],[Volume]] / 1000) - 4.25))))) * 0.4 + 0.6</f>
        <v>0.77463728549512256</v>
      </c>
      <c r="H803">
        <f>Table2[[#This Row],[Sigmoid]]*'Input Data'!$B$7</f>
        <v>580.97796412134187</v>
      </c>
    </row>
    <row r="804" spans="1:8" x14ac:dyDescent="0.25">
      <c r="A804">
        <v>4510</v>
      </c>
      <c r="B804">
        <f>IF(Table2[[#This Row],[Volume]]&lt;'Input Data'!$B$9,'Input Data'!$B$9,IF(Table2[[#This Row],[Volume]]&gt;'Input Data'!$B$10,'Input Data'!$B$10,Table2[[#This Row],[Volume]]))</f>
        <v>4510</v>
      </c>
      <c r="C804" s="18">
        <f>ROUNDDOWN((Table2[[#This Row],[Volume Used]]-'Input Data'!$B$9)/'Input Data'!$B$11,0)*'Input Data'!$B$12</f>
        <v>0.1</v>
      </c>
      <c r="D804" s="15">
        <f>-(Table2[[#This Row],[Volume]]*(1-Table2[[#This Row],[Discount]])*'Input Data'!$B$2)/Table2[[#This Row],[Volume]]</f>
        <v>450</v>
      </c>
      <c r="E804">
        <f>ROUNDUP(Table2[[#This Row],[Volume]]/'Input Data'!$B$13,0)</f>
        <v>5</v>
      </c>
      <c r="F804">
        <f>-Table2[[#This Row],[Multiplier]]*'Input Data'!$B$3</f>
        <v>250000</v>
      </c>
      <c r="G804">
        <f>(1 - (1 / (1 + EXP(-((Table2[[#This Row],[Volume]] / 1000) - 4.25))))) * 0.4 + 0.6</f>
        <v>0.7741454832787884</v>
      </c>
      <c r="H804">
        <f>Table2[[#This Row],[Sigmoid]]*'Input Data'!$B$7</f>
        <v>580.60911245909131</v>
      </c>
    </row>
    <row r="805" spans="1:8" x14ac:dyDescent="0.25">
      <c r="A805">
        <v>4515</v>
      </c>
      <c r="B805">
        <f>IF(Table2[[#This Row],[Volume]]&lt;'Input Data'!$B$9,'Input Data'!$B$9,IF(Table2[[#This Row],[Volume]]&gt;'Input Data'!$B$10,'Input Data'!$B$10,Table2[[#This Row],[Volume]]))</f>
        <v>4515</v>
      </c>
      <c r="C805" s="18">
        <f>ROUNDDOWN((Table2[[#This Row],[Volume Used]]-'Input Data'!$B$9)/'Input Data'!$B$11,0)*'Input Data'!$B$12</f>
        <v>0.1</v>
      </c>
      <c r="D805" s="15">
        <f>-(Table2[[#This Row],[Volume]]*(1-Table2[[#This Row],[Discount]])*'Input Data'!$B$2)/Table2[[#This Row],[Volume]]</f>
        <v>450</v>
      </c>
      <c r="E805">
        <f>ROUNDUP(Table2[[#This Row],[Volume]]/'Input Data'!$B$13,0)</f>
        <v>5</v>
      </c>
      <c r="F805">
        <f>-Table2[[#This Row],[Multiplier]]*'Input Data'!$B$3</f>
        <v>250000</v>
      </c>
      <c r="G805">
        <f>(1 - (1 / (1 + EXP(-((Table2[[#This Row],[Volume]] / 1000) - 4.25))))) * 0.4 + 0.6</f>
        <v>0.77365399884180741</v>
      </c>
      <c r="H805">
        <f>Table2[[#This Row],[Sigmoid]]*'Input Data'!$B$7</f>
        <v>580.24049913135559</v>
      </c>
    </row>
    <row r="806" spans="1:8" x14ac:dyDescent="0.25">
      <c r="A806">
        <v>4520</v>
      </c>
      <c r="B806">
        <f>IF(Table2[[#This Row],[Volume]]&lt;'Input Data'!$B$9,'Input Data'!$B$9,IF(Table2[[#This Row],[Volume]]&gt;'Input Data'!$B$10,'Input Data'!$B$10,Table2[[#This Row],[Volume]]))</f>
        <v>4520</v>
      </c>
      <c r="C806" s="18">
        <f>ROUNDDOWN((Table2[[#This Row],[Volume Used]]-'Input Data'!$B$9)/'Input Data'!$B$11,0)*'Input Data'!$B$12</f>
        <v>0.1</v>
      </c>
      <c r="D806" s="15">
        <f>-(Table2[[#This Row],[Volume]]*(1-Table2[[#This Row],[Discount]])*'Input Data'!$B$2)/Table2[[#This Row],[Volume]]</f>
        <v>450</v>
      </c>
      <c r="E806">
        <f>ROUNDUP(Table2[[#This Row],[Volume]]/'Input Data'!$B$13,0)</f>
        <v>5</v>
      </c>
      <c r="F806">
        <f>-Table2[[#This Row],[Multiplier]]*'Input Data'!$B$3</f>
        <v>250000</v>
      </c>
      <c r="G806">
        <f>(1 - (1 / (1 + EXP(-((Table2[[#This Row],[Volume]] / 1000) - 4.25))))) * 0.4 + 0.6</f>
        <v>0.77316283801381824</v>
      </c>
      <c r="H806">
        <f>Table2[[#This Row],[Sigmoid]]*'Input Data'!$B$7</f>
        <v>579.87212851036372</v>
      </c>
    </row>
    <row r="807" spans="1:8" x14ac:dyDescent="0.25">
      <c r="A807">
        <v>4525</v>
      </c>
      <c r="B807">
        <f>IF(Table2[[#This Row],[Volume]]&lt;'Input Data'!$B$9,'Input Data'!$B$9,IF(Table2[[#This Row],[Volume]]&gt;'Input Data'!$B$10,'Input Data'!$B$10,Table2[[#This Row],[Volume]]))</f>
        <v>4525</v>
      </c>
      <c r="C807" s="18">
        <f>ROUNDDOWN((Table2[[#This Row],[Volume Used]]-'Input Data'!$B$9)/'Input Data'!$B$11,0)*'Input Data'!$B$12</f>
        <v>0.1</v>
      </c>
      <c r="D807" s="15">
        <f>-(Table2[[#This Row],[Volume]]*(1-Table2[[#This Row],[Discount]])*'Input Data'!$B$2)/Table2[[#This Row],[Volume]]</f>
        <v>450</v>
      </c>
      <c r="E807">
        <f>ROUNDUP(Table2[[#This Row],[Volume]]/'Input Data'!$B$13,0)</f>
        <v>5</v>
      </c>
      <c r="F807">
        <f>-Table2[[#This Row],[Multiplier]]*'Input Data'!$B$3</f>
        <v>250000</v>
      </c>
      <c r="G807">
        <f>(1 - (1 / (1 + EXP(-((Table2[[#This Row],[Volume]] / 1000) - 4.25))))) * 0.4 + 0.6</f>
        <v>0.77267200660870072</v>
      </c>
      <c r="H807">
        <f>Table2[[#This Row],[Sigmoid]]*'Input Data'!$B$7</f>
        <v>579.50400495652559</v>
      </c>
    </row>
    <row r="808" spans="1:8" x14ac:dyDescent="0.25">
      <c r="A808">
        <v>4530</v>
      </c>
      <c r="B808">
        <f>IF(Table2[[#This Row],[Volume]]&lt;'Input Data'!$B$9,'Input Data'!$B$9,IF(Table2[[#This Row],[Volume]]&gt;'Input Data'!$B$10,'Input Data'!$B$10,Table2[[#This Row],[Volume]]))</f>
        <v>4530</v>
      </c>
      <c r="C808" s="18">
        <f>ROUNDDOWN((Table2[[#This Row],[Volume Used]]-'Input Data'!$B$9)/'Input Data'!$B$11,0)*'Input Data'!$B$12</f>
        <v>0.1</v>
      </c>
      <c r="D808" s="15">
        <f>-(Table2[[#This Row],[Volume]]*(1-Table2[[#This Row],[Discount]])*'Input Data'!$B$2)/Table2[[#This Row],[Volume]]</f>
        <v>450</v>
      </c>
      <c r="E808">
        <f>ROUNDUP(Table2[[#This Row],[Volume]]/'Input Data'!$B$13,0)</f>
        <v>5</v>
      </c>
      <c r="F808">
        <f>-Table2[[#This Row],[Multiplier]]*'Input Data'!$B$3</f>
        <v>250000</v>
      </c>
      <c r="G808">
        <f>(1 - (1 / (1 + EXP(-((Table2[[#This Row],[Volume]] / 1000) - 4.25))))) * 0.4 + 0.6</f>
        <v>0.77218151042430838</v>
      </c>
      <c r="H808">
        <f>Table2[[#This Row],[Sigmoid]]*'Input Data'!$B$7</f>
        <v>579.13613281823132</v>
      </c>
    </row>
    <row r="809" spans="1:8" x14ac:dyDescent="0.25">
      <c r="A809">
        <v>4535</v>
      </c>
      <c r="B809">
        <f>IF(Table2[[#This Row],[Volume]]&lt;'Input Data'!$B$9,'Input Data'!$B$9,IF(Table2[[#This Row],[Volume]]&gt;'Input Data'!$B$10,'Input Data'!$B$10,Table2[[#This Row],[Volume]]))</f>
        <v>4535</v>
      </c>
      <c r="C809" s="18">
        <f>ROUNDDOWN((Table2[[#This Row],[Volume Used]]-'Input Data'!$B$9)/'Input Data'!$B$11,0)*'Input Data'!$B$12</f>
        <v>0.1</v>
      </c>
      <c r="D809" s="15">
        <f>-(Table2[[#This Row],[Volume]]*(1-Table2[[#This Row],[Discount]])*'Input Data'!$B$2)/Table2[[#This Row],[Volume]]</f>
        <v>450</v>
      </c>
      <c r="E809">
        <f>ROUNDUP(Table2[[#This Row],[Volume]]/'Input Data'!$B$13,0)</f>
        <v>5</v>
      </c>
      <c r="F809">
        <f>-Table2[[#This Row],[Multiplier]]*'Input Data'!$B$3</f>
        <v>250000</v>
      </c>
      <c r="G809">
        <f>(1 - (1 / (1 + EXP(-((Table2[[#This Row],[Volume]] / 1000) - 4.25))))) * 0.4 + 0.6</f>
        <v>0.77169135524220334</v>
      </c>
      <c r="H809">
        <f>Table2[[#This Row],[Sigmoid]]*'Input Data'!$B$7</f>
        <v>578.76851643165253</v>
      </c>
    </row>
    <row r="810" spans="1:8" x14ac:dyDescent="0.25">
      <c r="A810">
        <v>4540</v>
      </c>
      <c r="B810">
        <f>IF(Table2[[#This Row],[Volume]]&lt;'Input Data'!$B$9,'Input Data'!$B$9,IF(Table2[[#This Row],[Volume]]&gt;'Input Data'!$B$10,'Input Data'!$B$10,Table2[[#This Row],[Volume]]))</f>
        <v>4540</v>
      </c>
      <c r="C810" s="18">
        <f>ROUNDDOWN((Table2[[#This Row],[Volume Used]]-'Input Data'!$B$9)/'Input Data'!$B$11,0)*'Input Data'!$B$12</f>
        <v>0.1</v>
      </c>
      <c r="D810" s="15">
        <f>-(Table2[[#This Row],[Volume]]*(1-Table2[[#This Row],[Discount]])*'Input Data'!$B$2)/Table2[[#This Row],[Volume]]</f>
        <v>450</v>
      </c>
      <c r="E810">
        <f>ROUNDUP(Table2[[#This Row],[Volume]]/'Input Data'!$B$13,0)</f>
        <v>5</v>
      </c>
      <c r="F810">
        <f>-Table2[[#This Row],[Multiplier]]*'Input Data'!$B$3</f>
        <v>250000</v>
      </c>
      <c r="G810">
        <f>(1 - (1 / (1 + EXP(-((Table2[[#This Row],[Volume]] / 1000) - 4.25))))) * 0.4 + 0.6</f>
        <v>0.7712015468273925</v>
      </c>
      <c r="H810">
        <f>Table2[[#This Row],[Sigmoid]]*'Input Data'!$B$7</f>
        <v>578.40116012054443</v>
      </c>
    </row>
    <row r="811" spans="1:8" x14ac:dyDescent="0.25">
      <c r="A811">
        <v>4545</v>
      </c>
      <c r="B811">
        <f>IF(Table2[[#This Row],[Volume]]&lt;'Input Data'!$B$9,'Input Data'!$B$9,IF(Table2[[#This Row],[Volume]]&gt;'Input Data'!$B$10,'Input Data'!$B$10,Table2[[#This Row],[Volume]]))</f>
        <v>4545</v>
      </c>
      <c r="C811" s="18">
        <f>ROUNDDOWN((Table2[[#This Row],[Volume Used]]-'Input Data'!$B$9)/'Input Data'!$B$11,0)*'Input Data'!$B$12</f>
        <v>0.1</v>
      </c>
      <c r="D811" s="15">
        <f>-(Table2[[#This Row],[Volume]]*(1-Table2[[#This Row],[Discount]])*'Input Data'!$B$2)/Table2[[#This Row],[Volume]]</f>
        <v>450</v>
      </c>
      <c r="E811">
        <f>ROUNDUP(Table2[[#This Row],[Volume]]/'Input Data'!$B$13,0)</f>
        <v>5</v>
      </c>
      <c r="F811">
        <f>-Table2[[#This Row],[Multiplier]]*'Input Data'!$B$3</f>
        <v>250000</v>
      </c>
      <c r="G811">
        <f>(1 - (1 / (1 + EXP(-((Table2[[#This Row],[Volume]] / 1000) - 4.25))))) * 0.4 + 0.6</f>
        <v>0.77071209092806603</v>
      </c>
      <c r="H811">
        <f>Table2[[#This Row],[Sigmoid]]*'Input Data'!$B$7</f>
        <v>578.03406819604947</v>
      </c>
    </row>
    <row r="812" spans="1:8" x14ac:dyDescent="0.25">
      <c r="A812">
        <v>4550</v>
      </c>
      <c r="B812">
        <f>IF(Table2[[#This Row],[Volume]]&lt;'Input Data'!$B$9,'Input Data'!$B$9,IF(Table2[[#This Row],[Volume]]&gt;'Input Data'!$B$10,'Input Data'!$B$10,Table2[[#This Row],[Volume]]))</f>
        <v>4550</v>
      </c>
      <c r="C812" s="18">
        <f>ROUNDDOWN((Table2[[#This Row],[Volume Used]]-'Input Data'!$B$9)/'Input Data'!$B$11,0)*'Input Data'!$B$12</f>
        <v>0.1</v>
      </c>
      <c r="D812" s="15">
        <f>-(Table2[[#This Row],[Volume]]*(1-Table2[[#This Row],[Discount]])*'Input Data'!$B$2)/Table2[[#This Row],[Volume]]</f>
        <v>450</v>
      </c>
      <c r="E812">
        <f>ROUNDUP(Table2[[#This Row],[Volume]]/'Input Data'!$B$13,0)</f>
        <v>5</v>
      </c>
      <c r="F812">
        <f>-Table2[[#This Row],[Multiplier]]*'Input Data'!$B$3</f>
        <v>250000</v>
      </c>
      <c r="G812">
        <f>(1 - (1 / (1 + EXP(-((Table2[[#This Row],[Volume]] / 1000) - 4.25))))) * 0.4 + 0.6</f>
        <v>0.77022299327533639</v>
      </c>
      <c r="H812">
        <f>Table2[[#This Row],[Sigmoid]]*'Input Data'!$B$7</f>
        <v>577.66724495650226</v>
      </c>
    </row>
    <row r="813" spans="1:8" x14ac:dyDescent="0.25">
      <c r="A813">
        <v>4555</v>
      </c>
      <c r="B813">
        <f>IF(Table2[[#This Row],[Volume]]&lt;'Input Data'!$B$9,'Input Data'!$B$9,IF(Table2[[#This Row],[Volume]]&gt;'Input Data'!$B$10,'Input Data'!$B$10,Table2[[#This Row],[Volume]]))</f>
        <v>4555</v>
      </c>
      <c r="C813" s="18">
        <f>ROUNDDOWN((Table2[[#This Row],[Volume Used]]-'Input Data'!$B$9)/'Input Data'!$B$11,0)*'Input Data'!$B$12</f>
        <v>0.1</v>
      </c>
      <c r="D813" s="15">
        <f>-(Table2[[#This Row],[Volume]]*(1-Table2[[#This Row],[Discount]])*'Input Data'!$B$2)/Table2[[#This Row],[Volume]]</f>
        <v>450</v>
      </c>
      <c r="E813">
        <f>ROUNDUP(Table2[[#This Row],[Volume]]/'Input Data'!$B$13,0)</f>
        <v>5</v>
      </c>
      <c r="F813">
        <f>-Table2[[#This Row],[Multiplier]]*'Input Data'!$B$3</f>
        <v>250000</v>
      </c>
      <c r="G813">
        <f>(1 - (1 / (1 + EXP(-((Table2[[#This Row],[Volume]] / 1000) - 4.25))))) * 0.4 + 0.6</f>
        <v>0.76973425958298025</v>
      </c>
      <c r="H813">
        <f>Table2[[#This Row],[Sigmoid]]*'Input Data'!$B$7</f>
        <v>577.30069468723514</v>
      </c>
    </row>
    <row r="814" spans="1:8" x14ac:dyDescent="0.25">
      <c r="A814">
        <v>4560</v>
      </c>
      <c r="B814">
        <f>IF(Table2[[#This Row],[Volume]]&lt;'Input Data'!$B$9,'Input Data'!$B$9,IF(Table2[[#This Row],[Volume]]&gt;'Input Data'!$B$10,'Input Data'!$B$10,Table2[[#This Row],[Volume]]))</f>
        <v>4560</v>
      </c>
      <c r="C814" s="18">
        <f>ROUNDDOWN((Table2[[#This Row],[Volume Used]]-'Input Data'!$B$9)/'Input Data'!$B$11,0)*'Input Data'!$B$12</f>
        <v>0.1</v>
      </c>
      <c r="D814" s="15">
        <f>-(Table2[[#This Row],[Volume]]*(1-Table2[[#This Row],[Discount]])*'Input Data'!$B$2)/Table2[[#This Row],[Volume]]</f>
        <v>450</v>
      </c>
      <c r="E814">
        <f>ROUNDUP(Table2[[#This Row],[Volume]]/'Input Data'!$B$13,0)</f>
        <v>5</v>
      </c>
      <c r="F814">
        <f>-Table2[[#This Row],[Multiplier]]*'Input Data'!$B$3</f>
        <v>250000</v>
      </c>
      <c r="G814">
        <f>(1 - (1 / (1 + EXP(-((Table2[[#This Row],[Volume]] / 1000) - 4.25))))) * 0.4 + 0.6</f>
        <v>0.76924589554718148</v>
      </c>
      <c r="H814">
        <f>Table2[[#This Row],[Sigmoid]]*'Input Data'!$B$7</f>
        <v>576.93442166038608</v>
      </c>
    </row>
    <row r="815" spans="1:8" x14ac:dyDescent="0.25">
      <c r="A815">
        <v>4565</v>
      </c>
      <c r="B815">
        <f>IF(Table2[[#This Row],[Volume]]&lt;'Input Data'!$B$9,'Input Data'!$B$9,IF(Table2[[#This Row],[Volume]]&gt;'Input Data'!$B$10,'Input Data'!$B$10,Table2[[#This Row],[Volume]]))</f>
        <v>4565</v>
      </c>
      <c r="C815" s="18">
        <f>ROUNDDOWN((Table2[[#This Row],[Volume Used]]-'Input Data'!$B$9)/'Input Data'!$B$11,0)*'Input Data'!$B$12</f>
        <v>0.1</v>
      </c>
      <c r="D815" s="15">
        <f>-(Table2[[#This Row],[Volume]]*(1-Table2[[#This Row],[Discount]])*'Input Data'!$B$2)/Table2[[#This Row],[Volume]]</f>
        <v>450</v>
      </c>
      <c r="E815">
        <f>ROUNDUP(Table2[[#This Row],[Volume]]/'Input Data'!$B$13,0)</f>
        <v>5</v>
      </c>
      <c r="F815">
        <f>-Table2[[#This Row],[Multiplier]]*'Input Data'!$B$3</f>
        <v>250000</v>
      </c>
      <c r="G815">
        <f>(1 - (1 / (1 + EXP(-((Table2[[#This Row],[Volume]] / 1000) - 4.25))))) * 0.4 + 0.6</f>
        <v>0.76875790684627632</v>
      </c>
      <c r="H815">
        <f>Table2[[#This Row],[Sigmoid]]*'Input Data'!$B$7</f>
        <v>576.56843013470723</v>
      </c>
    </row>
    <row r="816" spans="1:8" x14ac:dyDescent="0.25">
      <c r="A816">
        <v>4570</v>
      </c>
      <c r="B816">
        <f>IF(Table2[[#This Row],[Volume]]&lt;'Input Data'!$B$9,'Input Data'!$B$9,IF(Table2[[#This Row],[Volume]]&gt;'Input Data'!$B$10,'Input Data'!$B$10,Table2[[#This Row],[Volume]]))</f>
        <v>4570</v>
      </c>
      <c r="C816" s="18">
        <f>ROUNDDOWN((Table2[[#This Row],[Volume Used]]-'Input Data'!$B$9)/'Input Data'!$B$11,0)*'Input Data'!$B$12</f>
        <v>0.1</v>
      </c>
      <c r="D816" s="15">
        <f>-(Table2[[#This Row],[Volume]]*(1-Table2[[#This Row],[Discount]])*'Input Data'!$B$2)/Table2[[#This Row],[Volume]]</f>
        <v>450</v>
      </c>
      <c r="E816">
        <f>ROUNDUP(Table2[[#This Row],[Volume]]/'Input Data'!$B$13,0)</f>
        <v>5</v>
      </c>
      <c r="F816">
        <f>-Table2[[#This Row],[Multiplier]]*'Input Data'!$B$3</f>
        <v>250000</v>
      </c>
      <c r="G816">
        <f>(1 - (1 / (1 + EXP(-((Table2[[#This Row],[Volume]] / 1000) - 4.25))))) * 0.4 + 0.6</f>
        <v>0.76827029914050016</v>
      </c>
      <c r="H816">
        <f>Table2[[#This Row],[Sigmoid]]*'Input Data'!$B$7</f>
        <v>576.20272435537515</v>
      </c>
    </row>
    <row r="817" spans="1:8" x14ac:dyDescent="0.25">
      <c r="A817">
        <v>4575</v>
      </c>
      <c r="B817">
        <f>IF(Table2[[#This Row],[Volume]]&lt;'Input Data'!$B$9,'Input Data'!$B$9,IF(Table2[[#This Row],[Volume]]&gt;'Input Data'!$B$10,'Input Data'!$B$10,Table2[[#This Row],[Volume]]))</f>
        <v>4575</v>
      </c>
      <c r="C817" s="18">
        <f>ROUNDDOWN((Table2[[#This Row],[Volume Used]]-'Input Data'!$B$9)/'Input Data'!$B$11,0)*'Input Data'!$B$12</f>
        <v>0.1</v>
      </c>
      <c r="D817" s="15">
        <f>-(Table2[[#This Row],[Volume]]*(1-Table2[[#This Row],[Discount]])*'Input Data'!$B$2)/Table2[[#This Row],[Volume]]</f>
        <v>450</v>
      </c>
      <c r="E817">
        <f>ROUNDUP(Table2[[#This Row],[Volume]]/'Input Data'!$B$13,0)</f>
        <v>5</v>
      </c>
      <c r="F817">
        <f>-Table2[[#This Row],[Multiplier]]*'Input Data'!$B$3</f>
        <v>250000</v>
      </c>
      <c r="G817">
        <f>(1 - (1 / (1 + EXP(-((Table2[[#This Row],[Volume]] / 1000) - 4.25))))) * 0.4 + 0.6</f>
        <v>0.76778307807173607</v>
      </c>
      <c r="H817">
        <f>Table2[[#This Row],[Sigmoid]]*'Input Data'!$B$7</f>
        <v>575.83730855380202</v>
      </c>
    </row>
    <row r="818" spans="1:8" x14ac:dyDescent="0.25">
      <c r="A818">
        <v>4580</v>
      </c>
      <c r="B818">
        <f>IF(Table2[[#This Row],[Volume]]&lt;'Input Data'!$B$9,'Input Data'!$B$9,IF(Table2[[#This Row],[Volume]]&gt;'Input Data'!$B$10,'Input Data'!$B$10,Table2[[#This Row],[Volume]]))</f>
        <v>4580</v>
      </c>
      <c r="C818" s="18">
        <f>ROUNDDOWN((Table2[[#This Row],[Volume Used]]-'Input Data'!$B$9)/'Input Data'!$B$11,0)*'Input Data'!$B$12</f>
        <v>0.1</v>
      </c>
      <c r="D818" s="15">
        <f>-(Table2[[#This Row],[Volume]]*(1-Table2[[#This Row],[Discount]])*'Input Data'!$B$2)/Table2[[#This Row],[Volume]]</f>
        <v>450</v>
      </c>
      <c r="E818">
        <f>ROUNDUP(Table2[[#This Row],[Volume]]/'Input Data'!$B$13,0)</f>
        <v>5</v>
      </c>
      <c r="F818">
        <f>-Table2[[#This Row],[Multiplier]]*'Input Data'!$B$3</f>
        <v>250000</v>
      </c>
      <c r="G818">
        <f>(1 - (1 / (1 + EXP(-((Table2[[#This Row],[Volume]] / 1000) - 4.25))))) * 0.4 + 0.6</f>
        <v>0.76729624926326545</v>
      </c>
      <c r="H818">
        <f>Table2[[#This Row],[Sigmoid]]*'Input Data'!$B$7</f>
        <v>575.47218694744913</v>
      </c>
    </row>
    <row r="819" spans="1:8" x14ac:dyDescent="0.25">
      <c r="A819">
        <v>4585</v>
      </c>
      <c r="B819">
        <f>IF(Table2[[#This Row],[Volume]]&lt;'Input Data'!$B$9,'Input Data'!$B$9,IF(Table2[[#This Row],[Volume]]&gt;'Input Data'!$B$10,'Input Data'!$B$10,Table2[[#This Row],[Volume]]))</f>
        <v>4585</v>
      </c>
      <c r="C819" s="18">
        <f>ROUNDDOWN((Table2[[#This Row],[Volume Used]]-'Input Data'!$B$9)/'Input Data'!$B$11,0)*'Input Data'!$B$12</f>
        <v>0.1</v>
      </c>
      <c r="D819" s="15">
        <f>-(Table2[[#This Row],[Volume]]*(1-Table2[[#This Row],[Discount]])*'Input Data'!$B$2)/Table2[[#This Row],[Volume]]</f>
        <v>450</v>
      </c>
      <c r="E819">
        <f>ROUNDUP(Table2[[#This Row],[Volume]]/'Input Data'!$B$13,0)</f>
        <v>5</v>
      </c>
      <c r="F819">
        <f>-Table2[[#This Row],[Multiplier]]*'Input Data'!$B$3</f>
        <v>250000</v>
      </c>
      <c r="G819">
        <f>(1 - (1 / (1 + EXP(-((Table2[[#This Row],[Volume]] / 1000) - 4.25))))) * 0.4 + 0.6</f>
        <v>0.76680981831952022</v>
      </c>
      <c r="H819">
        <f>Table2[[#This Row],[Sigmoid]]*'Input Data'!$B$7</f>
        <v>575.10736373964016</v>
      </c>
    </row>
    <row r="820" spans="1:8" x14ac:dyDescent="0.25">
      <c r="A820">
        <v>4590</v>
      </c>
      <c r="B820">
        <f>IF(Table2[[#This Row],[Volume]]&lt;'Input Data'!$B$9,'Input Data'!$B$9,IF(Table2[[#This Row],[Volume]]&gt;'Input Data'!$B$10,'Input Data'!$B$10,Table2[[#This Row],[Volume]]))</f>
        <v>4590</v>
      </c>
      <c r="C820" s="18">
        <f>ROUNDDOWN((Table2[[#This Row],[Volume Used]]-'Input Data'!$B$9)/'Input Data'!$B$11,0)*'Input Data'!$B$12</f>
        <v>0.1</v>
      </c>
      <c r="D820" s="15">
        <f>-(Table2[[#This Row],[Volume]]*(1-Table2[[#This Row],[Discount]])*'Input Data'!$B$2)/Table2[[#This Row],[Volume]]</f>
        <v>450</v>
      </c>
      <c r="E820">
        <f>ROUNDUP(Table2[[#This Row],[Volume]]/'Input Data'!$B$13,0)</f>
        <v>5</v>
      </c>
      <c r="F820">
        <f>-Table2[[#This Row],[Multiplier]]*'Input Data'!$B$3</f>
        <v>250000</v>
      </c>
      <c r="G820">
        <f>(1 - (1 / (1 + EXP(-((Table2[[#This Row],[Volume]] / 1000) - 4.25))))) * 0.4 + 0.6</f>
        <v>0.76632379082583713</v>
      </c>
      <c r="H820">
        <f>Table2[[#This Row],[Sigmoid]]*'Input Data'!$B$7</f>
        <v>574.74284311937788</v>
      </c>
    </row>
    <row r="821" spans="1:8" x14ac:dyDescent="0.25">
      <c r="A821">
        <v>4595</v>
      </c>
      <c r="B821">
        <f>IF(Table2[[#This Row],[Volume]]&lt;'Input Data'!$B$9,'Input Data'!$B$9,IF(Table2[[#This Row],[Volume]]&gt;'Input Data'!$B$10,'Input Data'!$B$10,Table2[[#This Row],[Volume]]))</f>
        <v>4595</v>
      </c>
      <c r="C821" s="18">
        <f>ROUNDDOWN((Table2[[#This Row],[Volume Used]]-'Input Data'!$B$9)/'Input Data'!$B$11,0)*'Input Data'!$B$12</f>
        <v>0.1</v>
      </c>
      <c r="D821" s="15">
        <f>-(Table2[[#This Row],[Volume]]*(1-Table2[[#This Row],[Discount]])*'Input Data'!$B$2)/Table2[[#This Row],[Volume]]</f>
        <v>450</v>
      </c>
      <c r="E821">
        <f>ROUNDUP(Table2[[#This Row],[Volume]]/'Input Data'!$B$13,0)</f>
        <v>5</v>
      </c>
      <c r="F821">
        <f>-Table2[[#This Row],[Multiplier]]*'Input Data'!$B$3</f>
        <v>250000</v>
      </c>
      <c r="G821">
        <f>(1 - (1 / (1 + EXP(-((Table2[[#This Row],[Volume]] / 1000) - 4.25))))) * 0.4 + 0.6</f>
        <v>0.76583817234821394</v>
      </c>
      <c r="H821">
        <f>Table2[[#This Row],[Sigmoid]]*'Input Data'!$B$7</f>
        <v>574.37862926116043</v>
      </c>
    </row>
    <row r="822" spans="1:8" x14ac:dyDescent="0.25">
      <c r="A822">
        <v>4600</v>
      </c>
      <c r="B822">
        <f>IF(Table2[[#This Row],[Volume]]&lt;'Input Data'!$B$9,'Input Data'!$B$9,IF(Table2[[#This Row],[Volume]]&gt;'Input Data'!$B$10,'Input Data'!$B$10,Table2[[#This Row],[Volume]]))</f>
        <v>4600</v>
      </c>
      <c r="C822" s="18">
        <f>ROUNDDOWN((Table2[[#This Row],[Volume Used]]-'Input Data'!$B$9)/'Input Data'!$B$11,0)*'Input Data'!$B$12</f>
        <v>0.1</v>
      </c>
      <c r="D822" s="15">
        <f>-(Table2[[#This Row],[Volume]]*(1-Table2[[#This Row],[Discount]])*'Input Data'!$B$2)/Table2[[#This Row],[Volume]]</f>
        <v>450</v>
      </c>
      <c r="E822">
        <f>ROUNDUP(Table2[[#This Row],[Volume]]/'Input Data'!$B$13,0)</f>
        <v>5</v>
      </c>
      <c r="F822">
        <f>-Table2[[#This Row],[Multiplier]]*'Input Data'!$B$3</f>
        <v>250000</v>
      </c>
      <c r="G822">
        <f>(1 - (1 / (1 + EXP(-((Table2[[#This Row],[Volume]] / 1000) - 4.25))))) * 0.4 + 0.6</f>
        <v>0.76535296843306799</v>
      </c>
      <c r="H822">
        <f>Table2[[#This Row],[Sigmoid]]*'Input Data'!$B$7</f>
        <v>574.01472632480102</v>
      </c>
    </row>
    <row r="823" spans="1:8" x14ac:dyDescent="0.25">
      <c r="A823">
        <v>4605</v>
      </c>
      <c r="B823">
        <f>IF(Table2[[#This Row],[Volume]]&lt;'Input Data'!$B$9,'Input Data'!$B$9,IF(Table2[[#This Row],[Volume]]&gt;'Input Data'!$B$10,'Input Data'!$B$10,Table2[[#This Row],[Volume]]))</f>
        <v>4605</v>
      </c>
      <c r="C823" s="18">
        <f>ROUNDDOWN((Table2[[#This Row],[Volume Used]]-'Input Data'!$B$9)/'Input Data'!$B$11,0)*'Input Data'!$B$12</f>
        <v>0.1</v>
      </c>
      <c r="D823" s="15">
        <f>-(Table2[[#This Row],[Volume]]*(1-Table2[[#This Row],[Discount]])*'Input Data'!$B$2)/Table2[[#This Row],[Volume]]</f>
        <v>450</v>
      </c>
      <c r="E823">
        <f>ROUNDUP(Table2[[#This Row],[Volume]]/'Input Data'!$B$13,0)</f>
        <v>5</v>
      </c>
      <c r="F823">
        <f>-Table2[[#This Row],[Multiplier]]*'Input Data'!$B$3</f>
        <v>250000</v>
      </c>
      <c r="G823">
        <f>(1 - (1 / (1 + EXP(-((Table2[[#This Row],[Volume]] / 1000) - 4.25))))) * 0.4 + 0.6</f>
        <v>0.76486818460699535</v>
      </c>
      <c r="H823">
        <f>Table2[[#This Row],[Sigmoid]]*'Input Data'!$B$7</f>
        <v>573.6511384552465</v>
      </c>
    </row>
    <row r="824" spans="1:8" x14ac:dyDescent="0.25">
      <c r="A824">
        <v>4610</v>
      </c>
      <c r="B824">
        <f>IF(Table2[[#This Row],[Volume]]&lt;'Input Data'!$B$9,'Input Data'!$B$9,IF(Table2[[#This Row],[Volume]]&gt;'Input Data'!$B$10,'Input Data'!$B$10,Table2[[#This Row],[Volume]]))</f>
        <v>4610</v>
      </c>
      <c r="C824" s="18">
        <f>ROUNDDOWN((Table2[[#This Row],[Volume Used]]-'Input Data'!$B$9)/'Input Data'!$B$11,0)*'Input Data'!$B$12</f>
        <v>0.1</v>
      </c>
      <c r="D824" s="15">
        <f>-(Table2[[#This Row],[Volume]]*(1-Table2[[#This Row],[Discount]])*'Input Data'!$B$2)/Table2[[#This Row],[Volume]]</f>
        <v>450</v>
      </c>
      <c r="E824">
        <f>ROUNDUP(Table2[[#This Row],[Volume]]/'Input Data'!$B$13,0)</f>
        <v>5</v>
      </c>
      <c r="F824">
        <f>-Table2[[#This Row],[Multiplier]]*'Input Data'!$B$3</f>
        <v>250000</v>
      </c>
      <c r="G824">
        <f>(1 - (1 / (1 + EXP(-((Table2[[#This Row],[Volume]] / 1000) - 4.25))))) * 0.4 + 0.6</f>
        <v>0.7643838263765339</v>
      </c>
      <c r="H824">
        <f>Table2[[#This Row],[Sigmoid]]*'Input Data'!$B$7</f>
        <v>573.28786978240043</v>
      </c>
    </row>
    <row r="825" spans="1:8" x14ac:dyDescent="0.25">
      <c r="A825">
        <v>4615</v>
      </c>
      <c r="B825">
        <f>IF(Table2[[#This Row],[Volume]]&lt;'Input Data'!$B$9,'Input Data'!$B$9,IF(Table2[[#This Row],[Volume]]&gt;'Input Data'!$B$10,'Input Data'!$B$10,Table2[[#This Row],[Volume]]))</f>
        <v>4615</v>
      </c>
      <c r="C825" s="18">
        <f>ROUNDDOWN((Table2[[#This Row],[Volume Used]]-'Input Data'!$B$9)/'Input Data'!$B$11,0)*'Input Data'!$B$12</f>
        <v>0.1</v>
      </c>
      <c r="D825" s="15">
        <f>-(Table2[[#This Row],[Volume]]*(1-Table2[[#This Row],[Discount]])*'Input Data'!$B$2)/Table2[[#This Row],[Volume]]</f>
        <v>450</v>
      </c>
      <c r="E825">
        <f>ROUNDUP(Table2[[#This Row],[Volume]]/'Input Data'!$B$13,0)</f>
        <v>5</v>
      </c>
      <c r="F825">
        <f>-Table2[[#This Row],[Multiplier]]*'Input Data'!$B$3</f>
        <v>250000</v>
      </c>
      <c r="G825">
        <f>(1 - (1 / (1 + EXP(-((Table2[[#This Row],[Volume]] / 1000) - 4.25))))) * 0.4 + 0.6</f>
        <v>0.76389989922792667</v>
      </c>
      <c r="H825">
        <f>Table2[[#This Row],[Sigmoid]]*'Input Data'!$B$7</f>
        <v>572.92492442094499</v>
      </c>
    </row>
    <row r="826" spans="1:8" x14ac:dyDescent="0.25">
      <c r="A826">
        <v>4620</v>
      </c>
      <c r="B826">
        <f>IF(Table2[[#This Row],[Volume]]&lt;'Input Data'!$B$9,'Input Data'!$B$9,IF(Table2[[#This Row],[Volume]]&gt;'Input Data'!$B$10,'Input Data'!$B$10,Table2[[#This Row],[Volume]]))</f>
        <v>4620</v>
      </c>
      <c r="C826" s="18">
        <f>ROUNDDOWN((Table2[[#This Row],[Volume Used]]-'Input Data'!$B$9)/'Input Data'!$B$11,0)*'Input Data'!$B$12</f>
        <v>0.1</v>
      </c>
      <c r="D826" s="15">
        <f>-(Table2[[#This Row],[Volume]]*(1-Table2[[#This Row],[Discount]])*'Input Data'!$B$2)/Table2[[#This Row],[Volume]]</f>
        <v>450</v>
      </c>
      <c r="E826">
        <f>ROUNDUP(Table2[[#This Row],[Volume]]/'Input Data'!$B$13,0)</f>
        <v>5</v>
      </c>
      <c r="F826">
        <f>-Table2[[#This Row],[Multiplier]]*'Input Data'!$B$3</f>
        <v>250000</v>
      </c>
      <c r="G826">
        <f>(1 - (1 / (1 + EXP(-((Table2[[#This Row],[Volume]] / 1000) - 4.25))))) * 0.4 + 0.6</f>
        <v>0.76341640862688798</v>
      </c>
      <c r="H826">
        <f>Table2[[#This Row],[Sigmoid]]*'Input Data'!$B$7</f>
        <v>572.56230647016594</v>
      </c>
    </row>
    <row r="827" spans="1:8" x14ac:dyDescent="0.25">
      <c r="A827">
        <v>4625</v>
      </c>
      <c r="B827">
        <f>IF(Table2[[#This Row],[Volume]]&lt;'Input Data'!$B$9,'Input Data'!$B$9,IF(Table2[[#This Row],[Volume]]&gt;'Input Data'!$B$10,'Input Data'!$B$10,Table2[[#This Row],[Volume]]))</f>
        <v>4625</v>
      </c>
      <c r="C827" s="18">
        <f>ROUNDDOWN((Table2[[#This Row],[Volume Used]]-'Input Data'!$B$9)/'Input Data'!$B$11,0)*'Input Data'!$B$12</f>
        <v>0.1</v>
      </c>
      <c r="D827" s="15">
        <f>-(Table2[[#This Row],[Volume]]*(1-Table2[[#This Row],[Discount]])*'Input Data'!$B$2)/Table2[[#This Row],[Volume]]</f>
        <v>450</v>
      </c>
      <c r="E827">
        <f>ROUNDUP(Table2[[#This Row],[Volume]]/'Input Data'!$B$13,0)</f>
        <v>5</v>
      </c>
      <c r="F827">
        <f>-Table2[[#This Row],[Multiplier]]*'Input Data'!$B$3</f>
        <v>250000</v>
      </c>
      <c r="G827">
        <f>(1 - (1 / (1 + EXP(-((Table2[[#This Row],[Volume]] / 1000) - 4.25))))) * 0.4 + 0.6</f>
        <v>0.76293336001837209</v>
      </c>
      <c r="H827">
        <f>Table2[[#This Row],[Sigmoid]]*'Input Data'!$B$7</f>
        <v>572.20002001377907</v>
      </c>
    </row>
    <row r="828" spans="1:8" x14ac:dyDescent="0.25">
      <c r="A828">
        <v>4630</v>
      </c>
      <c r="B828">
        <f>IF(Table2[[#This Row],[Volume]]&lt;'Input Data'!$B$9,'Input Data'!$B$9,IF(Table2[[#This Row],[Volume]]&gt;'Input Data'!$B$10,'Input Data'!$B$10,Table2[[#This Row],[Volume]]))</f>
        <v>4630</v>
      </c>
      <c r="C828" s="18">
        <f>ROUNDDOWN((Table2[[#This Row],[Volume Used]]-'Input Data'!$B$9)/'Input Data'!$B$11,0)*'Input Data'!$B$12</f>
        <v>0.1</v>
      </c>
      <c r="D828" s="15">
        <f>-(Table2[[#This Row],[Volume]]*(1-Table2[[#This Row],[Discount]])*'Input Data'!$B$2)/Table2[[#This Row],[Volume]]</f>
        <v>450</v>
      </c>
      <c r="E828">
        <f>ROUNDUP(Table2[[#This Row],[Volume]]/'Input Data'!$B$13,0)</f>
        <v>5</v>
      </c>
      <c r="F828">
        <f>-Table2[[#This Row],[Multiplier]]*'Input Data'!$B$3</f>
        <v>250000</v>
      </c>
      <c r="G828">
        <f>(1 - (1 / (1 + EXP(-((Table2[[#This Row],[Volume]] / 1000) - 4.25))))) * 0.4 + 0.6</f>
        <v>0.76245075882634294</v>
      </c>
      <c r="H828">
        <f>Table2[[#This Row],[Sigmoid]]*'Input Data'!$B$7</f>
        <v>571.83806911975717</v>
      </c>
    </row>
    <row r="829" spans="1:8" x14ac:dyDescent="0.25">
      <c r="A829">
        <v>4635</v>
      </c>
      <c r="B829">
        <f>IF(Table2[[#This Row],[Volume]]&lt;'Input Data'!$B$9,'Input Data'!$B$9,IF(Table2[[#This Row],[Volume]]&gt;'Input Data'!$B$10,'Input Data'!$B$10,Table2[[#This Row],[Volume]]))</f>
        <v>4635</v>
      </c>
      <c r="C829" s="18">
        <f>ROUNDDOWN((Table2[[#This Row],[Volume Used]]-'Input Data'!$B$9)/'Input Data'!$B$11,0)*'Input Data'!$B$12</f>
        <v>0.1</v>
      </c>
      <c r="D829" s="15">
        <f>-(Table2[[#This Row],[Volume]]*(1-Table2[[#This Row],[Discount]])*'Input Data'!$B$2)/Table2[[#This Row],[Volume]]</f>
        <v>450</v>
      </c>
      <c r="E829">
        <f>ROUNDUP(Table2[[#This Row],[Volume]]/'Input Data'!$B$13,0)</f>
        <v>5</v>
      </c>
      <c r="F829">
        <f>-Table2[[#This Row],[Multiplier]]*'Input Data'!$B$3</f>
        <v>250000</v>
      </c>
      <c r="G829">
        <f>(1 - (1 / (1 + EXP(-((Table2[[#This Row],[Volume]] / 1000) - 4.25))))) * 0.4 + 0.6</f>
        <v>0.76196861045354636</v>
      </c>
      <c r="H829">
        <f>Table2[[#This Row],[Sigmoid]]*'Input Data'!$B$7</f>
        <v>571.47645784015981</v>
      </c>
    </row>
    <row r="830" spans="1:8" x14ac:dyDescent="0.25">
      <c r="A830">
        <v>4640</v>
      </c>
      <c r="B830">
        <f>IF(Table2[[#This Row],[Volume]]&lt;'Input Data'!$B$9,'Input Data'!$B$9,IF(Table2[[#This Row],[Volume]]&gt;'Input Data'!$B$10,'Input Data'!$B$10,Table2[[#This Row],[Volume]]))</f>
        <v>4640</v>
      </c>
      <c r="C830" s="18">
        <f>ROUNDDOWN((Table2[[#This Row],[Volume Used]]-'Input Data'!$B$9)/'Input Data'!$B$11,0)*'Input Data'!$B$12</f>
        <v>0.1</v>
      </c>
      <c r="D830" s="15">
        <f>-(Table2[[#This Row],[Volume]]*(1-Table2[[#This Row],[Discount]])*'Input Data'!$B$2)/Table2[[#This Row],[Volume]]</f>
        <v>450</v>
      </c>
      <c r="E830">
        <f>ROUNDUP(Table2[[#This Row],[Volume]]/'Input Data'!$B$13,0)</f>
        <v>5</v>
      </c>
      <c r="F830">
        <f>-Table2[[#This Row],[Multiplier]]*'Input Data'!$B$3</f>
        <v>250000</v>
      </c>
      <c r="G830">
        <f>(1 - (1 / (1 + EXP(-((Table2[[#This Row],[Volume]] / 1000) - 4.25))))) * 0.4 + 0.6</f>
        <v>0.76148692028128484</v>
      </c>
      <c r="H830">
        <f>Table2[[#This Row],[Sigmoid]]*'Input Data'!$B$7</f>
        <v>571.11519021096365</v>
      </c>
    </row>
    <row r="831" spans="1:8" x14ac:dyDescent="0.25">
      <c r="A831">
        <v>4645</v>
      </c>
      <c r="B831">
        <f>IF(Table2[[#This Row],[Volume]]&lt;'Input Data'!$B$9,'Input Data'!$B$9,IF(Table2[[#This Row],[Volume]]&gt;'Input Data'!$B$10,'Input Data'!$B$10,Table2[[#This Row],[Volume]]))</f>
        <v>4645</v>
      </c>
      <c r="C831" s="18">
        <f>ROUNDDOWN((Table2[[#This Row],[Volume Used]]-'Input Data'!$B$9)/'Input Data'!$B$11,0)*'Input Data'!$B$12</f>
        <v>0.1</v>
      </c>
      <c r="D831" s="15">
        <f>-(Table2[[#This Row],[Volume]]*(1-Table2[[#This Row],[Discount]])*'Input Data'!$B$2)/Table2[[#This Row],[Volume]]</f>
        <v>450</v>
      </c>
      <c r="E831">
        <f>ROUNDUP(Table2[[#This Row],[Volume]]/'Input Data'!$B$13,0)</f>
        <v>5</v>
      </c>
      <c r="F831">
        <f>-Table2[[#This Row],[Multiplier]]*'Input Data'!$B$3</f>
        <v>250000</v>
      </c>
      <c r="G831">
        <f>(1 - (1 / (1 + EXP(-((Table2[[#This Row],[Volume]] / 1000) - 4.25))))) * 0.4 + 0.6</f>
        <v>0.76100569366919357</v>
      </c>
      <c r="H831">
        <f>Table2[[#This Row],[Sigmoid]]*'Input Data'!$B$7</f>
        <v>570.75427025189515</v>
      </c>
    </row>
    <row r="832" spans="1:8" x14ac:dyDescent="0.25">
      <c r="A832">
        <v>4650</v>
      </c>
      <c r="B832">
        <f>IF(Table2[[#This Row],[Volume]]&lt;'Input Data'!$B$9,'Input Data'!$B$9,IF(Table2[[#This Row],[Volume]]&gt;'Input Data'!$B$10,'Input Data'!$B$10,Table2[[#This Row],[Volume]]))</f>
        <v>4650</v>
      </c>
      <c r="C832" s="18">
        <f>ROUNDDOWN((Table2[[#This Row],[Volume Used]]-'Input Data'!$B$9)/'Input Data'!$B$11,0)*'Input Data'!$B$12</f>
        <v>0.1</v>
      </c>
      <c r="D832" s="15">
        <f>-(Table2[[#This Row],[Volume]]*(1-Table2[[#This Row],[Discount]])*'Input Data'!$B$2)/Table2[[#This Row],[Volume]]</f>
        <v>450</v>
      </c>
      <c r="E832">
        <f>ROUNDUP(Table2[[#This Row],[Volume]]/'Input Data'!$B$13,0)</f>
        <v>5</v>
      </c>
      <c r="F832">
        <f>-Table2[[#This Row],[Multiplier]]*'Input Data'!$B$3</f>
        <v>250000</v>
      </c>
      <c r="G832">
        <f>(1 - (1 / (1 + EXP(-((Table2[[#This Row],[Volume]] / 1000) - 4.25))))) * 0.4 + 0.6</f>
        <v>0.76052493595501913</v>
      </c>
      <c r="H832">
        <f>Table2[[#This Row],[Sigmoid]]*'Input Data'!$B$7</f>
        <v>570.3937019662643</v>
      </c>
    </row>
    <row r="833" spans="1:8" x14ac:dyDescent="0.25">
      <c r="A833">
        <v>4655</v>
      </c>
      <c r="B833">
        <f>IF(Table2[[#This Row],[Volume]]&lt;'Input Data'!$B$9,'Input Data'!$B$9,IF(Table2[[#This Row],[Volume]]&gt;'Input Data'!$B$10,'Input Data'!$B$10,Table2[[#This Row],[Volume]]))</f>
        <v>4655</v>
      </c>
      <c r="C833" s="18">
        <f>ROUNDDOWN((Table2[[#This Row],[Volume Used]]-'Input Data'!$B$9)/'Input Data'!$B$11,0)*'Input Data'!$B$12</f>
        <v>0.1</v>
      </c>
      <c r="D833" s="15">
        <f>-(Table2[[#This Row],[Volume]]*(1-Table2[[#This Row],[Discount]])*'Input Data'!$B$2)/Table2[[#This Row],[Volume]]</f>
        <v>450</v>
      </c>
      <c r="E833">
        <f>ROUNDUP(Table2[[#This Row],[Volume]]/'Input Data'!$B$13,0)</f>
        <v>5</v>
      </c>
      <c r="F833">
        <f>-Table2[[#This Row],[Multiplier]]*'Input Data'!$B$3</f>
        <v>250000</v>
      </c>
      <c r="G833">
        <f>(1 - (1 / (1 + EXP(-((Table2[[#This Row],[Volume]] / 1000) - 4.25))))) * 0.4 + 0.6</f>
        <v>0.76004465245440067</v>
      </c>
      <c r="H833">
        <f>Table2[[#This Row],[Sigmoid]]*'Input Data'!$B$7</f>
        <v>570.03348934080054</v>
      </c>
    </row>
    <row r="834" spans="1:8" x14ac:dyDescent="0.25">
      <c r="A834">
        <v>4660</v>
      </c>
      <c r="B834">
        <f>IF(Table2[[#This Row],[Volume]]&lt;'Input Data'!$B$9,'Input Data'!$B$9,IF(Table2[[#This Row],[Volume]]&gt;'Input Data'!$B$10,'Input Data'!$B$10,Table2[[#This Row],[Volume]]))</f>
        <v>4660</v>
      </c>
      <c r="C834" s="18">
        <f>ROUNDDOWN((Table2[[#This Row],[Volume Used]]-'Input Data'!$B$9)/'Input Data'!$B$11,0)*'Input Data'!$B$12</f>
        <v>0.1</v>
      </c>
      <c r="D834" s="15">
        <f>-(Table2[[#This Row],[Volume]]*(1-Table2[[#This Row],[Discount]])*'Input Data'!$B$2)/Table2[[#This Row],[Volume]]</f>
        <v>450</v>
      </c>
      <c r="E834">
        <f>ROUNDUP(Table2[[#This Row],[Volume]]/'Input Data'!$B$13,0)</f>
        <v>5</v>
      </c>
      <c r="F834">
        <f>-Table2[[#This Row],[Multiplier]]*'Input Data'!$B$3</f>
        <v>250000</v>
      </c>
      <c r="G834">
        <f>(1 - (1 / (1 + EXP(-((Table2[[#This Row],[Volume]] / 1000) - 4.25))))) * 0.4 + 0.6</f>
        <v>0.75956484846065209</v>
      </c>
      <c r="H834">
        <f>Table2[[#This Row],[Sigmoid]]*'Input Data'!$B$7</f>
        <v>569.67363634548906</v>
      </c>
    </row>
    <row r="835" spans="1:8" x14ac:dyDescent="0.25">
      <c r="A835">
        <v>4665</v>
      </c>
      <c r="B835">
        <f>IF(Table2[[#This Row],[Volume]]&lt;'Input Data'!$B$9,'Input Data'!$B$9,IF(Table2[[#This Row],[Volume]]&gt;'Input Data'!$B$10,'Input Data'!$B$10,Table2[[#This Row],[Volume]]))</f>
        <v>4665</v>
      </c>
      <c r="C835" s="18">
        <f>ROUNDDOWN((Table2[[#This Row],[Volume Used]]-'Input Data'!$B$9)/'Input Data'!$B$11,0)*'Input Data'!$B$12</f>
        <v>0.1</v>
      </c>
      <c r="D835" s="15">
        <f>-(Table2[[#This Row],[Volume]]*(1-Table2[[#This Row],[Discount]])*'Input Data'!$B$2)/Table2[[#This Row],[Volume]]</f>
        <v>450</v>
      </c>
      <c r="E835">
        <f>ROUNDUP(Table2[[#This Row],[Volume]]/'Input Data'!$B$13,0)</f>
        <v>5</v>
      </c>
      <c r="F835">
        <f>-Table2[[#This Row],[Multiplier]]*'Input Data'!$B$3</f>
        <v>250000</v>
      </c>
      <c r="G835">
        <f>(1 - (1 / (1 + EXP(-((Table2[[#This Row],[Volume]] / 1000) - 4.25))))) * 0.4 + 0.6</f>
        <v>0.75908552924454775</v>
      </c>
      <c r="H835">
        <f>Table2[[#This Row],[Sigmoid]]*'Input Data'!$B$7</f>
        <v>569.31414693341083</v>
      </c>
    </row>
    <row r="836" spans="1:8" x14ac:dyDescent="0.25">
      <c r="A836">
        <v>4670</v>
      </c>
      <c r="B836">
        <f>IF(Table2[[#This Row],[Volume]]&lt;'Input Data'!$B$9,'Input Data'!$B$9,IF(Table2[[#This Row],[Volume]]&gt;'Input Data'!$B$10,'Input Data'!$B$10,Table2[[#This Row],[Volume]]))</f>
        <v>4670</v>
      </c>
      <c r="C836" s="18">
        <f>ROUNDDOWN((Table2[[#This Row],[Volume Used]]-'Input Data'!$B$9)/'Input Data'!$B$11,0)*'Input Data'!$B$12</f>
        <v>0.1</v>
      </c>
      <c r="D836" s="15">
        <f>-(Table2[[#This Row],[Volume]]*(1-Table2[[#This Row],[Discount]])*'Input Data'!$B$2)/Table2[[#This Row],[Volume]]</f>
        <v>450</v>
      </c>
      <c r="E836">
        <f>ROUNDUP(Table2[[#This Row],[Volume]]/'Input Data'!$B$13,0)</f>
        <v>5</v>
      </c>
      <c r="F836">
        <f>-Table2[[#This Row],[Multiplier]]*'Input Data'!$B$3</f>
        <v>250000</v>
      </c>
      <c r="G836">
        <f>(1 - (1 / (1 + EXP(-((Table2[[#This Row],[Volume]] / 1000) - 4.25))))) * 0.4 + 0.6</f>
        <v>0.75860670005410946</v>
      </c>
      <c r="H836">
        <f>Table2[[#This Row],[Sigmoid]]*'Input Data'!$B$7</f>
        <v>568.95502504058209</v>
      </c>
    </row>
    <row r="837" spans="1:8" x14ac:dyDescent="0.25">
      <c r="A837">
        <v>4675</v>
      </c>
      <c r="B837">
        <f>IF(Table2[[#This Row],[Volume]]&lt;'Input Data'!$B$9,'Input Data'!$B$9,IF(Table2[[#This Row],[Volume]]&gt;'Input Data'!$B$10,'Input Data'!$B$10,Table2[[#This Row],[Volume]]))</f>
        <v>4675</v>
      </c>
      <c r="C837" s="18">
        <f>ROUNDDOWN((Table2[[#This Row],[Volume Used]]-'Input Data'!$B$9)/'Input Data'!$B$11,0)*'Input Data'!$B$12</f>
        <v>0.1</v>
      </c>
      <c r="D837" s="15">
        <f>-(Table2[[#This Row],[Volume]]*(1-Table2[[#This Row],[Discount]])*'Input Data'!$B$2)/Table2[[#This Row],[Volume]]</f>
        <v>450</v>
      </c>
      <c r="E837">
        <f>ROUNDUP(Table2[[#This Row],[Volume]]/'Input Data'!$B$13,0)</f>
        <v>5</v>
      </c>
      <c r="F837">
        <f>-Table2[[#This Row],[Multiplier]]*'Input Data'!$B$3</f>
        <v>250000</v>
      </c>
      <c r="G837">
        <f>(1 - (1 / (1 + EXP(-((Table2[[#This Row],[Volume]] / 1000) - 4.25))))) * 0.4 + 0.6</f>
        <v>0.75812836611439627</v>
      </c>
      <c r="H837">
        <f>Table2[[#This Row],[Sigmoid]]*'Input Data'!$B$7</f>
        <v>568.59627458579723</v>
      </c>
    </row>
    <row r="838" spans="1:8" x14ac:dyDescent="0.25">
      <c r="A838">
        <v>4680</v>
      </c>
      <c r="B838">
        <f>IF(Table2[[#This Row],[Volume]]&lt;'Input Data'!$B$9,'Input Data'!$B$9,IF(Table2[[#This Row],[Volume]]&gt;'Input Data'!$B$10,'Input Data'!$B$10,Table2[[#This Row],[Volume]]))</f>
        <v>4680</v>
      </c>
      <c r="C838" s="18">
        <f>ROUNDDOWN((Table2[[#This Row],[Volume Used]]-'Input Data'!$B$9)/'Input Data'!$B$11,0)*'Input Data'!$B$12</f>
        <v>0.1</v>
      </c>
      <c r="D838" s="15">
        <f>-(Table2[[#This Row],[Volume]]*(1-Table2[[#This Row],[Discount]])*'Input Data'!$B$2)/Table2[[#This Row],[Volume]]</f>
        <v>450</v>
      </c>
      <c r="E838">
        <f>ROUNDUP(Table2[[#This Row],[Volume]]/'Input Data'!$B$13,0)</f>
        <v>5</v>
      </c>
      <c r="F838">
        <f>-Table2[[#This Row],[Multiplier]]*'Input Data'!$B$3</f>
        <v>250000</v>
      </c>
      <c r="G838">
        <f>(1 - (1 / (1 + EXP(-((Table2[[#This Row],[Volume]] / 1000) - 4.25))))) * 0.4 + 0.6</f>
        <v>0.75765053262729576</v>
      </c>
      <c r="H838">
        <f>Table2[[#This Row],[Sigmoid]]*'Input Data'!$B$7</f>
        <v>568.2378994704718</v>
      </c>
    </row>
    <row r="839" spans="1:8" x14ac:dyDescent="0.25">
      <c r="A839">
        <v>4685</v>
      </c>
      <c r="B839">
        <f>IF(Table2[[#This Row],[Volume]]&lt;'Input Data'!$B$9,'Input Data'!$B$9,IF(Table2[[#This Row],[Volume]]&gt;'Input Data'!$B$10,'Input Data'!$B$10,Table2[[#This Row],[Volume]]))</f>
        <v>4685</v>
      </c>
      <c r="C839" s="18">
        <f>ROUNDDOWN((Table2[[#This Row],[Volume Used]]-'Input Data'!$B$9)/'Input Data'!$B$11,0)*'Input Data'!$B$12</f>
        <v>0.1</v>
      </c>
      <c r="D839" s="15">
        <f>-(Table2[[#This Row],[Volume]]*(1-Table2[[#This Row],[Discount]])*'Input Data'!$B$2)/Table2[[#This Row],[Volume]]</f>
        <v>450</v>
      </c>
      <c r="E839">
        <f>ROUNDUP(Table2[[#This Row],[Volume]]/'Input Data'!$B$13,0)</f>
        <v>5</v>
      </c>
      <c r="F839">
        <f>-Table2[[#This Row],[Multiplier]]*'Input Data'!$B$3</f>
        <v>250000</v>
      </c>
      <c r="G839">
        <f>(1 - (1 / (1 + EXP(-((Table2[[#This Row],[Volume]] / 1000) - 4.25))))) * 0.4 + 0.6</f>
        <v>0.75717320477131866</v>
      </c>
      <c r="H839">
        <f>Table2[[#This Row],[Sigmoid]]*'Input Data'!$B$7</f>
        <v>567.87990357848901</v>
      </c>
    </row>
    <row r="840" spans="1:8" x14ac:dyDescent="0.25">
      <c r="A840">
        <v>4690</v>
      </c>
      <c r="B840">
        <f>IF(Table2[[#This Row],[Volume]]&lt;'Input Data'!$B$9,'Input Data'!$B$9,IF(Table2[[#This Row],[Volume]]&gt;'Input Data'!$B$10,'Input Data'!$B$10,Table2[[#This Row],[Volume]]))</f>
        <v>4690</v>
      </c>
      <c r="C840" s="18">
        <f>ROUNDDOWN((Table2[[#This Row],[Volume Used]]-'Input Data'!$B$9)/'Input Data'!$B$11,0)*'Input Data'!$B$12</f>
        <v>0.1</v>
      </c>
      <c r="D840" s="15">
        <f>-(Table2[[#This Row],[Volume]]*(1-Table2[[#This Row],[Discount]])*'Input Data'!$B$2)/Table2[[#This Row],[Volume]]</f>
        <v>450</v>
      </c>
      <c r="E840">
        <f>ROUNDUP(Table2[[#This Row],[Volume]]/'Input Data'!$B$13,0)</f>
        <v>5</v>
      </c>
      <c r="F840">
        <f>-Table2[[#This Row],[Multiplier]]*'Input Data'!$B$3</f>
        <v>250000</v>
      </c>
      <c r="G840">
        <f>(1 - (1 / (1 + EXP(-((Table2[[#This Row],[Volume]] / 1000) - 4.25))))) * 0.4 + 0.6</f>
        <v>0.75669638770139414</v>
      </c>
      <c r="H840">
        <f>Table2[[#This Row],[Sigmoid]]*'Input Data'!$B$7</f>
        <v>567.52229077604557</v>
      </c>
    </row>
    <row r="841" spans="1:8" x14ac:dyDescent="0.25">
      <c r="A841">
        <v>4695</v>
      </c>
      <c r="B841">
        <f>IF(Table2[[#This Row],[Volume]]&lt;'Input Data'!$B$9,'Input Data'!$B$9,IF(Table2[[#This Row],[Volume]]&gt;'Input Data'!$B$10,'Input Data'!$B$10,Table2[[#This Row],[Volume]]))</f>
        <v>4695</v>
      </c>
      <c r="C841" s="18">
        <f>ROUNDDOWN((Table2[[#This Row],[Volume Used]]-'Input Data'!$B$9)/'Input Data'!$B$11,0)*'Input Data'!$B$12</f>
        <v>0.1</v>
      </c>
      <c r="D841" s="15">
        <f>-(Table2[[#This Row],[Volume]]*(1-Table2[[#This Row],[Discount]])*'Input Data'!$B$2)/Table2[[#This Row],[Volume]]</f>
        <v>450</v>
      </c>
      <c r="E841">
        <f>ROUNDUP(Table2[[#This Row],[Volume]]/'Input Data'!$B$13,0)</f>
        <v>5</v>
      </c>
      <c r="F841">
        <f>-Table2[[#This Row],[Multiplier]]*'Input Data'!$B$3</f>
        <v>250000</v>
      </c>
      <c r="G841">
        <f>(1 - (1 / (1 + EXP(-((Table2[[#This Row],[Volume]] / 1000) - 4.25))))) * 0.4 + 0.6</f>
        <v>0.7562200865486699</v>
      </c>
      <c r="H841">
        <f>Table2[[#This Row],[Sigmoid]]*'Input Data'!$B$7</f>
        <v>567.16506491150244</v>
      </c>
    </row>
    <row r="842" spans="1:8" x14ac:dyDescent="0.25">
      <c r="A842">
        <v>4700</v>
      </c>
      <c r="B842">
        <f>IF(Table2[[#This Row],[Volume]]&lt;'Input Data'!$B$9,'Input Data'!$B$9,IF(Table2[[#This Row],[Volume]]&gt;'Input Data'!$B$10,'Input Data'!$B$10,Table2[[#This Row],[Volume]]))</f>
        <v>4700</v>
      </c>
      <c r="C842" s="18">
        <f>ROUNDDOWN((Table2[[#This Row],[Volume Used]]-'Input Data'!$B$9)/'Input Data'!$B$11,0)*'Input Data'!$B$12</f>
        <v>0.1</v>
      </c>
      <c r="D842" s="15">
        <f>-(Table2[[#This Row],[Volume]]*(1-Table2[[#This Row],[Discount]])*'Input Data'!$B$2)/Table2[[#This Row],[Volume]]</f>
        <v>450</v>
      </c>
      <c r="E842">
        <f>ROUNDUP(Table2[[#This Row],[Volume]]/'Input Data'!$B$13,0)</f>
        <v>5</v>
      </c>
      <c r="F842">
        <f>-Table2[[#This Row],[Multiplier]]*'Input Data'!$B$3</f>
        <v>250000</v>
      </c>
      <c r="G842">
        <f>(1 - (1 / (1 + EXP(-((Table2[[#This Row],[Volume]] / 1000) - 4.25))))) * 0.4 + 0.6</f>
        <v>0.75574430642031121</v>
      </c>
      <c r="H842">
        <f>Table2[[#This Row],[Sigmoid]]*'Input Data'!$B$7</f>
        <v>566.8082298152334</v>
      </c>
    </row>
    <row r="843" spans="1:8" x14ac:dyDescent="0.25">
      <c r="A843">
        <v>4705</v>
      </c>
      <c r="B843">
        <f>IF(Table2[[#This Row],[Volume]]&lt;'Input Data'!$B$9,'Input Data'!$B$9,IF(Table2[[#This Row],[Volume]]&gt;'Input Data'!$B$10,'Input Data'!$B$10,Table2[[#This Row],[Volume]]))</f>
        <v>4705</v>
      </c>
      <c r="C843" s="18">
        <f>ROUNDDOWN((Table2[[#This Row],[Volume Used]]-'Input Data'!$B$9)/'Input Data'!$B$11,0)*'Input Data'!$B$12</f>
        <v>0.1</v>
      </c>
      <c r="D843" s="15">
        <f>-(Table2[[#This Row],[Volume]]*(1-Table2[[#This Row],[Discount]])*'Input Data'!$B$2)/Table2[[#This Row],[Volume]]</f>
        <v>450</v>
      </c>
      <c r="E843">
        <f>ROUNDUP(Table2[[#This Row],[Volume]]/'Input Data'!$B$13,0)</f>
        <v>5</v>
      </c>
      <c r="F843">
        <f>-Table2[[#This Row],[Multiplier]]*'Input Data'!$B$3</f>
        <v>250000</v>
      </c>
      <c r="G843">
        <f>(1 - (1 / (1 + EXP(-((Table2[[#This Row],[Volume]] / 1000) - 4.25))))) * 0.4 + 0.6</f>
        <v>0.75526905239930509</v>
      </c>
      <c r="H843">
        <f>Table2[[#This Row],[Sigmoid]]*'Input Data'!$B$7</f>
        <v>566.45178929947883</v>
      </c>
    </row>
    <row r="844" spans="1:8" x14ac:dyDescent="0.25">
      <c r="A844">
        <v>4710</v>
      </c>
      <c r="B844">
        <f>IF(Table2[[#This Row],[Volume]]&lt;'Input Data'!$B$9,'Input Data'!$B$9,IF(Table2[[#This Row],[Volume]]&gt;'Input Data'!$B$10,'Input Data'!$B$10,Table2[[#This Row],[Volume]]))</f>
        <v>4710</v>
      </c>
      <c r="C844" s="18">
        <f>ROUNDDOWN((Table2[[#This Row],[Volume Used]]-'Input Data'!$B$9)/'Input Data'!$B$11,0)*'Input Data'!$B$12</f>
        <v>0.1</v>
      </c>
      <c r="D844" s="15">
        <f>-(Table2[[#This Row],[Volume]]*(1-Table2[[#This Row],[Discount]])*'Input Data'!$B$2)/Table2[[#This Row],[Volume]]</f>
        <v>450</v>
      </c>
      <c r="E844">
        <f>ROUNDUP(Table2[[#This Row],[Volume]]/'Input Data'!$B$13,0)</f>
        <v>5</v>
      </c>
      <c r="F844">
        <f>-Table2[[#This Row],[Multiplier]]*'Input Data'!$B$3</f>
        <v>250000</v>
      </c>
      <c r="G844">
        <f>(1 - (1 / (1 + EXP(-((Table2[[#This Row],[Volume]] / 1000) - 4.25))))) * 0.4 + 0.6</f>
        <v>0.75479432954426584</v>
      </c>
      <c r="H844">
        <f>Table2[[#This Row],[Sigmoid]]*'Input Data'!$B$7</f>
        <v>566.0957471581994</v>
      </c>
    </row>
    <row r="845" spans="1:8" x14ac:dyDescent="0.25">
      <c r="A845">
        <v>4715</v>
      </c>
      <c r="B845">
        <f>IF(Table2[[#This Row],[Volume]]&lt;'Input Data'!$B$9,'Input Data'!$B$9,IF(Table2[[#This Row],[Volume]]&gt;'Input Data'!$B$10,'Input Data'!$B$10,Table2[[#This Row],[Volume]]))</f>
        <v>4715</v>
      </c>
      <c r="C845" s="18">
        <f>ROUNDDOWN((Table2[[#This Row],[Volume Used]]-'Input Data'!$B$9)/'Input Data'!$B$11,0)*'Input Data'!$B$12</f>
        <v>0.1</v>
      </c>
      <c r="D845" s="15">
        <f>-(Table2[[#This Row],[Volume]]*(1-Table2[[#This Row],[Discount]])*'Input Data'!$B$2)/Table2[[#This Row],[Volume]]</f>
        <v>450</v>
      </c>
      <c r="E845">
        <f>ROUNDUP(Table2[[#This Row],[Volume]]/'Input Data'!$B$13,0)</f>
        <v>5</v>
      </c>
      <c r="F845">
        <f>-Table2[[#This Row],[Multiplier]]*'Input Data'!$B$3</f>
        <v>250000</v>
      </c>
      <c r="G845">
        <f>(1 - (1 / (1 + EXP(-((Table2[[#This Row],[Volume]] / 1000) - 4.25))))) * 0.4 + 0.6</f>
        <v>0.75432014288924198</v>
      </c>
      <c r="H845">
        <f>Table2[[#This Row],[Sigmoid]]*'Input Data'!$B$7</f>
        <v>565.74010716693147</v>
      </c>
    </row>
    <row r="846" spans="1:8" x14ac:dyDescent="0.25">
      <c r="A846">
        <v>4720</v>
      </c>
      <c r="B846">
        <f>IF(Table2[[#This Row],[Volume]]&lt;'Input Data'!$B$9,'Input Data'!$B$9,IF(Table2[[#This Row],[Volume]]&gt;'Input Data'!$B$10,'Input Data'!$B$10,Table2[[#This Row],[Volume]]))</f>
        <v>4720</v>
      </c>
      <c r="C846" s="18">
        <f>ROUNDDOWN((Table2[[#This Row],[Volume Used]]-'Input Data'!$B$9)/'Input Data'!$B$11,0)*'Input Data'!$B$12</f>
        <v>0.1</v>
      </c>
      <c r="D846" s="15">
        <f>-(Table2[[#This Row],[Volume]]*(1-Table2[[#This Row],[Discount]])*'Input Data'!$B$2)/Table2[[#This Row],[Volume]]</f>
        <v>450</v>
      </c>
      <c r="E846">
        <f>ROUNDUP(Table2[[#This Row],[Volume]]/'Input Data'!$B$13,0)</f>
        <v>5</v>
      </c>
      <c r="F846">
        <f>-Table2[[#This Row],[Multiplier]]*'Input Data'!$B$3</f>
        <v>250000</v>
      </c>
      <c r="G846">
        <f>(1 - (1 / (1 + EXP(-((Table2[[#This Row],[Volume]] / 1000) - 4.25))))) * 0.4 + 0.6</f>
        <v>0.75384649744352716</v>
      </c>
      <c r="H846">
        <f>Table2[[#This Row],[Sigmoid]]*'Input Data'!$B$7</f>
        <v>565.38487308264541</v>
      </c>
    </row>
    <row r="847" spans="1:8" x14ac:dyDescent="0.25">
      <c r="A847">
        <v>4725</v>
      </c>
      <c r="B847">
        <f>IF(Table2[[#This Row],[Volume]]&lt;'Input Data'!$B$9,'Input Data'!$B$9,IF(Table2[[#This Row],[Volume]]&gt;'Input Data'!$B$10,'Input Data'!$B$10,Table2[[#This Row],[Volume]]))</f>
        <v>4725</v>
      </c>
      <c r="C847" s="18">
        <f>ROUNDDOWN((Table2[[#This Row],[Volume Used]]-'Input Data'!$B$9)/'Input Data'!$B$11,0)*'Input Data'!$B$12</f>
        <v>0.1</v>
      </c>
      <c r="D847" s="15">
        <f>-(Table2[[#This Row],[Volume]]*(1-Table2[[#This Row],[Discount]])*'Input Data'!$B$2)/Table2[[#This Row],[Volume]]</f>
        <v>450</v>
      </c>
      <c r="E847">
        <f>ROUNDUP(Table2[[#This Row],[Volume]]/'Input Data'!$B$13,0)</f>
        <v>5</v>
      </c>
      <c r="F847">
        <f>-Table2[[#This Row],[Multiplier]]*'Input Data'!$B$3</f>
        <v>250000</v>
      </c>
      <c r="G847">
        <f>(1 - (1 / (1 + EXP(-((Table2[[#This Row],[Volume]] / 1000) - 4.25))))) * 0.4 + 0.6</f>
        <v>0.75337339819147231</v>
      </c>
      <c r="H847">
        <f>Table2[[#This Row],[Sigmoid]]*'Input Data'!$B$7</f>
        <v>565.03004864360423</v>
      </c>
    </row>
    <row r="848" spans="1:8" x14ac:dyDescent="0.25">
      <c r="A848">
        <v>4730</v>
      </c>
      <c r="B848">
        <f>IF(Table2[[#This Row],[Volume]]&lt;'Input Data'!$B$9,'Input Data'!$B$9,IF(Table2[[#This Row],[Volume]]&gt;'Input Data'!$B$10,'Input Data'!$B$10,Table2[[#This Row],[Volume]]))</f>
        <v>4730</v>
      </c>
      <c r="C848" s="18">
        <f>ROUNDDOWN((Table2[[#This Row],[Volume Used]]-'Input Data'!$B$9)/'Input Data'!$B$11,0)*'Input Data'!$B$12</f>
        <v>0.1</v>
      </c>
      <c r="D848" s="15">
        <f>-(Table2[[#This Row],[Volume]]*(1-Table2[[#This Row],[Discount]])*'Input Data'!$B$2)/Table2[[#This Row],[Volume]]</f>
        <v>450</v>
      </c>
      <c r="E848">
        <f>ROUNDUP(Table2[[#This Row],[Volume]]/'Input Data'!$B$13,0)</f>
        <v>5</v>
      </c>
      <c r="F848">
        <f>-Table2[[#This Row],[Multiplier]]*'Input Data'!$B$3</f>
        <v>250000</v>
      </c>
      <c r="G848">
        <f>(1 - (1 / (1 + EXP(-((Table2[[#This Row],[Volume]] / 1000) - 4.25))))) * 0.4 + 0.6</f>
        <v>0.75290085009230034</v>
      </c>
      <c r="H848">
        <f>Table2[[#This Row],[Sigmoid]]*'Input Data'!$B$7</f>
        <v>564.67563756922527</v>
      </c>
    </row>
    <row r="849" spans="1:8" x14ac:dyDescent="0.25">
      <c r="A849">
        <v>4735</v>
      </c>
      <c r="B849">
        <f>IF(Table2[[#This Row],[Volume]]&lt;'Input Data'!$B$9,'Input Data'!$B$9,IF(Table2[[#This Row],[Volume]]&gt;'Input Data'!$B$10,'Input Data'!$B$10,Table2[[#This Row],[Volume]]))</f>
        <v>4735</v>
      </c>
      <c r="C849" s="18">
        <f>ROUNDDOWN((Table2[[#This Row],[Volume Used]]-'Input Data'!$B$9)/'Input Data'!$B$11,0)*'Input Data'!$B$12</f>
        <v>0.1</v>
      </c>
      <c r="D849" s="15">
        <f>-(Table2[[#This Row],[Volume]]*(1-Table2[[#This Row],[Discount]])*'Input Data'!$B$2)/Table2[[#This Row],[Volume]]</f>
        <v>450</v>
      </c>
      <c r="E849">
        <f>ROUNDUP(Table2[[#This Row],[Volume]]/'Input Data'!$B$13,0)</f>
        <v>5</v>
      </c>
      <c r="F849">
        <f>-Table2[[#This Row],[Multiplier]]*'Input Data'!$B$3</f>
        <v>250000</v>
      </c>
      <c r="G849">
        <f>(1 - (1 / (1 + EXP(-((Table2[[#This Row],[Volume]] / 1000) - 4.25))))) * 0.4 + 0.6</f>
        <v>0.75242885807992388</v>
      </c>
      <c r="H849">
        <f>Table2[[#This Row],[Sigmoid]]*'Input Data'!$B$7</f>
        <v>564.32164355994291</v>
      </c>
    </row>
    <row r="850" spans="1:8" x14ac:dyDescent="0.25">
      <c r="A850">
        <v>4740</v>
      </c>
      <c r="B850">
        <f>IF(Table2[[#This Row],[Volume]]&lt;'Input Data'!$B$9,'Input Data'!$B$9,IF(Table2[[#This Row],[Volume]]&gt;'Input Data'!$B$10,'Input Data'!$B$10,Table2[[#This Row],[Volume]]))</f>
        <v>4740</v>
      </c>
      <c r="C850" s="18">
        <f>ROUNDDOWN((Table2[[#This Row],[Volume Used]]-'Input Data'!$B$9)/'Input Data'!$B$11,0)*'Input Data'!$B$12</f>
        <v>0.1</v>
      </c>
      <c r="D850" s="15">
        <f>-(Table2[[#This Row],[Volume]]*(1-Table2[[#This Row],[Discount]])*'Input Data'!$B$2)/Table2[[#This Row],[Volume]]</f>
        <v>450</v>
      </c>
      <c r="E850">
        <f>ROUNDUP(Table2[[#This Row],[Volume]]/'Input Data'!$B$13,0)</f>
        <v>5</v>
      </c>
      <c r="F850">
        <f>-Table2[[#This Row],[Multiplier]]*'Input Data'!$B$3</f>
        <v>250000</v>
      </c>
      <c r="G850">
        <f>(1 - (1 / (1 + EXP(-((Table2[[#This Row],[Volume]] / 1000) - 4.25))))) * 0.4 + 0.6</f>
        <v>0.75195742706276392</v>
      </c>
      <c r="H850">
        <f>Table2[[#This Row],[Sigmoid]]*'Input Data'!$B$7</f>
        <v>563.96807029707293</v>
      </c>
    </row>
    <row r="851" spans="1:8" x14ac:dyDescent="0.25">
      <c r="A851">
        <v>4745</v>
      </c>
      <c r="B851">
        <f>IF(Table2[[#This Row],[Volume]]&lt;'Input Data'!$B$9,'Input Data'!$B$9,IF(Table2[[#This Row],[Volume]]&gt;'Input Data'!$B$10,'Input Data'!$B$10,Table2[[#This Row],[Volume]]))</f>
        <v>4745</v>
      </c>
      <c r="C851" s="18">
        <f>ROUNDDOWN((Table2[[#This Row],[Volume Used]]-'Input Data'!$B$9)/'Input Data'!$B$11,0)*'Input Data'!$B$12</f>
        <v>0.1</v>
      </c>
      <c r="D851" s="15">
        <f>-(Table2[[#This Row],[Volume]]*(1-Table2[[#This Row],[Discount]])*'Input Data'!$B$2)/Table2[[#This Row],[Volume]]</f>
        <v>450</v>
      </c>
      <c r="E851">
        <f>ROUNDUP(Table2[[#This Row],[Volume]]/'Input Data'!$B$13,0)</f>
        <v>5</v>
      </c>
      <c r="F851">
        <f>-Table2[[#This Row],[Multiplier]]*'Input Data'!$B$3</f>
        <v>250000</v>
      </c>
      <c r="G851">
        <f>(1 - (1 / (1 + EXP(-((Table2[[#This Row],[Volume]] / 1000) - 4.25))))) * 0.4 + 0.6</f>
        <v>0.75148656192357288</v>
      </c>
      <c r="H851">
        <f>Table2[[#This Row],[Sigmoid]]*'Input Data'!$B$7</f>
        <v>563.6149214426797</v>
      </c>
    </row>
    <row r="852" spans="1:8" x14ac:dyDescent="0.25">
      <c r="A852">
        <v>4750</v>
      </c>
      <c r="B852">
        <f>IF(Table2[[#This Row],[Volume]]&lt;'Input Data'!$B$9,'Input Data'!$B$9,IF(Table2[[#This Row],[Volume]]&gt;'Input Data'!$B$10,'Input Data'!$B$10,Table2[[#This Row],[Volume]]))</f>
        <v>4750</v>
      </c>
      <c r="C852" s="18">
        <f>ROUNDDOWN((Table2[[#This Row],[Volume Used]]-'Input Data'!$B$9)/'Input Data'!$B$11,0)*'Input Data'!$B$12</f>
        <v>0.1</v>
      </c>
      <c r="D852" s="15">
        <f>-(Table2[[#This Row],[Volume]]*(1-Table2[[#This Row],[Discount]])*'Input Data'!$B$2)/Table2[[#This Row],[Volume]]</f>
        <v>450</v>
      </c>
      <c r="E852">
        <f>ROUNDUP(Table2[[#This Row],[Volume]]/'Input Data'!$B$13,0)</f>
        <v>5</v>
      </c>
      <c r="F852">
        <f>-Table2[[#This Row],[Multiplier]]*'Input Data'!$B$3</f>
        <v>250000</v>
      </c>
      <c r="G852">
        <f>(1 - (1 / (1 + EXP(-((Table2[[#This Row],[Volume]] / 1000) - 4.25))))) * 0.4 + 0.6</f>
        <v>0.75101626751925821</v>
      </c>
      <c r="H852">
        <f>Table2[[#This Row],[Sigmoid]]*'Input Data'!$B$7</f>
        <v>563.26220063944368</v>
      </c>
    </row>
    <row r="853" spans="1:8" x14ac:dyDescent="0.25">
      <c r="A853">
        <v>4755</v>
      </c>
      <c r="B853">
        <f>IF(Table2[[#This Row],[Volume]]&lt;'Input Data'!$B$9,'Input Data'!$B$9,IF(Table2[[#This Row],[Volume]]&gt;'Input Data'!$B$10,'Input Data'!$B$10,Table2[[#This Row],[Volume]]))</f>
        <v>4755</v>
      </c>
      <c r="C853" s="18">
        <f>ROUNDDOWN((Table2[[#This Row],[Volume Used]]-'Input Data'!$B$9)/'Input Data'!$B$11,0)*'Input Data'!$B$12</f>
        <v>0.1</v>
      </c>
      <c r="D853" s="15">
        <f>-(Table2[[#This Row],[Volume]]*(1-Table2[[#This Row],[Discount]])*'Input Data'!$B$2)/Table2[[#This Row],[Volume]]</f>
        <v>450</v>
      </c>
      <c r="E853">
        <f>ROUNDUP(Table2[[#This Row],[Volume]]/'Input Data'!$B$13,0)</f>
        <v>5</v>
      </c>
      <c r="F853">
        <f>-Table2[[#This Row],[Multiplier]]*'Input Data'!$B$3</f>
        <v>250000</v>
      </c>
      <c r="G853">
        <f>(1 - (1 / (1 + EXP(-((Table2[[#This Row],[Volume]] / 1000) - 4.25))))) * 0.4 + 0.6</f>
        <v>0.75054654868070958</v>
      </c>
      <c r="H853">
        <f>Table2[[#This Row],[Sigmoid]]*'Input Data'!$B$7</f>
        <v>562.9099115105322</v>
      </c>
    </row>
    <row r="854" spans="1:8" x14ac:dyDescent="0.25">
      <c r="A854">
        <v>4760</v>
      </c>
      <c r="B854">
        <f>IF(Table2[[#This Row],[Volume]]&lt;'Input Data'!$B$9,'Input Data'!$B$9,IF(Table2[[#This Row],[Volume]]&gt;'Input Data'!$B$10,'Input Data'!$B$10,Table2[[#This Row],[Volume]]))</f>
        <v>4760</v>
      </c>
      <c r="C854" s="18">
        <f>ROUNDDOWN((Table2[[#This Row],[Volume Used]]-'Input Data'!$B$9)/'Input Data'!$B$11,0)*'Input Data'!$B$12</f>
        <v>0.1</v>
      </c>
      <c r="D854" s="15">
        <f>-(Table2[[#This Row],[Volume]]*(1-Table2[[#This Row],[Discount]])*'Input Data'!$B$2)/Table2[[#This Row],[Volume]]</f>
        <v>450</v>
      </c>
      <c r="E854">
        <f>ROUNDUP(Table2[[#This Row],[Volume]]/'Input Data'!$B$13,0)</f>
        <v>5</v>
      </c>
      <c r="F854">
        <f>-Table2[[#This Row],[Multiplier]]*'Input Data'!$B$3</f>
        <v>250000</v>
      </c>
      <c r="G854">
        <f>(1 - (1 / (1 + EXP(-((Table2[[#This Row],[Volume]] / 1000) - 4.25))))) * 0.4 + 0.6</f>
        <v>0.7500774102126283</v>
      </c>
      <c r="H854">
        <f>Table2[[#This Row],[Sigmoid]]*'Input Data'!$B$7</f>
        <v>562.55805765947127</v>
      </c>
    </row>
    <row r="855" spans="1:8" x14ac:dyDescent="0.25">
      <c r="A855">
        <v>4765</v>
      </c>
      <c r="B855">
        <f>IF(Table2[[#This Row],[Volume]]&lt;'Input Data'!$B$9,'Input Data'!$B$9,IF(Table2[[#This Row],[Volume]]&gt;'Input Data'!$B$10,'Input Data'!$B$10,Table2[[#This Row],[Volume]]))</f>
        <v>4765</v>
      </c>
      <c r="C855" s="18">
        <f>ROUNDDOWN((Table2[[#This Row],[Volume Used]]-'Input Data'!$B$9)/'Input Data'!$B$11,0)*'Input Data'!$B$12</f>
        <v>0.1</v>
      </c>
      <c r="D855" s="15">
        <f>-(Table2[[#This Row],[Volume]]*(1-Table2[[#This Row],[Discount]])*'Input Data'!$B$2)/Table2[[#This Row],[Volume]]</f>
        <v>450</v>
      </c>
      <c r="E855">
        <f>ROUNDUP(Table2[[#This Row],[Volume]]/'Input Data'!$B$13,0)</f>
        <v>5</v>
      </c>
      <c r="F855">
        <f>-Table2[[#This Row],[Multiplier]]*'Input Data'!$B$3</f>
        <v>250000</v>
      </c>
      <c r="G855">
        <f>(1 - (1 / (1 + EXP(-((Table2[[#This Row],[Volume]] / 1000) - 4.25))))) * 0.4 + 0.6</f>
        <v>0.74960885689335854</v>
      </c>
      <c r="H855">
        <f>Table2[[#This Row],[Sigmoid]]*'Input Data'!$B$7</f>
        <v>562.20664267001894</v>
      </c>
    </row>
    <row r="856" spans="1:8" x14ac:dyDescent="0.25">
      <c r="A856">
        <v>4770</v>
      </c>
      <c r="B856">
        <f>IF(Table2[[#This Row],[Volume]]&lt;'Input Data'!$B$9,'Input Data'!$B$9,IF(Table2[[#This Row],[Volume]]&gt;'Input Data'!$B$10,'Input Data'!$B$10,Table2[[#This Row],[Volume]]))</f>
        <v>4770</v>
      </c>
      <c r="C856" s="18">
        <f>ROUNDDOWN((Table2[[#This Row],[Volume Used]]-'Input Data'!$B$9)/'Input Data'!$B$11,0)*'Input Data'!$B$12</f>
        <v>0.1</v>
      </c>
      <c r="D856" s="15">
        <f>-(Table2[[#This Row],[Volume]]*(1-Table2[[#This Row],[Discount]])*'Input Data'!$B$2)/Table2[[#This Row],[Volume]]</f>
        <v>450</v>
      </c>
      <c r="E856">
        <f>ROUNDUP(Table2[[#This Row],[Volume]]/'Input Data'!$B$13,0)</f>
        <v>5</v>
      </c>
      <c r="F856">
        <f>-Table2[[#This Row],[Multiplier]]*'Input Data'!$B$3</f>
        <v>250000</v>
      </c>
      <c r="G856">
        <f>(1 - (1 / (1 + EXP(-((Table2[[#This Row],[Volume]] / 1000) - 4.25))))) * 0.4 + 0.6</f>
        <v>0.74914089347472179</v>
      </c>
      <c r="H856">
        <f>Table2[[#This Row],[Sigmoid]]*'Input Data'!$B$7</f>
        <v>561.85567010604132</v>
      </c>
    </row>
    <row r="857" spans="1:8" x14ac:dyDescent="0.25">
      <c r="A857">
        <v>4775</v>
      </c>
      <c r="B857">
        <f>IF(Table2[[#This Row],[Volume]]&lt;'Input Data'!$B$9,'Input Data'!$B$9,IF(Table2[[#This Row],[Volume]]&gt;'Input Data'!$B$10,'Input Data'!$B$10,Table2[[#This Row],[Volume]]))</f>
        <v>4775</v>
      </c>
      <c r="C857" s="18">
        <f>ROUNDDOWN((Table2[[#This Row],[Volume Used]]-'Input Data'!$B$9)/'Input Data'!$B$11,0)*'Input Data'!$B$12</f>
        <v>0.1</v>
      </c>
      <c r="D857" s="15">
        <f>-(Table2[[#This Row],[Volume]]*(1-Table2[[#This Row],[Discount]])*'Input Data'!$B$2)/Table2[[#This Row],[Volume]]</f>
        <v>450</v>
      </c>
      <c r="E857">
        <f>ROUNDUP(Table2[[#This Row],[Volume]]/'Input Data'!$B$13,0)</f>
        <v>5</v>
      </c>
      <c r="F857">
        <f>-Table2[[#This Row],[Multiplier]]*'Input Data'!$B$3</f>
        <v>250000</v>
      </c>
      <c r="G857">
        <f>(1 - (1 / (1 + EXP(-((Table2[[#This Row],[Volume]] / 1000) - 4.25))))) * 0.4 + 0.6</f>
        <v>0.74867352468185344</v>
      </c>
      <c r="H857">
        <f>Table2[[#This Row],[Sigmoid]]*'Input Data'!$B$7</f>
        <v>561.50514351139009</v>
      </c>
    </row>
    <row r="858" spans="1:8" x14ac:dyDescent="0.25">
      <c r="A858">
        <v>4780</v>
      </c>
      <c r="B858">
        <f>IF(Table2[[#This Row],[Volume]]&lt;'Input Data'!$B$9,'Input Data'!$B$9,IF(Table2[[#This Row],[Volume]]&gt;'Input Data'!$B$10,'Input Data'!$B$10,Table2[[#This Row],[Volume]]))</f>
        <v>4780</v>
      </c>
      <c r="C858" s="18">
        <f>ROUNDDOWN((Table2[[#This Row],[Volume Used]]-'Input Data'!$B$9)/'Input Data'!$B$11,0)*'Input Data'!$B$12</f>
        <v>0.1</v>
      </c>
      <c r="D858" s="15">
        <f>-(Table2[[#This Row],[Volume]]*(1-Table2[[#This Row],[Discount]])*'Input Data'!$B$2)/Table2[[#This Row],[Volume]]</f>
        <v>450</v>
      </c>
      <c r="E858">
        <f>ROUNDUP(Table2[[#This Row],[Volume]]/'Input Data'!$B$13,0)</f>
        <v>5</v>
      </c>
      <c r="F858">
        <f>-Table2[[#This Row],[Multiplier]]*'Input Data'!$B$3</f>
        <v>250000</v>
      </c>
      <c r="G858">
        <f>(1 - (1 / (1 + EXP(-((Table2[[#This Row],[Volume]] / 1000) - 4.25))))) * 0.4 + 0.6</f>
        <v>0.74820675521304203</v>
      </c>
      <c r="H858">
        <f>Table2[[#This Row],[Sigmoid]]*'Input Data'!$B$7</f>
        <v>561.15506640978151</v>
      </c>
    </row>
    <row r="859" spans="1:8" x14ac:dyDescent="0.25">
      <c r="A859">
        <v>4785</v>
      </c>
      <c r="B859">
        <f>IF(Table2[[#This Row],[Volume]]&lt;'Input Data'!$B$9,'Input Data'!$B$9,IF(Table2[[#This Row],[Volume]]&gt;'Input Data'!$B$10,'Input Data'!$B$10,Table2[[#This Row],[Volume]]))</f>
        <v>4785</v>
      </c>
      <c r="C859" s="18">
        <f>ROUNDDOWN((Table2[[#This Row],[Volume Used]]-'Input Data'!$B$9)/'Input Data'!$B$11,0)*'Input Data'!$B$12</f>
        <v>0.1</v>
      </c>
      <c r="D859" s="15">
        <f>-(Table2[[#This Row],[Volume]]*(1-Table2[[#This Row],[Discount]])*'Input Data'!$B$2)/Table2[[#This Row],[Volume]]</f>
        <v>450</v>
      </c>
      <c r="E859">
        <f>ROUNDUP(Table2[[#This Row],[Volume]]/'Input Data'!$B$13,0)</f>
        <v>5</v>
      </c>
      <c r="F859">
        <f>-Table2[[#This Row],[Multiplier]]*'Input Data'!$B$3</f>
        <v>250000</v>
      </c>
      <c r="G859">
        <f>(1 - (1 / (1 + EXP(-((Table2[[#This Row],[Volume]] / 1000) - 4.25))))) * 0.4 + 0.6</f>
        <v>0.74774058973957025</v>
      </c>
      <c r="H859">
        <f>Table2[[#This Row],[Sigmoid]]*'Input Data'!$B$7</f>
        <v>560.80544230467774</v>
      </c>
    </row>
    <row r="860" spans="1:8" x14ac:dyDescent="0.25">
      <c r="A860">
        <v>4790</v>
      </c>
      <c r="B860">
        <f>IF(Table2[[#This Row],[Volume]]&lt;'Input Data'!$B$9,'Input Data'!$B$9,IF(Table2[[#This Row],[Volume]]&gt;'Input Data'!$B$10,'Input Data'!$B$10,Table2[[#This Row],[Volume]]))</f>
        <v>4790</v>
      </c>
      <c r="C860" s="18">
        <f>ROUNDDOWN((Table2[[#This Row],[Volume Used]]-'Input Data'!$B$9)/'Input Data'!$B$11,0)*'Input Data'!$B$12</f>
        <v>0.1</v>
      </c>
      <c r="D860" s="15">
        <f>-(Table2[[#This Row],[Volume]]*(1-Table2[[#This Row],[Discount]])*'Input Data'!$B$2)/Table2[[#This Row],[Volume]]</f>
        <v>450</v>
      </c>
      <c r="E860">
        <f>ROUNDUP(Table2[[#This Row],[Volume]]/'Input Data'!$B$13,0)</f>
        <v>5</v>
      </c>
      <c r="F860">
        <f>-Table2[[#This Row],[Multiplier]]*'Input Data'!$B$3</f>
        <v>250000</v>
      </c>
      <c r="G860">
        <f>(1 - (1 / (1 + EXP(-((Table2[[#This Row],[Volume]] / 1000) - 4.25))))) * 0.4 + 0.6</f>
        <v>0.7472750329055593</v>
      </c>
      <c r="H860">
        <f>Table2[[#This Row],[Sigmoid]]*'Input Data'!$B$7</f>
        <v>560.4562746791695</v>
      </c>
    </row>
    <row r="861" spans="1:8" x14ac:dyDescent="0.25">
      <c r="A861">
        <v>4795</v>
      </c>
      <c r="B861">
        <f>IF(Table2[[#This Row],[Volume]]&lt;'Input Data'!$B$9,'Input Data'!$B$9,IF(Table2[[#This Row],[Volume]]&gt;'Input Data'!$B$10,'Input Data'!$B$10,Table2[[#This Row],[Volume]]))</f>
        <v>4795</v>
      </c>
      <c r="C861" s="18">
        <f>ROUNDDOWN((Table2[[#This Row],[Volume Used]]-'Input Data'!$B$9)/'Input Data'!$B$11,0)*'Input Data'!$B$12</f>
        <v>0.1</v>
      </c>
      <c r="D861" s="15">
        <f>-(Table2[[#This Row],[Volume]]*(1-Table2[[#This Row],[Discount]])*'Input Data'!$B$2)/Table2[[#This Row],[Volume]]</f>
        <v>450</v>
      </c>
      <c r="E861">
        <f>ROUNDUP(Table2[[#This Row],[Volume]]/'Input Data'!$B$13,0)</f>
        <v>5</v>
      </c>
      <c r="F861">
        <f>-Table2[[#This Row],[Multiplier]]*'Input Data'!$B$3</f>
        <v>250000</v>
      </c>
      <c r="G861">
        <f>(1 - (1 / (1 + EXP(-((Table2[[#This Row],[Volume]] / 1000) - 4.25))))) * 0.4 + 0.6</f>
        <v>0.74681008932781578</v>
      </c>
      <c r="H861">
        <f>Table2[[#This Row],[Sigmoid]]*'Input Data'!$B$7</f>
        <v>560.10756699586182</v>
      </c>
    </row>
    <row r="862" spans="1:8" x14ac:dyDescent="0.25">
      <c r="A862">
        <v>4800</v>
      </c>
      <c r="B862">
        <f>IF(Table2[[#This Row],[Volume]]&lt;'Input Data'!$B$9,'Input Data'!$B$9,IF(Table2[[#This Row],[Volume]]&gt;'Input Data'!$B$10,'Input Data'!$B$10,Table2[[#This Row],[Volume]]))</f>
        <v>4800</v>
      </c>
      <c r="C862" s="18">
        <f>ROUNDDOWN((Table2[[#This Row],[Volume Used]]-'Input Data'!$B$9)/'Input Data'!$B$11,0)*'Input Data'!$B$12</f>
        <v>0.1</v>
      </c>
      <c r="D862" s="15">
        <f>-(Table2[[#This Row],[Volume]]*(1-Table2[[#This Row],[Discount]])*'Input Data'!$B$2)/Table2[[#This Row],[Volume]]</f>
        <v>450</v>
      </c>
      <c r="E862">
        <f>ROUNDUP(Table2[[#This Row],[Volume]]/'Input Data'!$B$13,0)</f>
        <v>5</v>
      </c>
      <c r="F862">
        <f>-Table2[[#This Row],[Multiplier]]*'Input Data'!$B$3</f>
        <v>250000</v>
      </c>
      <c r="G862">
        <f>(1 - (1 / (1 + EXP(-((Table2[[#This Row],[Volume]] / 1000) - 4.25))))) * 0.4 + 0.6</f>
        <v>0.74634576359567972</v>
      </c>
      <c r="H862">
        <f>Table2[[#This Row],[Sigmoid]]*'Input Data'!$B$7</f>
        <v>559.7593226967598</v>
      </c>
    </row>
    <row r="863" spans="1:8" x14ac:dyDescent="0.25">
      <c r="A863">
        <v>4805</v>
      </c>
      <c r="B863">
        <f>IF(Table2[[#This Row],[Volume]]&lt;'Input Data'!$B$9,'Input Data'!$B$9,IF(Table2[[#This Row],[Volume]]&gt;'Input Data'!$B$10,'Input Data'!$B$10,Table2[[#This Row],[Volume]]))</f>
        <v>4805</v>
      </c>
      <c r="C863" s="18">
        <f>ROUNDDOWN((Table2[[#This Row],[Volume Used]]-'Input Data'!$B$9)/'Input Data'!$B$11,0)*'Input Data'!$B$12</f>
        <v>0.1</v>
      </c>
      <c r="D863" s="15">
        <f>-(Table2[[#This Row],[Volume]]*(1-Table2[[#This Row],[Discount]])*'Input Data'!$B$2)/Table2[[#This Row],[Volume]]</f>
        <v>450</v>
      </c>
      <c r="E863">
        <f>ROUNDUP(Table2[[#This Row],[Volume]]/'Input Data'!$B$13,0)</f>
        <v>5</v>
      </c>
      <c r="F863">
        <f>-Table2[[#This Row],[Multiplier]]*'Input Data'!$B$3</f>
        <v>250000</v>
      </c>
      <c r="G863">
        <f>(1 - (1 / (1 + EXP(-((Table2[[#This Row],[Volume]] / 1000) - 4.25))))) * 0.4 + 0.6</f>
        <v>0.74588206027087722</v>
      </c>
      <c r="H863">
        <f>Table2[[#This Row],[Sigmoid]]*'Input Data'!$B$7</f>
        <v>559.41154520315797</v>
      </c>
    </row>
    <row r="864" spans="1:8" x14ac:dyDescent="0.25">
      <c r="A864">
        <v>4810</v>
      </c>
      <c r="B864">
        <f>IF(Table2[[#This Row],[Volume]]&lt;'Input Data'!$B$9,'Input Data'!$B$9,IF(Table2[[#This Row],[Volume]]&gt;'Input Data'!$B$10,'Input Data'!$B$10,Table2[[#This Row],[Volume]]))</f>
        <v>4810</v>
      </c>
      <c r="C864" s="18">
        <f>ROUNDDOWN((Table2[[#This Row],[Volume Used]]-'Input Data'!$B$9)/'Input Data'!$B$11,0)*'Input Data'!$B$12</f>
        <v>0.1</v>
      </c>
      <c r="D864" s="15">
        <f>-(Table2[[#This Row],[Volume]]*(1-Table2[[#This Row],[Discount]])*'Input Data'!$B$2)/Table2[[#This Row],[Volume]]</f>
        <v>450</v>
      </c>
      <c r="E864">
        <f>ROUNDUP(Table2[[#This Row],[Volume]]/'Input Data'!$B$13,0)</f>
        <v>5</v>
      </c>
      <c r="F864">
        <f>-Table2[[#This Row],[Multiplier]]*'Input Data'!$B$3</f>
        <v>250000</v>
      </c>
      <c r="G864">
        <f>(1 - (1 / (1 + EXP(-((Table2[[#This Row],[Volume]] / 1000) - 4.25))))) * 0.4 + 0.6</f>
        <v>0.74541898388737349</v>
      </c>
      <c r="H864">
        <f>Table2[[#This Row],[Sigmoid]]*'Input Data'!$B$7</f>
        <v>559.06423791553016</v>
      </c>
    </row>
    <row r="865" spans="1:8" x14ac:dyDescent="0.25">
      <c r="A865">
        <v>4815</v>
      </c>
      <c r="B865">
        <f>IF(Table2[[#This Row],[Volume]]&lt;'Input Data'!$B$9,'Input Data'!$B$9,IF(Table2[[#This Row],[Volume]]&gt;'Input Data'!$B$10,'Input Data'!$B$10,Table2[[#This Row],[Volume]]))</f>
        <v>4815</v>
      </c>
      <c r="C865" s="18">
        <f>ROUNDDOWN((Table2[[#This Row],[Volume Used]]-'Input Data'!$B$9)/'Input Data'!$B$11,0)*'Input Data'!$B$12</f>
        <v>0.1</v>
      </c>
      <c r="D865" s="15">
        <f>-(Table2[[#This Row],[Volume]]*(1-Table2[[#This Row],[Discount]])*'Input Data'!$B$2)/Table2[[#This Row],[Volume]]</f>
        <v>450</v>
      </c>
      <c r="E865">
        <f>ROUNDUP(Table2[[#This Row],[Volume]]/'Input Data'!$B$13,0)</f>
        <v>5</v>
      </c>
      <c r="F865">
        <f>-Table2[[#This Row],[Multiplier]]*'Input Data'!$B$3</f>
        <v>250000</v>
      </c>
      <c r="G865">
        <f>(1 - (1 / (1 + EXP(-((Table2[[#This Row],[Volume]] / 1000) - 4.25))))) * 0.4 + 0.6</f>
        <v>0.74495653895122993</v>
      </c>
      <c r="H865">
        <f>Table2[[#This Row],[Sigmoid]]*'Input Data'!$B$7</f>
        <v>558.71740421342247</v>
      </c>
    </row>
    <row r="866" spans="1:8" x14ac:dyDescent="0.25">
      <c r="A866">
        <v>4820</v>
      </c>
      <c r="B866">
        <f>IF(Table2[[#This Row],[Volume]]&lt;'Input Data'!$B$9,'Input Data'!$B$9,IF(Table2[[#This Row],[Volume]]&gt;'Input Data'!$B$10,'Input Data'!$B$10,Table2[[#This Row],[Volume]]))</f>
        <v>4820</v>
      </c>
      <c r="C866" s="18">
        <f>ROUNDDOWN((Table2[[#This Row],[Volume Used]]-'Input Data'!$B$9)/'Input Data'!$B$11,0)*'Input Data'!$B$12</f>
        <v>0.1</v>
      </c>
      <c r="D866" s="15">
        <f>-(Table2[[#This Row],[Volume]]*(1-Table2[[#This Row],[Discount]])*'Input Data'!$B$2)/Table2[[#This Row],[Volume]]</f>
        <v>450</v>
      </c>
      <c r="E866">
        <f>ROUNDUP(Table2[[#This Row],[Volume]]/'Input Data'!$B$13,0)</f>
        <v>5</v>
      </c>
      <c r="F866">
        <f>-Table2[[#This Row],[Multiplier]]*'Input Data'!$B$3</f>
        <v>250000</v>
      </c>
      <c r="G866">
        <f>(1 - (1 / (1 + EXP(-((Table2[[#This Row],[Volume]] / 1000) - 4.25))))) * 0.4 + 0.6</f>
        <v>0.74449472994046317</v>
      </c>
      <c r="H866">
        <f>Table2[[#This Row],[Sigmoid]]*'Input Data'!$B$7</f>
        <v>558.37104745534737</v>
      </c>
    </row>
    <row r="867" spans="1:8" x14ac:dyDescent="0.25">
      <c r="A867">
        <v>4825</v>
      </c>
      <c r="B867">
        <f>IF(Table2[[#This Row],[Volume]]&lt;'Input Data'!$B$9,'Input Data'!$B$9,IF(Table2[[#This Row],[Volume]]&gt;'Input Data'!$B$10,'Input Data'!$B$10,Table2[[#This Row],[Volume]]))</f>
        <v>4825</v>
      </c>
      <c r="C867" s="18">
        <f>ROUNDDOWN((Table2[[#This Row],[Volume Used]]-'Input Data'!$B$9)/'Input Data'!$B$11,0)*'Input Data'!$B$12</f>
        <v>0.1</v>
      </c>
      <c r="D867" s="15">
        <f>-(Table2[[#This Row],[Volume]]*(1-Table2[[#This Row],[Discount]])*'Input Data'!$B$2)/Table2[[#This Row],[Volume]]</f>
        <v>450</v>
      </c>
      <c r="E867">
        <f>ROUNDUP(Table2[[#This Row],[Volume]]/'Input Data'!$B$13,0)</f>
        <v>5</v>
      </c>
      <c r="F867">
        <f>-Table2[[#This Row],[Multiplier]]*'Input Data'!$B$3</f>
        <v>250000</v>
      </c>
      <c r="G867">
        <f>(1 - (1 / (1 + EXP(-((Table2[[#This Row],[Volume]] / 1000) - 4.25))))) * 0.4 + 0.6</f>
        <v>0.74403356130490628</v>
      </c>
      <c r="H867">
        <f>Table2[[#This Row],[Sigmoid]]*'Input Data'!$B$7</f>
        <v>558.02517097867974</v>
      </c>
    </row>
    <row r="868" spans="1:8" x14ac:dyDescent="0.25">
      <c r="A868">
        <v>4830</v>
      </c>
      <c r="B868">
        <f>IF(Table2[[#This Row],[Volume]]&lt;'Input Data'!$B$9,'Input Data'!$B$9,IF(Table2[[#This Row],[Volume]]&gt;'Input Data'!$B$10,'Input Data'!$B$10,Table2[[#This Row],[Volume]]))</f>
        <v>4830</v>
      </c>
      <c r="C868" s="18">
        <f>ROUNDDOWN((Table2[[#This Row],[Volume Used]]-'Input Data'!$B$9)/'Input Data'!$B$11,0)*'Input Data'!$B$12</f>
        <v>0.1</v>
      </c>
      <c r="D868" s="15">
        <f>-(Table2[[#This Row],[Volume]]*(1-Table2[[#This Row],[Discount]])*'Input Data'!$B$2)/Table2[[#This Row],[Volume]]</f>
        <v>450</v>
      </c>
      <c r="E868">
        <f>ROUNDUP(Table2[[#This Row],[Volume]]/'Input Data'!$B$13,0)</f>
        <v>5</v>
      </c>
      <c r="F868">
        <f>-Table2[[#This Row],[Multiplier]]*'Input Data'!$B$3</f>
        <v>250000</v>
      </c>
      <c r="G868">
        <f>(1 - (1 / (1 + EXP(-((Table2[[#This Row],[Volume]] / 1000) - 4.25))))) * 0.4 + 0.6</f>
        <v>0.74357303746607317</v>
      </c>
      <c r="H868">
        <f>Table2[[#This Row],[Sigmoid]]*'Input Data'!$B$7</f>
        <v>557.67977809955482</v>
      </c>
    </row>
    <row r="869" spans="1:8" x14ac:dyDescent="0.25">
      <c r="A869">
        <v>4835</v>
      </c>
      <c r="B869">
        <f>IF(Table2[[#This Row],[Volume]]&lt;'Input Data'!$B$9,'Input Data'!$B$9,IF(Table2[[#This Row],[Volume]]&gt;'Input Data'!$B$10,'Input Data'!$B$10,Table2[[#This Row],[Volume]]))</f>
        <v>4835</v>
      </c>
      <c r="C869" s="18">
        <f>ROUNDDOWN((Table2[[#This Row],[Volume Used]]-'Input Data'!$B$9)/'Input Data'!$B$11,0)*'Input Data'!$B$12</f>
        <v>0.1</v>
      </c>
      <c r="D869" s="15">
        <f>-(Table2[[#This Row],[Volume]]*(1-Table2[[#This Row],[Discount]])*'Input Data'!$B$2)/Table2[[#This Row],[Volume]]</f>
        <v>450</v>
      </c>
      <c r="E869">
        <f>ROUNDUP(Table2[[#This Row],[Volume]]/'Input Data'!$B$13,0)</f>
        <v>5</v>
      </c>
      <c r="F869">
        <f>-Table2[[#This Row],[Multiplier]]*'Input Data'!$B$3</f>
        <v>250000</v>
      </c>
      <c r="G869">
        <f>(1 - (1 / (1 + EXP(-((Table2[[#This Row],[Volume]] / 1000) - 4.25))))) * 0.4 + 0.6</f>
        <v>0.74311316281702489</v>
      </c>
      <c r="H869">
        <f>Table2[[#This Row],[Sigmoid]]*'Input Data'!$B$7</f>
        <v>557.33487211276861</v>
      </c>
    </row>
    <row r="870" spans="1:8" x14ac:dyDescent="0.25">
      <c r="A870">
        <v>4840</v>
      </c>
      <c r="B870">
        <f>IF(Table2[[#This Row],[Volume]]&lt;'Input Data'!$B$9,'Input Data'!$B$9,IF(Table2[[#This Row],[Volume]]&gt;'Input Data'!$B$10,'Input Data'!$B$10,Table2[[#This Row],[Volume]]))</f>
        <v>4840</v>
      </c>
      <c r="C870" s="18">
        <f>ROUNDDOWN((Table2[[#This Row],[Volume Used]]-'Input Data'!$B$9)/'Input Data'!$B$11,0)*'Input Data'!$B$12</f>
        <v>0.1</v>
      </c>
      <c r="D870" s="15">
        <f>-(Table2[[#This Row],[Volume]]*(1-Table2[[#This Row],[Discount]])*'Input Data'!$B$2)/Table2[[#This Row],[Volume]]</f>
        <v>450</v>
      </c>
      <c r="E870">
        <f>ROUNDUP(Table2[[#This Row],[Volume]]/'Input Data'!$B$13,0)</f>
        <v>5</v>
      </c>
      <c r="F870">
        <f>-Table2[[#This Row],[Multiplier]]*'Input Data'!$B$3</f>
        <v>250000</v>
      </c>
      <c r="G870">
        <f>(1 - (1 / (1 + EXP(-((Table2[[#This Row],[Volume]] / 1000) - 4.25))))) * 0.4 + 0.6</f>
        <v>0.74265394172223931</v>
      </c>
      <c r="H870">
        <f>Table2[[#This Row],[Sigmoid]]*'Input Data'!$B$7</f>
        <v>556.99045629167949</v>
      </c>
    </row>
    <row r="871" spans="1:8" x14ac:dyDescent="0.25">
      <c r="A871">
        <v>4845</v>
      </c>
      <c r="B871">
        <f>IF(Table2[[#This Row],[Volume]]&lt;'Input Data'!$B$9,'Input Data'!$B$9,IF(Table2[[#This Row],[Volume]]&gt;'Input Data'!$B$10,'Input Data'!$B$10,Table2[[#This Row],[Volume]]))</f>
        <v>4845</v>
      </c>
      <c r="C871" s="18">
        <f>ROUNDDOWN((Table2[[#This Row],[Volume Used]]-'Input Data'!$B$9)/'Input Data'!$B$11,0)*'Input Data'!$B$12</f>
        <v>0.1</v>
      </c>
      <c r="D871" s="15">
        <f>-(Table2[[#This Row],[Volume]]*(1-Table2[[#This Row],[Discount]])*'Input Data'!$B$2)/Table2[[#This Row],[Volume]]</f>
        <v>450</v>
      </c>
      <c r="E871">
        <f>ROUNDUP(Table2[[#This Row],[Volume]]/'Input Data'!$B$13,0)</f>
        <v>5</v>
      </c>
      <c r="F871">
        <f>-Table2[[#This Row],[Multiplier]]*'Input Data'!$B$3</f>
        <v>250000</v>
      </c>
      <c r="G871">
        <f>(1 - (1 / (1 + EXP(-((Table2[[#This Row],[Volume]] / 1000) - 4.25))))) * 0.4 + 0.6</f>
        <v>0.74219537851748218</v>
      </c>
      <c r="H871">
        <f>Table2[[#This Row],[Sigmoid]]*'Input Data'!$B$7</f>
        <v>556.64653388811166</v>
      </c>
    </row>
    <row r="872" spans="1:8" x14ac:dyDescent="0.25">
      <c r="A872">
        <v>4850</v>
      </c>
      <c r="B872">
        <f>IF(Table2[[#This Row],[Volume]]&lt;'Input Data'!$B$9,'Input Data'!$B$9,IF(Table2[[#This Row],[Volume]]&gt;'Input Data'!$B$10,'Input Data'!$B$10,Table2[[#This Row],[Volume]]))</f>
        <v>4850</v>
      </c>
      <c r="C872" s="18">
        <f>ROUNDDOWN((Table2[[#This Row],[Volume Used]]-'Input Data'!$B$9)/'Input Data'!$B$11,0)*'Input Data'!$B$12</f>
        <v>0.1</v>
      </c>
      <c r="D872" s="15">
        <f>-(Table2[[#This Row],[Volume]]*(1-Table2[[#This Row],[Discount]])*'Input Data'!$B$2)/Table2[[#This Row],[Volume]]</f>
        <v>450</v>
      </c>
      <c r="E872">
        <f>ROUNDUP(Table2[[#This Row],[Volume]]/'Input Data'!$B$13,0)</f>
        <v>5</v>
      </c>
      <c r="F872">
        <f>-Table2[[#This Row],[Multiplier]]*'Input Data'!$B$3</f>
        <v>250000</v>
      </c>
      <c r="G872">
        <f>(1 - (1 / (1 + EXP(-((Table2[[#This Row],[Volume]] / 1000) - 4.25))))) * 0.4 + 0.6</f>
        <v>0.74173747750968189</v>
      </c>
      <c r="H872">
        <f>Table2[[#This Row],[Sigmoid]]*'Input Data'!$B$7</f>
        <v>556.3031081322614</v>
      </c>
    </row>
    <row r="873" spans="1:8" x14ac:dyDescent="0.25">
      <c r="A873">
        <v>4855</v>
      </c>
      <c r="B873">
        <f>IF(Table2[[#This Row],[Volume]]&lt;'Input Data'!$B$9,'Input Data'!$B$9,IF(Table2[[#This Row],[Volume]]&gt;'Input Data'!$B$10,'Input Data'!$B$10,Table2[[#This Row],[Volume]]))</f>
        <v>4855</v>
      </c>
      <c r="C873" s="18">
        <f>ROUNDDOWN((Table2[[#This Row],[Volume Used]]-'Input Data'!$B$9)/'Input Data'!$B$11,0)*'Input Data'!$B$12</f>
        <v>0.1</v>
      </c>
      <c r="D873" s="15">
        <f>-(Table2[[#This Row],[Volume]]*(1-Table2[[#This Row],[Discount]])*'Input Data'!$B$2)/Table2[[#This Row],[Volume]]</f>
        <v>450</v>
      </c>
      <c r="E873">
        <f>ROUNDUP(Table2[[#This Row],[Volume]]/'Input Data'!$B$13,0)</f>
        <v>5</v>
      </c>
      <c r="F873">
        <f>-Table2[[#This Row],[Multiplier]]*'Input Data'!$B$3</f>
        <v>250000</v>
      </c>
      <c r="G873">
        <f>(1 - (1 / (1 + EXP(-((Table2[[#This Row],[Volume]] / 1000) - 4.25))))) * 0.4 + 0.6</f>
        <v>0.74128024297680573</v>
      </c>
      <c r="H873">
        <f>Table2[[#This Row],[Sigmoid]]*'Input Data'!$B$7</f>
        <v>555.96018223260432</v>
      </c>
    </row>
    <row r="874" spans="1:8" x14ac:dyDescent="0.25">
      <c r="A874">
        <v>4860</v>
      </c>
      <c r="B874">
        <f>IF(Table2[[#This Row],[Volume]]&lt;'Input Data'!$B$9,'Input Data'!$B$9,IF(Table2[[#This Row],[Volume]]&gt;'Input Data'!$B$10,'Input Data'!$B$10,Table2[[#This Row],[Volume]]))</f>
        <v>4860</v>
      </c>
      <c r="C874" s="18">
        <f>ROUNDDOWN((Table2[[#This Row],[Volume Used]]-'Input Data'!$B$9)/'Input Data'!$B$11,0)*'Input Data'!$B$12</f>
        <v>0.1</v>
      </c>
      <c r="D874" s="15">
        <f>-(Table2[[#This Row],[Volume]]*(1-Table2[[#This Row],[Discount]])*'Input Data'!$B$2)/Table2[[#This Row],[Volume]]</f>
        <v>450</v>
      </c>
      <c r="E874">
        <f>ROUNDUP(Table2[[#This Row],[Volume]]/'Input Data'!$B$13,0)</f>
        <v>5</v>
      </c>
      <c r="F874">
        <f>-Table2[[#This Row],[Multiplier]]*'Input Data'!$B$3</f>
        <v>250000</v>
      </c>
      <c r="G874">
        <f>(1 - (1 / (1 + EXP(-((Table2[[#This Row],[Volume]] / 1000) - 4.25))))) * 0.4 + 0.6</f>
        <v>0.74082367916773983</v>
      </c>
      <c r="H874">
        <f>Table2[[#This Row],[Sigmoid]]*'Input Data'!$B$7</f>
        <v>555.61775937580489</v>
      </c>
    </row>
    <row r="875" spans="1:8" x14ac:dyDescent="0.25">
      <c r="A875">
        <v>4865</v>
      </c>
      <c r="B875">
        <f>IF(Table2[[#This Row],[Volume]]&lt;'Input Data'!$B$9,'Input Data'!$B$9,IF(Table2[[#This Row],[Volume]]&gt;'Input Data'!$B$10,'Input Data'!$B$10,Table2[[#This Row],[Volume]]))</f>
        <v>4865</v>
      </c>
      <c r="C875" s="18">
        <f>ROUNDDOWN((Table2[[#This Row],[Volume Used]]-'Input Data'!$B$9)/'Input Data'!$B$11,0)*'Input Data'!$B$12</f>
        <v>0.1</v>
      </c>
      <c r="D875" s="15">
        <f>-(Table2[[#This Row],[Volume]]*(1-Table2[[#This Row],[Discount]])*'Input Data'!$B$2)/Table2[[#This Row],[Volume]]</f>
        <v>450</v>
      </c>
      <c r="E875">
        <f>ROUNDUP(Table2[[#This Row],[Volume]]/'Input Data'!$B$13,0)</f>
        <v>5</v>
      </c>
      <c r="F875">
        <f>-Table2[[#This Row],[Multiplier]]*'Input Data'!$B$3</f>
        <v>250000</v>
      </c>
      <c r="G875">
        <f>(1 - (1 / (1 + EXP(-((Table2[[#This Row],[Volume]] / 1000) - 4.25))))) * 0.4 + 0.6</f>
        <v>0.74036779030217059</v>
      </c>
      <c r="H875">
        <f>Table2[[#This Row],[Sigmoid]]*'Input Data'!$B$7</f>
        <v>555.27584272662796</v>
      </c>
    </row>
    <row r="876" spans="1:8" x14ac:dyDescent="0.25">
      <c r="A876">
        <v>4870</v>
      </c>
      <c r="B876">
        <f>IF(Table2[[#This Row],[Volume]]&lt;'Input Data'!$B$9,'Input Data'!$B$9,IF(Table2[[#This Row],[Volume]]&gt;'Input Data'!$B$10,'Input Data'!$B$10,Table2[[#This Row],[Volume]]))</f>
        <v>4870</v>
      </c>
      <c r="C876" s="18">
        <f>ROUNDDOWN((Table2[[#This Row],[Volume Used]]-'Input Data'!$B$9)/'Input Data'!$B$11,0)*'Input Data'!$B$12</f>
        <v>0.1</v>
      </c>
      <c r="D876" s="15">
        <f>-(Table2[[#This Row],[Volume]]*(1-Table2[[#This Row],[Discount]])*'Input Data'!$B$2)/Table2[[#This Row],[Volume]]</f>
        <v>450</v>
      </c>
      <c r="E876">
        <f>ROUNDUP(Table2[[#This Row],[Volume]]/'Input Data'!$B$13,0)</f>
        <v>5</v>
      </c>
      <c r="F876">
        <f>-Table2[[#This Row],[Multiplier]]*'Input Data'!$B$3</f>
        <v>250000</v>
      </c>
      <c r="G876">
        <f>(1 - (1 / (1 + EXP(-((Table2[[#This Row],[Volume]] / 1000) - 4.25))))) * 0.4 + 0.6</f>
        <v>0.73991258057046916</v>
      </c>
      <c r="H876">
        <f>Table2[[#This Row],[Sigmoid]]*'Input Data'!$B$7</f>
        <v>554.93443542785189</v>
      </c>
    </row>
    <row r="877" spans="1:8" x14ac:dyDescent="0.25">
      <c r="A877">
        <v>4875</v>
      </c>
      <c r="B877">
        <f>IF(Table2[[#This Row],[Volume]]&lt;'Input Data'!$B$9,'Input Data'!$B$9,IF(Table2[[#This Row],[Volume]]&gt;'Input Data'!$B$10,'Input Data'!$B$10,Table2[[#This Row],[Volume]]))</f>
        <v>4875</v>
      </c>
      <c r="C877" s="18">
        <f>ROUNDDOWN((Table2[[#This Row],[Volume Used]]-'Input Data'!$B$9)/'Input Data'!$B$11,0)*'Input Data'!$B$12</f>
        <v>0.1</v>
      </c>
      <c r="D877" s="15">
        <f>-(Table2[[#This Row],[Volume]]*(1-Table2[[#This Row],[Discount]])*'Input Data'!$B$2)/Table2[[#This Row],[Volume]]</f>
        <v>450</v>
      </c>
      <c r="E877">
        <f>ROUNDUP(Table2[[#This Row],[Volume]]/'Input Data'!$B$13,0)</f>
        <v>5</v>
      </c>
      <c r="F877">
        <f>-Table2[[#This Row],[Multiplier]]*'Input Data'!$B$3</f>
        <v>250000</v>
      </c>
      <c r="G877">
        <f>(1 - (1 / (1 + EXP(-((Table2[[#This Row],[Volume]] / 1000) - 4.25))))) * 0.4 + 0.6</f>
        <v>0.73945805413357835</v>
      </c>
      <c r="H877">
        <f>Table2[[#This Row],[Sigmoid]]*'Input Data'!$B$7</f>
        <v>554.59354060018381</v>
      </c>
    </row>
    <row r="878" spans="1:8" x14ac:dyDescent="0.25">
      <c r="A878">
        <v>4880</v>
      </c>
      <c r="B878">
        <f>IF(Table2[[#This Row],[Volume]]&lt;'Input Data'!$B$9,'Input Data'!$B$9,IF(Table2[[#This Row],[Volume]]&gt;'Input Data'!$B$10,'Input Data'!$B$10,Table2[[#This Row],[Volume]]))</f>
        <v>4880</v>
      </c>
      <c r="C878" s="18">
        <f>ROUNDDOWN((Table2[[#This Row],[Volume Used]]-'Input Data'!$B$9)/'Input Data'!$B$11,0)*'Input Data'!$B$12</f>
        <v>0.1</v>
      </c>
      <c r="D878" s="15">
        <f>-(Table2[[#This Row],[Volume]]*(1-Table2[[#This Row],[Discount]])*'Input Data'!$B$2)/Table2[[#This Row],[Volume]]</f>
        <v>450</v>
      </c>
      <c r="E878">
        <f>ROUNDUP(Table2[[#This Row],[Volume]]/'Input Data'!$B$13,0)</f>
        <v>5</v>
      </c>
      <c r="F878">
        <f>-Table2[[#This Row],[Multiplier]]*'Input Data'!$B$3</f>
        <v>250000</v>
      </c>
      <c r="G878">
        <f>(1 - (1 / (1 + EXP(-((Table2[[#This Row],[Volume]] / 1000) - 4.25))))) * 0.4 + 0.6</f>
        <v>0.73900421512290226</v>
      </c>
      <c r="H878">
        <f>Table2[[#This Row],[Sigmoid]]*'Input Data'!$B$7</f>
        <v>554.25316134217667</v>
      </c>
    </row>
    <row r="879" spans="1:8" x14ac:dyDescent="0.25">
      <c r="A879">
        <v>4885</v>
      </c>
      <c r="B879">
        <f>IF(Table2[[#This Row],[Volume]]&lt;'Input Data'!$B$9,'Input Data'!$B$9,IF(Table2[[#This Row],[Volume]]&gt;'Input Data'!$B$10,'Input Data'!$B$10,Table2[[#This Row],[Volume]]))</f>
        <v>4885</v>
      </c>
      <c r="C879" s="18">
        <f>ROUNDDOWN((Table2[[#This Row],[Volume Used]]-'Input Data'!$B$9)/'Input Data'!$B$11,0)*'Input Data'!$B$12</f>
        <v>0.1</v>
      </c>
      <c r="D879" s="15">
        <f>-(Table2[[#This Row],[Volume]]*(1-Table2[[#This Row],[Discount]])*'Input Data'!$B$2)/Table2[[#This Row],[Volume]]</f>
        <v>450</v>
      </c>
      <c r="E879">
        <f>ROUNDUP(Table2[[#This Row],[Volume]]/'Input Data'!$B$13,0)</f>
        <v>5</v>
      </c>
      <c r="F879">
        <f>-Table2[[#This Row],[Multiplier]]*'Input Data'!$B$3</f>
        <v>250000</v>
      </c>
      <c r="G879">
        <f>(1 - (1 / (1 + EXP(-((Table2[[#This Row],[Volume]] / 1000) - 4.25))))) * 0.4 + 0.6</f>
        <v>0.7385510676401984</v>
      </c>
      <c r="H879">
        <f>Table2[[#This Row],[Sigmoid]]*'Input Data'!$B$7</f>
        <v>553.91330073014876</v>
      </c>
    </row>
    <row r="880" spans="1:8" x14ac:dyDescent="0.25">
      <c r="A880">
        <v>4890</v>
      </c>
      <c r="B880">
        <f>IF(Table2[[#This Row],[Volume]]&lt;'Input Data'!$B$9,'Input Data'!$B$9,IF(Table2[[#This Row],[Volume]]&gt;'Input Data'!$B$10,'Input Data'!$B$10,Table2[[#This Row],[Volume]]))</f>
        <v>4890</v>
      </c>
      <c r="C880" s="18">
        <f>ROUNDDOWN((Table2[[#This Row],[Volume Used]]-'Input Data'!$B$9)/'Input Data'!$B$11,0)*'Input Data'!$B$12</f>
        <v>0.1</v>
      </c>
      <c r="D880" s="15">
        <f>-(Table2[[#This Row],[Volume]]*(1-Table2[[#This Row],[Discount]])*'Input Data'!$B$2)/Table2[[#This Row],[Volume]]</f>
        <v>450</v>
      </c>
      <c r="E880">
        <f>ROUNDUP(Table2[[#This Row],[Volume]]/'Input Data'!$B$13,0)</f>
        <v>5</v>
      </c>
      <c r="F880">
        <f>-Table2[[#This Row],[Multiplier]]*'Input Data'!$B$3</f>
        <v>250000</v>
      </c>
      <c r="G880">
        <f>(1 - (1 / (1 + EXP(-((Table2[[#This Row],[Volume]] / 1000) - 4.25))))) * 0.4 + 0.6</f>
        <v>0.73809861575747238</v>
      </c>
      <c r="H880">
        <f>Table2[[#This Row],[Sigmoid]]*'Input Data'!$B$7</f>
        <v>553.57396181810429</v>
      </c>
    </row>
    <row r="881" spans="1:8" x14ac:dyDescent="0.25">
      <c r="A881">
        <v>4895</v>
      </c>
      <c r="B881">
        <f>IF(Table2[[#This Row],[Volume]]&lt;'Input Data'!$B$9,'Input Data'!$B$9,IF(Table2[[#This Row],[Volume]]&gt;'Input Data'!$B$10,'Input Data'!$B$10,Table2[[#This Row],[Volume]]))</f>
        <v>4895</v>
      </c>
      <c r="C881" s="18">
        <f>ROUNDDOWN((Table2[[#This Row],[Volume Used]]-'Input Data'!$B$9)/'Input Data'!$B$11,0)*'Input Data'!$B$12</f>
        <v>0.1</v>
      </c>
      <c r="D881" s="15">
        <f>-(Table2[[#This Row],[Volume]]*(1-Table2[[#This Row],[Discount]])*'Input Data'!$B$2)/Table2[[#This Row],[Volume]]</f>
        <v>450</v>
      </c>
      <c r="E881">
        <f>ROUNDUP(Table2[[#This Row],[Volume]]/'Input Data'!$B$13,0)</f>
        <v>5</v>
      </c>
      <c r="F881">
        <f>-Table2[[#This Row],[Multiplier]]*'Input Data'!$B$3</f>
        <v>250000</v>
      </c>
      <c r="G881">
        <f>(1 - (1 / (1 + EXP(-((Table2[[#This Row],[Volume]] / 1000) - 4.25))))) * 0.4 + 0.6</f>
        <v>0.73764686351687458</v>
      </c>
      <c r="H881">
        <f>Table2[[#This Row],[Sigmoid]]*'Input Data'!$B$7</f>
        <v>553.23514763765593</v>
      </c>
    </row>
    <row r="882" spans="1:8" x14ac:dyDescent="0.25">
      <c r="A882">
        <v>4900</v>
      </c>
      <c r="B882">
        <f>IF(Table2[[#This Row],[Volume]]&lt;'Input Data'!$B$9,'Input Data'!$B$9,IF(Table2[[#This Row],[Volume]]&gt;'Input Data'!$B$10,'Input Data'!$B$10,Table2[[#This Row],[Volume]]))</f>
        <v>4900</v>
      </c>
      <c r="C882" s="18">
        <f>ROUNDDOWN((Table2[[#This Row],[Volume Used]]-'Input Data'!$B$9)/'Input Data'!$B$11,0)*'Input Data'!$B$12</f>
        <v>0.1</v>
      </c>
      <c r="D882" s="15">
        <f>-(Table2[[#This Row],[Volume]]*(1-Table2[[#This Row],[Discount]])*'Input Data'!$B$2)/Table2[[#This Row],[Volume]]</f>
        <v>450</v>
      </c>
      <c r="E882">
        <f>ROUNDUP(Table2[[#This Row],[Volume]]/'Input Data'!$B$13,0)</f>
        <v>5</v>
      </c>
      <c r="F882">
        <f>-Table2[[#This Row],[Multiplier]]*'Input Data'!$B$3</f>
        <v>250000</v>
      </c>
      <c r="G882">
        <f>(1 - (1 / (1 + EXP(-((Table2[[#This Row],[Volume]] / 1000) - 4.25))))) * 0.4 + 0.6</f>
        <v>0.73719581493060049</v>
      </c>
      <c r="H882">
        <f>Table2[[#This Row],[Sigmoid]]*'Input Data'!$B$7</f>
        <v>552.89686119795033</v>
      </c>
    </row>
    <row r="883" spans="1:8" x14ac:dyDescent="0.25">
      <c r="A883">
        <v>4905</v>
      </c>
      <c r="B883">
        <f>IF(Table2[[#This Row],[Volume]]&lt;'Input Data'!$B$9,'Input Data'!$B$9,IF(Table2[[#This Row],[Volume]]&gt;'Input Data'!$B$10,'Input Data'!$B$10,Table2[[#This Row],[Volume]]))</f>
        <v>4905</v>
      </c>
      <c r="C883" s="18">
        <f>ROUNDDOWN((Table2[[#This Row],[Volume Used]]-'Input Data'!$B$9)/'Input Data'!$B$11,0)*'Input Data'!$B$12</f>
        <v>0.1</v>
      </c>
      <c r="D883" s="15">
        <f>-(Table2[[#This Row],[Volume]]*(1-Table2[[#This Row],[Discount]])*'Input Data'!$B$2)/Table2[[#This Row],[Volume]]</f>
        <v>450</v>
      </c>
      <c r="E883">
        <f>ROUNDUP(Table2[[#This Row],[Volume]]/'Input Data'!$B$13,0)</f>
        <v>5</v>
      </c>
      <c r="F883">
        <f>-Table2[[#This Row],[Multiplier]]*'Input Data'!$B$3</f>
        <v>250000</v>
      </c>
      <c r="G883">
        <f>(1 - (1 / (1 + EXP(-((Table2[[#This Row],[Volume]] / 1000) - 4.25))))) * 0.4 + 0.6</f>
        <v>0.73674547398079271</v>
      </c>
      <c r="H883">
        <f>Table2[[#This Row],[Sigmoid]]*'Input Data'!$B$7</f>
        <v>552.5591054855945</v>
      </c>
    </row>
    <row r="884" spans="1:8" x14ac:dyDescent="0.25">
      <c r="A884">
        <v>4910</v>
      </c>
      <c r="B884">
        <f>IF(Table2[[#This Row],[Volume]]&lt;'Input Data'!$B$9,'Input Data'!$B$9,IF(Table2[[#This Row],[Volume]]&gt;'Input Data'!$B$10,'Input Data'!$B$10,Table2[[#This Row],[Volume]]))</f>
        <v>4910</v>
      </c>
      <c r="C884" s="18">
        <f>ROUNDDOWN((Table2[[#This Row],[Volume Used]]-'Input Data'!$B$9)/'Input Data'!$B$11,0)*'Input Data'!$B$12</f>
        <v>0.1</v>
      </c>
      <c r="D884" s="15">
        <f>-(Table2[[#This Row],[Volume]]*(1-Table2[[#This Row],[Discount]])*'Input Data'!$B$2)/Table2[[#This Row],[Volume]]</f>
        <v>450</v>
      </c>
      <c r="E884">
        <f>ROUNDUP(Table2[[#This Row],[Volume]]/'Input Data'!$B$13,0)</f>
        <v>5</v>
      </c>
      <c r="F884">
        <f>-Table2[[#This Row],[Multiplier]]*'Input Data'!$B$3</f>
        <v>250000</v>
      </c>
      <c r="G884">
        <f>(1 - (1 / (1 + EXP(-((Table2[[#This Row],[Volume]] / 1000) - 4.25))))) * 0.4 + 0.6</f>
        <v>0.73629584461944586</v>
      </c>
      <c r="H884">
        <f>Table2[[#This Row],[Sigmoid]]*'Input Data'!$B$7</f>
        <v>552.22188346458438</v>
      </c>
    </row>
    <row r="885" spans="1:8" x14ac:dyDescent="0.25">
      <c r="A885">
        <v>4915</v>
      </c>
      <c r="B885">
        <f>IF(Table2[[#This Row],[Volume]]&lt;'Input Data'!$B$9,'Input Data'!$B$9,IF(Table2[[#This Row],[Volume]]&gt;'Input Data'!$B$10,'Input Data'!$B$10,Table2[[#This Row],[Volume]]))</f>
        <v>4915</v>
      </c>
      <c r="C885" s="18">
        <f>ROUNDDOWN((Table2[[#This Row],[Volume Used]]-'Input Data'!$B$9)/'Input Data'!$B$11,0)*'Input Data'!$B$12</f>
        <v>0.1</v>
      </c>
      <c r="D885" s="15">
        <f>-(Table2[[#This Row],[Volume]]*(1-Table2[[#This Row],[Discount]])*'Input Data'!$B$2)/Table2[[#This Row],[Volume]]</f>
        <v>450</v>
      </c>
      <c r="E885">
        <f>ROUNDUP(Table2[[#This Row],[Volume]]/'Input Data'!$B$13,0)</f>
        <v>5</v>
      </c>
      <c r="F885">
        <f>-Table2[[#This Row],[Multiplier]]*'Input Data'!$B$3</f>
        <v>250000</v>
      </c>
      <c r="G885">
        <f>(1 - (1 / (1 + EXP(-((Table2[[#This Row],[Volume]] / 1000) - 4.25))))) * 0.4 + 0.6</f>
        <v>0.73584693076831353</v>
      </c>
      <c r="H885">
        <f>Table2[[#This Row],[Sigmoid]]*'Input Data'!$B$7</f>
        <v>551.88519807623516</v>
      </c>
    </row>
    <row r="886" spans="1:8" x14ac:dyDescent="0.25">
      <c r="A886">
        <v>4920</v>
      </c>
      <c r="B886">
        <f>IF(Table2[[#This Row],[Volume]]&lt;'Input Data'!$B$9,'Input Data'!$B$9,IF(Table2[[#This Row],[Volume]]&gt;'Input Data'!$B$10,'Input Data'!$B$10,Table2[[#This Row],[Volume]]))</f>
        <v>4920</v>
      </c>
      <c r="C886" s="18">
        <f>ROUNDDOWN((Table2[[#This Row],[Volume Used]]-'Input Data'!$B$9)/'Input Data'!$B$11,0)*'Input Data'!$B$12</f>
        <v>0.1</v>
      </c>
      <c r="D886" s="15">
        <f>-(Table2[[#This Row],[Volume]]*(1-Table2[[#This Row],[Discount]])*'Input Data'!$B$2)/Table2[[#This Row],[Volume]]</f>
        <v>450</v>
      </c>
      <c r="E886">
        <f>ROUNDUP(Table2[[#This Row],[Volume]]/'Input Data'!$B$13,0)</f>
        <v>5</v>
      </c>
      <c r="F886">
        <f>-Table2[[#This Row],[Multiplier]]*'Input Data'!$B$3</f>
        <v>250000</v>
      </c>
      <c r="G886">
        <f>(1 - (1 / (1 + EXP(-((Table2[[#This Row],[Volume]] / 1000) - 4.25))))) * 0.4 + 0.6</f>
        <v>0.73539873631881902</v>
      </c>
      <c r="H886">
        <f>Table2[[#This Row],[Sigmoid]]*'Input Data'!$B$7</f>
        <v>551.5490522391143</v>
      </c>
    </row>
    <row r="887" spans="1:8" x14ac:dyDescent="0.25">
      <c r="A887">
        <v>4925</v>
      </c>
      <c r="B887">
        <f>IF(Table2[[#This Row],[Volume]]&lt;'Input Data'!$B$9,'Input Data'!$B$9,IF(Table2[[#This Row],[Volume]]&gt;'Input Data'!$B$10,'Input Data'!$B$10,Table2[[#This Row],[Volume]]))</f>
        <v>4925</v>
      </c>
      <c r="C887" s="18">
        <f>ROUNDDOWN((Table2[[#This Row],[Volume Used]]-'Input Data'!$B$9)/'Input Data'!$B$11,0)*'Input Data'!$B$12</f>
        <v>0.1</v>
      </c>
      <c r="D887" s="15">
        <f>-(Table2[[#This Row],[Volume]]*(1-Table2[[#This Row],[Discount]])*'Input Data'!$B$2)/Table2[[#This Row],[Volume]]</f>
        <v>450</v>
      </c>
      <c r="E887">
        <f>ROUNDUP(Table2[[#This Row],[Volume]]/'Input Data'!$B$13,0)</f>
        <v>5</v>
      </c>
      <c r="F887">
        <f>-Table2[[#This Row],[Multiplier]]*'Input Data'!$B$3</f>
        <v>250000</v>
      </c>
      <c r="G887">
        <f>(1 - (1 / (1 + EXP(-((Table2[[#This Row],[Volume]] / 1000) - 4.25))))) * 0.4 + 0.6</f>
        <v>0.73495126513196696</v>
      </c>
      <c r="H887">
        <f>Table2[[#This Row],[Sigmoid]]*'Input Data'!$B$7</f>
        <v>551.21344884897519</v>
      </c>
    </row>
    <row r="888" spans="1:8" x14ac:dyDescent="0.25">
      <c r="A888">
        <v>4930</v>
      </c>
      <c r="B888">
        <f>IF(Table2[[#This Row],[Volume]]&lt;'Input Data'!$B$9,'Input Data'!$B$9,IF(Table2[[#This Row],[Volume]]&gt;'Input Data'!$B$10,'Input Data'!$B$10,Table2[[#This Row],[Volume]]))</f>
        <v>4930</v>
      </c>
      <c r="C888" s="18">
        <f>ROUNDDOWN((Table2[[#This Row],[Volume Used]]-'Input Data'!$B$9)/'Input Data'!$B$11,0)*'Input Data'!$B$12</f>
        <v>0.1</v>
      </c>
      <c r="D888" s="15">
        <f>-(Table2[[#This Row],[Volume]]*(1-Table2[[#This Row],[Discount]])*'Input Data'!$B$2)/Table2[[#This Row],[Volume]]</f>
        <v>450</v>
      </c>
      <c r="E888">
        <f>ROUNDUP(Table2[[#This Row],[Volume]]/'Input Data'!$B$13,0)</f>
        <v>5</v>
      </c>
      <c r="F888">
        <f>-Table2[[#This Row],[Multiplier]]*'Input Data'!$B$3</f>
        <v>250000</v>
      </c>
      <c r="G888">
        <f>(1 - (1 / (1 + EXP(-((Table2[[#This Row],[Volume]] / 1000) - 4.25))))) * 0.4 + 0.6</f>
        <v>0.73450452103825903</v>
      </c>
      <c r="H888">
        <f>Table2[[#This Row],[Sigmoid]]*'Input Data'!$B$7</f>
        <v>550.87839077869432</v>
      </c>
    </row>
    <row r="889" spans="1:8" x14ac:dyDescent="0.25">
      <c r="A889">
        <v>4935</v>
      </c>
      <c r="B889">
        <f>IF(Table2[[#This Row],[Volume]]&lt;'Input Data'!$B$9,'Input Data'!$B$9,IF(Table2[[#This Row],[Volume]]&gt;'Input Data'!$B$10,'Input Data'!$B$10,Table2[[#This Row],[Volume]]))</f>
        <v>4935</v>
      </c>
      <c r="C889" s="18">
        <f>ROUNDDOWN((Table2[[#This Row],[Volume Used]]-'Input Data'!$B$9)/'Input Data'!$B$11,0)*'Input Data'!$B$12</f>
        <v>0.1</v>
      </c>
      <c r="D889" s="15">
        <f>-(Table2[[#This Row],[Volume]]*(1-Table2[[#This Row],[Discount]])*'Input Data'!$B$2)/Table2[[#This Row],[Volume]]</f>
        <v>450</v>
      </c>
      <c r="E889">
        <f>ROUNDUP(Table2[[#This Row],[Volume]]/'Input Data'!$B$13,0)</f>
        <v>5</v>
      </c>
      <c r="F889">
        <f>-Table2[[#This Row],[Multiplier]]*'Input Data'!$B$3</f>
        <v>250000</v>
      </c>
      <c r="G889">
        <f>(1 - (1 / (1 + EXP(-((Table2[[#This Row],[Volume]] / 1000) - 4.25))))) * 0.4 + 0.6</f>
        <v>0.73405850783761062</v>
      </c>
      <c r="H889">
        <f>Table2[[#This Row],[Sigmoid]]*'Input Data'!$B$7</f>
        <v>550.54388087820791</v>
      </c>
    </row>
    <row r="890" spans="1:8" x14ac:dyDescent="0.25">
      <c r="A890">
        <v>4940</v>
      </c>
      <c r="B890">
        <f>IF(Table2[[#This Row],[Volume]]&lt;'Input Data'!$B$9,'Input Data'!$B$9,IF(Table2[[#This Row],[Volume]]&gt;'Input Data'!$B$10,'Input Data'!$B$10,Table2[[#This Row],[Volume]]))</f>
        <v>4940</v>
      </c>
      <c r="C890" s="18">
        <f>ROUNDDOWN((Table2[[#This Row],[Volume Used]]-'Input Data'!$B$9)/'Input Data'!$B$11,0)*'Input Data'!$B$12</f>
        <v>0.1</v>
      </c>
      <c r="D890" s="15">
        <f>-(Table2[[#This Row],[Volume]]*(1-Table2[[#This Row],[Discount]])*'Input Data'!$B$2)/Table2[[#This Row],[Volume]]</f>
        <v>450</v>
      </c>
      <c r="E890">
        <f>ROUNDUP(Table2[[#This Row],[Volume]]/'Input Data'!$B$13,0)</f>
        <v>5</v>
      </c>
      <c r="F890">
        <f>-Table2[[#This Row],[Multiplier]]*'Input Data'!$B$3</f>
        <v>250000</v>
      </c>
      <c r="G890">
        <f>(1 - (1 / (1 + EXP(-((Table2[[#This Row],[Volume]] / 1000) - 4.25))))) * 0.4 + 0.6</f>
        <v>0.73361322929927186</v>
      </c>
      <c r="H890">
        <f>Table2[[#This Row],[Sigmoid]]*'Input Data'!$B$7</f>
        <v>550.20992197445389</v>
      </c>
    </row>
    <row r="891" spans="1:8" x14ac:dyDescent="0.25">
      <c r="A891">
        <v>4945</v>
      </c>
      <c r="B891">
        <f>IF(Table2[[#This Row],[Volume]]&lt;'Input Data'!$B$9,'Input Data'!$B$9,IF(Table2[[#This Row],[Volume]]&gt;'Input Data'!$B$10,'Input Data'!$B$10,Table2[[#This Row],[Volume]]))</f>
        <v>4945</v>
      </c>
      <c r="C891" s="18">
        <f>ROUNDDOWN((Table2[[#This Row],[Volume Used]]-'Input Data'!$B$9)/'Input Data'!$B$11,0)*'Input Data'!$B$12</f>
        <v>0.1</v>
      </c>
      <c r="D891" s="15">
        <f>-(Table2[[#This Row],[Volume]]*(1-Table2[[#This Row],[Discount]])*'Input Data'!$B$2)/Table2[[#This Row],[Volume]]</f>
        <v>450</v>
      </c>
      <c r="E891">
        <f>ROUNDUP(Table2[[#This Row],[Volume]]/'Input Data'!$B$13,0)</f>
        <v>5</v>
      </c>
      <c r="F891">
        <f>-Table2[[#This Row],[Multiplier]]*'Input Data'!$B$3</f>
        <v>250000</v>
      </c>
      <c r="G891">
        <f>(1 - (1 / (1 + EXP(-((Table2[[#This Row],[Volume]] / 1000) - 4.25))))) * 0.4 + 0.6</f>
        <v>0.73316868916174993</v>
      </c>
      <c r="H891">
        <f>Table2[[#This Row],[Sigmoid]]*'Input Data'!$B$7</f>
        <v>549.87651687131245</v>
      </c>
    </row>
    <row r="892" spans="1:8" x14ac:dyDescent="0.25">
      <c r="A892">
        <v>4950</v>
      </c>
      <c r="B892">
        <f>IF(Table2[[#This Row],[Volume]]&lt;'Input Data'!$B$9,'Input Data'!$B$9,IF(Table2[[#This Row],[Volume]]&gt;'Input Data'!$B$10,'Input Data'!$B$10,Table2[[#This Row],[Volume]]))</f>
        <v>4950</v>
      </c>
      <c r="C892" s="18">
        <f>ROUNDDOWN((Table2[[#This Row],[Volume Used]]-'Input Data'!$B$9)/'Input Data'!$B$11,0)*'Input Data'!$B$12</f>
        <v>0.1</v>
      </c>
      <c r="D892" s="15">
        <f>-(Table2[[#This Row],[Volume]]*(1-Table2[[#This Row],[Discount]])*'Input Data'!$B$2)/Table2[[#This Row],[Volume]]</f>
        <v>450</v>
      </c>
      <c r="E892">
        <f>ROUNDUP(Table2[[#This Row],[Volume]]/'Input Data'!$B$13,0)</f>
        <v>5</v>
      </c>
      <c r="F892">
        <f>-Table2[[#This Row],[Multiplier]]*'Input Data'!$B$3</f>
        <v>250000</v>
      </c>
      <c r="G892">
        <f>(1 - (1 / (1 + EXP(-((Table2[[#This Row],[Volume]] / 1000) - 4.25))))) * 0.4 + 0.6</f>
        <v>0.73272489113273354</v>
      </c>
      <c r="H892">
        <f>Table2[[#This Row],[Sigmoid]]*'Input Data'!$B$7</f>
        <v>549.5436683495501</v>
      </c>
    </row>
    <row r="893" spans="1:8" x14ac:dyDescent="0.25">
      <c r="A893">
        <v>4955</v>
      </c>
      <c r="B893">
        <f>IF(Table2[[#This Row],[Volume]]&lt;'Input Data'!$B$9,'Input Data'!$B$9,IF(Table2[[#This Row],[Volume]]&gt;'Input Data'!$B$10,'Input Data'!$B$10,Table2[[#This Row],[Volume]]))</f>
        <v>4955</v>
      </c>
      <c r="C893" s="18">
        <f>ROUNDDOWN((Table2[[#This Row],[Volume Used]]-'Input Data'!$B$9)/'Input Data'!$B$11,0)*'Input Data'!$B$12</f>
        <v>0.1</v>
      </c>
      <c r="D893" s="15">
        <f>-(Table2[[#This Row],[Volume]]*(1-Table2[[#This Row],[Discount]])*'Input Data'!$B$2)/Table2[[#This Row],[Volume]]</f>
        <v>450</v>
      </c>
      <c r="E893">
        <f>ROUNDUP(Table2[[#This Row],[Volume]]/'Input Data'!$B$13,0)</f>
        <v>5</v>
      </c>
      <c r="F893">
        <f>-Table2[[#This Row],[Multiplier]]*'Input Data'!$B$3</f>
        <v>250000</v>
      </c>
      <c r="G893">
        <f>(1 - (1 / (1 + EXP(-((Table2[[#This Row],[Volume]] / 1000) - 4.25))))) * 0.4 + 0.6</f>
        <v>0.73228183888902154</v>
      </c>
      <c r="H893">
        <f>Table2[[#This Row],[Sigmoid]]*'Input Data'!$B$7</f>
        <v>549.21137916676616</v>
      </c>
    </row>
    <row r="894" spans="1:8" x14ac:dyDescent="0.25">
      <c r="A894">
        <v>4960</v>
      </c>
      <c r="B894">
        <f>IF(Table2[[#This Row],[Volume]]&lt;'Input Data'!$B$9,'Input Data'!$B$9,IF(Table2[[#This Row],[Volume]]&gt;'Input Data'!$B$10,'Input Data'!$B$10,Table2[[#This Row],[Volume]]))</f>
        <v>4960</v>
      </c>
      <c r="C894" s="18">
        <f>ROUNDDOWN((Table2[[#This Row],[Volume Used]]-'Input Data'!$B$9)/'Input Data'!$B$11,0)*'Input Data'!$B$12</f>
        <v>0.1</v>
      </c>
      <c r="D894" s="15">
        <f>-(Table2[[#This Row],[Volume]]*(1-Table2[[#This Row],[Discount]])*'Input Data'!$B$2)/Table2[[#This Row],[Volume]]</f>
        <v>450</v>
      </c>
      <c r="E894">
        <f>ROUNDUP(Table2[[#This Row],[Volume]]/'Input Data'!$B$13,0)</f>
        <v>5</v>
      </c>
      <c r="F894">
        <f>-Table2[[#This Row],[Multiplier]]*'Input Data'!$B$3</f>
        <v>250000</v>
      </c>
      <c r="G894">
        <f>(1 - (1 / (1 + EXP(-((Table2[[#This Row],[Volume]] / 1000) - 4.25))))) * 0.4 + 0.6</f>
        <v>0.73183953607645258</v>
      </c>
      <c r="H894">
        <f>Table2[[#This Row],[Sigmoid]]*'Input Data'!$B$7</f>
        <v>548.8796520573394</v>
      </c>
    </row>
    <row r="895" spans="1:8" x14ac:dyDescent="0.25">
      <c r="A895">
        <v>4965</v>
      </c>
      <c r="B895">
        <f>IF(Table2[[#This Row],[Volume]]&lt;'Input Data'!$B$9,'Input Data'!$B$9,IF(Table2[[#This Row],[Volume]]&gt;'Input Data'!$B$10,'Input Data'!$B$10,Table2[[#This Row],[Volume]]))</f>
        <v>4965</v>
      </c>
      <c r="C895" s="18">
        <f>ROUNDDOWN((Table2[[#This Row],[Volume Used]]-'Input Data'!$B$9)/'Input Data'!$B$11,0)*'Input Data'!$B$12</f>
        <v>0.1</v>
      </c>
      <c r="D895" s="15">
        <f>-(Table2[[#This Row],[Volume]]*(1-Table2[[#This Row],[Discount]])*'Input Data'!$B$2)/Table2[[#This Row],[Volume]]</f>
        <v>450</v>
      </c>
      <c r="E895">
        <f>ROUNDUP(Table2[[#This Row],[Volume]]/'Input Data'!$B$13,0)</f>
        <v>5</v>
      </c>
      <c r="F895">
        <f>-Table2[[#This Row],[Multiplier]]*'Input Data'!$B$3</f>
        <v>250000</v>
      </c>
      <c r="G895">
        <f>(1 - (1 / (1 + EXP(-((Table2[[#This Row],[Volume]] / 1000) - 4.25))))) * 0.4 + 0.6</f>
        <v>0.73139798630983766</v>
      </c>
      <c r="H895">
        <f>Table2[[#This Row],[Sigmoid]]*'Input Data'!$B$7</f>
        <v>548.54848973237824</v>
      </c>
    </row>
    <row r="896" spans="1:8" x14ac:dyDescent="0.25">
      <c r="A896">
        <v>4970</v>
      </c>
      <c r="B896">
        <f>IF(Table2[[#This Row],[Volume]]&lt;'Input Data'!$B$9,'Input Data'!$B$9,IF(Table2[[#This Row],[Volume]]&gt;'Input Data'!$B$10,'Input Data'!$B$10,Table2[[#This Row],[Volume]]))</f>
        <v>4970</v>
      </c>
      <c r="C896" s="18">
        <f>ROUNDDOWN((Table2[[#This Row],[Volume Used]]-'Input Data'!$B$9)/'Input Data'!$B$11,0)*'Input Data'!$B$12</f>
        <v>0.1</v>
      </c>
      <c r="D896" s="15">
        <f>-(Table2[[#This Row],[Volume]]*(1-Table2[[#This Row],[Discount]])*'Input Data'!$B$2)/Table2[[#This Row],[Volume]]</f>
        <v>450</v>
      </c>
      <c r="E896">
        <f>ROUNDUP(Table2[[#This Row],[Volume]]/'Input Data'!$B$13,0)</f>
        <v>5</v>
      </c>
      <c r="F896">
        <f>-Table2[[#This Row],[Multiplier]]*'Input Data'!$B$3</f>
        <v>250000</v>
      </c>
      <c r="G896">
        <f>(1 - (1 / (1 + EXP(-((Table2[[#This Row],[Volume]] / 1000) - 4.25))))) * 0.4 + 0.6</f>
        <v>0.73095719317289587</v>
      </c>
      <c r="H896">
        <f>Table2[[#This Row],[Sigmoid]]*'Input Data'!$B$7</f>
        <v>548.21789487967192</v>
      </c>
    </row>
    <row r="897" spans="1:8" x14ac:dyDescent="0.25">
      <c r="A897">
        <v>4975</v>
      </c>
      <c r="B897">
        <f>IF(Table2[[#This Row],[Volume]]&lt;'Input Data'!$B$9,'Input Data'!$B$9,IF(Table2[[#This Row],[Volume]]&gt;'Input Data'!$B$10,'Input Data'!$B$10,Table2[[#This Row],[Volume]]))</f>
        <v>4975</v>
      </c>
      <c r="C897" s="18">
        <f>ROUNDDOWN((Table2[[#This Row],[Volume Used]]-'Input Data'!$B$9)/'Input Data'!$B$11,0)*'Input Data'!$B$12</f>
        <v>0.1</v>
      </c>
      <c r="D897" s="15">
        <f>-(Table2[[#This Row],[Volume]]*(1-Table2[[#This Row],[Discount]])*'Input Data'!$B$2)/Table2[[#This Row],[Volume]]</f>
        <v>450</v>
      </c>
      <c r="E897">
        <f>ROUNDUP(Table2[[#This Row],[Volume]]/'Input Data'!$B$13,0)</f>
        <v>5</v>
      </c>
      <c r="F897">
        <f>-Table2[[#This Row],[Multiplier]]*'Input Data'!$B$3</f>
        <v>250000</v>
      </c>
      <c r="G897">
        <f>(1 - (1 / (1 + EXP(-((Table2[[#This Row],[Volume]] / 1000) - 4.25))))) * 0.4 + 0.6</f>
        <v>0.73051716021819146</v>
      </c>
      <c r="H897">
        <f>Table2[[#This Row],[Sigmoid]]*'Input Data'!$B$7</f>
        <v>547.88787016364358</v>
      </c>
    </row>
    <row r="898" spans="1:8" x14ac:dyDescent="0.25">
      <c r="A898">
        <v>4980</v>
      </c>
      <c r="B898">
        <f>IF(Table2[[#This Row],[Volume]]&lt;'Input Data'!$B$9,'Input Data'!$B$9,IF(Table2[[#This Row],[Volume]]&gt;'Input Data'!$B$10,'Input Data'!$B$10,Table2[[#This Row],[Volume]]))</f>
        <v>4980</v>
      </c>
      <c r="C898" s="18">
        <f>ROUNDDOWN((Table2[[#This Row],[Volume Used]]-'Input Data'!$B$9)/'Input Data'!$B$11,0)*'Input Data'!$B$12</f>
        <v>0.1</v>
      </c>
      <c r="D898" s="15">
        <f>-(Table2[[#This Row],[Volume]]*(1-Table2[[#This Row],[Discount]])*'Input Data'!$B$2)/Table2[[#This Row],[Volume]]</f>
        <v>450</v>
      </c>
      <c r="E898">
        <f>ROUNDUP(Table2[[#This Row],[Volume]]/'Input Data'!$B$13,0)</f>
        <v>5</v>
      </c>
      <c r="F898">
        <f>-Table2[[#This Row],[Multiplier]]*'Input Data'!$B$3</f>
        <v>250000</v>
      </c>
      <c r="G898">
        <f>(1 - (1 / (1 + EXP(-((Table2[[#This Row],[Volume]] / 1000) - 4.25))))) * 0.4 + 0.6</f>
        <v>0.73007789096707454</v>
      </c>
      <c r="H898">
        <f>Table2[[#This Row],[Sigmoid]]*'Input Data'!$B$7</f>
        <v>547.5584182253059</v>
      </c>
    </row>
    <row r="899" spans="1:8" x14ac:dyDescent="0.25">
      <c r="A899">
        <v>4985</v>
      </c>
      <c r="B899">
        <f>IF(Table2[[#This Row],[Volume]]&lt;'Input Data'!$B$9,'Input Data'!$B$9,IF(Table2[[#This Row],[Volume]]&gt;'Input Data'!$B$10,'Input Data'!$B$10,Table2[[#This Row],[Volume]]))</f>
        <v>4985</v>
      </c>
      <c r="C899" s="18">
        <f>ROUNDDOWN((Table2[[#This Row],[Volume Used]]-'Input Data'!$B$9)/'Input Data'!$B$11,0)*'Input Data'!$B$12</f>
        <v>0.1</v>
      </c>
      <c r="D899" s="15">
        <f>-(Table2[[#This Row],[Volume]]*(1-Table2[[#This Row],[Discount]])*'Input Data'!$B$2)/Table2[[#This Row],[Volume]]</f>
        <v>450</v>
      </c>
      <c r="E899">
        <f>ROUNDUP(Table2[[#This Row],[Volume]]/'Input Data'!$B$13,0)</f>
        <v>5</v>
      </c>
      <c r="F899">
        <f>-Table2[[#This Row],[Multiplier]]*'Input Data'!$B$3</f>
        <v>250000</v>
      </c>
      <c r="G899">
        <f>(1 - (1 / (1 + EXP(-((Table2[[#This Row],[Volume]] / 1000) - 4.25))))) * 0.4 + 0.6</f>
        <v>0.72963938890962365</v>
      </c>
      <c r="H899">
        <f>Table2[[#This Row],[Sigmoid]]*'Input Data'!$B$7</f>
        <v>547.2295416822177</v>
      </c>
    </row>
    <row r="900" spans="1:8" x14ac:dyDescent="0.25">
      <c r="A900">
        <v>4990</v>
      </c>
      <c r="B900">
        <f>IF(Table2[[#This Row],[Volume]]&lt;'Input Data'!$B$9,'Input Data'!$B$9,IF(Table2[[#This Row],[Volume]]&gt;'Input Data'!$B$10,'Input Data'!$B$10,Table2[[#This Row],[Volume]]))</f>
        <v>4990</v>
      </c>
      <c r="C900" s="18">
        <f>ROUNDDOWN((Table2[[#This Row],[Volume Used]]-'Input Data'!$B$9)/'Input Data'!$B$11,0)*'Input Data'!$B$12</f>
        <v>0.1</v>
      </c>
      <c r="D900" s="15">
        <f>-(Table2[[#This Row],[Volume]]*(1-Table2[[#This Row],[Discount]])*'Input Data'!$B$2)/Table2[[#This Row],[Volume]]</f>
        <v>450</v>
      </c>
      <c r="E900">
        <f>ROUNDUP(Table2[[#This Row],[Volume]]/'Input Data'!$B$13,0)</f>
        <v>5</v>
      </c>
      <c r="F900">
        <f>-Table2[[#This Row],[Multiplier]]*'Input Data'!$B$3</f>
        <v>250000</v>
      </c>
      <c r="G900">
        <f>(1 - (1 / (1 + EXP(-((Table2[[#This Row],[Volume]] / 1000) - 4.25))))) * 0.4 + 0.6</f>
        <v>0.72920165750459076</v>
      </c>
      <c r="H900">
        <f>Table2[[#This Row],[Sigmoid]]*'Input Data'!$B$7</f>
        <v>546.90124312844307</v>
      </c>
    </row>
    <row r="901" spans="1:8" x14ac:dyDescent="0.25">
      <c r="A901">
        <v>4995</v>
      </c>
      <c r="B901">
        <f>IF(Table2[[#This Row],[Volume]]&lt;'Input Data'!$B$9,'Input Data'!$B$9,IF(Table2[[#This Row],[Volume]]&gt;'Input Data'!$B$10,'Input Data'!$B$10,Table2[[#This Row],[Volume]]))</f>
        <v>4995</v>
      </c>
      <c r="C901" s="18">
        <f>ROUNDDOWN((Table2[[#This Row],[Volume Used]]-'Input Data'!$B$9)/'Input Data'!$B$11,0)*'Input Data'!$B$12</f>
        <v>0.1</v>
      </c>
      <c r="D901" s="15">
        <f>-(Table2[[#This Row],[Volume]]*(1-Table2[[#This Row],[Discount]])*'Input Data'!$B$2)/Table2[[#This Row],[Volume]]</f>
        <v>450</v>
      </c>
      <c r="E901">
        <f>ROUNDUP(Table2[[#This Row],[Volume]]/'Input Data'!$B$13,0)</f>
        <v>5</v>
      </c>
      <c r="F901">
        <f>-Table2[[#This Row],[Multiplier]]*'Input Data'!$B$3</f>
        <v>250000</v>
      </c>
      <c r="G901">
        <f>(1 - (1 / (1 + EXP(-((Table2[[#This Row],[Volume]] / 1000) - 4.25))))) * 0.4 + 0.6</f>
        <v>0.72876470017934891</v>
      </c>
      <c r="H901">
        <f>Table2[[#This Row],[Sigmoid]]*'Input Data'!$B$7</f>
        <v>546.57352513451167</v>
      </c>
    </row>
    <row r="902" spans="1:8" x14ac:dyDescent="0.25">
      <c r="A902">
        <v>5000</v>
      </c>
      <c r="B902">
        <f>IF(Table2[[#This Row],[Volume]]&lt;'Input Data'!$B$9,'Input Data'!$B$9,IF(Table2[[#This Row],[Volume]]&gt;'Input Data'!$B$10,'Input Data'!$B$10,Table2[[#This Row],[Volume]]))</f>
        <v>5000</v>
      </c>
      <c r="C902" s="18">
        <f>ROUNDDOWN((Table2[[#This Row],[Volume Used]]-'Input Data'!$B$9)/'Input Data'!$B$11,0)*'Input Data'!$B$12</f>
        <v>0.1</v>
      </c>
      <c r="D902" s="15">
        <f>-(Table2[[#This Row],[Volume]]*(1-Table2[[#This Row],[Discount]])*'Input Data'!$B$2)/Table2[[#This Row],[Volume]]</f>
        <v>450</v>
      </c>
      <c r="E902">
        <f>ROUNDUP(Table2[[#This Row],[Volume]]/'Input Data'!$B$13,0)</f>
        <v>5</v>
      </c>
      <c r="F902">
        <f>-Table2[[#This Row],[Multiplier]]*'Input Data'!$B$3</f>
        <v>250000</v>
      </c>
      <c r="G902">
        <f>(1 - (1 / (1 + EXP(-((Table2[[#This Row],[Volume]] / 1000) - 4.25))))) * 0.4 + 0.6</f>
        <v>0.72832852032984285</v>
      </c>
      <c r="H902">
        <f>Table2[[#This Row],[Sigmoid]]*'Input Data'!$B$7</f>
        <v>546.24639024738212</v>
      </c>
    </row>
    <row r="903" spans="1:8" x14ac:dyDescent="0.25">
      <c r="A903">
        <v>5005</v>
      </c>
      <c r="B903">
        <f>IF(Table2[[#This Row],[Volume]]&lt;'Input Data'!$B$9,'Input Data'!$B$9,IF(Table2[[#This Row],[Volume]]&gt;'Input Data'!$B$10,'Input Data'!$B$10,Table2[[#This Row],[Volume]]))</f>
        <v>5005</v>
      </c>
      <c r="C903" s="18">
        <f>ROUNDDOWN((Table2[[#This Row],[Volume Used]]-'Input Data'!$B$9)/'Input Data'!$B$11,0)*'Input Data'!$B$12</f>
        <v>0.1</v>
      </c>
      <c r="D903" s="15">
        <f>-(Table2[[#This Row],[Volume]]*(1-Table2[[#This Row],[Discount]])*'Input Data'!$B$2)/Table2[[#This Row],[Volume]]</f>
        <v>450</v>
      </c>
      <c r="E903">
        <f>ROUNDUP(Table2[[#This Row],[Volume]]/'Input Data'!$B$13,0)</f>
        <v>6</v>
      </c>
      <c r="F903">
        <f>-Table2[[#This Row],[Multiplier]]*'Input Data'!$B$3</f>
        <v>300000</v>
      </c>
      <c r="G903">
        <f>(1 - (1 / (1 + EXP(-((Table2[[#This Row],[Volume]] / 1000) - 4.25))))) * 0.4 + 0.6</f>
        <v>0.72789312132054063</v>
      </c>
      <c r="H903">
        <f>Table2[[#This Row],[Sigmoid]]*'Input Data'!$B$7</f>
        <v>545.91984099040542</v>
      </c>
    </row>
    <row r="904" spans="1:8" x14ac:dyDescent="0.25">
      <c r="A904">
        <v>5010</v>
      </c>
      <c r="B904">
        <f>IF(Table2[[#This Row],[Volume]]&lt;'Input Data'!$B$9,'Input Data'!$B$9,IF(Table2[[#This Row],[Volume]]&gt;'Input Data'!$B$10,'Input Data'!$B$10,Table2[[#This Row],[Volume]]))</f>
        <v>5010</v>
      </c>
      <c r="C904" s="18">
        <f>ROUNDDOWN((Table2[[#This Row],[Volume Used]]-'Input Data'!$B$9)/'Input Data'!$B$11,0)*'Input Data'!$B$12</f>
        <v>0.1</v>
      </c>
      <c r="D904" s="15">
        <f>-(Table2[[#This Row],[Volume]]*(1-Table2[[#This Row],[Discount]])*'Input Data'!$B$2)/Table2[[#This Row],[Volume]]</f>
        <v>450</v>
      </c>
      <c r="E904">
        <f>ROUNDUP(Table2[[#This Row],[Volume]]/'Input Data'!$B$13,0)</f>
        <v>6</v>
      </c>
      <c r="F904">
        <f>-Table2[[#This Row],[Multiplier]]*'Input Data'!$B$3</f>
        <v>300000</v>
      </c>
      <c r="G904">
        <f>(1 - (1 / (1 + EXP(-((Table2[[#This Row],[Volume]] / 1000) - 4.25))))) * 0.4 + 0.6</f>
        <v>0.72745850648438981</v>
      </c>
      <c r="H904">
        <f>Table2[[#This Row],[Sigmoid]]*'Input Data'!$B$7</f>
        <v>545.59387986329239</v>
      </c>
    </row>
    <row r="905" spans="1:8" x14ac:dyDescent="0.25">
      <c r="A905">
        <v>5015</v>
      </c>
      <c r="B905">
        <f>IF(Table2[[#This Row],[Volume]]&lt;'Input Data'!$B$9,'Input Data'!$B$9,IF(Table2[[#This Row],[Volume]]&gt;'Input Data'!$B$10,'Input Data'!$B$10,Table2[[#This Row],[Volume]]))</f>
        <v>5015</v>
      </c>
      <c r="C905" s="18">
        <f>ROUNDDOWN((Table2[[#This Row],[Volume Used]]-'Input Data'!$B$9)/'Input Data'!$B$11,0)*'Input Data'!$B$12</f>
        <v>0.1</v>
      </c>
      <c r="D905" s="15">
        <f>-(Table2[[#This Row],[Volume]]*(1-Table2[[#This Row],[Discount]])*'Input Data'!$B$2)/Table2[[#This Row],[Volume]]</f>
        <v>450</v>
      </c>
      <c r="E905">
        <f>ROUNDUP(Table2[[#This Row],[Volume]]/'Input Data'!$B$13,0)</f>
        <v>6</v>
      </c>
      <c r="F905">
        <f>-Table2[[#This Row],[Multiplier]]*'Input Data'!$B$3</f>
        <v>300000</v>
      </c>
      <c r="G905">
        <f>(1 - (1 / (1 + EXP(-((Table2[[#This Row],[Volume]] / 1000) - 4.25))))) * 0.4 + 0.6</f>
        <v>0.72702467912277413</v>
      </c>
      <c r="H905">
        <f>Table2[[#This Row],[Sigmoid]]*'Input Data'!$B$7</f>
        <v>545.26850934208062</v>
      </c>
    </row>
    <row r="906" spans="1:8" x14ac:dyDescent="0.25">
      <c r="A906">
        <v>5020</v>
      </c>
      <c r="B906">
        <f>IF(Table2[[#This Row],[Volume]]&lt;'Input Data'!$B$9,'Input Data'!$B$9,IF(Table2[[#This Row],[Volume]]&gt;'Input Data'!$B$10,'Input Data'!$B$10,Table2[[#This Row],[Volume]]))</f>
        <v>5020</v>
      </c>
      <c r="C906" s="18">
        <f>ROUNDDOWN((Table2[[#This Row],[Volume Used]]-'Input Data'!$B$9)/'Input Data'!$B$11,0)*'Input Data'!$B$12</f>
        <v>0.1</v>
      </c>
      <c r="D906" s="15">
        <f>-(Table2[[#This Row],[Volume]]*(1-Table2[[#This Row],[Discount]])*'Input Data'!$B$2)/Table2[[#This Row],[Volume]]</f>
        <v>450</v>
      </c>
      <c r="E906">
        <f>ROUNDUP(Table2[[#This Row],[Volume]]/'Input Data'!$B$13,0)</f>
        <v>6</v>
      </c>
      <c r="F906">
        <f>-Table2[[#This Row],[Multiplier]]*'Input Data'!$B$3</f>
        <v>300000</v>
      </c>
      <c r="G906">
        <f>(1 - (1 / (1 + EXP(-((Table2[[#This Row],[Volume]] / 1000) - 4.25))))) * 0.4 + 0.6</f>
        <v>0.72659164250547381</v>
      </c>
      <c r="H906">
        <f>Table2[[#This Row],[Sigmoid]]*'Input Data'!$B$7</f>
        <v>544.94373187910537</v>
      </c>
    </row>
    <row r="907" spans="1:8" x14ac:dyDescent="0.25">
      <c r="A907">
        <v>5025</v>
      </c>
      <c r="B907">
        <f>IF(Table2[[#This Row],[Volume]]&lt;'Input Data'!$B$9,'Input Data'!$B$9,IF(Table2[[#This Row],[Volume]]&gt;'Input Data'!$B$10,'Input Data'!$B$10,Table2[[#This Row],[Volume]]))</f>
        <v>5025</v>
      </c>
      <c r="C907" s="18">
        <f>ROUNDDOWN((Table2[[#This Row],[Volume Used]]-'Input Data'!$B$9)/'Input Data'!$B$11,0)*'Input Data'!$B$12</f>
        <v>0.1</v>
      </c>
      <c r="D907" s="15">
        <f>-(Table2[[#This Row],[Volume]]*(1-Table2[[#This Row],[Discount]])*'Input Data'!$B$2)/Table2[[#This Row],[Volume]]</f>
        <v>450</v>
      </c>
      <c r="E907">
        <f>ROUNDUP(Table2[[#This Row],[Volume]]/'Input Data'!$B$13,0)</f>
        <v>6</v>
      </c>
      <c r="F907">
        <f>-Table2[[#This Row],[Multiplier]]*'Input Data'!$B$3</f>
        <v>300000</v>
      </c>
      <c r="G907">
        <f>(1 - (1 / (1 + EXP(-((Table2[[#This Row],[Volume]] / 1000) - 4.25))))) * 0.4 + 0.6</f>
        <v>0.72615939987062772</v>
      </c>
      <c r="H907">
        <f>Table2[[#This Row],[Sigmoid]]*'Input Data'!$B$7</f>
        <v>544.61954990297079</v>
      </c>
    </row>
    <row r="908" spans="1:8" x14ac:dyDescent="0.25">
      <c r="A908">
        <v>5030</v>
      </c>
      <c r="B908">
        <f>IF(Table2[[#This Row],[Volume]]&lt;'Input Data'!$B$9,'Input Data'!$B$9,IF(Table2[[#This Row],[Volume]]&gt;'Input Data'!$B$10,'Input Data'!$B$10,Table2[[#This Row],[Volume]]))</f>
        <v>5030</v>
      </c>
      <c r="C908" s="18">
        <f>ROUNDDOWN((Table2[[#This Row],[Volume Used]]-'Input Data'!$B$9)/'Input Data'!$B$11,0)*'Input Data'!$B$12</f>
        <v>0.1</v>
      </c>
      <c r="D908" s="15">
        <f>-(Table2[[#This Row],[Volume]]*(1-Table2[[#This Row],[Discount]])*'Input Data'!$B$2)/Table2[[#This Row],[Volume]]</f>
        <v>450</v>
      </c>
      <c r="E908">
        <f>ROUNDUP(Table2[[#This Row],[Volume]]/'Input Data'!$B$13,0)</f>
        <v>6</v>
      </c>
      <c r="F908">
        <f>-Table2[[#This Row],[Multiplier]]*'Input Data'!$B$3</f>
        <v>300000</v>
      </c>
      <c r="G908">
        <f>(1 - (1 / (1 + EXP(-((Table2[[#This Row],[Volume]] / 1000) - 4.25))))) * 0.4 + 0.6</f>
        <v>0.7257279544246984</v>
      </c>
      <c r="H908">
        <f>Table2[[#This Row],[Sigmoid]]*'Input Data'!$B$7</f>
        <v>544.29596581852377</v>
      </c>
    </row>
    <row r="909" spans="1:8" x14ac:dyDescent="0.25">
      <c r="A909">
        <v>5035</v>
      </c>
      <c r="B909">
        <f>IF(Table2[[#This Row],[Volume]]&lt;'Input Data'!$B$9,'Input Data'!$B$9,IF(Table2[[#This Row],[Volume]]&gt;'Input Data'!$B$10,'Input Data'!$B$10,Table2[[#This Row],[Volume]]))</f>
        <v>5035</v>
      </c>
      <c r="C909" s="18">
        <f>ROUNDDOWN((Table2[[#This Row],[Volume Used]]-'Input Data'!$B$9)/'Input Data'!$B$11,0)*'Input Data'!$B$12</f>
        <v>0.1</v>
      </c>
      <c r="D909" s="15">
        <f>-(Table2[[#This Row],[Volume]]*(1-Table2[[#This Row],[Discount]])*'Input Data'!$B$2)/Table2[[#This Row],[Volume]]</f>
        <v>450</v>
      </c>
      <c r="E909">
        <f>ROUNDUP(Table2[[#This Row],[Volume]]/'Input Data'!$B$13,0)</f>
        <v>6</v>
      </c>
      <c r="F909">
        <f>-Table2[[#This Row],[Multiplier]]*'Input Data'!$B$3</f>
        <v>300000</v>
      </c>
      <c r="G909">
        <f>(1 - (1 / (1 + EXP(-((Table2[[#This Row],[Volume]] / 1000) - 4.25))))) * 0.4 + 0.6</f>
        <v>0.7252973093424393</v>
      </c>
      <c r="H909">
        <f>Table2[[#This Row],[Sigmoid]]*'Input Data'!$B$7</f>
        <v>543.97298200682951</v>
      </c>
    </row>
    <row r="910" spans="1:8" x14ac:dyDescent="0.25">
      <c r="A910">
        <v>5040</v>
      </c>
      <c r="B910">
        <f>IF(Table2[[#This Row],[Volume]]&lt;'Input Data'!$B$9,'Input Data'!$B$9,IF(Table2[[#This Row],[Volume]]&gt;'Input Data'!$B$10,'Input Data'!$B$10,Table2[[#This Row],[Volume]]))</f>
        <v>5040</v>
      </c>
      <c r="C910" s="18">
        <f>ROUNDDOWN((Table2[[#This Row],[Volume Used]]-'Input Data'!$B$9)/'Input Data'!$B$11,0)*'Input Data'!$B$12</f>
        <v>0.1</v>
      </c>
      <c r="D910" s="15">
        <f>-(Table2[[#This Row],[Volume]]*(1-Table2[[#This Row],[Discount]])*'Input Data'!$B$2)/Table2[[#This Row],[Volume]]</f>
        <v>450</v>
      </c>
      <c r="E910">
        <f>ROUNDUP(Table2[[#This Row],[Volume]]/'Input Data'!$B$13,0)</f>
        <v>6</v>
      </c>
      <c r="F910">
        <f>-Table2[[#This Row],[Multiplier]]*'Input Data'!$B$3</f>
        <v>300000</v>
      </c>
      <c r="G910">
        <f>(1 - (1 / (1 + EXP(-((Table2[[#This Row],[Volume]] / 1000) - 4.25))))) * 0.4 + 0.6</f>
        <v>0.72486746776686384</v>
      </c>
      <c r="H910">
        <f>Table2[[#This Row],[Sigmoid]]*'Input Data'!$B$7</f>
        <v>543.65060082514788</v>
      </c>
    </row>
    <row r="911" spans="1:8" x14ac:dyDescent="0.25">
      <c r="A911">
        <v>5045</v>
      </c>
      <c r="B911">
        <f>IF(Table2[[#This Row],[Volume]]&lt;'Input Data'!$B$9,'Input Data'!$B$9,IF(Table2[[#This Row],[Volume]]&gt;'Input Data'!$B$10,'Input Data'!$B$10,Table2[[#This Row],[Volume]]))</f>
        <v>5045</v>
      </c>
      <c r="C911" s="18">
        <f>ROUNDDOWN((Table2[[#This Row],[Volume Used]]-'Input Data'!$B$9)/'Input Data'!$B$11,0)*'Input Data'!$B$12</f>
        <v>0.1</v>
      </c>
      <c r="D911" s="15">
        <f>-(Table2[[#This Row],[Volume]]*(1-Table2[[#This Row],[Discount]])*'Input Data'!$B$2)/Table2[[#This Row],[Volume]]</f>
        <v>450</v>
      </c>
      <c r="E911">
        <f>ROUNDUP(Table2[[#This Row],[Volume]]/'Input Data'!$B$13,0)</f>
        <v>6</v>
      </c>
      <c r="F911">
        <f>-Table2[[#This Row],[Multiplier]]*'Input Data'!$B$3</f>
        <v>300000</v>
      </c>
      <c r="G911">
        <f>(1 - (1 / (1 + EXP(-((Table2[[#This Row],[Volume]] / 1000) - 4.25))))) * 0.4 + 0.6</f>
        <v>0.72443843280921816</v>
      </c>
      <c r="H911">
        <f>Table2[[#This Row],[Sigmoid]]*'Input Data'!$B$7</f>
        <v>543.3288246069136</v>
      </c>
    </row>
    <row r="912" spans="1:8" x14ac:dyDescent="0.25">
      <c r="A912">
        <v>5050</v>
      </c>
      <c r="B912">
        <f>IF(Table2[[#This Row],[Volume]]&lt;'Input Data'!$B$9,'Input Data'!$B$9,IF(Table2[[#This Row],[Volume]]&gt;'Input Data'!$B$10,'Input Data'!$B$10,Table2[[#This Row],[Volume]]))</f>
        <v>5050</v>
      </c>
      <c r="C912" s="18">
        <f>ROUNDDOWN((Table2[[#This Row],[Volume Used]]-'Input Data'!$B$9)/'Input Data'!$B$11,0)*'Input Data'!$B$12</f>
        <v>0.1</v>
      </c>
      <c r="D912" s="15">
        <f>-(Table2[[#This Row],[Volume]]*(1-Table2[[#This Row],[Discount]])*'Input Data'!$B$2)/Table2[[#This Row],[Volume]]</f>
        <v>450</v>
      </c>
      <c r="E912">
        <f>ROUNDUP(Table2[[#This Row],[Volume]]/'Input Data'!$B$13,0)</f>
        <v>6</v>
      </c>
      <c r="F912">
        <f>-Table2[[#This Row],[Multiplier]]*'Input Data'!$B$3</f>
        <v>300000</v>
      </c>
      <c r="G912">
        <f>(1 - (1 / (1 + EXP(-((Table2[[#This Row],[Volume]] / 1000) - 4.25))))) * 0.4 + 0.6</f>
        <v>0.72401020754895495</v>
      </c>
      <c r="H912">
        <f>Table2[[#This Row],[Sigmoid]]*'Input Data'!$B$7</f>
        <v>543.00765566171617</v>
      </c>
    </row>
    <row r="913" spans="1:8" x14ac:dyDescent="0.25">
      <c r="A913">
        <v>5055</v>
      </c>
      <c r="B913">
        <f>IF(Table2[[#This Row],[Volume]]&lt;'Input Data'!$B$9,'Input Data'!$B$9,IF(Table2[[#This Row],[Volume]]&gt;'Input Data'!$B$10,'Input Data'!$B$10,Table2[[#This Row],[Volume]]))</f>
        <v>5055</v>
      </c>
      <c r="C913" s="18">
        <f>ROUNDDOWN((Table2[[#This Row],[Volume Used]]-'Input Data'!$B$9)/'Input Data'!$B$11,0)*'Input Data'!$B$12</f>
        <v>0.1</v>
      </c>
      <c r="D913" s="15">
        <f>-(Table2[[#This Row],[Volume]]*(1-Table2[[#This Row],[Discount]])*'Input Data'!$B$2)/Table2[[#This Row],[Volume]]</f>
        <v>450</v>
      </c>
      <c r="E913">
        <f>ROUNDUP(Table2[[#This Row],[Volume]]/'Input Data'!$B$13,0)</f>
        <v>6</v>
      </c>
      <c r="F913">
        <f>-Table2[[#This Row],[Multiplier]]*'Input Data'!$B$3</f>
        <v>300000</v>
      </c>
      <c r="G913">
        <f>(1 - (1 / (1 + EXP(-((Table2[[#This Row],[Volume]] / 1000) - 4.25))))) * 0.4 + 0.6</f>
        <v>0.72358279503371092</v>
      </c>
      <c r="H913">
        <f>Table2[[#This Row],[Sigmoid]]*'Input Data'!$B$7</f>
        <v>542.68709627528324</v>
      </c>
    </row>
    <row r="914" spans="1:8" x14ac:dyDescent="0.25">
      <c r="A914">
        <v>5060</v>
      </c>
      <c r="B914">
        <f>IF(Table2[[#This Row],[Volume]]&lt;'Input Data'!$B$9,'Input Data'!$B$9,IF(Table2[[#This Row],[Volume]]&gt;'Input Data'!$B$10,'Input Data'!$B$10,Table2[[#This Row],[Volume]]))</f>
        <v>5060</v>
      </c>
      <c r="C914" s="18">
        <f>ROUNDDOWN((Table2[[#This Row],[Volume Used]]-'Input Data'!$B$9)/'Input Data'!$B$11,0)*'Input Data'!$B$12</f>
        <v>0.1</v>
      </c>
      <c r="D914" s="15">
        <f>-(Table2[[#This Row],[Volume]]*(1-Table2[[#This Row],[Discount]])*'Input Data'!$B$2)/Table2[[#This Row],[Volume]]</f>
        <v>450</v>
      </c>
      <c r="E914">
        <f>ROUNDUP(Table2[[#This Row],[Volume]]/'Input Data'!$B$13,0)</f>
        <v>6</v>
      </c>
      <c r="F914">
        <f>-Table2[[#This Row],[Multiplier]]*'Input Data'!$B$3</f>
        <v>300000</v>
      </c>
      <c r="G914">
        <f>(1 - (1 / (1 + EXP(-((Table2[[#This Row],[Volume]] / 1000) - 4.25))))) * 0.4 + 0.6</f>
        <v>0.72315619827928479</v>
      </c>
      <c r="H914">
        <f>Table2[[#This Row],[Sigmoid]]*'Input Data'!$B$7</f>
        <v>542.36714870946355</v>
      </c>
    </row>
    <row r="915" spans="1:8" x14ac:dyDescent="0.25">
      <c r="A915">
        <v>5065</v>
      </c>
      <c r="B915">
        <f>IF(Table2[[#This Row],[Volume]]&lt;'Input Data'!$B$9,'Input Data'!$B$9,IF(Table2[[#This Row],[Volume]]&gt;'Input Data'!$B$10,'Input Data'!$B$10,Table2[[#This Row],[Volume]]))</f>
        <v>5065</v>
      </c>
      <c r="C915" s="18">
        <f>ROUNDDOWN((Table2[[#This Row],[Volume Used]]-'Input Data'!$B$9)/'Input Data'!$B$11,0)*'Input Data'!$B$12</f>
        <v>0.1</v>
      </c>
      <c r="D915" s="15">
        <f>-(Table2[[#This Row],[Volume]]*(1-Table2[[#This Row],[Discount]])*'Input Data'!$B$2)/Table2[[#This Row],[Volume]]</f>
        <v>450</v>
      </c>
      <c r="E915">
        <f>ROUNDUP(Table2[[#This Row],[Volume]]/'Input Data'!$B$13,0)</f>
        <v>6</v>
      </c>
      <c r="F915">
        <f>-Table2[[#This Row],[Multiplier]]*'Input Data'!$B$3</f>
        <v>300000</v>
      </c>
      <c r="G915">
        <f>(1 - (1 / (1 + EXP(-((Table2[[#This Row],[Volume]] / 1000) - 4.25))))) * 0.4 + 0.6</f>
        <v>0.72273042026961987</v>
      </c>
      <c r="H915">
        <f>Table2[[#This Row],[Sigmoid]]*'Input Data'!$B$7</f>
        <v>542.04781520221491</v>
      </c>
    </row>
    <row r="916" spans="1:8" x14ac:dyDescent="0.25">
      <c r="A916">
        <v>5070</v>
      </c>
      <c r="B916">
        <f>IF(Table2[[#This Row],[Volume]]&lt;'Input Data'!$B$9,'Input Data'!$B$9,IF(Table2[[#This Row],[Volume]]&gt;'Input Data'!$B$10,'Input Data'!$B$10,Table2[[#This Row],[Volume]]))</f>
        <v>5070</v>
      </c>
      <c r="C916" s="18">
        <f>ROUNDDOWN((Table2[[#This Row],[Volume Used]]-'Input Data'!$B$9)/'Input Data'!$B$11,0)*'Input Data'!$B$12</f>
        <v>0.1</v>
      </c>
      <c r="D916" s="15">
        <f>-(Table2[[#This Row],[Volume]]*(1-Table2[[#This Row],[Discount]])*'Input Data'!$B$2)/Table2[[#This Row],[Volume]]</f>
        <v>450</v>
      </c>
      <c r="E916">
        <f>ROUNDUP(Table2[[#This Row],[Volume]]/'Input Data'!$B$13,0)</f>
        <v>6</v>
      </c>
      <c r="F916">
        <f>-Table2[[#This Row],[Multiplier]]*'Input Data'!$B$3</f>
        <v>300000</v>
      </c>
      <c r="G916">
        <f>(1 - (1 / (1 + EXP(-((Table2[[#This Row],[Volume]] / 1000) - 4.25))))) * 0.4 + 0.6</f>
        <v>0.72230546395678774</v>
      </c>
      <c r="H916">
        <f>Table2[[#This Row],[Sigmoid]]*'Input Data'!$B$7</f>
        <v>541.72909796759086</v>
      </c>
    </row>
    <row r="917" spans="1:8" x14ac:dyDescent="0.25">
      <c r="A917">
        <v>5075</v>
      </c>
      <c r="B917">
        <f>IF(Table2[[#This Row],[Volume]]&lt;'Input Data'!$B$9,'Input Data'!$B$9,IF(Table2[[#This Row],[Volume]]&gt;'Input Data'!$B$10,'Input Data'!$B$10,Table2[[#This Row],[Volume]]))</f>
        <v>5075</v>
      </c>
      <c r="C917" s="18">
        <f>ROUNDDOWN((Table2[[#This Row],[Volume Used]]-'Input Data'!$B$9)/'Input Data'!$B$11,0)*'Input Data'!$B$12</f>
        <v>0.1</v>
      </c>
      <c r="D917" s="15">
        <f>-(Table2[[#This Row],[Volume]]*(1-Table2[[#This Row],[Discount]])*'Input Data'!$B$2)/Table2[[#This Row],[Volume]]</f>
        <v>450</v>
      </c>
      <c r="E917">
        <f>ROUNDUP(Table2[[#This Row],[Volume]]/'Input Data'!$B$13,0)</f>
        <v>6</v>
      </c>
      <c r="F917">
        <f>-Table2[[#This Row],[Multiplier]]*'Input Data'!$B$3</f>
        <v>300000</v>
      </c>
      <c r="G917">
        <f>(1 - (1 / (1 + EXP(-((Table2[[#This Row],[Volume]] / 1000) - 4.25))))) * 0.4 + 0.6</f>
        <v>0.72188133226097384</v>
      </c>
      <c r="H917">
        <f>Table2[[#This Row],[Sigmoid]]*'Input Data'!$B$7</f>
        <v>541.41099919573037</v>
      </c>
    </row>
    <row r="918" spans="1:8" x14ac:dyDescent="0.25">
      <c r="A918">
        <v>5080</v>
      </c>
      <c r="B918">
        <f>IF(Table2[[#This Row],[Volume]]&lt;'Input Data'!$B$9,'Input Data'!$B$9,IF(Table2[[#This Row],[Volume]]&gt;'Input Data'!$B$10,'Input Data'!$B$10,Table2[[#This Row],[Volume]]))</f>
        <v>5080</v>
      </c>
      <c r="C918" s="18">
        <f>ROUNDDOWN((Table2[[#This Row],[Volume Used]]-'Input Data'!$B$9)/'Input Data'!$B$11,0)*'Input Data'!$B$12</f>
        <v>0.1</v>
      </c>
      <c r="D918" s="15">
        <f>-(Table2[[#This Row],[Volume]]*(1-Table2[[#This Row],[Discount]])*'Input Data'!$B$2)/Table2[[#This Row],[Volume]]</f>
        <v>450</v>
      </c>
      <c r="E918">
        <f>ROUNDUP(Table2[[#This Row],[Volume]]/'Input Data'!$B$13,0)</f>
        <v>6</v>
      </c>
      <c r="F918">
        <f>-Table2[[#This Row],[Multiplier]]*'Input Data'!$B$3</f>
        <v>300000</v>
      </c>
      <c r="G918">
        <f>(1 - (1 / (1 + EXP(-((Table2[[#This Row],[Volume]] / 1000) - 4.25))))) * 0.4 + 0.6</f>
        <v>0.72145802807046633</v>
      </c>
      <c r="H918">
        <f>Table2[[#This Row],[Sigmoid]]*'Input Data'!$B$7</f>
        <v>541.09352105284972</v>
      </c>
    </row>
    <row r="919" spans="1:8" x14ac:dyDescent="0.25">
      <c r="A919">
        <v>5085</v>
      </c>
      <c r="B919">
        <f>IF(Table2[[#This Row],[Volume]]&lt;'Input Data'!$B$9,'Input Data'!$B$9,IF(Table2[[#This Row],[Volume]]&gt;'Input Data'!$B$10,'Input Data'!$B$10,Table2[[#This Row],[Volume]]))</f>
        <v>5085</v>
      </c>
      <c r="C919" s="18">
        <f>ROUNDDOWN((Table2[[#This Row],[Volume Used]]-'Input Data'!$B$9)/'Input Data'!$B$11,0)*'Input Data'!$B$12</f>
        <v>0.1</v>
      </c>
      <c r="D919" s="15">
        <f>-(Table2[[#This Row],[Volume]]*(1-Table2[[#This Row],[Discount]])*'Input Data'!$B$2)/Table2[[#This Row],[Volume]]</f>
        <v>450</v>
      </c>
      <c r="E919">
        <f>ROUNDUP(Table2[[#This Row],[Volume]]/'Input Data'!$B$13,0)</f>
        <v>6</v>
      </c>
      <c r="F919">
        <f>-Table2[[#This Row],[Multiplier]]*'Input Data'!$B$3</f>
        <v>300000</v>
      </c>
      <c r="G919">
        <f>(1 - (1 / (1 + EXP(-((Table2[[#This Row],[Volume]] / 1000) - 4.25))))) * 0.4 + 0.6</f>
        <v>0.72103555424164711</v>
      </c>
      <c r="H919">
        <f>Table2[[#This Row],[Sigmoid]]*'Input Data'!$B$7</f>
        <v>540.77666568123539</v>
      </c>
    </row>
    <row r="920" spans="1:8" x14ac:dyDescent="0.25">
      <c r="A920">
        <v>5090</v>
      </c>
      <c r="B920">
        <f>IF(Table2[[#This Row],[Volume]]&lt;'Input Data'!$B$9,'Input Data'!$B$9,IF(Table2[[#This Row],[Volume]]&gt;'Input Data'!$B$10,'Input Data'!$B$10,Table2[[#This Row],[Volume]]))</f>
        <v>5090</v>
      </c>
      <c r="C920" s="18">
        <f>ROUNDDOWN((Table2[[#This Row],[Volume Used]]-'Input Data'!$B$9)/'Input Data'!$B$11,0)*'Input Data'!$B$12</f>
        <v>0.1</v>
      </c>
      <c r="D920" s="15">
        <f>-(Table2[[#This Row],[Volume]]*(1-Table2[[#This Row],[Discount]])*'Input Data'!$B$2)/Table2[[#This Row],[Volume]]</f>
        <v>450</v>
      </c>
      <c r="E920">
        <f>ROUNDUP(Table2[[#This Row],[Volume]]/'Input Data'!$B$13,0)</f>
        <v>6</v>
      </c>
      <c r="F920">
        <f>-Table2[[#This Row],[Multiplier]]*'Input Data'!$B$3</f>
        <v>300000</v>
      </c>
      <c r="G920">
        <f>(1 - (1 / (1 + EXP(-((Table2[[#This Row],[Volume]] / 1000) - 4.25))))) * 0.4 + 0.6</f>
        <v>0.72061391359898452</v>
      </c>
      <c r="H920">
        <f>Table2[[#This Row],[Sigmoid]]*'Input Data'!$B$7</f>
        <v>540.46043519923842</v>
      </c>
    </row>
    <row r="921" spans="1:8" x14ac:dyDescent="0.25">
      <c r="A921">
        <v>5095</v>
      </c>
      <c r="B921">
        <f>IF(Table2[[#This Row],[Volume]]&lt;'Input Data'!$B$9,'Input Data'!$B$9,IF(Table2[[#This Row],[Volume]]&gt;'Input Data'!$B$10,'Input Data'!$B$10,Table2[[#This Row],[Volume]]))</f>
        <v>5095</v>
      </c>
      <c r="C921" s="18">
        <f>ROUNDDOWN((Table2[[#This Row],[Volume Used]]-'Input Data'!$B$9)/'Input Data'!$B$11,0)*'Input Data'!$B$12</f>
        <v>0.1</v>
      </c>
      <c r="D921" s="15">
        <f>-(Table2[[#This Row],[Volume]]*(1-Table2[[#This Row],[Discount]])*'Input Data'!$B$2)/Table2[[#This Row],[Volume]]</f>
        <v>450</v>
      </c>
      <c r="E921">
        <f>ROUNDUP(Table2[[#This Row],[Volume]]/'Input Data'!$B$13,0)</f>
        <v>6</v>
      </c>
      <c r="F921">
        <f>-Table2[[#This Row],[Multiplier]]*'Input Data'!$B$3</f>
        <v>300000</v>
      </c>
      <c r="G921">
        <f>(1 - (1 / (1 + EXP(-((Table2[[#This Row],[Volume]] / 1000) - 4.25))))) * 0.4 + 0.6</f>
        <v>0.72019310893502908</v>
      </c>
      <c r="H921">
        <f>Table2[[#This Row],[Sigmoid]]*'Input Data'!$B$7</f>
        <v>540.14483170127176</v>
      </c>
    </row>
    <row r="922" spans="1:8" x14ac:dyDescent="0.25">
      <c r="A922">
        <v>5100</v>
      </c>
      <c r="B922">
        <f>IF(Table2[[#This Row],[Volume]]&lt;'Input Data'!$B$9,'Input Data'!$B$9,IF(Table2[[#This Row],[Volume]]&gt;'Input Data'!$B$10,'Input Data'!$B$10,Table2[[#This Row],[Volume]]))</f>
        <v>5100</v>
      </c>
      <c r="C922" s="18">
        <f>ROUNDDOWN((Table2[[#This Row],[Volume Used]]-'Input Data'!$B$9)/'Input Data'!$B$11,0)*'Input Data'!$B$12</f>
        <v>0.1</v>
      </c>
      <c r="D922" s="15">
        <f>-(Table2[[#This Row],[Volume]]*(1-Table2[[#This Row],[Discount]])*'Input Data'!$B$2)/Table2[[#This Row],[Volume]]</f>
        <v>450</v>
      </c>
      <c r="E922">
        <f>ROUNDUP(Table2[[#This Row],[Volume]]/'Input Data'!$B$13,0)</f>
        <v>6</v>
      </c>
      <c r="F922">
        <f>-Table2[[#This Row],[Multiplier]]*'Input Data'!$B$3</f>
        <v>300000</v>
      </c>
      <c r="G922">
        <f>(1 - (1 / (1 + EXP(-((Table2[[#This Row],[Volume]] / 1000) - 4.25))))) * 0.4 + 0.6</f>
        <v>0.71977314301041084</v>
      </c>
      <c r="H922">
        <f>Table2[[#This Row],[Sigmoid]]*'Input Data'!$B$7</f>
        <v>539.82985725780816</v>
      </c>
    </row>
    <row r="923" spans="1:8" x14ac:dyDescent="0.25">
      <c r="A923">
        <v>5105</v>
      </c>
      <c r="B923">
        <f>IF(Table2[[#This Row],[Volume]]&lt;'Input Data'!$B$9,'Input Data'!$B$9,IF(Table2[[#This Row],[Volume]]&gt;'Input Data'!$B$10,'Input Data'!$B$10,Table2[[#This Row],[Volume]]))</f>
        <v>5105</v>
      </c>
      <c r="C923" s="18">
        <f>ROUNDDOWN((Table2[[#This Row],[Volume Used]]-'Input Data'!$B$9)/'Input Data'!$B$11,0)*'Input Data'!$B$12</f>
        <v>0.1</v>
      </c>
      <c r="D923" s="15">
        <f>-(Table2[[#This Row],[Volume]]*(1-Table2[[#This Row],[Discount]])*'Input Data'!$B$2)/Table2[[#This Row],[Volume]]</f>
        <v>450</v>
      </c>
      <c r="E923">
        <f>ROUNDUP(Table2[[#This Row],[Volume]]/'Input Data'!$B$13,0)</f>
        <v>6</v>
      </c>
      <c r="F923">
        <f>-Table2[[#This Row],[Multiplier]]*'Input Data'!$B$3</f>
        <v>300000</v>
      </c>
      <c r="G923">
        <f>(1 - (1 / (1 + EXP(-((Table2[[#This Row],[Volume]] / 1000) - 4.25))))) * 0.4 + 0.6</f>
        <v>0.71935401855383962</v>
      </c>
      <c r="H923">
        <f>Table2[[#This Row],[Sigmoid]]*'Input Data'!$B$7</f>
        <v>539.51551391537976</v>
      </c>
    </row>
    <row r="924" spans="1:8" x14ac:dyDescent="0.25">
      <c r="A924">
        <v>5110</v>
      </c>
      <c r="B924">
        <f>IF(Table2[[#This Row],[Volume]]&lt;'Input Data'!$B$9,'Input Data'!$B$9,IF(Table2[[#This Row],[Volume]]&gt;'Input Data'!$B$10,'Input Data'!$B$10,Table2[[#This Row],[Volume]]))</f>
        <v>5110</v>
      </c>
      <c r="C924" s="18">
        <f>ROUNDDOWN((Table2[[#This Row],[Volume Used]]-'Input Data'!$B$9)/'Input Data'!$B$11,0)*'Input Data'!$B$12</f>
        <v>0.1</v>
      </c>
      <c r="D924" s="15">
        <f>-(Table2[[#This Row],[Volume]]*(1-Table2[[#This Row],[Discount]])*'Input Data'!$B$2)/Table2[[#This Row],[Volume]]</f>
        <v>450</v>
      </c>
      <c r="E924">
        <f>ROUNDUP(Table2[[#This Row],[Volume]]/'Input Data'!$B$13,0)</f>
        <v>6</v>
      </c>
      <c r="F924">
        <f>-Table2[[#This Row],[Multiplier]]*'Input Data'!$B$3</f>
        <v>300000</v>
      </c>
      <c r="G924">
        <f>(1 - (1 / (1 + EXP(-((Table2[[#This Row],[Volume]] / 1000) - 4.25))))) * 0.4 + 0.6</f>
        <v>0.71893573826210733</v>
      </c>
      <c r="H924">
        <f>Table2[[#This Row],[Sigmoid]]*'Input Data'!$B$7</f>
        <v>539.20180369658044</v>
      </c>
    </row>
    <row r="925" spans="1:8" x14ac:dyDescent="0.25">
      <c r="A925">
        <v>5115</v>
      </c>
      <c r="B925">
        <f>IF(Table2[[#This Row],[Volume]]&lt;'Input Data'!$B$9,'Input Data'!$B$9,IF(Table2[[#This Row],[Volume]]&gt;'Input Data'!$B$10,'Input Data'!$B$10,Table2[[#This Row],[Volume]]))</f>
        <v>5115</v>
      </c>
      <c r="C925" s="18">
        <f>ROUNDDOWN((Table2[[#This Row],[Volume Used]]-'Input Data'!$B$9)/'Input Data'!$B$11,0)*'Input Data'!$B$12</f>
        <v>0.1</v>
      </c>
      <c r="D925" s="15">
        <f>-(Table2[[#This Row],[Volume]]*(1-Table2[[#This Row],[Discount]])*'Input Data'!$B$2)/Table2[[#This Row],[Volume]]</f>
        <v>450</v>
      </c>
      <c r="E925">
        <f>ROUNDUP(Table2[[#This Row],[Volume]]/'Input Data'!$B$13,0)</f>
        <v>6</v>
      </c>
      <c r="F925">
        <f>-Table2[[#This Row],[Multiplier]]*'Input Data'!$B$3</f>
        <v>300000</v>
      </c>
      <c r="G925">
        <f>(1 - (1 / (1 + EXP(-((Table2[[#This Row],[Volume]] / 1000) - 4.25))))) * 0.4 + 0.6</f>
        <v>0.71851830480009171</v>
      </c>
      <c r="H925">
        <f>Table2[[#This Row],[Sigmoid]]*'Input Data'!$B$7</f>
        <v>538.88872860006882</v>
      </c>
    </row>
    <row r="926" spans="1:8" x14ac:dyDescent="0.25">
      <c r="A926">
        <v>5120</v>
      </c>
      <c r="B926">
        <f>IF(Table2[[#This Row],[Volume]]&lt;'Input Data'!$B$9,'Input Data'!$B$9,IF(Table2[[#This Row],[Volume]]&gt;'Input Data'!$B$10,'Input Data'!$B$10,Table2[[#This Row],[Volume]]))</f>
        <v>5120</v>
      </c>
      <c r="C926" s="18">
        <f>ROUNDDOWN((Table2[[#This Row],[Volume Used]]-'Input Data'!$B$9)/'Input Data'!$B$11,0)*'Input Data'!$B$12</f>
        <v>0.1</v>
      </c>
      <c r="D926" s="15">
        <f>-(Table2[[#This Row],[Volume]]*(1-Table2[[#This Row],[Discount]])*'Input Data'!$B$2)/Table2[[#This Row],[Volume]]</f>
        <v>450</v>
      </c>
      <c r="E926">
        <f>ROUNDUP(Table2[[#This Row],[Volume]]/'Input Data'!$B$13,0)</f>
        <v>6</v>
      </c>
      <c r="F926">
        <f>-Table2[[#This Row],[Multiplier]]*'Input Data'!$B$3</f>
        <v>300000</v>
      </c>
      <c r="G926">
        <f>(1 - (1 / (1 + EXP(-((Table2[[#This Row],[Volume]] / 1000) - 4.25))))) * 0.4 + 0.6</f>
        <v>0.71810172080076362</v>
      </c>
      <c r="H926">
        <f>Table2[[#This Row],[Sigmoid]]*'Input Data'!$B$7</f>
        <v>538.57629060057275</v>
      </c>
    </row>
    <row r="927" spans="1:8" x14ac:dyDescent="0.25">
      <c r="A927">
        <v>5125</v>
      </c>
      <c r="B927">
        <f>IF(Table2[[#This Row],[Volume]]&lt;'Input Data'!$B$9,'Input Data'!$B$9,IF(Table2[[#This Row],[Volume]]&gt;'Input Data'!$B$10,'Input Data'!$B$10,Table2[[#This Row],[Volume]]))</f>
        <v>5125</v>
      </c>
      <c r="C927" s="18">
        <f>ROUNDDOWN((Table2[[#This Row],[Volume Used]]-'Input Data'!$B$9)/'Input Data'!$B$11,0)*'Input Data'!$B$12</f>
        <v>0.1</v>
      </c>
      <c r="D927" s="15">
        <f>-(Table2[[#This Row],[Volume]]*(1-Table2[[#This Row],[Discount]])*'Input Data'!$B$2)/Table2[[#This Row],[Volume]]</f>
        <v>450</v>
      </c>
      <c r="E927">
        <f>ROUNDUP(Table2[[#This Row],[Volume]]/'Input Data'!$B$13,0)</f>
        <v>6</v>
      </c>
      <c r="F927">
        <f>-Table2[[#This Row],[Multiplier]]*'Input Data'!$B$3</f>
        <v>300000</v>
      </c>
      <c r="G927">
        <f>(1 - (1 / (1 + EXP(-((Table2[[#This Row],[Volume]] / 1000) - 4.25))))) * 0.4 + 0.6</f>
        <v>0.71768598886519552</v>
      </c>
      <c r="H927">
        <f>Table2[[#This Row],[Sigmoid]]*'Input Data'!$B$7</f>
        <v>538.26449164889664</v>
      </c>
    </row>
    <row r="928" spans="1:8" x14ac:dyDescent="0.25">
      <c r="A928">
        <v>5130</v>
      </c>
      <c r="B928">
        <f>IF(Table2[[#This Row],[Volume]]&lt;'Input Data'!$B$9,'Input Data'!$B$9,IF(Table2[[#This Row],[Volume]]&gt;'Input Data'!$B$10,'Input Data'!$B$10,Table2[[#This Row],[Volume]]))</f>
        <v>5130</v>
      </c>
      <c r="C928" s="18">
        <f>ROUNDDOWN((Table2[[#This Row],[Volume Used]]-'Input Data'!$B$9)/'Input Data'!$B$11,0)*'Input Data'!$B$12</f>
        <v>0.1</v>
      </c>
      <c r="D928" s="15">
        <f>-(Table2[[#This Row],[Volume]]*(1-Table2[[#This Row],[Discount]])*'Input Data'!$B$2)/Table2[[#This Row],[Volume]]</f>
        <v>450</v>
      </c>
      <c r="E928">
        <f>ROUNDUP(Table2[[#This Row],[Volume]]/'Input Data'!$B$13,0)</f>
        <v>6</v>
      </c>
      <c r="F928">
        <f>-Table2[[#This Row],[Multiplier]]*'Input Data'!$B$3</f>
        <v>300000</v>
      </c>
      <c r="G928">
        <f>(1 - (1 / (1 + EXP(-((Table2[[#This Row],[Volume]] / 1000) - 4.25))))) * 0.4 + 0.6</f>
        <v>0.71727111156257295</v>
      </c>
      <c r="H928">
        <f>Table2[[#This Row],[Sigmoid]]*'Input Data'!$B$7</f>
        <v>537.95333367192973</v>
      </c>
    </row>
    <row r="929" spans="1:8" x14ac:dyDescent="0.25">
      <c r="A929">
        <v>5135</v>
      </c>
      <c r="B929">
        <f>IF(Table2[[#This Row],[Volume]]&lt;'Input Data'!$B$9,'Input Data'!$B$9,IF(Table2[[#This Row],[Volume]]&gt;'Input Data'!$B$10,'Input Data'!$B$10,Table2[[#This Row],[Volume]]))</f>
        <v>5135</v>
      </c>
      <c r="C929" s="18">
        <f>ROUNDDOWN((Table2[[#This Row],[Volume Used]]-'Input Data'!$B$9)/'Input Data'!$B$11,0)*'Input Data'!$B$12</f>
        <v>0.1</v>
      </c>
      <c r="D929" s="15">
        <f>-(Table2[[#This Row],[Volume]]*(1-Table2[[#This Row],[Discount]])*'Input Data'!$B$2)/Table2[[#This Row],[Volume]]</f>
        <v>450</v>
      </c>
      <c r="E929">
        <f>ROUNDUP(Table2[[#This Row],[Volume]]/'Input Data'!$B$13,0)</f>
        <v>6</v>
      </c>
      <c r="F929">
        <f>-Table2[[#This Row],[Multiplier]]*'Input Data'!$B$3</f>
        <v>300000</v>
      </c>
      <c r="G929">
        <f>(1 - (1 / (1 + EXP(-((Table2[[#This Row],[Volume]] / 1000) - 4.25))))) * 0.4 + 0.6</f>
        <v>0.71685709143020748</v>
      </c>
      <c r="H929">
        <f>Table2[[#This Row],[Sigmoid]]*'Input Data'!$B$7</f>
        <v>537.64281857265564</v>
      </c>
    </row>
    <row r="930" spans="1:8" x14ac:dyDescent="0.25">
      <c r="A930">
        <v>5140</v>
      </c>
      <c r="B930">
        <f>IF(Table2[[#This Row],[Volume]]&lt;'Input Data'!$B$9,'Input Data'!$B$9,IF(Table2[[#This Row],[Volume]]&gt;'Input Data'!$B$10,'Input Data'!$B$10,Table2[[#This Row],[Volume]]))</f>
        <v>5140</v>
      </c>
      <c r="C930" s="18">
        <f>ROUNDDOWN((Table2[[#This Row],[Volume Used]]-'Input Data'!$B$9)/'Input Data'!$B$11,0)*'Input Data'!$B$12</f>
        <v>0.1</v>
      </c>
      <c r="D930" s="15">
        <f>-(Table2[[#This Row],[Volume]]*(1-Table2[[#This Row],[Discount]])*'Input Data'!$B$2)/Table2[[#This Row],[Volume]]</f>
        <v>450</v>
      </c>
      <c r="E930">
        <f>ROUNDUP(Table2[[#This Row],[Volume]]/'Input Data'!$B$13,0)</f>
        <v>6</v>
      </c>
      <c r="F930">
        <f>-Table2[[#This Row],[Multiplier]]*'Input Data'!$B$3</f>
        <v>300000</v>
      </c>
      <c r="G930">
        <f>(1 - (1 / (1 + EXP(-((Table2[[#This Row],[Volume]] / 1000) - 4.25))))) * 0.4 + 0.6</f>
        <v>0.71644393097355208</v>
      </c>
      <c r="H930">
        <f>Table2[[#This Row],[Sigmoid]]*'Input Data'!$B$7</f>
        <v>537.33294823016411</v>
      </c>
    </row>
    <row r="931" spans="1:8" x14ac:dyDescent="0.25">
      <c r="A931">
        <v>5145</v>
      </c>
      <c r="B931">
        <f>IF(Table2[[#This Row],[Volume]]&lt;'Input Data'!$B$9,'Input Data'!$B$9,IF(Table2[[#This Row],[Volume]]&gt;'Input Data'!$B$10,'Input Data'!$B$10,Table2[[#This Row],[Volume]]))</f>
        <v>5145</v>
      </c>
      <c r="C931" s="18">
        <f>ROUNDDOWN((Table2[[#This Row],[Volume Used]]-'Input Data'!$B$9)/'Input Data'!$B$11,0)*'Input Data'!$B$12</f>
        <v>0.1</v>
      </c>
      <c r="D931" s="15">
        <f>-(Table2[[#This Row],[Volume]]*(1-Table2[[#This Row],[Discount]])*'Input Data'!$B$2)/Table2[[#This Row],[Volume]]</f>
        <v>450</v>
      </c>
      <c r="E931">
        <f>ROUNDUP(Table2[[#This Row],[Volume]]/'Input Data'!$B$13,0)</f>
        <v>6</v>
      </c>
      <c r="F931">
        <f>-Table2[[#This Row],[Multiplier]]*'Input Data'!$B$3</f>
        <v>300000</v>
      </c>
      <c r="G931">
        <f>(1 - (1 / (1 + EXP(-((Table2[[#This Row],[Volume]] / 1000) - 4.25))))) * 0.4 + 0.6</f>
        <v>0.71603163266621872</v>
      </c>
      <c r="H931">
        <f>Table2[[#This Row],[Sigmoid]]*'Input Data'!$B$7</f>
        <v>537.02372449966401</v>
      </c>
    </row>
    <row r="932" spans="1:8" x14ac:dyDescent="0.25">
      <c r="A932">
        <v>5150</v>
      </c>
      <c r="B932">
        <f>IF(Table2[[#This Row],[Volume]]&lt;'Input Data'!$B$9,'Input Data'!$B$9,IF(Table2[[#This Row],[Volume]]&gt;'Input Data'!$B$10,'Input Data'!$B$10,Table2[[#This Row],[Volume]]))</f>
        <v>5150</v>
      </c>
      <c r="C932" s="18">
        <f>ROUNDDOWN((Table2[[#This Row],[Volume Used]]-'Input Data'!$B$9)/'Input Data'!$B$11,0)*'Input Data'!$B$12</f>
        <v>0.1</v>
      </c>
      <c r="D932" s="15">
        <f>-(Table2[[#This Row],[Volume]]*(1-Table2[[#This Row],[Discount]])*'Input Data'!$B$2)/Table2[[#This Row],[Volume]]</f>
        <v>450</v>
      </c>
      <c r="E932">
        <f>ROUNDUP(Table2[[#This Row],[Volume]]/'Input Data'!$B$13,0)</f>
        <v>6</v>
      </c>
      <c r="F932">
        <f>-Table2[[#This Row],[Multiplier]]*'Input Data'!$B$3</f>
        <v>300000</v>
      </c>
      <c r="G932">
        <f>(1 - (1 / (1 + EXP(-((Table2[[#This Row],[Volume]] / 1000) - 4.25))))) * 0.4 + 0.6</f>
        <v>0.7156201989499984</v>
      </c>
      <c r="H932">
        <f>Table2[[#This Row],[Sigmoid]]*'Input Data'!$B$7</f>
        <v>536.71514921249877</v>
      </c>
    </row>
    <row r="933" spans="1:8" x14ac:dyDescent="0.25">
      <c r="A933">
        <v>5155</v>
      </c>
      <c r="B933">
        <f>IF(Table2[[#This Row],[Volume]]&lt;'Input Data'!$B$9,'Input Data'!$B$9,IF(Table2[[#This Row],[Volume]]&gt;'Input Data'!$B$10,'Input Data'!$B$10,Table2[[#This Row],[Volume]]))</f>
        <v>5155</v>
      </c>
      <c r="C933" s="18">
        <f>ROUNDDOWN((Table2[[#This Row],[Volume Used]]-'Input Data'!$B$9)/'Input Data'!$B$11,0)*'Input Data'!$B$12</f>
        <v>0.1</v>
      </c>
      <c r="D933" s="15">
        <f>-(Table2[[#This Row],[Volume]]*(1-Table2[[#This Row],[Discount]])*'Input Data'!$B$2)/Table2[[#This Row],[Volume]]</f>
        <v>450</v>
      </c>
      <c r="E933">
        <f>ROUNDUP(Table2[[#This Row],[Volume]]/'Input Data'!$B$13,0)</f>
        <v>6</v>
      </c>
      <c r="F933">
        <f>-Table2[[#This Row],[Multiplier]]*'Input Data'!$B$3</f>
        <v>300000</v>
      </c>
      <c r="G933">
        <f>(1 - (1 / (1 + EXP(-((Table2[[#This Row],[Volume]] / 1000) - 4.25))))) * 0.4 + 0.6</f>
        <v>0.71520963223488254</v>
      </c>
      <c r="H933">
        <f>Table2[[#This Row],[Sigmoid]]*'Input Data'!$B$7</f>
        <v>536.40722417616189</v>
      </c>
    </row>
    <row r="934" spans="1:8" x14ac:dyDescent="0.25">
      <c r="A934">
        <v>5160</v>
      </c>
      <c r="B934">
        <f>IF(Table2[[#This Row],[Volume]]&lt;'Input Data'!$B$9,'Input Data'!$B$9,IF(Table2[[#This Row],[Volume]]&gt;'Input Data'!$B$10,'Input Data'!$B$10,Table2[[#This Row],[Volume]]))</f>
        <v>5160</v>
      </c>
      <c r="C934" s="18">
        <f>ROUNDDOWN((Table2[[#This Row],[Volume Used]]-'Input Data'!$B$9)/'Input Data'!$B$11,0)*'Input Data'!$B$12</f>
        <v>0.1</v>
      </c>
      <c r="D934" s="15">
        <f>-(Table2[[#This Row],[Volume]]*(1-Table2[[#This Row],[Discount]])*'Input Data'!$B$2)/Table2[[#This Row],[Volume]]</f>
        <v>450</v>
      </c>
      <c r="E934">
        <f>ROUNDUP(Table2[[#This Row],[Volume]]/'Input Data'!$B$13,0)</f>
        <v>6</v>
      </c>
      <c r="F934">
        <f>-Table2[[#This Row],[Multiplier]]*'Input Data'!$B$3</f>
        <v>300000</v>
      </c>
      <c r="G934">
        <f>(1 - (1 / (1 + EXP(-((Table2[[#This Row],[Volume]] / 1000) - 4.25))))) * 0.4 + 0.6</f>
        <v>0.71479993489908733</v>
      </c>
      <c r="H934">
        <f>Table2[[#This Row],[Sigmoid]]*'Input Data'!$B$7</f>
        <v>536.09995117431549</v>
      </c>
    </row>
    <row r="935" spans="1:8" x14ac:dyDescent="0.25">
      <c r="A935">
        <v>5165</v>
      </c>
      <c r="B935">
        <f>IF(Table2[[#This Row],[Volume]]&lt;'Input Data'!$B$9,'Input Data'!$B$9,IF(Table2[[#This Row],[Volume]]&gt;'Input Data'!$B$10,'Input Data'!$B$10,Table2[[#This Row],[Volume]]))</f>
        <v>5165</v>
      </c>
      <c r="C935" s="18">
        <f>ROUNDDOWN((Table2[[#This Row],[Volume Used]]-'Input Data'!$B$9)/'Input Data'!$B$11,0)*'Input Data'!$B$12</f>
        <v>0.1</v>
      </c>
      <c r="D935" s="15">
        <f>-(Table2[[#This Row],[Volume]]*(1-Table2[[#This Row],[Discount]])*'Input Data'!$B$2)/Table2[[#This Row],[Volume]]</f>
        <v>450</v>
      </c>
      <c r="E935">
        <f>ROUNDUP(Table2[[#This Row],[Volume]]/'Input Data'!$B$13,0)</f>
        <v>6</v>
      </c>
      <c r="F935">
        <f>-Table2[[#This Row],[Multiplier]]*'Input Data'!$B$3</f>
        <v>300000</v>
      </c>
      <c r="G935">
        <f>(1 - (1 / (1 + EXP(-((Table2[[#This Row],[Volume]] / 1000) - 4.25))))) * 0.4 + 0.6</f>
        <v>0.71439110928907934</v>
      </c>
      <c r="H935">
        <f>Table2[[#This Row],[Sigmoid]]*'Input Data'!$B$7</f>
        <v>535.79333196680955</v>
      </c>
    </row>
    <row r="936" spans="1:8" x14ac:dyDescent="0.25">
      <c r="A936">
        <v>5170</v>
      </c>
      <c r="B936">
        <f>IF(Table2[[#This Row],[Volume]]&lt;'Input Data'!$B$9,'Input Data'!$B$9,IF(Table2[[#This Row],[Volume]]&gt;'Input Data'!$B$10,'Input Data'!$B$10,Table2[[#This Row],[Volume]]))</f>
        <v>5170</v>
      </c>
      <c r="C936" s="18">
        <f>ROUNDDOWN((Table2[[#This Row],[Volume Used]]-'Input Data'!$B$9)/'Input Data'!$B$11,0)*'Input Data'!$B$12</f>
        <v>0.1</v>
      </c>
      <c r="D936" s="15">
        <f>-(Table2[[#This Row],[Volume]]*(1-Table2[[#This Row],[Discount]])*'Input Data'!$B$2)/Table2[[#This Row],[Volume]]</f>
        <v>450</v>
      </c>
      <c r="E936">
        <f>ROUNDUP(Table2[[#This Row],[Volume]]/'Input Data'!$B$13,0)</f>
        <v>6</v>
      </c>
      <c r="F936">
        <f>-Table2[[#This Row],[Multiplier]]*'Input Data'!$B$3</f>
        <v>300000</v>
      </c>
      <c r="G936">
        <f>(1 - (1 / (1 + EXP(-((Table2[[#This Row],[Volume]] / 1000) - 4.25))))) * 0.4 + 0.6</f>
        <v>0.71398315771960408</v>
      </c>
      <c r="H936">
        <f>Table2[[#This Row],[Sigmoid]]*'Input Data'!$B$7</f>
        <v>535.48736828970311</v>
      </c>
    </row>
    <row r="937" spans="1:8" x14ac:dyDescent="0.25">
      <c r="A937">
        <v>5175</v>
      </c>
      <c r="B937">
        <f>IF(Table2[[#This Row],[Volume]]&lt;'Input Data'!$B$9,'Input Data'!$B$9,IF(Table2[[#This Row],[Volume]]&gt;'Input Data'!$B$10,'Input Data'!$B$10,Table2[[#This Row],[Volume]]))</f>
        <v>5175</v>
      </c>
      <c r="C937" s="18">
        <f>ROUNDDOWN((Table2[[#This Row],[Volume Used]]-'Input Data'!$B$9)/'Input Data'!$B$11,0)*'Input Data'!$B$12</f>
        <v>0.1</v>
      </c>
      <c r="D937" s="15">
        <f>-(Table2[[#This Row],[Volume]]*(1-Table2[[#This Row],[Discount]])*'Input Data'!$B$2)/Table2[[#This Row],[Volume]]</f>
        <v>450</v>
      </c>
      <c r="E937">
        <f>ROUNDUP(Table2[[#This Row],[Volume]]/'Input Data'!$B$13,0)</f>
        <v>6</v>
      </c>
      <c r="F937">
        <f>-Table2[[#This Row],[Multiplier]]*'Input Data'!$B$3</f>
        <v>300000</v>
      </c>
      <c r="G937">
        <f>(1 - (1 / (1 + EXP(-((Table2[[#This Row],[Volume]] / 1000) - 4.25))))) * 0.4 + 0.6</f>
        <v>0.71357608247371607</v>
      </c>
      <c r="H937">
        <f>Table2[[#This Row],[Sigmoid]]*'Input Data'!$B$7</f>
        <v>535.18206185528709</v>
      </c>
    </row>
    <row r="938" spans="1:8" x14ac:dyDescent="0.25">
      <c r="A938">
        <v>5180</v>
      </c>
      <c r="B938">
        <f>IF(Table2[[#This Row],[Volume]]&lt;'Input Data'!$B$9,'Input Data'!$B$9,IF(Table2[[#This Row],[Volume]]&gt;'Input Data'!$B$10,'Input Data'!$B$10,Table2[[#This Row],[Volume]]))</f>
        <v>5180</v>
      </c>
      <c r="C938" s="18">
        <f>ROUNDDOWN((Table2[[#This Row],[Volume Used]]-'Input Data'!$B$9)/'Input Data'!$B$11,0)*'Input Data'!$B$12</f>
        <v>0.1</v>
      </c>
      <c r="D938" s="15">
        <f>-(Table2[[#This Row],[Volume]]*(1-Table2[[#This Row],[Discount]])*'Input Data'!$B$2)/Table2[[#This Row],[Volume]]</f>
        <v>450</v>
      </c>
      <c r="E938">
        <f>ROUNDUP(Table2[[#This Row],[Volume]]/'Input Data'!$B$13,0)</f>
        <v>6</v>
      </c>
      <c r="F938">
        <f>-Table2[[#This Row],[Multiplier]]*'Input Data'!$B$3</f>
        <v>300000</v>
      </c>
      <c r="G938">
        <f>(1 - (1 / (1 + EXP(-((Table2[[#This Row],[Volume]] / 1000) - 4.25))))) * 0.4 + 0.6</f>
        <v>0.71316988580281104</v>
      </c>
      <c r="H938">
        <f>Table2[[#This Row],[Sigmoid]]*'Input Data'!$B$7</f>
        <v>534.8774143521083</v>
      </c>
    </row>
    <row r="939" spans="1:8" x14ac:dyDescent="0.25">
      <c r="A939">
        <v>5185</v>
      </c>
      <c r="B939">
        <f>IF(Table2[[#This Row],[Volume]]&lt;'Input Data'!$B$9,'Input Data'!$B$9,IF(Table2[[#This Row],[Volume]]&gt;'Input Data'!$B$10,'Input Data'!$B$10,Table2[[#This Row],[Volume]]))</f>
        <v>5185</v>
      </c>
      <c r="C939" s="18">
        <f>ROUNDDOWN((Table2[[#This Row],[Volume Used]]-'Input Data'!$B$9)/'Input Data'!$B$11,0)*'Input Data'!$B$12</f>
        <v>0.1</v>
      </c>
      <c r="D939" s="15">
        <f>-(Table2[[#This Row],[Volume]]*(1-Table2[[#This Row],[Discount]])*'Input Data'!$B$2)/Table2[[#This Row],[Volume]]</f>
        <v>450</v>
      </c>
      <c r="E939">
        <f>ROUNDUP(Table2[[#This Row],[Volume]]/'Input Data'!$B$13,0)</f>
        <v>6</v>
      </c>
      <c r="F939">
        <f>-Table2[[#This Row],[Multiplier]]*'Input Data'!$B$3</f>
        <v>300000</v>
      </c>
      <c r="G939">
        <f>(1 - (1 / (1 + EXP(-((Table2[[#This Row],[Volume]] / 1000) - 4.25))))) * 0.4 + 0.6</f>
        <v>0.71276456992666004</v>
      </c>
      <c r="H939">
        <f>Table2[[#This Row],[Sigmoid]]*'Input Data'!$B$7</f>
        <v>534.57342744499499</v>
      </c>
    </row>
    <row r="940" spans="1:8" x14ac:dyDescent="0.25">
      <c r="A940">
        <v>5190</v>
      </c>
      <c r="B940">
        <f>IF(Table2[[#This Row],[Volume]]&lt;'Input Data'!$B$9,'Input Data'!$B$9,IF(Table2[[#This Row],[Volume]]&gt;'Input Data'!$B$10,'Input Data'!$B$10,Table2[[#This Row],[Volume]]))</f>
        <v>5190</v>
      </c>
      <c r="C940" s="18">
        <f>ROUNDDOWN((Table2[[#This Row],[Volume Used]]-'Input Data'!$B$9)/'Input Data'!$B$11,0)*'Input Data'!$B$12</f>
        <v>0.1</v>
      </c>
      <c r="D940" s="15">
        <f>-(Table2[[#This Row],[Volume]]*(1-Table2[[#This Row],[Discount]])*'Input Data'!$B$2)/Table2[[#This Row],[Volume]]</f>
        <v>450</v>
      </c>
      <c r="E940">
        <f>ROUNDUP(Table2[[#This Row],[Volume]]/'Input Data'!$B$13,0)</f>
        <v>6</v>
      </c>
      <c r="F940">
        <f>-Table2[[#This Row],[Multiplier]]*'Input Data'!$B$3</f>
        <v>300000</v>
      </c>
      <c r="G940">
        <f>(1 - (1 / (1 + EXP(-((Table2[[#This Row],[Volume]] / 1000) - 4.25))))) * 0.4 + 0.6</f>
        <v>0.71236013703344636</v>
      </c>
      <c r="H940">
        <f>Table2[[#This Row],[Sigmoid]]*'Input Data'!$B$7</f>
        <v>534.27010277508475</v>
      </c>
    </row>
    <row r="941" spans="1:8" x14ac:dyDescent="0.25">
      <c r="A941">
        <v>5195</v>
      </c>
      <c r="B941">
        <f>IF(Table2[[#This Row],[Volume]]&lt;'Input Data'!$B$9,'Input Data'!$B$9,IF(Table2[[#This Row],[Volume]]&gt;'Input Data'!$B$10,'Input Data'!$B$10,Table2[[#This Row],[Volume]]))</f>
        <v>5195</v>
      </c>
      <c r="C941" s="18">
        <f>ROUNDDOWN((Table2[[#This Row],[Volume Used]]-'Input Data'!$B$9)/'Input Data'!$B$11,0)*'Input Data'!$B$12</f>
        <v>0.1</v>
      </c>
      <c r="D941" s="15">
        <f>-(Table2[[#This Row],[Volume]]*(1-Table2[[#This Row],[Discount]])*'Input Data'!$B$2)/Table2[[#This Row],[Volume]]</f>
        <v>450</v>
      </c>
      <c r="E941">
        <f>ROUNDUP(Table2[[#This Row],[Volume]]/'Input Data'!$B$13,0)</f>
        <v>6</v>
      </c>
      <c r="F941">
        <f>-Table2[[#This Row],[Multiplier]]*'Input Data'!$B$3</f>
        <v>300000</v>
      </c>
      <c r="G941">
        <f>(1 - (1 / (1 + EXP(-((Table2[[#This Row],[Volume]] / 1000) - 4.25))))) * 0.4 + 0.6</f>
        <v>0.71195658927980343</v>
      </c>
      <c r="H941">
        <f>Table2[[#This Row],[Sigmoid]]*'Input Data'!$B$7</f>
        <v>533.96744195985252</v>
      </c>
    </row>
    <row r="942" spans="1:8" x14ac:dyDescent="0.25">
      <c r="A942">
        <v>5200</v>
      </c>
      <c r="B942">
        <f>IF(Table2[[#This Row],[Volume]]&lt;'Input Data'!$B$9,'Input Data'!$B$9,IF(Table2[[#This Row],[Volume]]&gt;'Input Data'!$B$10,'Input Data'!$B$10,Table2[[#This Row],[Volume]]))</f>
        <v>5200</v>
      </c>
      <c r="C942" s="18">
        <f>ROUNDDOWN((Table2[[#This Row],[Volume Used]]-'Input Data'!$B$9)/'Input Data'!$B$11,0)*'Input Data'!$B$12</f>
        <v>0.1</v>
      </c>
      <c r="D942" s="15">
        <f>-(Table2[[#This Row],[Volume]]*(1-Table2[[#This Row],[Discount]])*'Input Data'!$B$2)/Table2[[#This Row],[Volume]]</f>
        <v>450</v>
      </c>
      <c r="E942">
        <f>ROUNDUP(Table2[[#This Row],[Volume]]/'Input Data'!$B$13,0)</f>
        <v>6</v>
      </c>
      <c r="F942">
        <f>-Table2[[#This Row],[Multiplier]]*'Input Data'!$B$3</f>
        <v>300000</v>
      </c>
      <c r="G942">
        <f>(1 - (1 / (1 + EXP(-((Table2[[#This Row],[Volume]] / 1000) - 4.25))))) * 0.4 + 0.6</f>
        <v>0.71155392879085477</v>
      </c>
      <c r="H942">
        <f>Table2[[#This Row],[Sigmoid]]*'Input Data'!$B$7</f>
        <v>533.66544659314104</v>
      </c>
    </row>
    <row r="943" spans="1:8" x14ac:dyDescent="0.25">
      <c r="A943">
        <v>5205</v>
      </c>
      <c r="B943">
        <f>IF(Table2[[#This Row],[Volume]]&lt;'Input Data'!$B$9,'Input Data'!$B$9,IF(Table2[[#This Row],[Volume]]&gt;'Input Data'!$B$10,'Input Data'!$B$10,Table2[[#This Row],[Volume]]))</f>
        <v>5205</v>
      </c>
      <c r="C943" s="18">
        <f>ROUNDDOWN((Table2[[#This Row],[Volume Used]]-'Input Data'!$B$9)/'Input Data'!$B$11,0)*'Input Data'!$B$12</f>
        <v>0.1</v>
      </c>
      <c r="D943" s="15">
        <f>-(Table2[[#This Row],[Volume]]*(1-Table2[[#This Row],[Discount]])*'Input Data'!$B$2)/Table2[[#This Row],[Volume]]</f>
        <v>450</v>
      </c>
      <c r="E943">
        <f>ROUNDUP(Table2[[#This Row],[Volume]]/'Input Data'!$B$13,0)</f>
        <v>6</v>
      </c>
      <c r="F943">
        <f>-Table2[[#This Row],[Multiplier]]*'Input Data'!$B$3</f>
        <v>300000</v>
      </c>
      <c r="G943">
        <f>(1 - (1 / (1 + EXP(-((Table2[[#This Row],[Volume]] / 1000) - 4.25))))) * 0.4 + 0.6</f>
        <v>0.71115215766025708</v>
      </c>
      <c r="H943">
        <f>Table2[[#This Row],[Sigmoid]]*'Input Data'!$B$7</f>
        <v>533.3641182451928</v>
      </c>
    </row>
    <row r="944" spans="1:8" x14ac:dyDescent="0.25">
      <c r="A944">
        <v>5210</v>
      </c>
      <c r="B944">
        <f>IF(Table2[[#This Row],[Volume]]&lt;'Input Data'!$B$9,'Input Data'!$B$9,IF(Table2[[#This Row],[Volume]]&gt;'Input Data'!$B$10,'Input Data'!$B$10,Table2[[#This Row],[Volume]]))</f>
        <v>5210</v>
      </c>
      <c r="C944" s="18">
        <f>ROUNDDOWN((Table2[[#This Row],[Volume Used]]-'Input Data'!$B$9)/'Input Data'!$B$11,0)*'Input Data'!$B$12</f>
        <v>0.1</v>
      </c>
      <c r="D944" s="15">
        <f>-(Table2[[#This Row],[Volume]]*(1-Table2[[#This Row],[Discount]])*'Input Data'!$B$2)/Table2[[#This Row],[Volume]]</f>
        <v>450</v>
      </c>
      <c r="E944">
        <f>ROUNDUP(Table2[[#This Row],[Volume]]/'Input Data'!$B$13,0)</f>
        <v>6</v>
      </c>
      <c r="F944">
        <f>-Table2[[#This Row],[Multiplier]]*'Input Data'!$B$3</f>
        <v>300000</v>
      </c>
      <c r="G944">
        <f>(1 - (1 / (1 + EXP(-((Table2[[#This Row],[Volume]] / 1000) - 4.25))))) * 0.4 + 0.6</f>
        <v>0.71075127795024406</v>
      </c>
      <c r="H944">
        <f>Table2[[#This Row],[Sigmoid]]*'Input Data'!$B$7</f>
        <v>533.063458462683</v>
      </c>
    </row>
    <row r="945" spans="1:8" x14ac:dyDescent="0.25">
      <c r="A945">
        <v>5215</v>
      </c>
      <c r="B945">
        <f>IF(Table2[[#This Row],[Volume]]&lt;'Input Data'!$B$9,'Input Data'!$B$9,IF(Table2[[#This Row],[Volume]]&gt;'Input Data'!$B$10,'Input Data'!$B$10,Table2[[#This Row],[Volume]]))</f>
        <v>5215</v>
      </c>
      <c r="C945" s="18">
        <f>ROUNDDOWN((Table2[[#This Row],[Volume Used]]-'Input Data'!$B$9)/'Input Data'!$B$11,0)*'Input Data'!$B$12</f>
        <v>0.1</v>
      </c>
      <c r="D945" s="15">
        <f>-(Table2[[#This Row],[Volume]]*(1-Table2[[#This Row],[Discount]])*'Input Data'!$B$2)/Table2[[#This Row],[Volume]]</f>
        <v>450</v>
      </c>
      <c r="E945">
        <f>ROUNDUP(Table2[[#This Row],[Volume]]/'Input Data'!$B$13,0)</f>
        <v>6</v>
      </c>
      <c r="F945">
        <f>-Table2[[#This Row],[Multiplier]]*'Input Data'!$B$3</f>
        <v>300000</v>
      </c>
      <c r="G945">
        <f>(1 - (1 / (1 + EXP(-((Table2[[#This Row],[Volume]] / 1000) - 4.25))))) * 0.4 + 0.6</f>
        <v>0.71035129169167255</v>
      </c>
      <c r="H945">
        <f>Table2[[#This Row],[Sigmoid]]*'Input Data'!$B$7</f>
        <v>532.76346876875436</v>
      </c>
    </row>
    <row r="946" spans="1:8" x14ac:dyDescent="0.25">
      <c r="A946">
        <v>5220</v>
      </c>
      <c r="B946">
        <f>IF(Table2[[#This Row],[Volume]]&lt;'Input Data'!$B$9,'Input Data'!$B$9,IF(Table2[[#This Row],[Volume]]&gt;'Input Data'!$B$10,'Input Data'!$B$10,Table2[[#This Row],[Volume]]))</f>
        <v>5220</v>
      </c>
      <c r="C946" s="18">
        <f>ROUNDDOWN((Table2[[#This Row],[Volume Used]]-'Input Data'!$B$9)/'Input Data'!$B$11,0)*'Input Data'!$B$12</f>
        <v>0.1</v>
      </c>
      <c r="D946" s="15">
        <f>-(Table2[[#This Row],[Volume]]*(1-Table2[[#This Row],[Discount]])*'Input Data'!$B$2)/Table2[[#This Row],[Volume]]</f>
        <v>450</v>
      </c>
      <c r="E946">
        <f>ROUNDUP(Table2[[#This Row],[Volume]]/'Input Data'!$B$13,0)</f>
        <v>6</v>
      </c>
      <c r="F946">
        <f>-Table2[[#This Row],[Multiplier]]*'Input Data'!$B$3</f>
        <v>300000</v>
      </c>
      <c r="G946">
        <f>(1 - (1 / (1 + EXP(-((Table2[[#This Row],[Volume]] / 1000) - 4.25))))) * 0.4 + 0.6</f>
        <v>0.70995220088407085</v>
      </c>
      <c r="H946">
        <f>Table2[[#This Row],[Sigmoid]]*'Input Data'!$B$7</f>
        <v>532.46415066305315</v>
      </c>
    </row>
    <row r="947" spans="1:8" x14ac:dyDescent="0.25">
      <c r="A947">
        <v>5225</v>
      </c>
      <c r="B947">
        <f>IF(Table2[[#This Row],[Volume]]&lt;'Input Data'!$B$9,'Input Data'!$B$9,IF(Table2[[#This Row],[Volume]]&gt;'Input Data'!$B$10,'Input Data'!$B$10,Table2[[#This Row],[Volume]]))</f>
        <v>5225</v>
      </c>
      <c r="C947" s="18">
        <f>ROUNDDOWN((Table2[[#This Row],[Volume Used]]-'Input Data'!$B$9)/'Input Data'!$B$11,0)*'Input Data'!$B$12</f>
        <v>0.1</v>
      </c>
      <c r="D947" s="15">
        <f>-(Table2[[#This Row],[Volume]]*(1-Table2[[#This Row],[Discount]])*'Input Data'!$B$2)/Table2[[#This Row],[Volume]]</f>
        <v>450</v>
      </c>
      <c r="E947">
        <f>ROUNDUP(Table2[[#This Row],[Volume]]/'Input Data'!$B$13,0)</f>
        <v>6</v>
      </c>
      <c r="F947">
        <f>-Table2[[#This Row],[Multiplier]]*'Input Data'!$B$3</f>
        <v>300000</v>
      </c>
      <c r="G947">
        <f>(1 - (1 / (1 + EXP(-((Table2[[#This Row],[Volume]] / 1000) - 4.25))))) * 0.4 + 0.6</f>
        <v>0.70955400749568831</v>
      </c>
      <c r="H947">
        <f>Table2[[#This Row],[Sigmoid]]*'Input Data'!$B$7</f>
        <v>532.16550562176621</v>
      </c>
    </row>
    <row r="948" spans="1:8" x14ac:dyDescent="0.25">
      <c r="A948">
        <v>5230</v>
      </c>
      <c r="B948">
        <f>IF(Table2[[#This Row],[Volume]]&lt;'Input Data'!$B$9,'Input Data'!$B$9,IF(Table2[[#This Row],[Volume]]&gt;'Input Data'!$B$10,'Input Data'!$B$10,Table2[[#This Row],[Volume]]))</f>
        <v>5230</v>
      </c>
      <c r="C948" s="18">
        <f>ROUNDDOWN((Table2[[#This Row],[Volume Used]]-'Input Data'!$B$9)/'Input Data'!$B$11,0)*'Input Data'!$B$12</f>
        <v>0.1</v>
      </c>
      <c r="D948" s="15">
        <f>-(Table2[[#This Row],[Volume]]*(1-Table2[[#This Row],[Discount]])*'Input Data'!$B$2)/Table2[[#This Row],[Volume]]</f>
        <v>450</v>
      </c>
      <c r="E948">
        <f>ROUNDUP(Table2[[#This Row],[Volume]]/'Input Data'!$B$13,0)</f>
        <v>6</v>
      </c>
      <c r="F948">
        <f>-Table2[[#This Row],[Multiplier]]*'Input Data'!$B$3</f>
        <v>300000</v>
      </c>
      <c r="G948">
        <f>(1 - (1 / (1 + EXP(-((Table2[[#This Row],[Volume]] / 1000) - 4.25))))) * 0.4 + 0.6</f>
        <v>0.70915671346354814</v>
      </c>
      <c r="H948">
        <f>Table2[[#This Row],[Sigmoid]]*'Input Data'!$B$7</f>
        <v>531.86753509766106</v>
      </c>
    </row>
    <row r="949" spans="1:8" x14ac:dyDescent="0.25">
      <c r="A949">
        <v>5235</v>
      </c>
      <c r="B949">
        <f>IF(Table2[[#This Row],[Volume]]&lt;'Input Data'!$B$9,'Input Data'!$B$9,IF(Table2[[#This Row],[Volume]]&gt;'Input Data'!$B$10,'Input Data'!$B$10,Table2[[#This Row],[Volume]]))</f>
        <v>5235</v>
      </c>
      <c r="C949" s="18">
        <f>ROUNDDOWN((Table2[[#This Row],[Volume Used]]-'Input Data'!$B$9)/'Input Data'!$B$11,0)*'Input Data'!$B$12</f>
        <v>0.1</v>
      </c>
      <c r="D949" s="15">
        <f>-(Table2[[#This Row],[Volume]]*(1-Table2[[#This Row],[Discount]])*'Input Data'!$B$2)/Table2[[#This Row],[Volume]]</f>
        <v>450</v>
      </c>
      <c r="E949">
        <f>ROUNDUP(Table2[[#This Row],[Volume]]/'Input Data'!$B$13,0)</f>
        <v>6</v>
      </c>
      <c r="F949">
        <f>-Table2[[#This Row],[Multiplier]]*'Input Data'!$B$3</f>
        <v>300000</v>
      </c>
      <c r="G949">
        <f>(1 - (1 / (1 + EXP(-((Table2[[#This Row],[Volume]] / 1000) - 4.25))))) * 0.4 + 0.6</f>
        <v>0.70876032069350026</v>
      </c>
      <c r="H949">
        <f>Table2[[#This Row],[Sigmoid]]*'Input Data'!$B$7</f>
        <v>531.57024052012514</v>
      </c>
    </row>
    <row r="950" spans="1:8" x14ac:dyDescent="0.25">
      <c r="A950">
        <v>5240</v>
      </c>
      <c r="B950">
        <f>IF(Table2[[#This Row],[Volume]]&lt;'Input Data'!$B$9,'Input Data'!$B$9,IF(Table2[[#This Row],[Volume]]&gt;'Input Data'!$B$10,'Input Data'!$B$10,Table2[[#This Row],[Volume]]))</f>
        <v>5240</v>
      </c>
      <c r="C950" s="18">
        <f>ROUNDDOWN((Table2[[#This Row],[Volume Used]]-'Input Data'!$B$9)/'Input Data'!$B$11,0)*'Input Data'!$B$12</f>
        <v>0.1</v>
      </c>
      <c r="D950" s="15">
        <f>-(Table2[[#This Row],[Volume]]*(1-Table2[[#This Row],[Discount]])*'Input Data'!$B$2)/Table2[[#This Row],[Volume]]</f>
        <v>450</v>
      </c>
      <c r="E950">
        <f>ROUNDUP(Table2[[#This Row],[Volume]]/'Input Data'!$B$13,0)</f>
        <v>6</v>
      </c>
      <c r="F950">
        <f>-Table2[[#This Row],[Multiplier]]*'Input Data'!$B$3</f>
        <v>300000</v>
      </c>
      <c r="G950">
        <f>(1 - (1 / (1 + EXP(-((Table2[[#This Row],[Volume]] / 1000) - 4.25))))) * 0.4 + 0.6</f>
        <v>0.70836483106027737</v>
      </c>
      <c r="H950">
        <f>Table2[[#This Row],[Sigmoid]]*'Input Data'!$B$7</f>
        <v>531.27362329520804</v>
      </c>
    </row>
    <row r="951" spans="1:8" x14ac:dyDescent="0.25">
      <c r="A951">
        <v>5245</v>
      </c>
      <c r="B951">
        <f>IF(Table2[[#This Row],[Volume]]&lt;'Input Data'!$B$9,'Input Data'!$B$9,IF(Table2[[#This Row],[Volume]]&gt;'Input Data'!$B$10,'Input Data'!$B$10,Table2[[#This Row],[Volume]]))</f>
        <v>5245</v>
      </c>
      <c r="C951" s="18">
        <f>ROUNDDOWN((Table2[[#This Row],[Volume Used]]-'Input Data'!$B$9)/'Input Data'!$B$11,0)*'Input Data'!$B$12</f>
        <v>0.1</v>
      </c>
      <c r="D951" s="15">
        <f>-(Table2[[#This Row],[Volume]]*(1-Table2[[#This Row],[Discount]])*'Input Data'!$B$2)/Table2[[#This Row],[Volume]]</f>
        <v>450</v>
      </c>
      <c r="E951">
        <f>ROUNDUP(Table2[[#This Row],[Volume]]/'Input Data'!$B$13,0)</f>
        <v>6</v>
      </c>
      <c r="F951">
        <f>-Table2[[#This Row],[Multiplier]]*'Input Data'!$B$3</f>
        <v>300000</v>
      </c>
      <c r="G951">
        <f>(1 - (1 / (1 + EXP(-((Table2[[#This Row],[Volume]] / 1000) - 4.25))))) * 0.4 + 0.6</f>
        <v>0.70797024640755246</v>
      </c>
      <c r="H951">
        <f>Table2[[#This Row],[Sigmoid]]*'Input Data'!$B$7</f>
        <v>530.97768480566435</v>
      </c>
    </row>
    <row r="952" spans="1:8" x14ac:dyDescent="0.25">
      <c r="A952">
        <v>5250</v>
      </c>
      <c r="B952">
        <f>IF(Table2[[#This Row],[Volume]]&lt;'Input Data'!$B$9,'Input Data'!$B$9,IF(Table2[[#This Row],[Volume]]&gt;'Input Data'!$B$10,'Input Data'!$B$10,Table2[[#This Row],[Volume]]))</f>
        <v>5250</v>
      </c>
      <c r="C952" s="18">
        <f>ROUNDDOWN((Table2[[#This Row],[Volume Used]]-'Input Data'!$B$9)/'Input Data'!$B$11,0)*'Input Data'!$B$12</f>
        <v>0.15000000000000002</v>
      </c>
      <c r="D952" s="15">
        <f>-(Table2[[#This Row],[Volume]]*(1-Table2[[#This Row],[Discount]])*'Input Data'!$B$2)/Table2[[#This Row],[Volume]]</f>
        <v>425</v>
      </c>
      <c r="E952">
        <f>ROUNDUP(Table2[[#This Row],[Volume]]/'Input Data'!$B$13,0)</f>
        <v>6</v>
      </c>
      <c r="F952">
        <f>-Table2[[#This Row],[Multiplier]]*'Input Data'!$B$3</f>
        <v>300000</v>
      </c>
      <c r="G952">
        <f>(1 - (1 / (1 + EXP(-((Table2[[#This Row],[Volume]] / 1000) - 4.25))))) * 0.4 + 0.6</f>
        <v>0.707576568547998</v>
      </c>
      <c r="H952">
        <f>Table2[[#This Row],[Sigmoid]]*'Input Data'!$B$7</f>
        <v>530.68242641099846</v>
      </c>
    </row>
    <row r="953" spans="1:8" x14ac:dyDescent="0.25">
      <c r="A953">
        <v>5255</v>
      </c>
      <c r="B953">
        <f>IF(Table2[[#This Row],[Volume]]&lt;'Input Data'!$B$9,'Input Data'!$B$9,IF(Table2[[#This Row],[Volume]]&gt;'Input Data'!$B$10,'Input Data'!$B$10,Table2[[#This Row],[Volume]]))</f>
        <v>5255</v>
      </c>
      <c r="C953" s="18">
        <f>ROUNDDOWN((Table2[[#This Row],[Volume Used]]-'Input Data'!$B$9)/'Input Data'!$B$11,0)*'Input Data'!$B$12</f>
        <v>0.15000000000000002</v>
      </c>
      <c r="D953" s="15">
        <f>-(Table2[[#This Row],[Volume]]*(1-Table2[[#This Row],[Discount]])*'Input Data'!$B$2)/Table2[[#This Row],[Volume]]</f>
        <v>425</v>
      </c>
      <c r="E953">
        <f>ROUNDUP(Table2[[#This Row],[Volume]]/'Input Data'!$B$13,0)</f>
        <v>6</v>
      </c>
      <c r="F953">
        <f>-Table2[[#This Row],[Multiplier]]*'Input Data'!$B$3</f>
        <v>300000</v>
      </c>
      <c r="G953">
        <f>(1 - (1 / (1 + EXP(-((Table2[[#This Row],[Volume]] / 1000) - 4.25))))) * 0.4 + 0.6</f>
        <v>0.70718379926334729</v>
      </c>
      <c r="H953">
        <f>Table2[[#This Row],[Sigmoid]]*'Input Data'!$B$7</f>
        <v>530.38784944751046</v>
      </c>
    </row>
    <row r="954" spans="1:8" x14ac:dyDescent="0.25">
      <c r="A954">
        <v>5260</v>
      </c>
      <c r="B954">
        <f>IF(Table2[[#This Row],[Volume]]&lt;'Input Data'!$B$9,'Input Data'!$B$9,IF(Table2[[#This Row],[Volume]]&gt;'Input Data'!$B$10,'Input Data'!$B$10,Table2[[#This Row],[Volume]]))</f>
        <v>5260</v>
      </c>
      <c r="C954" s="18">
        <f>ROUNDDOWN((Table2[[#This Row],[Volume Used]]-'Input Data'!$B$9)/'Input Data'!$B$11,0)*'Input Data'!$B$12</f>
        <v>0.15000000000000002</v>
      </c>
      <c r="D954" s="15">
        <f>-(Table2[[#This Row],[Volume]]*(1-Table2[[#This Row],[Discount]])*'Input Data'!$B$2)/Table2[[#This Row],[Volume]]</f>
        <v>425</v>
      </c>
      <c r="E954">
        <f>ROUNDUP(Table2[[#This Row],[Volume]]/'Input Data'!$B$13,0)</f>
        <v>6</v>
      </c>
      <c r="F954">
        <f>-Table2[[#This Row],[Multiplier]]*'Input Data'!$B$3</f>
        <v>300000</v>
      </c>
      <c r="G954">
        <f>(1 - (1 / (1 + EXP(-((Table2[[#This Row],[Volume]] / 1000) - 4.25))))) * 0.4 + 0.6</f>
        <v>0.70679194030445702</v>
      </c>
      <c r="H954">
        <f>Table2[[#This Row],[Sigmoid]]*'Input Data'!$B$7</f>
        <v>530.09395522834279</v>
      </c>
    </row>
    <row r="955" spans="1:8" x14ac:dyDescent="0.25">
      <c r="A955">
        <v>5265</v>
      </c>
      <c r="B955">
        <f>IF(Table2[[#This Row],[Volume]]&lt;'Input Data'!$B$9,'Input Data'!$B$9,IF(Table2[[#This Row],[Volume]]&gt;'Input Data'!$B$10,'Input Data'!$B$10,Table2[[#This Row],[Volume]]))</f>
        <v>5265</v>
      </c>
      <c r="C955" s="18">
        <f>ROUNDDOWN((Table2[[#This Row],[Volume Used]]-'Input Data'!$B$9)/'Input Data'!$B$11,0)*'Input Data'!$B$12</f>
        <v>0.15000000000000002</v>
      </c>
      <c r="D955" s="15">
        <f>-(Table2[[#This Row],[Volume]]*(1-Table2[[#This Row],[Discount]])*'Input Data'!$B$2)/Table2[[#This Row],[Volume]]</f>
        <v>425</v>
      </c>
      <c r="E955">
        <f>ROUNDUP(Table2[[#This Row],[Volume]]/'Input Data'!$B$13,0)</f>
        <v>6</v>
      </c>
      <c r="F955">
        <f>-Table2[[#This Row],[Multiplier]]*'Input Data'!$B$3</f>
        <v>300000</v>
      </c>
      <c r="G955">
        <f>(1 - (1 / (1 + EXP(-((Table2[[#This Row],[Volume]] / 1000) - 4.25))))) * 0.4 + 0.6</f>
        <v>0.70640099339137219</v>
      </c>
      <c r="H955">
        <f>Table2[[#This Row],[Sigmoid]]*'Input Data'!$B$7</f>
        <v>529.8007450435291</v>
      </c>
    </row>
    <row r="956" spans="1:8" x14ac:dyDescent="0.25">
      <c r="A956">
        <v>5270</v>
      </c>
      <c r="B956">
        <f>IF(Table2[[#This Row],[Volume]]&lt;'Input Data'!$B$9,'Input Data'!$B$9,IF(Table2[[#This Row],[Volume]]&gt;'Input Data'!$B$10,'Input Data'!$B$10,Table2[[#This Row],[Volume]]))</f>
        <v>5270</v>
      </c>
      <c r="C956" s="18">
        <f>ROUNDDOWN((Table2[[#This Row],[Volume Used]]-'Input Data'!$B$9)/'Input Data'!$B$11,0)*'Input Data'!$B$12</f>
        <v>0.15000000000000002</v>
      </c>
      <c r="D956" s="15">
        <f>-(Table2[[#This Row],[Volume]]*(1-Table2[[#This Row],[Discount]])*'Input Data'!$B$2)/Table2[[#This Row],[Volume]]</f>
        <v>425</v>
      </c>
      <c r="E956">
        <f>ROUNDUP(Table2[[#This Row],[Volume]]/'Input Data'!$B$13,0)</f>
        <v>6</v>
      </c>
      <c r="F956">
        <f>-Table2[[#This Row],[Multiplier]]*'Input Data'!$B$3</f>
        <v>300000</v>
      </c>
      <c r="G956">
        <f>(1 - (1 / (1 + EXP(-((Table2[[#This Row],[Volume]] / 1000) - 4.25))))) * 0.4 + 0.6</f>
        <v>0.70601096021339249</v>
      </c>
      <c r="H956">
        <f>Table2[[#This Row],[Sigmoid]]*'Input Data'!$B$7</f>
        <v>529.5082201600444</v>
      </c>
    </row>
    <row r="957" spans="1:8" x14ac:dyDescent="0.25">
      <c r="A957">
        <v>5275</v>
      </c>
      <c r="B957">
        <f>IF(Table2[[#This Row],[Volume]]&lt;'Input Data'!$B$9,'Input Data'!$B$9,IF(Table2[[#This Row],[Volume]]&gt;'Input Data'!$B$10,'Input Data'!$B$10,Table2[[#This Row],[Volume]]))</f>
        <v>5275</v>
      </c>
      <c r="C957" s="18">
        <f>ROUNDDOWN((Table2[[#This Row],[Volume Used]]-'Input Data'!$B$9)/'Input Data'!$B$11,0)*'Input Data'!$B$12</f>
        <v>0.15000000000000002</v>
      </c>
      <c r="D957" s="15">
        <f>-(Table2[[#This Row],[Volume]]*(1-Table2[[#This Row],[Discount]])*'Input Data'!$B$2)/Table2[[#This Row],[Volume]]</f>
        <v>425</v>
      </c>
      <c r="E957">
        <f>ROUNDUP(Table2[[#This Row],[Volume]]/'Input Data'!$B$13,0)</f>
        <v>6</v>
      </c>
      <c r="F957">
        <f>-Table2[[#This Row],[Multiplier]]*'Input Data'!$B$3</f>
        <v>300000</v>
      </c>
      <c r="G957">
        <f>(1 - (1 / (1 + EXP(-((Table2[[#This Row],[Volume]] / 1000) - 4.25))))) * 0.4 + 0.6</f>
        <v>0.70562184242914061</v>
      </c>
      <c r="H957">
        <f>Table2[[#This Row],[Sigmoid]]*'Input Data'!$B$7</f>
        <v>529.21638182185541</v>
      </c>
    </row>
    <row r="958" spans="1:8" x14ac:dyDescent="0.25">
      <c r="A958">
        <v>5280</v>
      </c>
      <c r="B958">
        <f>IF(Table2[[#This Row],[Volume]]&lt;'Input Data'!$B$9,'Input Data'!$B$9,IF(Table2[[#This Row],[Volume]]&gt;'Input Data'!$B$10,'Input Data'!$B$10,Table2[[#This Row],[Volume]]))</f>
        <v>5280</v>
      </c>
      <c r="C958" s="18">
        <f>ROUNDDOWN((Table2[[#This Row],[Volume Used]]-'Input Data'!$B$9)/'Input Data'!$B$11,0)*'Input Data'!$B$12</f>
        <v>0.15000000000000002</v>
      </c>
      <c r="D958" s="15">
        <f>-(Table2[[#This Row],[Volume]]*(1-Table2[[#This Row],[Discount]])*'Input Data'!$B$2)/Table2[[#This Row],[Volume]]</f>
        <v>425</v>
      </c>
      <c r="E958">
        <f>ROUNDUP(Table2[[#This Row],[Volume]]/'Input Data'!$B$13,0)</f>
        <v>6</v>
      </c>
      <c r="F958">
        <f>-Table2[[#This Row],[Multiplier]]*'Input Data'!$B$3</f>
        <v>300000</v>
      </c>
      <c r="G958">
        <f>(1 - (1 / (1 + EXP(-((Table2[[#This Row],[Volume]] / 1000) - 4.25))))) * 0.4 + 0.6</f>
        <v>0.70523364166663183</v>
      </c>
      <c r="H958">
        <f>Table2[[#This Row],[Sigmoid]]*'Input Data'!$B$7</f>
        <v>528.92523124997388</v>
      </c>
    </row>
    <row r="959" spans="1:8" x14ac:dyDescent="0.25">
      <c r="A959">
        <v>5285</v>
      </c>
      <c r="B959">
        <f>IF(Table2[[#This Row],[Volume]]&lt;'Input Data'!$B$9,'Input Data'!$B$9,IF(Table2[[#This Row],[Volume]]&gt;'Input Data'!$B$10,'Input Data'!$B$10,Table2[[#This Row],[Volume]]))</f>
        <v>5285</v>
      </c>
      <c r="C959" s="18">
        <f>ROUNDDOWN((Table2[[#This Row],[Volume Used]]-'Input Data'!$B$9)/'Input Data'!$B$11,0)*'Input Data'!$B$12</f>
        <v>0.15000000000000002</v>
      </c>
      <c r="D959" s="15">
        <f>-(Table2[[#This Row],[Volume]]*(1-Table2[[#This Row],[Discount]])*'Input Data'!$B$2)/Table2[[#This Row],[Volume]]</f>
        <v>425</v>
      </c>
      <c r="E959">
        <f>ROUNDUP(Table2[[#This Row],[Volume]]/'Input Data'!$B$13,0)</f>
        <v>6</v>
      </c>
      <c r="F959">
        <f>-Table2[[#This Row],[Multiplier]]*'Input Data'!$B$3</f>
        <v>300000</v>
      </c>
      <c r="G959">
        <f>(1 - (1 / (1 + EXP(-((Table2[[#This Row],[Volume]] / 1000) - 4.25))))) * 0.4 + 0.6</f>
        <v>0.70484635952334607</v>
      </c>
      <c r="H959">
        <f>Table2[[#This Row],[Sigmoid]]*'Input Data'!$B$7</f>
        <v>528.63476964250958</v>
      </c>
    </row>
    <row r="960" spans="1:8" x14ac:dyDescent="0.25">
      <c r="A960">
        <v>5290</v>
      </c>
      <c r="B960">
        <f>IF(Table2[[#This Row],[Volume]]&lt;'Input Data'!$B$9,'Input Data'!$B$9,IF(Table2[[#This Row],[Volume]]&gt;'Input Data'!$B$10,'Input Data'!$B$10,Table2[[#This Row],[Volume]]))</f>
        <v>5290</v>
      </c>
      <c r="C960" s="18">
        <f>ROUNDDOWN((Table2[[#This Row],[Volume Used]]-'Input Data'!$B$9)/'Input Data'!$B$11,0)*'Input Data'!$B$12</f>
        <v>0.15000000000000002</v>
      </c>
      <c r="D960" s="15">
        <f>-(Table2[[#This Row],[Volume]]*(1-Table2[[#This Row],[Discount]])*'Input Data'!$B$2)/Table2[[#This Row],[Volume]]</f>
        <v>425</v>
      </c>
      <c r="E960">
        <f>ROUNDUP(Table2[[#This Row],[Volume]]/'Input Data'!$B$13,0)</f>
        <v>6</v>
      </c>
      <c r="F960">
        <f>-Table2[[#This Row],[Multiplier]]*'Input Data'!$B$3</f>
        <v>300000</v>
      </c>
      <c r="G960">
        <f>(1 - (1 / (1 + EXP(-((Table2[[#This Row],[Volume]] / 1000) - 4.25))))) * 0.4 + 0.6</f>
        <v>0.7044599975663004</v>
      </c>
      <c r="H960">
        <f>Table2[[#This Row],[Sigmoid]]*'Input Data'!$B$7</f>
        <v>528.34499817472533</v>
      </c>
    </row>
    <row r="961" spans="1:8" x14ac:dyDescent="0.25">
      <c r="A961">
        <v>5295</v>
      </c>
      <c r="B961">
        <f>IF(Table2[[#This Row],[Volume]]&lt;'Input Data'!$B$9,'Input Data'!$B$9,IF(Table2[[#This Row],[Volume]]&gt;'Input Data'!$B$10,'Input Data'!$B$10,Table2[[#This Row],[Volume]]))</f>
        <v>5295</v>
      </c>
      <c r="C961" s="18">
        <f>ROUNDDOWN((Table2[[#This Row],[Volume Used]]-'Input Data'!$B$9)/'Input Data'!$B$11,0)*'Input Data'!$B$12</f>
        <v>0.15000000000000002</v>
      </c>
      <c r="D961" s="15">
        <f>-(Table2[[#This Row],[Volume]]*(1-Table2[[#This Row],[Discount]])*'Input Data'!$B$2)/Table2[[#This Row],[Volume]]</f>
        <v>425</v>
      </c>
      <c r="E961">
        <f>ROUNDUP(Table2[[#This Row],[Volume]]/'Input Data'!$B$13,0)</f>
        <v>6</v>
      </c>
      <c r="F961">
        <f>-Table2[[#This Row],[Multiplier]]*'Input Data'!$B$3</f>
        <v>300000</v>
      </c>
      <c r="G961">
        <f>(1 - (1 / (1 + EXP(-((Table2[[#This Row],[Volume]] / 1000) - 4.25))))) * 0.4 + 0.6</f>
        <v>0.70407455733212487</v>
      </c>
      <c r="H961">
        <f>Table2[[#This Row],[Sigmoid]]*'Input Data'!$B$7</f>
        <v>528.05591799909371</v>
      </c>
    </row>
    <row r="962" spans="1:8" x14ac:dyDescent="0.25">
      <c r="A962">
        <v>5300</v>
      </c>
      <c r="B962">
        <f>IF(Table2[[#This Row],[Volume]]&lt;'Input Data'!$B$9,'Input Data'!$B$9,IF(Table2[[#This Row],[Volume]]&gt;'Input Data'!$B$10,'Input Data'!$B$10,Table2[[#This Row],[Volume]]))</f>
        <v>5300</v>
      </c>
      <c r="C962" s="18">
        <f>ROUNDDOWN((Table2[[#This Row],[Volume Used]]-'Input Data'!$B$9)/'Input Data'!$B$11,0)*'Input Data'!$B$12</f>
        <v>0.15000000000000002</v>
      </c>
      <c r="D962" s="15">
        <f>-(Table2[[#This Row],[Volume]]*(1-Table2[[#This Row],[Discount]])*'Input Data'!$B$2)/Table2[[#This Row],[Volume]]</f>
        <v>425</v>
      </c>
      <c r="E962">
        <f>ROUNDUP(Table2[[#This Row],[Volume]]/'Input Data'!$B$13,0)</f>
        <v>6</v>
      </c>
      <c r="F962">
        <f>-Table2[[#This Row],[Multiplier]]*'Input Data'!$B$3</f>
        <v>300000</v>
      </c>
      <c r="G962">
        <f>(1 - (1 / (1 + EXP(-((Table2[[#This Row],[Volume]] / 1000) - 4.25))))) * 0.4 + 0.6</f>
        <v>0.70369004032713844</v>
      </c>
      <c r="H962">
        <f>Table2[[#This Row],[Sigmoid]]*'Input Data'!$B$7</f>
        <v>527.76753024535378</v>
      </c>
    </row>
    <row r="963" spans="1:8" x14ac:dyDescent="0.25">
      <c r="A963">
        <v>5305</v>
      </c>
      <c r="B963">
        <f>IF(Table2[[#This Row],[Volume]]&lt;'Input Data'!$B$9,'Input Data'!$B$9,IF(Table2[[#This Row],[Volume]]&gt;'Input Data'!$B$10,'Input Data'!$B$10,Table2[[#This Row],[Volume]]))</f>
        <v>5305</v>
      </c>
      <c r="C963" s="18">
        <f>ROUNDDOWN((Table2[[#This Row],[Volume Used]]-'Input Data'!$B$9)/'Input Data'!$B$11,0)*'Input Data'!$B$12</f>
        <v>0.15000000000000002</v>
      </c>
      <c r="D963" s="15">
        <f>-(Table2[[#This Row],[Volume]]*(1-Table2[[#This Row],[Discount]])*'Input Data'!$B$2)/Table2[[#This Row],[Volume]]</f>
        <v>425</v>
      </c>
      <c r="E963">
        <f>ROUNDUP(Table2[[#This Row],[Volume]]/'Input Data'!$B$13,0)</f>
        <v>6</v>
      </c>
      <c r="F963">
        <f>-Table2[[#This Row],[Multiplier]]*'Input Data'!$B$3</f>
        <v>300000</v>
      </c>
      <c r="G963">
        <f>(1 - (1 / (1 + EXP(-((Table2[[#This Row],[Volume]] / 1000) - 4.25))))) * 0.4 + 0.6</f>
        <v>0.70330644802742748</v>
      </c>
      <c r="H963">
        <f>Table2[[#This Row],[Sigmoid]]*'Input Data'!$B$7</f>
        <v>527.47983602057059</v>
      </c>
    </row>
    <row r="964" spans="1:8" x14ac:dyDescent="0.25">
      <c r="A964">
        <v>5310</v>
      </c>
      <c r="B964">
        <f>IF(Table2[[#This Row],[Volume]]&lt;'Input Data'!$B$9,'Input Data'!$B$9,IF(Table2[[#This Row],[Volume]]&gt;'Input Data'!$B$10,'Input Data'!$B$10,Table2[[#This Row],[Volume]]))</f>
        <v>5310</v>
      </c>
      <c r="C964" s="18">
        <f>ROUNDDOWN((Table2[[#This Row],[Volume Used]]-'Input Data'!$B$9)/'Input Data'!$B$11,0)*'Input Data'!$B$12</f>
        <v>0.15000000000000002</v>
      </c>
      <c r="D964" s="15">
        <f>-(Table2[[#This Row],[Volume]]*(1-Table2[[#This Row],[Discount]])*'Input Data'!$B$2)/Table2[[#This Row],[Volume]]</f>
        <v>425</v>
      </c>
      <c r="E964">
        <f>ROUNDUP(Table2[[#This Row],[Volume]]/'Input Data'!$B$13,0)</f>
        <v>6</v>
      </c>
      <c r="F964">
        <f>-Table2[[#This Row],[Multiplier]]*'Input Data'!$B$3</f>
        <v>300000</v>
      </c>
      <c r="G964">
        <f>(1 - (1 / (1 + EXP(-((Table2[[#This Row],[Volume]] / 1000) - 4.25))))) * 0.4 + 0.6</f>
        <v>0.70292378187892568</v>
      </c>
      <c r="H964">
        <f>Table2[[#This Row],[Sigmoid]]*'Input Data'!$B$7</f>
        <v>527.19283640919423</v>
      </c>
    </row>
    <row r="965" spans="1:8" x14ac:dyDescent="0.25">
      <c r="A965">
        <v>5315</v>
      </c>
      <c r="B965">
        <f>IF(Table2[[#This Row],[Volume]]&lt;'Input Data'!$B$9,'Input Data'!$B$9,IF(Table2[[#This Row],[Volume]]&gt;'Input Data'!$B$10,'Input Data'!$B$10,Table2[[#This Row],[Volume]]))</f>
        <v>5315</v>
      </c>
      <c r="C965" s="18">
        <f>ROUNDDOWN((Table2[[#This Row],[Volume Used]]-'Input Data'!$B$9)/'Input Data'!$B$11,0)*'Input Data'!$B$12</f>
        <v>0.15000000000000002</v>
      </c>
      <c r="D965" s="15">
        <f>-(Table2[[#This Row],[Volume]]*(1-Table2[[#This Row],[Discount]])*'Input Data'!$B$2)/Table2[[#This Row],[Volume]]</f>
        <v>425</v>
      </c>
      <c r="E965">
        <f>ROUNDUP(Table2[[#This Row],[Volume]]/'Input Data'!$B$13,0)</f>
        <v>6</v>
      </c>
      <c r="F965">
        <f>-Table2[[#This Row],[Multiplier]]*'Input Data'!$B$3</f>
        <v>300000</v>
      </c>
      <c r="G965">
        <f>(1 - (1 / (1 + EXP(-((Table2[[#This Row],[Volume]] / 1000) - 4.25))))) * 0.4 + 0.6</f>
        <v>0.70254204329749514</v>
      </c>
      <c r="H965">
        <f>Table2[[#This Row],[Sigmoid]]*'Input Data'!$B$7</f>
        <v>526.90653247312139</v>
      </c>
    </row>
    <row r="966" spans="1:8" x14ac:dyDescent="0.25">
      <c r="A966">
        <v>5320</v>
      </c>
      <c r="B966">
        <f>IF(Table2[[#This Row],[Volume]]&lt;'Input Data'!$B$9,'Input Data'!$B$9,IF(Table2[[#This Row],[Volume]]&gt;'Input Data'!$B$10,'Input Data'!$B$10,Table2[[#This Row],[Volume]]))</f>
        <v>5320</v>
      </c>
      <c r="C966" s="18">
        <f>ROUNDDOWN((Table2[[#This Row],[Volume Used]]-'Input Data'!$B$9)/'Input Data'!$B$11,0)*'Input Data'!$B$12</f>
        <v>0.15000000000000002</v>
      </c>
      <c r="D966" s="15">
        <f>-(Table2[[#This Row],[Volume]]*(1-Table2[[#This Row],[Discount]])*'Input Data'!$B$2)/Table2[[#This Row],[Volume]]</f>
        <v>425</v>
      </c>
      <c r="E966">
        <f>ROUNDUP(Table2[[#This Row],[Volume]]/'Input Data'!$B$13,0)</f>
        <v>6</v>
      </c>
      <c r="F966">
        <f>-Table2[[#This Row],[Multiplier]]*'Input Data'!$B$3</f>
        <v>300000</v>
      </c>
      <c r="G966">
        <f>(1 - (1 / (1 + EXP(-((Table2[[#This Row],[Volume]] / 1000) - 4.25))))) * 0.4 + 0.6</f>
        <v>0.70216123366900962</v>
      </c>
      <c r="H966">
        <f>Table2[[#This Row],[Sigmoid]]*'Input Data'!$B$7</f>
        <v>526.62092525175717</v>
      </c>
    </row>
    <row r="967" spans="1:8" x14ac:dyDescent="0.25">
      <c r="A967">
        <v>5325</v>
      </c>
      <c r="B967">
        <f>IF(Table2[[#This Row],[Volume]]&lt;'Input Data'!$B$9,'Input Data'!$B$9,IF(Table2[[#This Row],[Volume]]&gt;'Input Data'!$B$10,'Input Data'!$B$10,Table2[[#This Row],[Volume]]))</f>
        <v>5325</v>
      </c>
      <c r="C967" s="18">
        <f>ROUNDDOWN((Table2[[#This Row],[Volume Used]]-'Input Data'!$B$9)/'Input Data'!$B$11,0)*'Input Data'!$B$12</f>
        <v>0.15000000000000002</v>
      </c>
      <c r="D967" s="15">
        <f>-(Table2[[#This Row],[Volume]]*(1-Table2[[#This Row],[Discount]])*'Input Data'!$B$2)/Table2[[#This Row],[Volume]]</f>
        <v>425</v>
      </c>
      <c r="E967">
        <f>ROUNDUP(Table2[[#This Row],[Volume]]/'Input Data'!$B$13,0)</f>
        <v>6</v>
      </c>
      <c r="F967">
        <f>-Table2[[#This Row],[Multiplier]]*'Input Data'!$B$3</f>
        <v>300000</v>
      </c>
      <c r="G967">
        <f>(1 - (1 / (1 + EXP(-((Table2[[#This Row],[Volume]] / 1000) - 4.25))))) * 0.4 + 0.6</f>
        <v>0.70178135434943889</v>
      </c>
      <c r="H967">
        <f>Table2[[#This Row],[Sigmoid]]*'Input Data'!$B$7</f>
        <v>526.33601576207911</v>
      </c>
    </row>
    <row r="968" spans="1:8" x14ac:dyDescent="0.25">
      <c r="A968">
        <v>5330</v>
      </c>
      <c r="B968">
        <f>IF(Table2[[#This Row],[Volume]]&lt;'Input Data'!$B$9,'Input Data'!$B$9,IF(Table2[[#This Row],[Volume]]&gt;'Input Data'!$B$10,'Input Data'!$B$10,Table2[[#This Row],[Volume]]))</f>
        <v>5330</v>
      </c>
      <c r="C968" s="18">
        <f>ROUNDDOWN((Table2[[#This Row],[Volume Used]]-'Input Data'!$B$9)/'Input Data'!$B$11,0)*'Input Data'!$B$12</f>
        <v>0.15000000000000002</v>
      </c>
      <c r="D968" s="15">
        <f>-(Table2[[#This Row],[Volume]]*(1-Table2[[#This Row],[Discount]])*'Input Data'!$B$2)/Table2[[#This Row],[Volume]]</f>
        <v>425</v>
      </c>
      <c r="E968">
        <f>ROUNDUP(Table2[[#This Row],[Volume]]/'Input Data'!$B$13,0)</f>
        <v>6</v>
      </c>
      <c r="F968">
        <f>-Table2[[#This Row],[Multiplier]]*'Input Data'!$B$3</f>
        <v>300000</v>
      </c>
      <c r="G968">
        <f>(1 - (1 / (1 + EXP(-((Table2[[#This Row],[Volume]] / 1000) - 4.25))))) * 0.4 + 0.6</f>
        <v>0.70140240666493514</v>
      </c>
      <c r="H968">
        <f>Table2[[#This Row],[Sigmoid]]*'Input Data'!$B$7</f>
        <v>526.0518049987013</v>
      </c>
    </row>
    <row r="969" spans="1:8" x14ac:dyDescent="0.25">
      <c r="A969">
        <v>5335</v>
      </c>
      <c r="B969">
        <f>IF(Table2[[#This Row],[Volume]]&lt;'Input Data'!$B$9,'Input Data'!$B$9,IF(Table2[[#This Row],[Volume]]&gt;'Input Data'!$B$10,'Input Data'!$B$10,Table2[[#This Row],[Volume]]))</f>
        <v>5335</v>
      </c>
      <c r="C969" s="18">
        <f>ROUNDDOWN((Table2[[#This Row],[Volume Used]]-'Input Data'!$B$9)/'Input Data'!$B$11,0)*'Input Data'!$B$12</f>
        <v>0.15000000000000002</v>
      </c>
      <c r="D969" s="15">
        <f>-(Table2[[#This Row],[Volume]]*(1-Table2[[#This Row],[Discount]])*'Input Data'!$B$2)/Table2[[#This Row],[Volume]]</f>
        <v>425</v>
      </c>
      <c r="E969">
        <f>ROUNDUP(Table2[[#This Row],[Volume]]/'Input Data'!$B$13,0)</f>
        <v>6</v>
      </c>
      <c r="F969">
        <f>-Table2[[#This Row],[Multiplier]]*'Input Data'!$B$3</f>
        <v>300000</v>
      </c>
      <c r="G969">
        <f>(1 - (1 / (1 + EXP(-((Table2[[#This Row],[Volume]] / 1000) - 4.25))))) * 0.4 + 0.6</f>
        <v>0.70102439191192001</v>
      </c>
      <c r="H969">
        <f>Table2[[#This Row],[Sigmoid]]*'Input Data'!$B$7</f>
        <v>525.76829393393996</v>
      </c>
    </row>
    <row r="970" spans="1:8" x14ac:dyDescent="0.25">
      <c r="A970">
        <v>5340</v>
      </c>
      <c r="B970">
        <f>IF(Table2[[#This Row],[Volume]]&lt;'Input Data'!$B$9,'Input Data'!$B$9,IF(Table2[[#This Row],[Volume]]&gt;'Input Data'!$B$10,'Input Data'!$B$10,Table2[[#This Row],[Volume]]))</f>
        <v>5340</v>
      </c>
      <c r="C970" s="18">
        <f>ROUNDDOWN((Table2[[#This Row],[Volume Used]]-'Input Data'!$B$9)/'Input Data'!$B$11,0)*'Input Data'!$B$12</f>
        <v>0.15000000000000002</v>
      </c>
      <c r="D970" s="15">
        <f>-(Table2[[#This Row],[Volume]]*(1-Table2[[#This Row],[Discount]])*'Input Data'!$B$2)/Table2[[#This Row],[Volume]]</f>
        <v>425</v>
      </c>
      <c r="E970">
        <f>ROUNDUP(Table2[[#This Row],[Volume]]/'Input Data'!$B$13,0)</f>
        <v>6</v>
      </c>
      <c r="F970">
        <f>-Table2[[#This Row],[Multiplier]]*'Input Data'!$B$3</f>
        <v>300000</v>
      </c>
      <c r="G970">
        <f>(1 - (1 / (1 + EXP(-((Table2[[#This Row],[Volume]] / 1000) - 4.25))))) * 0.4 + 0.6</f>
        <v>0.70064731135717429</v>
      </c>
      <c r="H970">
        <f>Table2[[#This Row],[Sigmoid]]*'Input Data'!$B$7</f>
        <v>525.48548351788077</v>
      </c>
    </row>
    <row r="971" spans="1:8" x14ac:dyDescent="0.25">
      <c r="A971">
        <v>5345</v>
      </c>
      <c r="B971">
        <f>IF(Table2[[#This Row],[Volume]]&lt;'Input Data'!$B$9,'Input Data'!$B$9,IF(Table2[[#This Row],[Volume]]&gt;'Input Data'!$B$10,'Input Data'!$B$10,Table2[[#This Row],[Volume]]))</f>
        <v>5345</v>
      </c>
      <c r="C971" s="18">
        <f>ROUNDDOWN((Table2[[#This Row],[Volume Used]]-'Input Data'!$B$9)/'Input Data'!$B$11,0)*'Input Data'!$B$12</f>
        <v>0.15000000000000002</v>
      </c>
      <c r="D971" s="15">
        <f>-(Table2[[#This Row],[Volume]]*(1-Table2[[#This Row],[Discount]])*'Input Data'!$B$2)/Table2[[#This Row],[Volume]]</f>
        <v>425</v>
      </c>
      <c r="E971">
        <f>ROUNDUP(Table2[[#This Row],[Volume]]/'Input Data'!$B$13,0)</f>
        <v>6</v>
      </c>
      <c r="F971">
        <f>-Table2[[#This Row],[Multiplier]]*'Input Data'!$B$3</f>
        <v>300000</v>
      </c>
      <c r="G971">
        <f>(1 - (1 / (1 + EXP(-((Table2[[#This Row],[Volume]] / 1000) - 4.25))))) * 0.4 + 0.6</f>
        <v>0.70027116623792818</v>
      </c>
      <c r="H971">
        <f>Table2[[#This Row],[Sigmoid]]*'Input Data'!$B$7</f>
        <v>525.20337467844615</v>
      </c>
    </row>
    <row r="972" spans="1:8" x14ac:dyDescent="0.25">
      <c r="A972">
        <v>5350</v>
      </c>
      <c r="B972">
        <f>IF(Table2[[#This Row],[Volume]]&lt;'Input Data'!$B$9,'Input Data'!$B$9,IF(Table2[[#This Row],[Volume]]&gt;'Input Data'!$B$10,'Input Data'!$B$10,Table2[[#This Row],[Volume]]))</f>
        <v>5350</v>
      </c>
      <c r="C972" s="18">
        <f>ROUNDDOWN((Table2[[#This Row],[Volume Used]]-'Input Data'!$B$9)/'Input Data'!$B$11,0)*'Input Data'!$B$12</f>
        <v>0.15000000000000002</v>
      </c>
      <c r="D972" s="15">
        <f>-(Table2[[#This Row],[Volume]]*(1-Table2[[#This Row],[Discount]])*'Input Data'!$B$2)/Table2[[#This Row],[Volume]]</f>
        <v>425</v>
      </c>
      <c r="E972">
        <f>ROUNDUP(Table2[[#This Row],[Volume]]/'Input Data'!$B$13,0)</f>
        <v>6</v>
      </c>
      <c r="F972">
        <f>-Table2[[#This Row],[Multiplier]]*'Input Data'!$B$3</f>
        <v>300000</v>
      </c>
      <c r="G972">
        <f>(1 - (1 / (1 + EXP(-((Table2[[#This Row],[Volume]] / 1000) - 4.25))))) * 0.4 + 0.6</f>
        <v>0.69989595776195301</v>
      </c>
      <c r="H972">
        <f>Table2[[#This Row],[Sigmoid]]*'Input Data'!$B$7</f>
        <v>524.92196832146476</v>
      </c>
    </row>
    <row r="973" spans="1:8" x14ac:dyDescent="0.25">
      <c r="A973">
        <v>5355</v>
      </c>
      <c r="B973">
        <f>IF(Table2[[#This Row],[Volume]]&lt;'Input Data'!$B$9,'Input Data'!$B$9,IF(Table2[[#This Row],[Volume]]&gt;'Input Data'!$B$10,'Input Data'!$B$10,Table2[[#This Row],[Volume]]))</f>
        <v>5355</v>
      </c>
      <c r="C973" s="18">
        <f>ROUNDDOWN((Table2[[#This Row],[Volume Used]]-'Input Data'!$B$9)/'Input Data'!$B$11,0)*'Input Data'!$B$12</f>
        <v>0.15000000000000002</v>
      </c>
      <c r="D973" s="15">
        <f>-(Table2[[#This Row],[Volume]]*(1-Table2[[#This Row],[Discount]])*'Input Data'!$B$2)/Table2[[#This Row],[Volume]]</f>
        <v>425</v>
      </c>
      <c r="E973">
        <f>ROUNDUP(Table2[[#This Row],[Volume]]/'Input Data'!$B$13,0)</f>
        <v>6</v>
      </c>
      <c r="F973">
        <f>-Table2[[#This Row],[Multiplier]]*'Input Data'!$B$3</f>
        <v>300000</v>
      </c>
      <c r="G973">
        <f>(1 - (1 / (1 + EXP(-((Table2[[#This Row],[Volume]] / 1000) - 4.25))))) * 0.4 + 0.6</f>
        <v>0.69952168710765539</v>
      </c>
      <c r="H973">
        <f>Table2[[#This Row],[Sigmoid]]*'Input Data'!$B$7</f>
        <v>524.64126533074159</v>
      </c>
    </row>
    <row r="974" spans="1:8" x14ac:dyDescent="0.25">
      <c r="A974">
        <v>5360</v>
      </c>
      <c r="B974">
        <f>IF(Table2[[#This Row],[Volume]]&lt;'Input Data'!$B$9,'Input Data'!$B$9,IF(Table2[[#This Row],[Volume]]&gt;'Input Data'!$B$10,'Input Data'!$B$10,Table2[[#This Row],[Volume]]))</f>
        <v>5360</v>
      </c>
      <c r="C974" s="18">
        <f>ROUNDDOWN((Table2[[#This Row],[Volume Used]]-'Input Data'!$B$9)/'Input Data'!$B$11,0)*'Input Data'!$B$12</f>
        <v>0.15000000000000002</v>
      </c>
      <c r="D974" s="15">
        <f>-(Table2[[#This Row],[Volume]]*(1-Table2[[#This Row],[Discount]])*'Input Data'!$B$2)/Table2[[#This Row],[Volume]]</f>
        <v>425</v>
      </c>
      <c r="E974">
        <f>ROUNDUP(Table2[[#This Row],[Volume]]/'Input Data'!$B$13,0)</f>
        <v>6</v>
      </c>
      <c r="F974">
        <f>-Table2[[#This Row],[Multiplier]]*'Input Data'!$B$3</f>
        <v>300000</v>
      </c>
      <c r="G974">
        <f>(1 - (1 / (1 + EXP(-((Table2[[#This Row],[Volume]] / 1000) - 4.25))))) * 0.4 + 0.6</f>
        <v>0.69914835542417197</v>
      </c>
      <c r="H974">
        <f>Table2[[#This Row],[Sigmoid]]*'Input Data'!$B$7</f>
        <v>524.36126656812894</v>
      </c>
    </row>
    <row r="975" spans="1:8" x14ac:dyDescent="0.25">
      <c r="A975">
        <v>5365</v>
      </c>
      <c r="B975">
        <f>IF(Table2[[#This Row],[Volume]]&lt;'Input Data'!$B$9,'Input Data'!$B$9,IF(Table2[[#This Row],[Volume]]&gt;'Input Data'!$B$10,'Input Data'!$B$10,Table2[[#This Row],[Volume]]))</f>
        <v>5365</v>
      </c>
      <c r="C975" s="18">
        <f>ROUNDDOWN((Table2[[#This Row],[Volume Used]]-'Input Data'!$B$9)/'Input Data'!$B$11,0)*'Input Data'!$B$12</f>
        <v>0.15000000000000002</v>
      </c>
      <c r="D975" s="15">
        <f>-(Table2[[#This Row],[Volume]]*(1-Table2[[#This Row],[Discount]])*'Input Data'!$B$2)/Table2[[#This Row],[Volume]]</f>
        <v>425</v>
      </c>
      <c r="E975">
        <f>ROUNDUP(Table2[[#This Row],[Volume]]/'Input Data'!$B$13,0)</f>
        <v>6</v>
      </c>
      <c r="F975">
        <f>-Table2[[#This Row],[Multiplier]]*'Input Data'!$B$3</f>
        <v>300000</v>
      </c>
      <c r="G975">
        <f>(1 - (1 / (1 + EXP(-((Table2[[#This Row],[Volume]] / 1000) - 4.25))))) * 0.4 + 0.6</f>
        <v>0.6987759638314649</v>
      </c>
      <c r="H975">
        <f>Table2[[#This Row],[Sigmoid]]*'Input Data'!$B$7</f>
        <v>524.08197287359872</v>
      </c>
    </row>
    <row r="976" spans="1:8" x14ac:dyDescent="0.25">
      <c r="A976">
        <v>5370</v>
      </c>
      <c r="B976">
        <f>IF(Table2[[#This Row],[Volume]]&lt;'Input Data'!$B$9,'Input Data'!$B$9,IF(Table2[[#This Row],[Volume]]&gt;'Input Data'!$B$10,'Input Data'!$B$10,Table2[[#This Row],[Volume]]))</f>
        <v>5370</v>
      </c>
      <c r="C976" s="18">
        <f>ROUNDDOWN((Table2[[#This Row],[Volume Used]]-'Input Data'!$B$9)/'Input Data'!$B$11,0)*'Input Data'!$B$12</f>
        <v>0.15000000000000002</v>
      </c>
      <c r="D976" s="15">
        <f>-(Table2[[#This Row],[Volume]]*(1-Table2[[#This Row],[Discount]])*'Input Data'!$B$2)/Table2[[#This Row],[Volume]]</f>
        <v>425</v>
      </c>
      <c r="E976">
        <f>ROUNDUP(Table2[[#This Row],[Volume]]/'Input Data'!$B$13,0)</f>
        <v>6</v>
      </c>
      <c r="F976">
        <f>-Table2[[#This Row],[Multiplier]]*'Input Data'!$B$3</f>
        <v>300000</v>
      </c>
      <c r="G976">
        <f>(1 - (1 / (1 + EXP(-((Table2[[#This Row],[Volume]] / 1000) - 4.25))))) * 0.4 + 0.6</f>
        <v>0.69840451342042076</v>
      </c>
      <c r="H976">
        <f>Table2[[#This Row],[Sigmoid]]*'Input Data'!$B$7</f>
        <v>523.80338506531552</v>
      </c>
    </row>
    <row r="977" spans="1:8" x14ac:dyDescent="0.25">
      <c r="A977">
        <v>5375</v>
      </c>
      <c r="B977">
        <f>IF(Table2[[#This Row],[Volume]]&lt;'Input Data'!$B$9,'Input Data'!$B$9,IF(Table2[[#This Row],[Volume]]&gt;'Input Data'!$B$10,'Input Data'!$B$10,Table2[[#This Row],[Volume]]))</f>
        <v>5375</v>
      </c>
      <c r="C977" s="18">
        <f>ROUNDDOWN((Table2[[#This Row],[Volume Used]]-'Input Data'!$B$9)/'Input Data'!$B$11,0)*'Input Data'!$B$12</f>
        <v>0.15000000000000002</v>
      </c>
      <c r="D977" s="15">
        <f>-(Table2[[#This Row],[Volume]]*(1-Table2[[#This Row],[Discount]])*'Input Data'!$B$2)/Table2[[#This Row],[Volume]]</f>
        <v>425</v>
      </c>
      <c r="E977">
        <f>ROUNDUP(Table2[[#This Row],[Volume]]/'Input Data'!$B$13,0)</f>
        <v>6</v>
      </c>
      <c r="F977">
        <f>-Table2[[#This Row],[Multiplier]]*'Input Data'!$B$3</f>
        <v>300000</v>
      </c>
      <c r="G977">
        <f>(1 - (1 / (1 + EXP(-((Table2[[#This Row],[Volume]] / 1000) - 4.25))))) * 0.4 + 0.6</f>
        <v>0.69803400525294867</v>
      </c>
      <c r="H977">
        <f>Table2[[#This Row],[Sigmoid]]*'Input Data'!$B$7</f>
        <v>523.52550393971148</v>
      </c>
    </row>
    <row r="978" spans="1:8" x14ac:dyDescent="0.25">
      <c r="A978">
        <v>5380</v>
      </c>
      <c r="B978">
        <f>IF(Table2[[#This Row],[Volume]]&lt;'Input Data'!$B$9,'Input Data'!$B$9,IF(Table2[[#This Row],[Volume]]&gt;'Input Data'!$B$10,'Input Data'!$B$10,Table2[[#This Row],[Volume]]))</f>
        <v>5380</v>
      </c>
      <c r="C978" s="18">
        <f>ROUNDDOWN((Table2[[#This Row],[Volume Used]]-'Input Data'!$B$9)/'Input Data'!$B$11,0)*'Input Data'!$B$12</f>
        <v>0.15000000000000002</v>
      </c>
      <c r="D978" s="15">
        <f>-(Table2[[#This Row],[Volume]]*(1-Table2[[#This Row],[Discount]])*'Input Data'!$B$2)/Table2[[#This Row],[Volume]]</f>
        <v>425</v>
      </c>
      <c r="E978">
        <f>ROUNDUP(Table2[[#This Row],[Volume]]/'Input Data'!$B$13,0)</f>
        <v>6</v>
      </c>
      <c r="F978">
        <f>-Table2[[#This Row],[Multiplier]]*'Input Data'!$B$3</f>
        <v>300000</v>
      </c>
      <c r="G978">
        <f>(1 - (1 / (1 + EXP(-((Table2[[#This Row],[Volume]] / 1000) - 4.25))))) * 0.4 + 0.6</f>
        <v>0.6976644403620812</v>
      </c>
      <c r="H978">
        <f>Table2[[#This Row],[Sigmoid]]*'Input Data'!$B$7</f>
        <v>523.24833027156092</v>
      </c>
    </row>
    <row r="979" spans="1:8" x14ac:dyDescent="0.25">
      <c r="A979">
        <v>5385</v>
      </c>
      <c r="B979">
        <f>IF(Table2[[#This Row],[Volume]]&lt;'Input Data'!$B$9,'Input Data'!$B$9,IF(Table2[[#This Row],[Volume]]&gt;'Input Data'!$B$10,'Input Data'!$B$10,Table2[[#This Row],[Volume]]))</f>
        <v>5385</v>
      </c>
      <c r="C979" s="18">
        <f>ROUNDDOWN((Table2[[#This Row],[Volume Used]]-'Input Data'!$B$9)/'Input Data'!$B$11,0)*'Input Data'!$B$12</f>
        <v>0.15000000000000002</v>
      </c>
      <c r="D979" s="15">
        <f>-(Table2[[#This Row],[Volume]]*(1-Table2[[#This Row],[Discount]])*'Input Data'!$B$2)/Table2[[#This Row],[Volume]]</f>
        <v>425</v>
      </c>
      <c r="E979">
        <f>ROUNDUP(Table2[[#This Row],[Volume]]/'Input Data'!$B$13,0)</f>
        <v>6</v>
      </c>
      <c r="F979">
        <f>-Table2[[#This Row],[Multiplier]]*'Input Data'!$B$3</f>
        <v>300000</v>
      </c>
      <c r="G979">
        <f>(1 - (1 / (1 + EXP(-((Table2[[#This Row],[Volume]] / 1000) - 4.25))))) * 0.4 + 0.6</f>
        <v>0.69729581975207577</v>
      </c>
      <c r="H979">
        <f>Table2[[#This Row],[Sigmoid]]*'Input Data'!$B$7</f>
        <v>522.97186481405686</v>
      </c>
    </row>
    <row r="980" spans="1:8" x14ac:dyDescent="0.25">
      <c r="A980">
        <v>5390</v>
      </c>
      <c r="B980">
        <f>IF(Table2[[#This Row],[Volume]]&lt;'Input Data'!$B$9,'Input Data'!$B$9,IF(Table2[[#This Row],[Volume]]&gt;'Input Data'!$B$10,'Input Data'!$B$10,Table2[[#This Row],[Volume]]))</f>
        <v>5390</v>
      </c>
      <c r="C980" s="18">
        <f>ROUNDDOWN((Table2[[#This Row],[Volume Used]]-'Input Data'!$B$9)/'Input Data'!$B$11,0)*'Input Data'!$B$12</f>
        <v>0.15000000000000002</v>
      </c>
      <c r="D980" s="15">
        <f>-(Table2[[#This Row],[Volume]]*(1-Table2[[#This Row],[Discount]])*'Input Data'!$B$2)/Table2[[#This Row],[Volume]]</f>
        <v>425</v>
      </c>
      <c r="E980">
        <f>ROUNDUP(Table2[[#This Row],[Volume]]/'Input Data'!$B$13,0)</f>
        <v>6</v>
      </c>
      <c r="F980">
        <f>-Table2[[#This Row],[Multiplier]]*'Input Data'!$B$3</f>
        <v>300000</v>
      </c>
      <c r="G980">
        <f>(1 - (1 / (1 + EXP(-((Table2[[#This Row],[Volume]] / 1000) - 4.25))))) * 0.4 + 0.6</f>
        <v>0.69692814439851802</v>
      </c>
      <c r="H980">
        <f>Table2[[#This Row],[Sigmoid]]*'Input Data'!$B$7</f>
        <v>522.69610829888848</v>
      </c>
    </row>
    <row r="981" spans="1:8" x14ac:dyDescent="0.25">
      <c r="A981">
        <v>5395</v>
      </c>
      <c r="B981">
        <f>IF(Table2[[#This Row],[Volume]]&lt;'Input Data'!$B$9,'Input Data'!$B$9,IF(Table2[[#This Row],[Volume]]&gt;'Input Data'!$B$10,'Input Data'!$B$10,Table2[[#This Row],[Volume]]))</f>
        <v>5395</v>
      </c>
      <c r="C981" s="18">
        <f>ROUNDDOWN((Table2[[#This Row],[Volume Used]]-'Input Data'!$B$9)/'Input Data'!$B$11,0)*'Input Data'!$B$12</f>
        <v>0.15000000000000002</v>
      </c>
      <c r="D981" s="15">
        <f>-(Table2[[#This Row],[Volume]]*(1-Table2[[#This Row],[Discount]])*'Input Data'!$B$2)/Table2[[#This Row],[Volume]]</f>
        <v>425</v>
      </c>
      <c r="E981">
        <f>ROUNDUP(Table2[[#This Row],[Volume]]/'Input Data'!$B$13,0)</f>
        <v>6</v>
      </c>
      <c r="F981">
        <f>-Table2[[#This Row],[Multiplier]]*'Input Data'!$B$3</f>
        <v>300000</v>
      </c>
      <c r="G981">
        <f>(1 - (1 / (1 + EXP(-((Table2[[#This Row],[Volume]] / 1000) - 4.25))))) * 0.4 + 0.6</f>
        <v>0.69656141524842607</v>
      </c>
      <c r="H981">
        <f>Table2[[#This Row],[Sigmoid]]*'Input Data'!$B$7</f>
        <v>522.42106143631952</v>
      </c>
    </row>
    <row r="982" spans="1:8" x14ac:dyDescent="0.25">
      <c r="A982">
        <v>5400</v>
      </c>
      <c r="B982">
        <f>IF(Table2[[#This Row],[Volume]]&lt;'Input Data'!$B$9,'Input Data'!$B$9,IF(Table2[[#This Row],[Volume]]&gt;'Input Data'!$B$10,'Input Data'!$B$10,Table2[[#This Row],[Volume]]))</f>
        <v>5400</v>
      </c>
      <c r="C982" s="18">
        <f>ROUNDDOWN((Table2[[#This Row],[Volume Used]]-'Input Data'!$B$9)/'Input Data'!$B$11,0)*'Input Data'!$B$12</f>
        <v>0.15000000000000002</v>
      </c>
      <c r="D982" s="15">
        <f>-(Table2[[#This Row],[Volume]]*(1-Table2[[#This Row],[Discount]])*'Input Data'!$B$2)/Table2[[#This Row],[Volume]]</f>
        <v>425</v>
      </c>
      <c r="E982">
        <f>ROUNDUP(Table2[[#This Row],[Volume]]/'Input Data'!$B$13,0)</f>
        <v>6</v>
      </c>
      <c r="F982">
        <f>-Table2[[#This Row],[Multiplier]]*'Input Data'!$B$3</f>
        <v>300000</v>
      </c>
      <c r="G982">
        <f>(1 - (1 / (1 + EXP(-((Table2[[#This Row],[Volume]] / 1000) - 4.25))))) * 0.4 + 0.6</f>
        <v>0.69619563322035549</v>
      </c>
      <c r="H982">
        <f>Table2[[#This Row],[Sigmoid]]*'Input Data'!$B$7</f>
        <v>522.14672491526665</v>
      </c>
    </row>
    <row r="983" spans="1:8" x14ac:dyDescent="0.25">
      <c r="A983">
        <v>5405</v>
      </c>
      <c r="B983">
        <f>IF(Table2[[#This Row],[Volume]]&lt;'Input Data'!$B$9,'Input Data'!$B$9,IF(Table2[[#This Row],[Volume]]&gt;'Input Data'!$B$10,'Input Data'!$B$10,Table2[[#This Row],[Volume]]))</f>
        <v>5405</v>
      </c>
      <c r="C983" s="18">
        <f>ROUNDDOWN((Table2[[#This Row],[Volume Used]]-'Input Data'!$B$9)/'Input Data'!$B$11,0)*'Input Data'!$B$12</f>
        <v>0.15000000000000002</v>
      </c>
      <c r="D983" s="15">
        <f>-(Table2[[#This Row],[Volume]]*(1-Table2[[#This Row],[Discount]])*'Input Data'!$B$2)/Table2[[#This Row],[Volume]]</f>
        <v>425</v>
      </c>
      <c r="E983">
        <f>ROUNDUP(Table2[[#This Row],[Volume]]/'Input Data'!$B$13,0)</f>
        <v>6</v>
      </c>
      <c r="F983">
        <f>-Table2[[#This Row],[Multiplier]]*'Input Data'!$B$3</f>
        <v>300000</v>
      </c>
      <c r="G983">
        <f>(1 - (1 / (1 + EXP(-((Table2[[#This Row],[Volume]] / 1000) - 4.25))))) * 0.4 + 0.6</f>
        <v>0.69583079920450752</v>
      </c>
      <c r="H983">
        <f>Table2[[#This Row],[Sigmoid]]*'Input Data'!$B$7</f>
        <v>521.87309940338059</v>
      </c>
    </row>
    <row r="984" spans="1:8" x14ac:dyDescent="0.25">
      <c r="A984">
        <v>5410</v>
      </c>
      <c r="B984">
        <f>IF(Table2[[#This Row],[Volume]]&lt;'Input Data'!$B$9,'Input Data'!$B$9,IF(Table2[[#This Row],[Volume]]&gt;'Input Data'!$B$10,'Input Data'!$B$10,Table2[[#This Row],[Volume]]))</f>
        <v>5410</v>
      </c>
      <c r="C984" s="18">
        <f>ROUNDDOWN((Table2[[#This Row],[Volume Used]]-'Input Data'!$B$9)/'Input Data'!$B$11,0)*'Input Data'!$B$12</f>
        <v>0.15000000000000002</v>
      </c>
      <c r="D984" s="15">
        <f>-(Table2[[#This Row],[Volume]]*(1-Table2[[#This Row],[Discount]])*'Input Data'!$B$2)/Table2[[#This Row],[Volume]]</f>
        <v>425</v>
      </c>
      <c r="E984">
        <f>ROUNDUP(Table2[[#This Row],[Volume]]/'Input Data'!$B$13,0)</f>
        <v>6</v>
      </c>
      <c r="F984">
        <f>-Table2[[#This Row],[Multiplier]]*'Input Data'!$B$3</f>
        <v>300000</v>
      </c>
      <c r="G984">
        <f>(1 - (1 / (1 + EXP(-((Table2[[#This Row],[Volume]] / 1000) - 4.25))))) * 0.4 + 0.6</f>
        <v>0.69546691406283578</v>
      </c>
      <c r="H984">
        <f>Table2[[#This Row],[Sigmoid]]*'Input Data'!$B$7</f>
        <v>521.60018554712678</v>
      </c>
    </row>
    <row r="985" spans="1:8" x14ac:dyDescent="0.25">
      <c r="A985">
        <v>5415</v>
      </c>
      <c r="B985">
        <f>IF(Table2[[#This Row],[Volume]]&lt;'Input Data'!$B$9,'Input Data'!$B$9,IF(Table2[[#This Row],[Volume]]&gt;'Input Data'!$B$10,'Input Data'!$B$10,Table2[[#This Row],[Volume]]))</f>
        <v>5415</v>
      </c>
      <c r="C985" s="18">
        <f>ROUNDDOWN((Table2[[#This Row],[Volume Used]]-'Input Data'!$B$9)/'Input Data'!$B$11,0)*'Input Data'!$B$12</f>
        <v>0.15000000000000002</v>
      </c>
      <c r="D985" s="15">
        <f>-(Table2[[#This Row],[Volume]]*(1-Table2[[#This Row],[Discount]])*'Input Data'!$B$2)/Table2[[#This Row],[Volume]]</f>
        <v>425</v>
      </c>
      <c r="E985">
        <f>ROUNDUP(Table2[[#This Row],[Volume]]/'Input Data'!$B$13,0)</f>
        <v>6</v>
      </c>
      <c r="F985">
        <f>-Table2[[#This Row],[Multiplier]]*'Input Data'!$B$3</f>
        <v>300000</v>
      </c>
      <c r="G985">
        <f>(1 - (1 / (1 + EXP(-((Table2[[#This Row],[Volume]] / 1000) - 4.25))))) * 0.4 + 0.6</f>
        <v>0.69510397862915629</v>
      </c>
      <c r="H985">
        <f>Table2[[#This Row],[Sigmoid]]*'Input Data'!$B$7</f>
        <v>521.32798397186718</v>
      </c>
    </row>
    <row r="986" spans="1:8" x14ac:dyDescent="0.25">
      <c r="A986">
        <v>5420</v>
      </c>
      <c r="B986">
        <f>IF(Table2[[#This Row],[Volume]]&lt;'Input Data'!$B$9,'Input Data'!$B$9,IF(Table2[[#This Row],[Volume]]&gt;'Input Data'!$B$10,'Input Data'!$B$10,Table2[[#This Row],[Volume]]))</f>
        <v>5420</v>
      </c>
      <c r="C986" s="18">
        <f>ROUNDDOWN((Table2[[#This Row],[Volume Used]]-'Input Data'!$B$9)/'Input Data'!$B$11,0)*'Input Data'!$B$12</f>
        <v>0.15000000000000002</v>
      </c>
      <c r="D986" s="15">
        <f>-(Table2[[#This Row],[Volume]]*(1-Table2[[#This Row],[Discount]])*'Input Data'!$B$2)/Table2[[#This Row],[Volume]]</f>
        <v>425</v>
      </c>
      <c r="E986">
        <f>ROUNDUP(Table2[[#This Row],[Volume]]/'Input Data'!$B$13,0)</f>
        <v>6</v>
      </c>
      <c r="F986">
        <f>-Table2[[#This Row],[Multiplier]]*'Input Data'!$B$3</f>
        <v>300000</v>
      </c>
      <c r="G986">
        <f>(1 - (1 / (1 + EXP(-((Table2[[#This Row],[Volume]] / 1000) - 4.25))))) * 0.4 + 0.6</f>
        <v>0.69474199370925782</v>
      </c>
      <c r="H986">
        <f>Table2[[#This Row],[Sigmoid]]*'Input Data'!$B$7</f>
        <v>521.0564952819434</v>
      </c>
    </row>
    <row r="987" spans="1:8" x14ac:dyDescent="0.25">
      <c r="A987">
        <v>5425</v>
      </c>
      <c r="B987">
        <f>IF(Table2[[#This Row],[Volume]]&lt;'Input Data'!$B$9,'Input Data'!$B$9,IF(Table2[[#This Row],[Volume]]&gt;'Input Data'!$B$10,'Input Data'!$B$10,Table2[[#This Row],[Volume]]))</f>
        <v>5425</v>
      </c>
      <c r="C987" s="18">
        <f>ROUNDDOWN((Table2[[#This Row],[Volume Used]]-'Input Data'!$B$9)/'Input Data'!$B$11,0)*'Input Data'!$B$12</f>
        <v>0.15000000000000002</v>
      </c>
      <c r="D987" s="15">
        <f>-(Table2[[#This Row],[Volume]]*(1-Table2[[#This Row],[Discount]])*'Input Data'!$B$2)/Table2[[#This Row],[Volume]]</f>
        <v>425</v>
      </c>
      <c r="E987">
        <f>ROUNDUP(Table2[[#This Row],[Volume]]/'Input Data'!$B$13,0)</f>
        <v>6</v>
      </c>
      <c r="F987">
        <f>-Table2[[#This Row],[Multiplier]]*'Input Data'!$B$3</f>
        <v>300000</v>
      </c>
      <c r="G987">
        <f>(1 - (1 / (1 + EXP(-((Table2[[#This Row],[Volume]] / 1000) - 4.25))))) * 0.4 + 0.6</f>
        <v>0.69438096008101358</v>
      </c>
      <c r="H987">
        <f>Table2[[#This Row],[Sigmoid]]*'Input Data'!$B$7</f>
        <v>520.78572006076013</v>
      </c>
    </row>
    <row r="988" spans="1:8" x14ac:dyDescent="0.25">
      <c r="A988">
        <v>5430</v>
      </c>
      <c r="B988">
        <f>IF(Table2[[#This Row],[Volume]]&lt;'Input Data'!$B$9,'Input Data'!$B$9,IF(Table2[[#This Row],[Volume]]&gt;'Input Data'!$B$10,'Input Data'!$B$10,Table2[[#This Row],[Volume]]))</f>
        <v>5430</v>
      </c>
      <c r="C988" s="18">
        <f>ROUNDDOWN((Table2[[#This Row],[Volume Used]]-'Input Data'!$B$9)/'Input Data'!$B$11,0)*'Input Data'!$B$12</f>
        <v>0.15000000000000002</v>
      </c>
      <c r="D988" s="15">
        <f>-(Table2[[#This Row],[Volume]]*(1-Table2[[#This Row],[Discount]])*'Input Data'!$B$2)/Table2[[#This Row],[Volume]]</f>
        <v>425</v>
      </c>
      <c r="E988">
        <f>ROUNDUP(Table2[[#This Row],[Volume]]/'Input Data'!$B$13,0)</f>
        <v>6</v>
      </c>
      <c r="F988">
        <f>-Table2[[#This Row],[Multiplier]]*'Input Data'!$B$3</f>
        <v>300000</v>
      </c>
      <c r="G988">
        <f>(1 - (1 / (1 + EXP(-((Table2[[#This Row],[Volume]] / 1000) - 4.25))))) * 0.4 + 0.6</f>
        <v>0.69402087849449412</v>
      </c>
      <c r="H988">
        <f>Table2[[#This Row],[Sigmoid]]*'Input Data'!$B$7</f>
        <v>520.51565887087054</v>
      </c>
    </row>
    <row r="989" spans="1:8" x14ac:dyDescent="0.25">
      <c r="A989">
        <v>5435</v>
      </c>
      <c r="B989">
        <f>IF(Table2[[#This Row],[Volume]]&lt;'Input Data'!$B$9,'Input Data'!$B$9,IF(Table2[[#This Row],[Volume]]&gt;'Input Data'!$B$10,'Input Data'!$B$10,Table2[[#This Row],[Volume]]))</f>
        <v>5435</v>
      </c>
      <c r="C989" s="18">
        <f>ROUNDDOWN((Table2[[#This Row],[Volume Used]]-'Input Data'!$B$9)/'Input Data'!$B$11,0)*'Input Data'!$B$12</f>
        <v>0.15000000000000002</v>
      </c>
      <c r="D989" s="15">
        <f>-(Table2[[#This Row],[Volume]]*(1-Table2[[#This Row],[Discount]])*'Input Data'!$B$2)/Table2[[#This Row],[Volume]]</f>
        <v>425</v>
      </c>
      <c r="E989">
        <f>ROUNDUP(Table2[[#This Row],[Volume]]/'Input Data'!$B$13,0)</f>
        <v>6</v>
      </c>
      <c r="F989">
        <f>-Table2[[#This Row],[Multiplier]]*'Input Data'!$B$3</f>
        <v>300000</v>
      </c>
      <c r="G989">
        <f>(1 - (1 / (1 + EXP(-((Table2[[#This Row],[Volume]] / 1000) - 4.25))))) * 0.4 + 0.6</f>
        <v>0.69366174967208116</v>
      </c>
      <c r="H989">
        <f>Table2[[#This Row],[Sigmoid]]*'Input Data'!$B$7</f>
        <v>520.24631225406085</v>
      </c>
    </row>
    <row r="990" spans="1:8" x14ac:dyDescent="0.25">
      <c r="A990">
        <v>5440</v>
      </c>
      <c r="B990">
        <f>IF(Table2[[#This Row],[Volume]]&lt;'Input Data'!$B$9,'Input Data'!$B$9,IF(Table2[[#This Row],[Volume]]&gt;'Input Data'!$B$10,'Input Data'!$B$10,Table2[[#This Row],[Volume]]))</f>
        <v>5440</v>
      </c>
      <c r="C990" s="18">
        <f>ROUNDDOWN((Table2[[#This Row],[Volume Used]]-'Input Data'!$B$9)/'Input Data'!$B$11,0)*'Input Data'!$B$12</f>
        <v>0.15000000000000002</v>
      </c>
      <c r="D990" s="15">
        <f>-(Table2[[#This Row],[Volume]]*(1-Table2[[#This Row],[Discount]])*'Input Data'!$B$2)/Table2[[#This Row],[Volume]]</f>
        <v>425</v>
      </c>
      <c r="E990">
        <f>ROUNDUP(Table2[[#This Row],[Volume]]/'Input Data'!$B$13,0)</f>
        <v>6</v>
      </c>
      <c r="F990">
        <f>-Table2[[#This Row],[Multiplier]]*'Input Data'!$B$3</f>
        <v>300000</v>
      </c>
      <c r="G990">
        <f>(1 - (1 / (1 + EXP(-((Table2[[#This Row],[Volume]] / 1000) - 4.25))))) * 0.4 + 0.6</f>
        <v>0.69330357430858292</v>
      </c>
      <c r="H990">
        <f>Table2[[#This Row],[Sigmoid]]*'Input Data'!$B$7</f>
        <v>519.9776807314372</v>
      </c>
    </row>
    <row r="991" spans="1:8" x14ac:dyDescent="0.25">
      <c r="A991">
        <v>5445</v>
      </c>
      <c r="B991">
        <f>IF(Table2[[#This Row],[Volume]]&lt;'Input Data'!$B$9,'Input Data'!$B$9,IF(Table2[[#This Row],[Volume]]&gt;'Input Data'!$B$10,'Input Data'!$B$10,Table2[[#This Row],[Volume]]))</f>
        <v>5445</v>
      </c>
      <c r="C991" s="18">
        <f>ROUNDDOWN((Table2[[#This Row],[Volume Used]]-'Input Data'!$B$9)/'Input Data'!$B$11,0)*'Input Data'!$B$12</f>
        <v>0.15000000000000002</v>
      </c>
      <c r="D991" s="15">
        <f>-(Table2[[#This Row],[Volume]]*(1-Table2[[#This Row],[Discount]])*'Input Data'!$B$2)/Table2[[#This Row],[Volume]]</f>
        <v>425</v>
      </c>
      <c r="E991">
        <f>ROUNDUP(Table2[[#This Row],[Volume]]/'Input Data'!$B$13,0)</f>
        <v>6</v>
      </c>
      <c r="F991">
        <f>-Table2[[#This Row],[Multiplier]]*'Input Data'!$B$3</f>
        <v>300000</v>
      </c>
      <c r="G991">
        <f>(1 - (1 / (1 + EXP(-((Table2[[#This Row],[Volume]] / 1000) - 4.25))))) * 0.4 + 0.6</f>
        <v>0.69294635307135</v>
      </c>
      <c r="H991">
        <f>Table2[[#This Row],[Sigmoid]]*'Input Data'!$B$7</f>
        <v>519.70976480351248</v>
      </c>
    </row>
    <row r="992" spans="1:8" x14ac:dyDescent="0.25">
      <c r="A992">
        <v>5450</v>
      </c>
      <c r="B992">
        <f>IF(Table2[[#This Row],[Volume]]&lt;'Input Data'!$B$9,'Input Data'!$B$9,IF(Table2[[#This Row],[Volume]]&gt;'Input Data'!$B$10,'Input Data'!$B$10,Table2[[#This Row],[Volume]]))</f>
        <v>5450</v>
      </c>
      <c r="C992" s="18">
        <f>ROUNDDOWN((Table2[[#This Row],[Volume Used]]-'Input Data'!$B$9)/'Input Data'!$B$11,0)*'Input Data'!$B$12</f>
        <v>0.15000000000000002</v>
      </c>
      <c r="D992" s="15">
        <f>-(Table2[[#This Row],[Volume]]*(1-Table2[[#This Row],[Discount]])*'Input Data'!$B$2)/Table2[[#This Row],[Volume]]</f>
        <v>425</v>
      </c>
      <c r="E992">
        <f>ROUNDUP(Table2[[#This Row],[Volume]]/'Input Data'!$B$13,0)</f>
        <v>6</v>
      </c>
      <c r="F992">
        <f>-Table2[[#This Row],[Multiplier]]*'Input Data'!$B$3</f>
        <v>300000</v>
      </c>
      <c r="G992">
        <f>(1 - (1 / (1 + EXP(-((Table2[[#This Row],[Volume]] / 1000) - 4.25))))) * 0.4 + 0.6</f>
        <v>0.6925900866003929</v>
      </c>
      <c r="H992">
        <f>Table2[[#This Row],[Sigmoid]]*'Input Data'!$B$7</f>
        <v>519.4425649502947</v>
      </c>
    </row>
    <row r="993" spans="1:8" x14ac:dyDescent="0.25">
      <c r="A993">
        <v>5455</v>
      </c>
      <c r="B993">
        <f>IF(Table2[[#This Row],[Volume]]&lt;'Input Data'!$B$9,'Input Data'!$B$9,IF(Table2[[#This Row],[Volume]]&gt;'Input Data'!$B$10,'Input Data'!$B$10,Table2[[#This Row],[Volume]]))</f>
        <v>5455</v>
      </c>
      <c r="C993" s="18">
        <f>ROUNDDOWN((Table2[[#This Row],[Volume Used]]-'Input Data'!$B$9)/'Input Data'!$B$11,0)*'Input Data'!$B$12</f>
        <v>0.15000000000000002</v>
      </c>
      <c r="D993" s="15">
        <f>-(Table2[[#This Row],[Volume]]*(1-Table2[[#This Row],[Discount]])*'Input Data'!$B$2)/Table2[[#This Row],[Volume]]</f>
        <v>425</v>
      </c>
      <c r="E993">
        <f>ROUNDUP(Table2[[#This Row],[Volume]]/'Input Data'!$B$13,0)</f>
        <v>6</v>
      </c>
      <c r="F993">
        <f>-Table2[[#This Row],[Multiplier]]*'Input Data'!$B$3</f>
        <v>300000</v>
      </c>
      <c r="G993">
        <f>(1 - (1 / (1 + EXP(-((Table2[[#This Row],[Volume]] / 1000) - 4.25))))) * 0.4 + 0.6</f>
        <v>0.69223477550850054</v>
      </c>
      <c r="H993">
        <f>Table2[[#This Row],[Sigmoid]]*'Input Data'!$B$7</f>
        <v>519.17608163137538</v>
      </c>
    </row>
    <row r="994" spans="1:8" x14ac:dyDescent="0.25">
      <c r="A994">
        <v>5460</v>
      </c>
      <c r="B994">
        <f>IF(Table2[[#This Row],[Volume]]&lt;'Input Data'!$B$9,'Input Data'!$B$9,IF(Table2[[#This Row],[Volume]]&gt;'Input Data'!$B$10,'Input Data'!$B$10,Table2[[#This Row],[Volume]]))</f>
        <v>5460</v>
      </c>
      <c r="C994" s="18">
        <f>ROUNDDOWN((Table2[[#This Row],[Volume Used]]-'Input Data'!$B$9)/'Input Data'!$B$11,0)*'Input Data'!$B$12</f>
        <v>0.15000000000000002</v>
      </c>
      <c r="D994" s="15">
        <f>-(Table2[[#This Row],[Volume]]*(1-Table2[[#This Row],[Discount]])*'Input Data'!$B$2)/Table2[[#This Row],[Volume]]</f>
        <v>425</v>
      </c>
      <c r="E994">
        <f>ROUNDUP(Table2[[#This Row],[Volume]]/'Input Data'!$B$13,0)</f>
        <v>6</v>
      </c>
      <c r="F994">
        <f>-Table2[[#This Row],[Multiplier]]*'Input Data'!$B$3</f>
        <v>300000</v>
      </c>
      <c r="G994">
        <f>(1 - (1 / (1 + EXP(-((Table2[[#This Row],[Volume]] / 1000) - 4.25))))) * 0.4 + 0.6</f>
        <v>0.69188042038135922</v>
      </c>
      <c r="H994">
        <f>Table2[[#This Row],[Sigmoid]]*'Input Data'!$B$7</f>
        <v>518.91031528601945</v>
      </c>
    </row>
    <row r="995" spans="1:8" x14ac:dyDescent="0.25">
      <c r="A995">
        <v>5465</v>
      </c>
      <c r="B995">
        <f>IF(Table2[[#This Row],[Volume]]&lt;'Input Data'!$B$9,'Input Data'!$B$9,IF(Table2[[#This Row],[Volume]]&gt;'Input Data'!$B$10,'Input Data'!$B$10,Table2[[#This Row],[Volume]]))</f>
        <v>5465</v>
      </c>
      <c r="C995" s="18">
        <f>ROUNDDOWN((Table2[[#This Row],[Volume Used]]-'Input Data'!$B$9)/'Input Data'!$B$11,0)*'Input Data'!$B$12</f>
        <v>0.15000000000000002</v>
      </c>
      <c r="D995" s="15">
        <f>-(Table2[[#This Row],[Volume]]*(1-Table2[[#This Row],[Discount]])*'Input Data'!$B$2)/Table2[[#This Row],[Volume]]</f>
        <v>425</v>
      </c>
      <c r="E995">
        <f>ROUNDUP(Table2[[#This Row],[Volume]]/'Input Data'!$B$13,0)</f>
        <v>6</v>
      </c>
      <c r="F995">
        <f>-Table2[[#This Row],[Multiplier]]*'Input Data'!$B$3</f>
        <v>300000</v>
      </c>
      <c r="G995">
        <f>(1 - (1 / (1 + EXP(-((Table2[[#This Row],[Volume]] / 1000) - 4.25))))) * 0.4 + 0.6</f>
        <v>0.69152702177767322</v>
      </c>
      <c r="H995">
        <f>Table2[[#This Row],[Sigmoid]]*'Input Data'!$B$7</f>
        <v>518.64526633325488</v>
      </c>
    </row>
    <row r="996" spans="1:8" x14ac:dyDescent="0.25">
      <c r="A996">
        <v>5470</v>
      </c>
      <c r="B996">
        <f>IF(Table2[[#This Row],[Volume]]&lt;'Input Data'!$B$9,'Input Data'!$B$9,IF(Table2[[#This Row],[Volume]]&gt;'Input Data'!$B$10,'Input Data'!$B$10,Table2[[#This Row],[Volume]]))</f>
        <v>5470</v>
      </c>
      <c r="C996" s="18">
        <f>ROUNDDOWN((Table2[[#This Row],[Volume Used]]-'Input Data'!$B$9)/'Input Data'!$B$11,0)*'Input Data'!$B$12</f>
        <v>0.15000000000000002</v>
      </c>
      <c r="D996" s="15">
        <f>-(Table2[[#This Row],[Volume]]*(1-Table2[[#This Row],[Discount]])*'Input Data'!$B$2)/Table2[[#This Row],[Volume]]</f>
        <v>425</v>
      </c>
      <c r="E996">
        <f>ROUNDUP(Table2[[#This Row],[Volume]]/'Input Data'!$B$13,0)</f>
        <v>6</v>
      </c>
      <c r="F996">
        <f>-Table2[[#This Row],[Multiplier]]*'Input Data'!$B$3</f>
        <v>300000</v>
      </c>
      <c r="G996">
        <f>(1 - (1 / (1 + EXP(-((Table2[[#This Row],[Volume]] / 1000) - 4.25))))) * 0.4 + 0.6</f>
        <v>0.69117458022928657</v>
      </c>
      <c r="H996">
        <f>Table2[[#This Row],[Sigmoid]]*'Input Data'!$B$7</f>
        <v>518.38093517196489</v>
      </c>
    </row>
    <row r="997" spans="1:8" x14ac:dyDescent="0.25">
      <c r="A997">
        <v>5475</v>
      </c>
      <c r="B997">
        <f>IF(Table2[[#This Row],[Volume]]&lt;'Input Data'!$B$9,'Input Data'!$B$9,IF(Table2[[#This Row],[Volume]]&gt;'Input Data'!$B$10,'Input Data'!$B$10,Table2[[#This Row],[Volume]]))</f>
        <v>5475</v>
      </c>
      <c r="C997" s="18">
        <f>ROUNDDOWN((Table2[[#This Row],[Volume Used]]-'Input Data'!$B$9)/'Input Data'!$B$11,0)*'Input Data'!$B$12</f>
        <v>0.15000000000000002</v>
      </c>
      <c r="D997" s="15">
        <f>-(Table2[[#This Row],[Volume]]*(1-Table2[[#This Row],[Discount]])*'Input Data'!$B$2)/Table2[[#This Row],[Volume]]</f>
        <v>425</v>
      </c>
      <c r="E997">
        <f>ROUNDUP(Table2[[#This Row],[Volume]]/'Input Data'!$B$13,0)</f>
        <v>6</v>
      </c>
      <c r="F997">
        <f>-Table2[[#This Row],[Multiplier]]*'Input Data'!$B$3</f>
        <v>300000</v>
      </c>
      <c r="G997">
        <f>(1 - (1 / (1 + EXP(-((Table2[[#This Row],[Volume]] / 1000) - 4.25))))) * 0.4 + 0.6</f>
        <v>0.69082309624130467</v>
      </c>
      <c r="H997">
        <f>Table2[[#This Row],[Sigmoid]]*'Input Data'!$B$7</f>
        <v>518.11732218097848</v>
      </c>
    </row>
    <row r="998" spans="1:8" x14ac:dyDescent="0.25">
      <c r="A998">
        <v>5480</v>
      </c>
      <c r="B998">
        <f>IF(Table2[[#This Row],[Volume]]&lt;'Input Data'!$B$9,'Input Data'!$B$9,IF(Table2[[#This Row],[Volume]]&gt;'Input Data'!$B$10,'Input Data'!$B$10,Table2[[#This Row],[Volume]]))</f>
        <v>5480</v>
      </c>
      <c r="C998" s="18">
        <f>ROUNDDOWN((Table2[[#This Row],[Volume Used]]-'Input Data'!$B$9)/'Input Data'!$B$11,0)*'Input Data'!$B$12</f>
        <v>0.15000000000000002</v>
      </c>
      <c r="D998" s="15">
        <f>-(Table2[[#This Row],[Volume]]*(1-Table2[[#This Row],[Discount]])*'Input Data'!$B$2)/Table2[[#This Row],[Volume]]</f>
        <v>425</v>
      </c>
      <c r="E998">
        <f>ROUNDUP(Table2[[#This Row],[Volume]]/'Input Data'!$B$13,0)</f>
        <v>6</v>
      </c>
      <c r="F998">
        <f>-Table2[[#This Row],[Multiplier]]*'Input Data'!$B$3</f>
        <v>300000</v>
      </c>
      <c r="G998">
        <f>(1 - (1 / (1 + EXP(-((Table2[[#This Row],[Volume]] / 1000) - 4.25))))) * 0.4 + 0.6</f>
        <v>0.69047257029221853</v>
      </c>
      <c r="H998">
        <f>Table2[[#This Row],[Sigmoid]]*'Input Data'!$B$7</f>
        <v>517.85442771916394</v>
      </c>
    </row>
    <row r="999" spans="1:8" x14ac:dyDescent="0.25">
      <c r="A999">
        <v>5485</v>
      </c>
      <c r="B999">
        <f>IF(Table2[[#This Row],[Volume]]&lt;'Input Data'!$B$9,'Input Data'!$B$9,IF(Table2[[#This Row],[Volume]]&gt;'Input Data'!$B$10,'Input Data'!$B$10,Table2[[#This Row],[Volume]]))</f>
        <v>5485</v>
      </c>
      <c r="C999" s="18">
        <f>ROUNDDOWN((Table2[[#This Row],[Volume Used]]-'Input Data'!$B$9)/'Input Data'!$B$11,0)*'Input Data'!$B$12</f>
        <v>0.15000000000000002</v>
      </c>
      <c r="D999" s="15">
        <f>-(Table2[[#This Row],[Volume]]*(1-Table2[[#This Row],[Discount]])*'Input Data'!$B$2)/Table2[[#This Row],[Volume]]</f>
        <v>425</v>
      </c>
      <c r="E999">
        <f>ROUNDUP(Table2[[#This Row],[Volume]]/'Input Data'!$B$13,0)</f>
        <v>6</v>
      </c>
      <c r="F999">
        <f>-Table2[[#This Row],[Multiplier]]*'Input Data'!$B$3</f>
        <v>300000</v>
      </c>
      <c r="G999">
        <f>(1 - (1 / (1 + EXP(-((Table2[[#This Row],[Volume]] / 1000) - 4.25))))) * 0.4 + 0.6</f>
        <v>0.69012300283402872</v>
      </c>
      <c r="H999">
        <f>Table2[[#This Row],[Sigmoid]]*'Input Data'!$B$7</f>
        <v>517.59225212552155</v>
      </c>
    </row>
    <row r="1000" spans="1:8" x14ac:dyDescent="0.25">
      <c r="A1000">
        <v>5490</v>
      </c>
      <c r="B1000">
        <f>IF(Table2[[#This Row],[Volume]]&lt;'Input Data'!$B$9,'Input Data'!$B$9,IF(Table2[[#This Row],[Volume]]&gt;'Input Data'!$B$10,'Input Data'!$B$10,Table2[[#This Row],[Volume]]))</f>
        <v>5490</v>
      </c>
      <c r="C1000" s="18">
        <f>ROUNDDOWN((Table2[[#This Row],[Volume Used]]-'Input Data'!$B$9)/'Input Data'!$B$11,0)*'Input Data'!$B$12</f>
        <v>0.15000000000000002</v>
      </c>
      <c r="D1000" s="15">
        <f>-(Table2[[#This Row],[Volume]]*(1-Table2[[#This Row],[Discount]])*'Input Data'!$B$2)/Table2[[#This Row],[Volume]]</f>
        <v>425</v>
      </c>
      <c r="E1000">
        <f>ROUNDUP(Table2[[#This Row],[Volume]]/'Input Data'!$B$13,0)</f>
        <v>6</v>
      </c>
      <c r="F1000">
        <f>-Table2[[#This Row],[Multiplier]]*'Input Data'!$B$3</f>
        <v>300000</v>
      </c>
      <c r="G1000">
        <f>(1 - (1 / (1 + EXP(-((Table2[[#This Row],[Volume]] / 1000) - 4.25))))) * 0.4 + 0.6</f>
        <v>0.68977439429237053</v>
      </c>
      <c r="H1000">
        <f>Table2[[#This Row],[Sigmoid]]*'Input Data'!$B$7</f>
        <v>517.33079571927794</v>
      </c>
    </row>
    <row r="1001" spans="1:8" x14ac:dyDescent="0.25">
      <c r="A1001">
        <v>5495</v>
      </c>
      <c r="B1001">
        <f>IF(Table2[[#This Row],[Volume]]&lt;'Input Data'!$B$9,'Input Data'!$B$9,IF(Table2[[#This Row],[Volume]]&gt;'Input Data'!$B$10,'Input Data'!$B$10,Table2[[#This Row],[Volume]]))</f>
        <v>5495</v>
      </c>
      <c r="C1001" s="18">
        <f>ROUNDDOWN((Table2[[#This Row],[Volume Used]]-'Input Data'!$B$9)/'Input Data'!$B$11,0)*'Input Data'!$B$12</f>
        <v>0.15000000000000002</v>
      </c>
      <c r="D1001" s="15">
        <f>-(Table2[[#This Row],[Volume]]*(1-Table2[[#This Row],[Discount]])*'Input Data'!$B$2)/Table2[[#This Row],[Volume]]</f>
        <v>425</v>
      </c>
      <c r="E1001">
        <f>ROUNDUP(Table2[[#This Row],[Volume]]/'Input Data'!$B$13,0)</f>
        <v>6</v>
      </c>
      <c r="F1001">
        <f>-Table2[[#This Row],[Multiplier]]*'Input Data'!$B$3</f>
        <v>300000</v>
      </c>
      <c r="G1001">
        <f>(1 - (1 / (1 + EXP(-((Table2[[#This Row],[Volume]] / 1000) - 4.25))))) * 0.4 + 0.6</f>
        <v>0.6894267450666407</v>
      </c>
      <c r="H1001">
        <f>Table2[[#This Row],[Sigmoid]]*'Input Data'!$B$7</f>
        <v>517.07005879998053</v>
      </c>
    </row>
    <row r="1002" spans="1:8" x14ac:dyDescent="0.25">
      <c r="A1002">
        <v>5500</v>
      </c>
      <c r="B1002">
        <f>IF(Table2[[#This Row],[Volume]]&lt;'Input Data'!$B$9,'Input Data'!$B$9,IF(Table2[[#This Row],[Volume]]&gt;'Input Data'!$B$10,'Input Data'!$B$10,Table2[[#This Row],[Volume]]))</f>
        <v>5500</v>
      </c>
      <c r="C1002" s="18">
        <f>ROUNDDOWN((Table2[[#This Row],[Volume Used]]-'Input Data'!$B$9)/'Input Data'!$B$11,0)*'Input Data'!$B$12</f>
        <v>0.15000000000000002</v>
      </c>
      <c r="D1002" s="15">
        <f>-(Table2[[#This Row],[Volume]]*(1-Table2[[#This Row],[Discount]])*'Input Data'!$B$2)/Table2[[#This Row],[Volume]]</f>
        <v>425</v>
      </c>
      <c r="E1002">
        <f>ROUNDUP(Table2[[#This Row],[Volume]]/'Input Data'!$B$13,0)</f>
        <v>6</v>
      </c>
      <c r="F1002">
        <f>-Table2[[#This Row],[Multiplier]]*'Input Data'!$B$3</f>
        <v>300000</v>
      </c>
      <c r="G1002">
        <f>(1 - (1 / (1 + EXP(-((Table2[[#This Row],[Volume]] / 1000) - 4.25))))) * 0.4 + 0.6</f>
        <v>0.68908005553012353</v>
      </c>
      <c r="H1002">
        <f>Table2[[#This Row],[Sigmoid]]*'Input Data'!$B$7</f>
        <v>516.8100416475927</v>
      </c>
    </row>
    <row r="1003" spans="1:8" x14ac:dyDescent="0.25">
      <c r="A1003">
        <v>5505</v>
      </c>
      <c r="B1003">
        <f>IF(Table2[[#This Row],[Volume]]&lt;'Input Data'!$B$9,'Input Data'!$B$9,IF(Table2[[#This Row],[Volume]]&gt;'Input Data'!$B$10,'Input Data'!$B$10,Table2[[#This Row],[Volume]]))</f>
        <v>5505</v>
      </c>
      <c r="C1003" s="18">
        <f>ROUNDDOWN((Table2[[#This Row],[Volume Used]]-'Input Data'!$B$9)/'Input Data'!$B$11,0)*'Input Data'!$B$12</f>
        <v>0.15000000000000002</v>
      </c>
      <c r="D1003" s="15">
        <f>-(Table2[[#This Row],[Volume]]*(1-Table2[[#This Row],[Discount]])*'Input Data'!$B$2)/Table2[[#This Row],[Volume]]</f>
        <v>425</v>
      </c>
      <c r="E1003">
        <f>ROUNDUP(Table2[[#This Row],[Volume]]/'Input Data'!$B$13,0)</f>
        <v>6</v>
      </c>
      <c r="F1003">
        <f>-Table2[[#This Row],[Multiplier]]*'Input Data'!$B$3</f>
        <v>300000</v>
      </c>
      <c r="G1003">
        <f>(1 - (1 / (1 + EXP(-((Table2[[#This Row],[Volume]] / 1000) - 4.25))))) * 0.4 + 0.6</f>
        <v>0.68873432603011975</v>
      </c>
      <c r="H1003">
        <f>Table2[[#This Row],[Sigmoid]]*'Input Data'!$B$7</f>
        <v>516.55074452258987</v>
      </c>
    </row>
    <row r="1004" spans="1:8" x14ac:dyDescent="0.25">
      <c r="A1004">
        <v>5510</v>
      </c>
      <c r="B1004">
        <f>IF(Table2[[#This Row],[Volume]]&lt;'Input Data'!$B$9,'Input Data'!$B$9,IF(Table2[[#This Row],[Volume]]&gt;'Input Data'!$B$10,'Input Data'!$B$10,Table2[[#This Row],[Volume]]))</f>
        <v>5510</v>
      </c>
      <c r="C1004" s="18">
        <f>ROUNDDOWN((Table2[[#This Row],[Volume Used]]-'Input Data'!$B$9)/'Input Data'!$B$11,0)*'Input Data'!$B$12</f>
        <v>0.15000000000000002</v>
      </c>
      <c r="D1004" s="15">
        <f>-(Table2[[#This Row],[Volume]]*(1-Table2[[#This Row],[Discount]])*'Input Data'!$B$2)/Table2[[#This Row],[Volume]]</f>
        <v>425</v>
      </c>
      <c r="E1004">
        <f>ROUNDUP(Table2[[#This Row],[Volume]]/'Input Data'!$B$13,0)</f>
        <v>6</v>
      </c>
      <c r="F1004">
        <f>-Table2[[#This Row],[Multiplier]]*'Input Data'!$B$3</f>
        <v>300000</v>
      </c>
      <c r="G1004">
        <f>(1 - (1 / (1 + EXP(-((Table2[[#This Row],[Volume]] / 1000) - 4.25))))) * 0.4 + 0.6</f>
        <v>0.68838955688807513</v>
      </c>
      <c r="H1004">
        <f>Table2[[#This Row],[Sigmoid]]*'Input Data'!$B$7</f>
        <v>516.29216766605634</v>
      </c>
    </row>
    <row r="1005" spans="1:8" x14ac:dyDescent="0.25">
      <c r="A1005">
        <v>5515</v>
      </c>
      <c r="B1005">
        <f>IF(Table2[[#This Row],[Volume]]&lt;'Input Data'!$B$9,'Input Data'!$B$9,IF(Table2[[#This Row],[Volume]]&gt;'Input Data'!$B$10,'Input Data'!$B$10,Table2[[#This Row],[Volume]]))</f>
        <v>5515</v>
      </c>
      <c r="C1005" s="18">
        <f>ROUNDDOWN((Table2[[#This Row],[Volume Used]]-'Input Data'!$B$9)/'Input Data'!$B$11,0)*'Input Data'!$B$12</f>
        <v>0.15000000000000002</v>
      </c>
      <c r="D1005" s="15">
        <f>-(Table2[[#This Row],[Volume]]*(1-Table2[[#This Row],[Discount]])*'Input Data'!$B$2)/Table2[[#This Row],[Volume]]</f>
        <v>425</v>
      </c>
      <c r="E1005">
        <f>ROUNDUP(Table2[[#This Row],[Volume]]/'Input Data'!$B$13,0)</f>
        <v>6</v>
      </c>
      <c r="F1005">
        <f>-Table2[[#This Row],[Multiplier]]*'Input Data'!$B$3</f>
        <v>300000</v>
      </c>
      <c r="G1005">
        <f>(1 - (1 / (1 + EXP(-((Table2[[#This Row],[Volume]] / 1000) - 4.25))))) * 0.4 + 0.6</f>
        <v>0.68804574839970967</v>
      </c>
      <c r="H1005">
        <f>Table2[[#This Row],[Sigmoid]]*'Input Data'!$B$7</f>
        <v>516.0343112997823</v>
      </c>
    </row>
    <row r="1006" spans="1:8" x14ac:dyDescent="0.25">
      <c r="A1006">
        <v>5520</v>
      </c>
      <c r="B1006">
        <f>IF(Table2[[#This Row],[Volume]]&lt;'Input Data'!$B$9,'Input Data'!$B$9,IF(Table2[[#This Row],[Volume]]&gt;'Input Data'!$B$10,'Input Data'!$B$10,Table2[[#This Row],[Volume]]))</f>
        <v>5520</v>
      </c>
      <c r="C1006" s="18">
        <f>ROUNDDOWN((Table2[[#This Row],[Volume Used]]-'Input Data'!$B$9)/'Input Data'!$B$11,0)*'Input Data'!$B$12</f>
        <v>0.15000000000000002</v>
      </c>
      <c r="D1006" s="15">
        <f>-(Table2[[#This Row],[Volume]]*(1-Table2[[#This Row],[Discount]])*'Input Data'!$B$2)/Table2[[#This Row],[Volume]]</f>
        <v>425</v>
      </c>
      <c r="E1006">
        <f>ROUNDUP(Table2[[#This Row],[Volume]]/'Input Data'!$B$13,0)</f>
        <v>6</v>
      </c>
      <c r="F1006">
        <f>-Table2[[#This Row],[Multiplier]]*'Input Data'!$B$3</f>
        <v>300000</v>
      </c>
      <c r="G1006">
        <f>(1 - (1 / (1 + EXP(-((Table2[[#This Row],[Volume]] / 1000) - 4.25))))) * 0.4 + 0.6</f>
        <v>0.68770290083514873</v>
      </c>
      <c r="H1006">
        <f>Table2[[#This Row],[Sigmoid]]*'Input Data'!$B$7</f>
        <v>515.77717562636155</v>
      </c>
    </row>
    <row r="1007" spans="1:8" x14ac:dyDescent="0.25">
      <c r="A1007">
        <v>5525</v>
      </c>
      <c r="B1007">
        <f>IF(Table2[[#This Row],[Volume]]&lt;'Input Data'!$B$9,'Input Data'!$B$9,IF(Table2[[#This Row],[Volume]]&gt;'Input Data'!$B$10,'Input Data'!$B$10,Table2[[#This Row],[Volume]]))</f>
        <v>5525</v>
      </c>
      <c r="C1007" s="18">
        <f>ROUNDDOWN((Table2[[#This Row],[Volume Used]]-'Input Data'!$B$9)/'Input Data'!$B$11,0)*'Input Data'!$B$12</f>
        <v>0.15000000000000002</v>
      </c>
      <c r="D1007" s="15">
        <f>-(Table2[[#This Row],[Volume]]*(1-Table2[[#This Row],[Discount]])*'Input Data'!$B$2)/Table2[[#This Row],[Volume]]</f>
        <v>425</v>
      </c>
      <c r="E1007">
        <f>ROUNDUP(Table2[[#This Row],[Volume]]/'Input Data'!$B$13,0)</f>
        <v>6</v>
      </c>
      <c r="F1007">
        <f>-Table2[[#This Row],[Multiplier]]*'Input Data'!$B$3</f>
        <v>300000</v>
      </c>
      <c r="G1007">
        <f>(1 - (1 / (1 + EXP(-((Table2[[#This Row],[Volume]] / 1000) - 4.25))))) * 0.4 + 0.6</f>
        <v>0.68736101443905373</v>
      </c>
      <c r="H1007">
        <f>Table2[[#This Row],[Sigmoid]]*'Input Data'!$B$7</f>
        <v>515.52076082929034</v>
      </c>
    </row>
    <row r="1008" spans="1:8" x14ac:dyDescent="0.25">
      <c r="A1008">
        <v>5530</v>
      </c>
      <c r="B1008">
        <f>IF(Table2[[#This Row],[Volume]]&lt;'Input Data'!$B$9,'Input Data'!$B$9,IF(Table2[[#This Row],[Volume]]&gt;'Input Data'!$B$10,'Input Data'!$B$10,Table2[[#This Row],[Volume]]))</f>
        <v>5530</v>
      </c>
      <c r="C1008" s="18">
        <f>ROUNDDOWN((Table2[[#This Row],[Volume Used]]-'Input Data'!$B$9)/'Input Data'!$B$11,0)*'Input Data'!$B$12</f>
        <v>0.15000000000000002</v>
      </c>
      <c r="D1008" s="15">
        <f>-(Table2[[#This Row],[Volume]]*(1-Table2[[#This Row],[Discount]])*'Input Data'!$B$2)/Table2[[#This Row],[Volume]]</f>
        <v>425</v>
      </c>
      <c r="E1008">
        <f>ROUNDUP(Table2[[#This Row],[Volume]]/'Input Data'!$B$13,0)</f>
        <v>6</v>
      </c>
      <c r="F1008">
        <f>-Table2[[#This Row],[Multiplier]]*'Input Data'!$B$3</f>
        <v>300000</v>
      </c>
      <c r="G1008">
        <f>(1 - (1 / (1 + EXP(-((Table2[[#This Row],[Volume]] / 1000) - 4.25))))) * 0.4 + 0.6</f>
        <v>0.68702008943075499</v>
      </c>
      <c r="H1008">
        <f>Table2[[#This Row],[Sigmoid]]*'Input Data'!$B$7</f>
        <v>515.26506707306623</v>
      </c>
    </row>
    <row r="1009" spans="1:8" x14ac:dyDescent="0.25">
      <c r="A1009">
        <v>5535</v>
      </c>
      <c r="B1009">
        <f>IF(Table2[[#This Row],[Volume]]&lt;'Input Data'!$B$9,'Input Data'!$B$9,IF(Table2[[#This Row],[Volume]]&gt;'Input Data'!$B$10,'Input Data'!$B$10,Table2[[#This Row],[Volume]]))</f>
        <v>5535</v>
      </c>
      <c r="C1009" s="18">
        <f>ROUNDDOWN((Table2[[#This Row],[Volume Used]]-'Input Data'!$B$9)/'Input Data'!$B$11,0)*'Input Data'!$B$12</f>
        <v>0.15000000000000002</v>
      </c>
      <c r="D1009" s="15">
        <f>-(Table2[[#This Row],[Volume]]*(1-Table2[[#This Row],[Discount]])*'Input Data'!$B$2)/Table2[[#This Row],[Volume]]</f>
        <v>425</v>
      </c>
      <c r="E1009">
        <f>ROUNDUP(Table2[[#This Row],[Volume]]/'Input Data'!$B$13,0)</f>
        <v>6</v>
      </c>
      <c r="F1009">
        <f>-Table2[[#This Row],[Multiplier]]*'Input Data'!$B$3</f>
        <v>300000</v>
      </c>
      <c r="G1009">
        <f>(1 - (1 / (1 + EXP(-((Table2[[#This Row],[Volume]] / 1000) - 4.25))))) * 0.4 + 0.6</f>
        <v>0.68668012600438366</v>
      </c>
      <c r="H1009">
        <f>Table2[[#This Row],[Sigmoid]]*'Input Data'!$B$7</f>
        <v>515.01009450328775</v>
      </c>
    </row>
    <row r="1010" spans="1:8" x14ac:dyDescent="0.25">
      <c r="A1010">
        <v>5540</v>
      </c>
      <c r="B1010">
        <f>IF(Table2[[#This Row],[Volume]]&lt;'Input Data'!$B$9,'Input Data'!$B$9,IF(Table2[[#This Row],[Volume]]&gt;'Input Data'!$B$10,'Input Data'!$B$10,Table2[[#This Row],[Volume]]))</f>
        <v>5540</v>
      </c>
      <c r="C1010" s="18">
        <f>ROUNDDOWN((Table2[[#This Row],[Volume Used]]-'Input Data'!$B$9)/'Input Data'!$B$11,0)*'Input Data'!$B$12</f>
        <v>0.15000000000000002</v>
      </c>
      <c r="D1010" s="15">
        <f>-(Table2[[#This Row],[Volume]]*(1-Table2[[#This Row],[Discount]])*'Input Data'!$B$2)/Table2[[#This Row],[Volume]]</f>
        <v>425</v>
      </c>
      <c r="E1010">
        <f>ROUNDUP(Table2[[#This Row],[Volume]]/'Input Data'!$B$13,0)</f>
        <v>6</v>
      </c>
      <c r="F1010">
        <f>-Table2[[#This Row],[Multiplier]]*'Input Data'!$B$3</f>
        <v>300000</v>
      </c>
      <c r="G1010">
        <f>(1 - (1 / (1 + EXP(-((Table2[[#This Row],[Volume]] / 1000) - 4.25))))) * 0.4 + 0.6</f>
        <v>0.68634112432900585</v>
      </c>
      <c r="H1010">
        <f>Table2[[#This Row],[Sigmoid]]*'Input Data'!$B$7</f>
        <v>514.75584324675435</v>
      </c>
    </row>
    <row r="1011" spans="1:8" x14ac:dyDescent="0.25">
      <c r="A1011">
        <v>5545</v>
      </c>
      <c r="B1011">
        <f>IF(Table2[[#This Row],[Volume]]&lt;'Input Data'!$B$9,'Input Data'!$B$9,IF(Table2[[#This Row],[Volume]]&gt;'Input Data'!$B$10,'Input Data'!$B$10,Table2[[#This Row],[Volume]]))</f>
        <v>5545</v>
      </c>
      <c r="C1011" s="18">
        <f>ROUNDDOWN((Table2[[#This Row],[Volume Used]]-'Input Data'!$B$9)/'Input Data'!$B$11,0)*'Input Data'!$B$12</f>
        <v>0.15000000000000002</v>
      </c>
      <c r="D1011" s="15">
        <f>-(Table2[[#This Row],[Volume]]*(1-Table2[[#This Row],[Discount]])*'Input Data'!$B$2)/Table2[[#This Row],[Volume]]</f>
        <v>425</v>
      </c>
      <c r="E1011">
        <f>ROUNDUP(Table2[[#This Row],[Volume]]/'Input Data'!$B$13,0)</f>
        <v>6</v>
      </c>
      <c r="F1011">
        <f>-Table2[[#This Row],[Multiplier]]*'Input Data'!$B$3</f>
        <v>300000</v>
      </c>
      <c r="G1011">
        <f>(1 - (1 / (1 + EXP(-((Table2[[#This Row],[Volume]] / 1000) - 4.25))))) * 0.4 + 0.6</f>
        <v>0.68600308454875691</v>
      </c>
      <c r="H1011">
        <f>Table2[[#This Row],[Sigmoid]]*'Input Data'!$B$7</f>
        <v>514.50231341156768</v>
      </c>
    </row>
    <row r="1012" spans="1:8" x14ac:dyDescent="0.25">
      <c r="A1012">
        <v>5550</v>
      </c>
      <c r="B1012">
        <f>IF(Table2[[#This Row],[Volume]]&lt;'Input Data'!$B$9,'Input Data'!$B$9,IF(Table2[[#This Row],[Volume]]&gt;'Input Data'!$B$10,'Input Data'!$B$10,Table2[[#This Row],[Volume]]))</f>
        <v>5550</v>
      </c>
      <c r="C1012" s="18">
        <f>ROUNDDOWN((Table2[[#This Row],[Volume Used]]-'Input Data'!$B$9)/'Input Data'!$B$11,0)*'Input Data'!$B$12</f>
        <v>0.15000000000000002</v>
      </c>
      <c r="D1012" s="15">
        <f>-(Table2[[#This Row],[Volume]]*(1-Table2[[#This Row],[Discount]])*'Input Data'!$B$2)/Table2[[#This Row],[Volume]]</f>
        <v>425</v>
      </c>
      <c r="E1012">
        <f>ROUNDUP(Table2[[#This Row],[Volume]]/'Input Data'!$B$13,0)</f>
        <v>6</v>
      </c>
      <c r="F1012">
        <f>-Table2[[#This Row],[Multiplier]]*'Input Data'!$B$3</f>
        <v>300000</v>
      </c>
      <c r="G1012">
        <f>(1 - (1 / (1 + EXP(-((Table2[[#This Row],[Volume]] / 1000) - 4.25))))) * 0.4 + 0.6</f>
        <v>0.68566600678297651</v>
      </c>
      <c r="H1012">
        <f>Table2[[#This Row],[Sigmoid]]*'Input Data'!$B$7</f>
        <v>514.24950508723236</v>
      </c>
    </row>
    <row r="1013" spans="1:8" x14ac:dyDescent="0.25">
      <c r="A1013">
        <v>5555</v>
      </c>
      <c r="B1013">
        <f>IF(Table2[[#This Row],[Volume]]&lt;'Input Data'!$B$9,'Input Data'!$B$9,IF(Table2[[#This Row],[Volume]]&gt;'Input Data'!$B$10,'Input Data'!$B$10,Table2[[#This Row],[Volume]]))</f>
        <v>5555</v>
      </c>
      <c r="C1013" s="18">
        <f>ROUNDDOWN((Table2[[#This Row],[Volume Used]]-'Input Data'!$B$9)/'Input Data'!$B$11,0)*'Input Data'!$B$12</f>
        <v>0.15000000000000002</v>
      </c>
      <c r="D1013" s="15">
        <f>-(Table2[[#This Row],[Volume]]*(1-Table2[[#This Row],[Discount]])*'Input Data'!$B$2)/Table2[[#This Row],[Volume]]</f>
        <v>425</v>
      </c>
      <c r="E1013">
        <f>ROUNDUP(Table2[[#This Row],[Volume]]/'Input Data'!$B$13,0)</f>
        <v>6</v>
      </c>
      <c r="F1013">
        <f>-Table2[[#This Row],[Multiplier]]*'Input Data'!$B$3</f>
        <v>300000</v>
      </c>
      <c r="G1013">
        <f>(1 - (1 / (1 + EXP(-((Table2[[#This Row],[Volume]] / 1000) - 4.25))))) * 0.4 + 0.6</f>
        <v>0.68532989112634424</v>
      </c>
      <c r="H1013">
        <f>Table2[[#This Row],[Sigmoid]]*'Input Data'!$B$7</f>
        <v>513.99741834475822</v>
      </c>
    </row>
    <row r="1014" spans="1:8" x14ac:dyDescent="0.25">
      <c r="A1014">
        <v>5560</v>
      </c>
      <c r="B1014">
        <f>IF(Table2[[#This Row],[Volume]]&lt;'Input Data'!$B$9,'Input Data'!$B$9,IF(Table2[[#This Row],[Volume]]&gt;'Input Data'!$B$10,'Input Data'!$B$10,Table2[[#This Row],[Volume]]))</f>
        <v>5560</v>
      </c>
      <c r="C1014" s="18">
        <f>ROUNDDOWN((Table2[[#This Row],[Volume Used]]-'Input Data'!$B$9)/'Input Data'!$B$11,0)*'Input Data'!$B$12</f>
        <v>0.15000000000000002</v>
      </c>
      <c r="D1014" s="15">
        <f>-(Table2[[#This Row],[Volume]]*(1-Table2[[#This Row],[Discount]])*'Input Data'!$B$2)/Table2[[#This Row],[Volume]]</f>
        <v>425</v>
      </c>
      <c r="E1014">
        <f>ROUNDUP(Table2[[#This Row],[Volume]]/'Input Data'!$B$13,0)</f>
        <v>6</v>
      </c>
      <c r="F1014">
        <f>-Table2[[#This Row],[Multiplier]]*'Input Data'!$B$3</f>
        <v>300000</v>
      </c>
      <c r="G1014">
        <f>(1 - (1 / (1 + EXP(-((Table2[[#This Row],[Volume]] / 1000) - 4.25))))) * 0.4 + 0.6</f>
        <v>0.68499473764901564</v>
      </c>
      <c r="H1014">
        <f>Table2[[#This Row],[Sigmoid]]*'Input Data'!$B$7</f>
        <v>513.74605323676178</v>
      </c>
    </row>
    <row r="1015" spans="1:8" x14ac:dyDescent="0.25">
      <c r="A1015">
        <v>5565</v>
      </c>
      <c r="B1015">
        <f>IF(Table2[[#This Row],[Volume]]&lt;'Input Data'!$B$9,'Input Data'!$B$9,IF(Table2[[#This Row],[Volume]]&gt;'Input Data'!$B$10,'Input Data'!$B$10,Table2[[#This Row],[Volume]]))</f>
        <v>5565</v>
      </c>
      <c r="C1015" s="18">
        <f>ROUNDDOWN((Table2[[#This Row],[Volume Used]]-'Input Data'!$B$9)/'Input Data'!$B$11,0)*'Input Data'!$B$12</f>
        <v>0.15000000000000002</v>
      </c>
      <c r="D1015" s="15">
        <f>-(Table2[[#This Row],[Volume]]*(1-Table2[[#This Row],[Discount]])*'Input Data'!$B$2)/Table2[[#This Row],[Volume]]</f>
        <v>425</v>
      </c>
      <c r="E1015">
        <f>ROUNDUP(Table2[[#This Row],[Volume]]/'Input Data'!$B$13,0)</f>
        <v>6</v>
      </c>
      <c r="F1015">
        <f>-Table2[[#This Row],[Multiplier]]*'Input Data'!$B$3</f>
        <v>300000</v>
      </c>
      <c r="G1015">
        <f>(1 - (1 / (1 + EXP(-((Table2[[#This Row],[Volume]] / 1000) - 4.25))))) * 0.4 + 0.6</f>
        <v>0.68466054639676044</v>
      </c>
      <c r="H1015">
        <f>Table2[[#This Row],[Sigmoid]]*'Input Data'!$B$7</f>
        <v>513.49540979757035</v>
      </c>
    </row>
    <row r="1016" spans="1:8" x14ac:dyDescent="0.25">
      <c r="A1016">
        <v>5570</v>
      </c>
      <c r="B1016">
        <f>IF(Table2[[#This Row],[Volume]]&lt;'Input Data'!$B$9,'Input Data'!$B$9,IF(Table2[[#This Row],[Volume]]&gt;'Input Data'!$B$10,'Input Data'!$B$10,Table2[[#This Row],[Volume]]))</f>
        <v>5570</v>
      </c>
      <c r="C1016" s="18">
        <f>ROUNDDOWN((Table2[[#This Row],[Volume Used]]-'Input Data'!$B$9)/'Input Data'!$B$11,0)*'Input Data'!$B$12</f>
        <v>0.15000000000000002</v>
      </c>
      <c r="D1016" s="15">
        <f>-(Table2[[#This Row],[Volume]]*(1-Table2[[#This Row],[Discount]])*'Input Data'!$B$2)/Table2[[#This Row],[Volume]]</f>
        <v>425</v>
      </c>
      <c r="E1016">
        <f>ROUNDUP(Table2[[#This Row],[Volume]]/'Input Data'!$B$13,0)</f>
        <v>6</v>
      </c>
      <c r="F1016">
        <f>-Table2[[#This Row],[Multiplier]]*'Input Data'!$B$3</f>
        <v>300000</v>
      </c>
      <c r="G1016">
        <f>(1 - (1 / (1 + EXP(-((Table2[[#This Row],[Volume]] / 1000) - 4.25))))) * 0.4 + 0.6</f>
        <v>0.68432731739109887</v>
      </c>
      <c r="H1016">
        <f>Table2[[#This Row],[Sigmoid]]*'Input Data'!$B$7</f>
        <v>513.24548804332414</v>
      </c>
    </row>
    <row r="1017" spans="1:8" x14ac:dyDescent="0.25">
      <c r="A1017">
        <v>5575</v>
      </c>
      <c r="B1017">
        <f>IF(Table2[[#This Row],[Volume]]&lt;'Input Data'!$B$9,'Input Data'!$B$9,IF(Table2[[#This Row],[Volume]]&gt;'Input Data'!$B$10,'Input Data'!$B$10,Table2[[#This Row],[Volume]]))</f>
        <v>5575</v>
      </c>
      <c r="C1017" s="18">
        <f>ROUNDDOWN((Table2[[#This Row],[Volume Used]]-'Input Data'!$B$9)/'Input Data'!$B$11,0)*'Input Data'!$B$12</f>
        <v>0.15000000000000002</v>
      </c>
      <c r="D1017" s="15">
        <f>-(Table2[[#This Row],[Volume]]*(1-Table2[[#This Row],[Discount]])*'Input Data'!$B$2)/Table2[[#This Row],[Volume]]</f>
        <v>425</v>
      </c>
      <c r="E1017">
        <f>ROUNDUP(Table2[[#This Row],[Volume]]/'Input Data'!$B$13,0)</f>
        <v>6</v>
      </c>
      <c r="F1017">
        <f>-Table2[[#This Row],[Multiplier]]*'Input Data'!$B$3</f>
        <v>300000</v>
      </c>
      <c r="G1017">
        <f>(1 - (1 / (1 + EXP(-((Table2[[#This Row],[Volume]] / 1000) - 4.25))))) * 0.4 + 0.6</f>
        <v>0.68399505062944099</v>
      </c>
      <c r="H1017">
        <f>Table2[[#This Row],[Sigmoid]]*'Input Data'!$B$7</f>
        <v>512.99628797208072</v>
      </c>
    </row>
    <row r="1018" spans="1:8" x14ac:dyDescent="0.25">
      <c r="A1018">
        <v>5580</v>
      </c>
      <c r="B1018">
        <f>IF(Table2[[#This Row],[Volume]]&lt;'Input Data'!$B$9,'Input Data'!$B$9,IF(Table2[[#This Row],[Volume]]&gt;'Input Data'!$B$10,'Input Data'!$B$10,Table2[[#This Row],[Volume]]))</f>
        <v>5580</v>
      </c>
      <c r="C1018" s="18">
        <f>ROUNDDOWN((Table2[[#This Row],[Volume Used]]-'Input Data'!$B$9)/'Input Data'!$B$11,0)*'Input Data'!$B$12</f>
        <v>0.15000000000000002</v>
      </c>
      <c r="D1018" s="15">
        <f>-(Table2[[#This Row],[Volume]]*(1-Table2[[#This Row],[Discount]])*'Input Data'!$B$2)/Table2[[#This Row],[Volume]]</f>
        <v>425</v>
      </c>
      <c r="E1018">
        <f>ROUNDUP(Table2[[#This Row],[Volume]]/'Input Data'!$B$13,0)</f>
        <v>6</v>
      </c>
      <c r="F1018">
        <f>-Table2[[#This Row],[Multiplier]]*'Input Data'!$B$3</f>
        <v>300000</v>
      </c>
      <c r="G1018">
        <f>(1 - (1 / (1 + EXP(-((Table2[[#This Row],[Volume]] / 1000) - 4.25))))) * 0.4 + 0.6</f>
        <v>0.68366374608522529</v>
      </c>
      <c r="H1018">
        <f>Table2[[#This Row],[Sigmoid]]*'Input Data'!$B$7</f>
        <v>512.74780956391896</v>
      </c>
    </row>
    <row r="1019" spans="1:8" x14ac:dyDescent="0.25">
      <c r="A1019">
        <v>5585</v>
      </c>
      <c r="B1019">
        <f>IF(Table2[[#This Row],[Volume]]&lt;'Input Data'!$B$9,'Input Data'!$B$9,IF(Table2[[#This Row],[Volume]]&gt;'Input Data'!$B$10,'Input Data'!$B$10,Table2[[#This Row],[Volume]]))</f>
        <v>5585</v>
      </c>
      <c r="C1019" s="18">
        <f>ROUNDDOWN((Table2[[#This Row],[Volume Used]]-'Input Data'!$B$9)/'Input Data'!$B$11,0)*'Input Data'!$B$12</f>
        <v>0.15000000000000002</v>
      </c>
      <c r="D1019" s="15">
        <f>-(Table2[[#This Row],[Volume]]*(1-Table2[[#This Row],[Discount]])*'Input Data'!$B$2)/Table2[[#This Row],[Volume]]</f>
        <v>425</v>
      </c>
      <c r="E1019">
        <f>ROUNDUP(Table2[[#This Row],[Volume]]/'Input Data'!$B$13,0)</f>
        <v>6</v>
      </c>
      <c r="F1019">
        <f>-Table2[[#This Row],[Multiplier]]*'Input Data'!$B$3</f>
        <v>300000</v>
      </c>
      <c r="G1019">
        <f>(1 - (1 / (1 + EXP(-((Table2[[#This Row],[Volume]] / 1000) - 4.25))))) * 0.4 + 0.6</f>
        <v>0.68333340370805817</v>
      </c>
      <c r="H1019">
        <f>Table2[[#This Row],[Sigmoid]]*'Input Data'!$B$7</f>
        <v>512.50005278104368</v>
      </c>
    </row>
    <row r="1020" spans="1:8" x14ac:dyDescent="0.25">
      <c r="A1020">
        <v>5590</v>
      </c>
      <c r="B1020">
        <f>IF(Table2[[#This Row],[Volume]]&lt;'Input Data'!$B$9,'Input Data'!$B$9,IF(Table2[[#This Row],[Volume]]&gt;'Input Data'!$B$10,'Input Data'!$B$10,Table2[[#This Row],[Volume]]))</f>
        <v>5590</v>
      </c>
      <c r="C1020" s="18">
        <f>ROUNDDOWN((Table2[[#This Row],[Volume Used]]-'Input Data'!$B$9)/'Input Data'!$B$11,0)*'Input Data'!$B$12</f>
        <v>0.15000000000000002</v>
      </c>
      <c r="D1020" s="15">
        <f>-(Table2[[#This Row],[Volume]]*(1-Table2[[#This Row],[Discount]])*'Input Data'!$B$2)/Table2[[#This Row],[Volume]]</f>
        <v>425</v>
      </c>
      <c r="E1020">
        <f>ROUNDUP(Table2[[#This Row],[Volume]]/'Input Data'!$B$13,0)</f>
        <v>6</v>
      </c>
      <c r="F1020">
        <f>-Table2[[#This Row],[Multiplier]]*'Input Data'!$B$3</f>
        <v>300000</v>
      </c>
      <c r="G1020">
        <f>(1 - (1 / (1 + EXP(-((Table2[[#This Row],[Volume]] / 1000) - 4.25))))) * 0.4 + 0.6</f>
        <v>0.68300402342385425</v>
      </c>
      <c r="H1020">
        <f>Table2[[#This Row],[Sigmoid]]*'Input Data'!$B$7</f>
        <v>512.25301756789065</v>
      </c>
    </row>
    <row r="1021" spans="1:8" x14ac:dyDescent="0.25">
      <c r="A1021">
        <v>5595</v>
      </c>
      <c r="B1021">
        <f>IF(Table2[[#This Row],[Volume]]&lt;'Input Data'!$B$9,'Input Data'!$B$9,IF(Table2[[#This Row],[Volume]]&gt;'Input Data'!$B$10,'Input Data'!$B$10,Table2[[#This Row],[Volume]]))</f>
        <v>5595</v>
      </c>
      <c r="C1021" s="18">
        <f>ROUNDDOWN((Table2[[#This Row],[Volume Used]]-'Input Data'!$B$9)/'Input Data'!$B$11,0)*'Input Data'!$B$12</f>
        <v>0.15000000000000002</v>
      </c>
      <c r="D1021" s="15">
        <f>-(Table2[[#This Row],[Volume]]*(1-Table2[[#This Row],[Discount]])*'Input Data'!$B$2)/Table2[[#This Row],[Volume]]</f>
        <v>425</v>
      </c>
      <c r="E1021">
        <f>ROUNDUP(Table2[[#This Row],[Volume]]/'Input Data'!$B$13,0)</f>
        <v>6</v>
      </c>
      <c r="F1021">
        <f>-Table2[[#This Row],[Multiplier]]*'Input Data'!$B$3</f>
        <v>300000</v>
      </c>
      <c r="G1021">
        <f>(1 - (1 / (1 + EXP(-((Table2[[#This Row],[Volume]] / 1000) - 4.25))))) * 0.4 + 0.6</f>
        <v>0.68267560513497672</v>
      </c>
      <c r="H1021">
        <f>Table2[[#This Row],[Sigmoid]]*'Input Data'!$B$7</f>
        <v>512.00670385123249</v>
      </c>
    </row>
    <row r="1022" spans="1:8" x14ac:dyDescent="0.25">
      <c r="A1022">
        <v>5600</v>
      </c>
      <c r="B1022">
        <f>IF(Table2[[#This Row],[Volume]]&lt;'Input Data'!$B$9,'Input Data'!$B$9,IF(Table2[[#This Row],[Volume]]&gt;'Input Data'!$B$10,'Input Data'!$B$10,Table2[[#This Row],[Volume]]))</f>
        <v>5600</v>
      </c>
      <c r="C1022" s="18">
        <f>ROUNDDOWN((Table2[[#This Row],[Volume Used]]-'Input Data'!$B$9)/'Input Data'!$B$11,0)*'Input Data'!$B$12</f>
        <v>0.15000000000000002</v>
      </c>
      <c r="D1022" s="15">
        <f>-(Table2[[#This Row],[Volume]]*(1-Table2[[#This Row],[Discount]])*'Input Data'!$B$2)/Table2[[#This Row],[Volume]]</f>
        <v>425</v>
      </c>
      <c r="E1022">
        <f>ROUNDUP(Table2[[#This Row],[Volume]]/'Input Data'!$B$13,0)</f>
        <v>6</v>
      </c>
      <c r="F1022">
        <f>-Table2[[#This Row],[Multiplier]]*'Input Data'!$B$3</f>
        <v>300000</v>
      </c>
      <c r="G1022">
        <f>(1 - (1 / (1 + EXP(-((Table2[[#This Row],[Volume]] / 1000) - 4.25))))) * 0.4 + 0.6</f>
        <v>0.68234814872037897</v>
      </c>
      <c r="H1022">
        <f>Table2[[#This Row],[Sigmoid]]*'Input Data'!$B$7</f>
        <v>511.76111154028422</v>
      </c>
    </row>
    <row r="1023" spans="1:8" x14ac:dyDescent="0.25">
      <c r="A1023">
        <v>5605</v>
      </c>
      <c r="B1023">
        <f>IF(Table2[[#This Row],[Volume]]&lt;'Input Data'!$B$9,'Input Data'!$B$9,IF(Table2[[#This Row],[Volume]]&gt;'Input Data'!$B$10,'Input Data'!$B$10,Table2[[#This Row],[Volume]]))</f>
        <v>5605</v>
      </c>
      <c r="C1023" s="18">
        <f>ROUNDDOWN((Table2[[#This Row],[Volume Used]]-'Input Data'!$B$9)/'Input Data'!$B$11,0)*'Input Data'!$B$12</f>
        <v>0.15000000000000002</v>
      </c>
      <c r="D1023" s="15">
        <f>-(Table2[[#This Row],[Volume]]*(1-Table2[[#This Row],[Discount]])*'Input Data'!$B$2)/Table2[[#This Row],[Volume]]</f>
        <v>425</v>
      </c>
      <c r="E1023">
        <f>ROUNDUP(Table2[[#This Row],[Volume]]/'Input Data'!$B$13,0)</f>
        <v>6</v>
      </c>
      <c r="F1023">
        <f>-Table2[[#This Row],[Multiplier]]*'Input Data'!$B$3</f>
        <v>300000</v>
      </c>
      <c r="G1023">
        <f>(1 - (1 / (1 + EXP(-((Table2[[#This Row],[Volume]] / 1000) - 4.25))))) * 0.4 + 0.6</f>
        <v>0.68202165403574588</v>
      </c>
      <c r="H1023">
        <f>Table2[[#This Row],[Sigmoid]]*'Input Data'!$B$7</f>
        <v>511.51624052680944</v>
      </c>
    </row>
    <row r="1024" spans="1:8" x14ac:dyDescent="0.25">
      <c r="A1024">
        <v>5610</v>
      </c>
      <c r="B1024">
        <f>IF(Table2[[#This Row],[Volume]]&lt;'Input Data'!$B$9,'Input Data'!$B$9,IF(Table2[[#This Row],[Volume]]&gt;'Input Data'!$B$10,'Input Data'!$B$10,Table2[[#This Row],[Volume]]))</f>
        <v>5610</v>
      </c>
      <c r="C1024" s="18">
        <f>ROUNDDOWN((Table2[[#This Row],[Volume Used]]-'Input Data'!$B$9)/'Input Data'!$B$11,0)*'Input Data'!$B$12</f>
        <v>0.15000000000000002</v>
      </c>
      <c r="D1024" s="15">
        <f>-(Table2[[#This Row],[Volume]]*(1-Table2[[#This Row],[Discount]])*'Input Data'!$B$2)/Table2[[#This Row],[Volume]]</f>
        <v>425</v>
      </c>
      <c r="E1024">
        <f>ROUNDUP(Table2[[#This Row],[Volume]]/'Input Data'!$B$13,0)</f>
        <v>6</v>
      </c>
      <c r="F1024">
        <f>-Table2[[#This Row],[Multiplier]]*'Input Data'!$B$3</f>
        <v>300000</v>
      </c>
      <c r="G1024">
        <f>(1 - (1 / (1 + EXP(-((Table2[[#This Row],[Volume]] / 1000) - 4.25))))) * 0.4 + 0.6</f>
        <v>0.68169612091363674</v>
      </c>
      <c r="H1024">
        <f>Table2[[#This Row],[Sigmoid]]*'Input Data'!$B$7</f>
        <v>511.27209068522757</v>
      </c>
    </row>
    <row r="1025" spans="1:8" x14ac:dyDescent="0.25">
      <c r="A1025">
        <v>5615</v>
      </c>
      <c r="B1025">
        <f>IF(Table2[[#This Row],[Volume]]&lt;'Input Data'!$B$9,'Input Data'!$B$9,IF(Table2[[#This Row],[Volume]]&gt;'Input Data'!$B$10,'Input Data'!$B$10,Table2[[#This Row],[Volume]]))</f>
        <v>5615</v>
      </c>
      <c r="C1025" s="18">
        <f>ROUNDDOWN((Table2[[#This Row],[Volume Used]]-'Input Data'!$B$9)/'Input Data'!$B$11,0)*'Input Data'!$B$12</f>
        <v>0.15000000000000002</v>
      </c>
      <c r="D1025" s="15">
        <f>-(Table2[[#This Row],[Volume]]*(1-Table2[[#This Row],[Discount]])*'Input Data'!$B$2)/Table2[[#This Row],[Volume]]</f>
        <v>425</v>
      </c>
      <c r="E1025">
        <f>ROUNDUP(Table2[[#This Row],[Volume]]/'Input Data'!$B$13,0)</f>
        <v>6</v>
      </c>
      <c r="F1025">
        <f>-Table2[[#This Row],[Multiplier]]*'Input Data'!$B$3</f>
        <v>300000</v>
      </c>
      <c r="G1025">
        <f>(1 - (1 / (1 + EXP(-((Table2[[#This Row],[Volume]] / 1000) - 4.25))))) * 0.4 + 0.6</f>
        <v>0.68137154916362697</v>
      </c>
      <c r="H1025">
        <f>Table2[[#This Row],[Sigmoid]]*'Input Data'!$B$7</f>
        <v>511.02866187272025</v>
      </c>
    </row>
    <row r="1026" spans="1:8" x14ac:dyDescent="0.25">
      <c r="A1026">
        <v>5620</v>
      </c>
      <c r="B1026">
        <f>IF(Table2[[#This Row],[Volume]]&lt;'Input Data'!$B$9,'Input Data'!$B$9,IF(Table2[[#This Row],[Volume]]&gt;'Input Data'!$B$10,'Input Data'!$B$10,Table2[[#This Row],[Volume]]))</f>
        <v>5620</v>
      </c>
      <c r="C1026" s="18">
        <f>ROUNDDOWN((Table2[[#This Row],[Volume Used]]-'Input Data'!$B$9)/'Input Data'!$B$11,0)*'Input Data'!$B$12</f>
        <v>0.15000000000000002</v>
      </c>
      <c r="D1026" s="15">
        <f>-(Table2[[#This Row],[Volume]]*(1-Table2[[#This Row],[Discount]])*'Input Data'!$B$2)/Table2[[#This Row],[Volume]]</f>
        <v>425</v>
      </c>
      <c r="E1026">
        <f>ROUNDUP(Table2[[#This Row],[Volume]]/'Input Data'!$B$13,0)</f>
        <v>6</v>
      </c>
      <c r="F1026">
        <f>-Table2[[#This Row],[Multiplier]]*'Input Data'!$B$3</f>
        <v>300000</v>
      </c>
      <c r="G1026">
        <f>(1 - (1 / (1 + EXP(-((Table2[[#This Row],[Volume]] / 1000) - 4.25))))) * 0.4 + 0.6</f>
        <v>0.68104793857245216</v>
      </c>
      <c r="H1026">
        <f>Table2[[#This Row],[Sigmoid]]*'Input Data'!$B$7</f>
        <v>510.78595392933914</v>
      </c>
    </row>
    <row r="1027" spans="1:8" x14ac:dyDescent="0.25">
      <c r="A1027">
        <v>5625</v>
      </c>
      <c r="B1027">
        <f>IF(Table2[[#This Row],[Volume]]&lt;'Input Data'!$B$9,'Input Data'!$B$9,IF(Table2[[#This Row],[Volume]]&gt;'Input Data'!$B$10,'Input Data'!$B$10,Table2[[#This Row],[Volume]]))</f>
        <v>5625</v>
      </c>
      <c r="C1027" s="18">
        <f>ROUNDDOWN((Table2[[#This Row],[Volume Used]]-'Input Data'!$B$9)/'Input Data'!$B$11,0)*'Input Data'!$B$12</f>
        <v>0.15000000000000002</v>
      </c>
      <c r="D1027" s="15">
        <f>-(Table2[[#This Row],[Volume]]*(1-Table2[[#This Row],[Discount]])*'Input Data'!$B$2)/Table2[[#This Row],[Volume]]</f>
        <v>425</v>
      </c>
      <c r="E1027">
        <f>ROUNDUP(Table2[[#This Row],[Volume]]/'Input Data'!$B$13,0)</f>
        <v>6</v>
      </c>
      <c r="F1027">
        <f>-Table2[[#This Row],[Multiplier]]*'Input Data'!$B$3</f>
        <v>300000</v>
      </c>
      <c r="G1027">
        <f>(1 - (1 / (1 + EXP(-((Table2[[#This Row],[Volume]] / 1000) - 4.25))))) * 0.4 + 0.6</f>
        <v>0.68072528890415152</v>
      </c>
      <c r="H1027">
        <f>Table2[[#This Row],[Sigmoid]]*'Input Data'!$B$7</f>
        <v>510.54396667811363</v>
      </c>
    </row>
    <row r="1028" spans="1:8" x14ac:dyDescent="0.25">
      <c r="A1028">
        <v>5630</v>
      </c>
      <c r="B1028">
        <f>IF(Table2[[#This Row],[Volume]]&lt;'Input Data'!$B$9,'Input Data'!$B$9,IF(Table2[[#This Row],[Volume]]&gt;'Input Data'!$B$10,'Input Data'!$B$10,Table2[[#This Row],[Volume]]))</f>
        <v>5630</v>
      </c>
      <c r="C1028" s="18">
        <f>ROUNDDOWN((Table2[[#This Row],[Volume Used]]-'Input Data'!$B$9)/'Input Data'!$B$11,0)*'Input Data'!$B$12</f>
        <v>0.15000000000000002</v>
      </c>
      <c r="D1028" s="15">
        <f>-(Table2[[#This Row],[Volume]]*(1-Table2[[#This Row],[Discount]])*'Input Data'!$B$2)/Table2[[#This Row],[Volume]]</f>
        <v>425</v>
      </c>
      <c r="E1028">
        <f>ROUNDUP(Table2[[#This Row],[Volume]]/'Input Data'!$B$13,0)</f>
        <v>6</v>
      </c>
      <c r="F1028">
        <f>-Table2[[#This Row],[Multiplier]]*'Input Data'!$B$3</f>
        <v>300000</v>
      </c>
      <c r="G1028">
        <f>(1 - (1 / (1 + EXP(-((Table2[[#This Row],[Volume]] / 1000) - 4.25))))) * 0.4 + 0.6</f>
        <v>0.68040359990021171</v>
      </c>
      <c r="H1028">
        <f>Table2[[#This Row],[Sigmoid]]*'Input Data'!$B$7</f>
        <v>510.30269992515878</v>
      </c>
    </row>
    <row r="1029" spans="1:8" x14ac:dyDescent="0.25">
      <c r="A1029">
        <v>5635</v>
      </c>
      <c r="B1029">
        <f>IF(Table2[[#This Row],[Volume]]&lt;'Input Data'!$B$9,'Input Data'!$B$9,IF(Table2[[#This Row],[Volume]]&gt;'Input Data'!$B$10,'Input Data'!$B$10,Table2[[#This Row],[Volume]]))</f>
        <v>5635</v>
      </c>
      <c r="C1029" s="18">
        <f>ROUNDDOWN((Table2[[#This Row],[Volume Used]]-'Input Data'!$B$9)/'Input Data'!$B$11,0)*'Input Data'!$B$12</f>
        <v>0.15000000000000002</v>
      </c>
      <c r="D1029" s="15">
        <f>-(Table2[[#This Row],[Volume]]*(1-Table2[[#This Row],[Discount]])*'Input Data'!$B$2)/Table2[[#This Row],[Volume]]</f>
        <v>425</v>
      </c>
      <c r="E1029">
        <f>ROUNDUP(Table2[[#This Row],[Volume]]/'Input Data'!$B$13,0)</f>
        <v>6</v>
      </c>
      <c r="F1029">
        <f>-Table2[[#This Row],[Multiplier]]*'Input Data'!$B$3</f>
        <v>300000</v>
      </c>
      <c r="G1029">
        <f>(1 - (1 / (1 + EXP(-((Table2[[#This Row],[Volume]] / 1000) - 4.25))))) * 0.4 + 0.6</f>
        <v>0.68008287127971179</v>
      </c>
      <c r="H1029">
        <f>Table2[[#This Row],[Sigmoid]]*'Input Data'!$B$7</f>
        <v>510.06215345978381</v>
      </c>
    </row>
    <row r="1030" spans="1:8" x14ac:dyDescent="0.25">
      <c r="A1030">
        <v>5640</v>
      </c>
      <c r="B1030">
        <f>IF(Table2[[#This Row],[Volume]]&lt;'Input Data'!$B$9,'Input Data'!$B$9,IF(Table2[[#This Row],[Volume]]&gt;'Input Data'!$B$10,'Input Data'!$B$10,Table2[[#This Row],[Volume]]))</f>
        <v>5640</v>
      </c>
      <c r="C1030" s="18">
        <f>ROUNDDOWN((Table2[[#This Row],[Volume Used]]-'Input Data'!$B$9)/'Input Data'!$B$11,0)*'Input Data'!$B$12</f>
        <v>0.15000000000000002</v>
      </c>
      <c r="D1030" s="15">
        <f>-(Table2[[#This Row],[Volume]]*(1-Table2[[#This Row],[Discount]])*'Input Data'!$B$2)/Table2[[#This Row],[Volume]]</f>
        <v>425</v>
      </c>
      <c r="E1030">
        <f>ROUNDUP(Table2[[#This Row],[Volume]]/'Input Data'!$B$13,0)</f>
        <v>6</v>
      </c>
      <c r="F1030">
        <f>-Table2[[#This Row],[Multiplier]]*'Input Data'!$B$3</f>
        <v>300000</v>
      </c>
      <c r="G1030">
        <f>(1 - (1 / (1 + EXP(-((Table2[[#This Row],[Volume]] / 1000) - 4.25))))) * 0.4 + 0.6</f>
        <v>0.67976310273946738</v>
      </c>
      <c r="H1030">
        <f>Table2[[#This Row],[Sigmoid]]*'Input Data'!$B$7</f>
        <v>509.82232705460052</v>
      </c>
    </row>
    <row r="1031" spans="1:8" x14ac:dyDescent="0.25">
      <c r="A1031">
        <v>5645</v>
      </c>
      <c r="B1031">
        <f>IF(Table2[[#This Row],[Volume]]&lt;'Input Data'!$B$9,'Input Data'!$B$9,IF(Table2[[#This Row],[Volume]]&gt;'Input Data'!$B$10,'Input Data'!$B$10,Table2[[#This Row],[Volume]]))</f>
        <v>5645</v>
      </c>
      <c r="C1031" s="18">
        <f>ROUNDDOWN((Table2[[#This Row],[Volume Used]]-'Input Data'!$B$9)/'Input Data'!$B$11,0)*'Input Data'!$B$12</f>
        <v>0.15000000000000002</v>
      </c>
      <c r="D1031" s="15">
        <f>-(Table2[[#This Row],[Volume]]*(1-Table2[[#This Row],[Discount]])*'Input Data'!$B$2)/Table2[[#This Row],[Volume]]</f>
        <v>425</v>
      </c>
      <c r="E1031">
        <f>ROUNDUP(Table2[[#This Row],[Volume]]/'Input Data'!$B$13,0)</f>
        <v>6</v>
      </c>
      <c r="F1031">
        <f>-Table2[[#This Row],[Multiplier]]*'Input Data'!$B$3</f>
        <v>300000</v>
      </c>
      <c r="G1031">
        <f>(1 - (1 / (1 + EXP(-((Table2[[#This Row],[Volume]] / 1000) - 4.25))))) * 0.4 + 0.6</f>
        <v>0.67944429395417716</v>
      </c>
      <c r="H1031">
        <f>Table2[[#This Row],[Sigmoid]]*'Input Data'!$B$7</f>
        <v>509.58322046563285</v>
      </c>
    </row>
    <row r="1032" spans="1:8" x14ac:dyDescent="0.25">
      <c r="A1032">
        <v>5650</v>
      </c>
      <c r="B1032">
        <f>IF(Table2[[#This Row],[Volume]]&lt;'Input Data'!$B$9,'Input Data'!$B$9,IF(Table2[[#This Row],[Volume]]&gt;'Input Data'!$B$10,'Input Data'!$B$10,Table2[[#This Row],[Volume]]))</f>
        <v>5650</v>
      </c>
      <c r="C1032" s="18">
        <f>ROUNDDOWN((Table2[[#This Row],[Volume Used]]-'Input Data'!$B$9)/'Input Data'!$B$11,0)*'Input Data'!$B$12</f>
        <v>0.15000000000000002</v>
      </c>
      <c r="D1032" s="15">
        <f>-(Table2[[#This Row],[Volume]]*(1-Table2[[#This Row],[Discount]])*'Input Data'!$B$2)/Table2[[#This Row],[Volume]]</f>
        <v>425</v>
      </c>
      <c r="E1032">
        <f>ROUNDUP(Table2[[#This Row],[Volume]]/'Input Data'!$B$13,0)</f>
        <v>6</v>
      </c>
      <c r="F1032">
        <f>-Table2[[#This Row],[Multiplier]]*'Input Data'!$B$3</f>
        <v>300000</v>
      </c>
      <c r="G1032">
        <f>(1 - (1 / (1 + EXP(-((Table2[[#This Row],[Volume]] / 1000) - 4.25))))) * 0.4 + 0.6</f>
        <v>0.67912644457656723</v>
      </c>
      <c r="H1032">
        <f>Table2[[#This Row],[Sigmoid]]*'Input Data'!$B$7</f>
        <v>509.34483343242545</v>
      </c>
    </row>
    <row r="1033" spans="1:8" x14ac:dyDescent="0.25">
      <c r="A1033">
        <v>5655</v>
      </c>
      <c r="B1033">
        <f>IF(Table2[[#This Row],[Volume]]&lt;'Input Data'!$B$9,'Input Data'!$B$9,IF(Table2[[#This Row],[Volume]]&gt;'Input Data'!$B$10,'Input Data'!$B$10,Table2[[#This Row],[Volume]]))</f>
        <v>5655</v>
      </c>
      <c r="C1033" s="18">
        <f>ROUNDDOWN((Table2[[#This Row],[Volume Used]]-'Input Data'!$B$9)/'Input Data'!$B$11,0)*'Input Data'!$B$12</f>
        <v>0.15000000000000002</v>
      </c>
      <c r="D1033" s="15">
        <f>-(Table2[[#This Row],[Volume]]*(1-Table2[[#This Row],[Discount]])*'Input Data'!$B$2)/Table2[[#This Row],[Volume]]</f>
        <v>425</v>
      </c>
      <c r="E1033">
        <f>ROUNDUP(Table2[[#This Row],[Volume]]/'Input Data'!$B$13,0)</f>
        <v>6</v>
      </c>
      <c r="F1033">
        <f>-Table2[[#This Row],[Multiplier]]*'Input Data'!$B$3</f>
        <v>300000</v>
      </c>
      <c r="G1033">
        <f>(1 - (1 / (1 + EXP(-((Table2[[#This Row],[Volume]] / 1000) - 4.25))))) * 0.4 + 0.6</f>
        <v>0.67880955423753842</v>
      </c>
      <c r="H1033">
        <f>Table2[[#This Row],[Sigmoid]]*'Input Data'!$B$7</f>
        <v>509.10716567815382</v>
      </c>
    </row>
    <row r="1034" spans="1:8" x14ac:dyDescent="0.25">
      <c r="A1034">
        <v>5660</v>
      </c>
      <c r="B1034">
        <f>IF(Table2[[#This Row],[Volume]]&lt;'Input Data'!$B$9,'Input Data'!$B$9,IF(Table2[[#This Row],[Volume]]&gt;'Input Data'!$B$10,'Input Data'!$B$10,Table2[[#This Row],[Volume]]))</f>
        <v>5660</v>
      </c>
      <c r="C1034" s="18">
        <f>ROUNDDOWN((Table2[[#This Row],[Volume Used]]-'Input Data'!$B$9)/'Input Data'!$B$11,0)*'Input Data'!$B$12</f>
        <v>0.15000000000000002</v>
      </c>
      <c r="D1034" s="15">
        <f>-(Table2[[#This Row],[Volume]]*(1-Table2[[#This Row],[Discount]])*'Input Data'!$B$2)/Table2[[#This Row],[Volume]]</f>
        <v>425</v>
      </c>
      <c r="E1034">
        <f>ROUNDUP(Table2[[#This Row],[Volume]]/'Input Data'!$B$13,0)</f>
        <v>6</v>
      </c>
      <c r="F1034">
        <f>-Table2[[#This Row],[Multiplier]]*'Input Data'!$B$3</f>
        <v>300000</v>
      </c>
      <c r="G1034">
        <f>(1 - (1 / (1 + EXP(-((Table2[[#This Row],[Volume]] / 1000) - 4.25))))) * 0.4 + 0.6</f>
        <v>0.67849362254631163</v>
      </c>
      <c r="H1034">
        <f>Table2[[#This Row],[Sigmoid]]*'Input Data'!$B$7</f>
        <v>508.8702169097337</v>
      </c>
    </row>
    <row r="1035" spans="1:8" x14ac:dyDescent="0.25">
      <c r="A1035">
        <v>5665</v>
      </c>
      <c r="B1035">
        <f>IF(Table2[[#This Row],[Volume]]&lt;'Input Data'!$B$9,'Input Data'!$B$9,IF(Table2[[#This Row],[Volume]]&gt;'Input Data'!$B$10,'Input Data'!$B$10,Table2[[#This Row],[Volume]]))</f>
        <v>5665</v>
      </c>
      <c r="C1035" s="18">
        <f>ROUNDDOWN((Table2[[#This Row],[Volume Used]]-'Input Data'!$B$9)/'Input Data'!$B$11,0)*'Input Data'!$B$12</f>
        <v>0.15000000000000002</v>
      </c>
      <c r="D1035" s="15">
        <f>-(Table2[[#This Row],[Volume]]*(1-Table2[[#This Row],[Discount]])*'Input Data'!$B$2)/Table2[[#This Row],[Volume]]</f>
        <v>425</v>
      </c>
      <c r="E1035">
        <f>ROUNDUP(Table2[[#This Row],[Volume]]/'Input Data'!$B$13,0)</f>
        <v>6</v>
      </c>
      <c r="F1035">
        <f>-Table2[[#This Row],[Multiplier]]*'Input Data'!$B$3</f>
        <v>300000</v>
      </c>
      <c r="G1035">
        <f>(1 - (1 / (1 + EXP(-((Table2[[#This Row],[Volume]] / 1000) - 4.25))))) * 0.4 + 0.6</f>
        <v>0.67817864909057513</v>
      </c>
      <c r="H1035">
        <f>Table2[[#This Row],[Sigmoid]]*'Input Data'!$B$7</f>
        <v>508.63398681793132</v>
      </c>
    </row>
    <row r="1036" spans="1:8" x14ac:dyDescent="0.25">
      <c r="A1036">
        <v>5670</v>
      </c>
      <c r="B1036">
        <f>IF(Table2[[#This Row],[Volume]]&lt;'Input Data'!$B$9,'Input Data'!$B$9,IF(Table2[[#This Row],[Volume]]&gt;'Input Data'!$B$10,'Input Data'!$B$10,Table2[[#This Row],[Volume]]))</f>
        <v>5670</v>
      </c>
      <c r="C1036" s="18">
        <f>ROUNDDOWN((Table2[[#This Row],[Volume Used]]-'Input Data'!$B$9)/'Input Data'!$B$11,0)*'Input Data'!$B$12</f>
        <v>0.15000000000000002</v>
      </c>
      <c r="D1036" s="15">
        <f>-(Table2[[#This Row],[Volume]]*(1-Table2[[#This Row],[Discount]])*'Input Data'!$B$2)/Table2[[#This Row],[Volume]]</f>
        <v>425</v>
      </c>
      <c r="E1036">
        <f>ROUNDUP(Table2[[#This Row],[Volume]]/'Input Data'!$B$13,0)</f>
        <v>6</v>
      </c>
      <c r="F1036">
        <f>-Table2[[#This Row],[Multiplier]]*'Input Data'!$B$3</f>
        <v>300000</v>
      </c>
      <c r="G1036">
        <f>(1 - (1 / (1 + EXP(-((Table2[[#This Row],[Volume]] / 1000) - 4.25))))) * 0.4 + 0.6</f>
        <v>0.67786463343663117</v>
      </c>
      <c r="H1036">
        <f>Table2[[#This Row],[Sigmoid]]*'Input Data'!$B$7</f>
        <v>508.39847507747339</v>
      </c>
    </row>
    <row r="1037" spans="1:8" x14ac:dyDescent="0.25">
      <c r="A1037">
        <v>5675</v>
      </c>
      <c r="B1037">
        <f>IF(Table2[[#This Row],[Volume]]&lt;'Input Data'!$B$9,'Input Data'!$B$9,IF(Table2[[#This Row],[Volume]]&gt;'Input Data'!$B$10,'Input Data'!$B$10,Table2[[#This Row],[Volume]]))</f>
        <v>5675</v>
      </c>
      <c r="C1037" s="18">
        <f>ROUNDDOWN((Table2[[#This Row],[Volume Used]]-'Input Data'!$B$9)/'Input Data'!$B$11,0)*'Input Data'!$B$12</f>
        <v>0.15000000000000002</v>
      </c>
      <c r="D1037" s="15">
        <f>-(Table2[[#This Row],[Volume]]*(1-Table2[[#This Row],[Discount]])*'Input Data'!$B$2)/Table2[[#This Row],[Volume]]</f>
        <v>425</v>
      </c>
      <c r="E1037">
        <f>ROUNDUP(Table2[[#This Row],[Volume]]/'Input Data'!$B$13,0)</f>
        <v>6</v>
      </c>
      <c r="F1037">
        <f>-Table2[[#This Row],[Multiplier]]*'Input Data'!$B$3</f>
        <v>300000</v>
      </c>
      <c r="G1037">
        <f>(1 - (1 / (1 + EXP(-((Table2[[#This Row],[Volume]] / 1000) - 4.25))))) * 0.4 + 0.6</f>
        <v>0.67755157512954389</v>
      </c>
      <c r="H1037">
        <f>Table2[[#This Row],[Sigmoid]]*'Input Data'!$B$7</f>
        <v>508.16368134715793</v>
      </c>
    </row>
    <row r="1038" spans="1:8" x14ac:dyDescent="0.25">
      <c r="A1038">
        <v>5680</v>
      </c>
      <c r="B1038">
        <f>IF(Table2[[#This Row],[Volume]]&lt;'Input Data'!$B$9,'Input Data'!$B$9,IF(Table2[[#This Row],[Volume]]&gt;'Input Data'!$B$10,'Input Data'!$B$10,Table2[[#This Row],[Volume]]))</f>
        <v>5680</v>
      </c>
      <c r="C1038" s="18">
        <f>ROUNDDOWN((Table2[[#This Row],[Volume Used]]-'Input Data'!$B$9)/'Input Data'!$B$11,0)*'Input Data'!$B$12</f>
        <v>0.15000000000000002</v>
      </c>
      <c r="D1038" s="15">
        <f>-(Table2[[#This Row],[Volume]]*(1-Table2[[#This Row],[Discount]])*'Input Data'!$B$2)/Table2[[#This Row],[Volume]]</f>
        <v>425</v>
      </c>
      <c r="E1038">
        <f>ROUNDUP(Table2[[#This Row],[Volume]]/'Input Data'!$B$13,0)</f>
        <v>6</v>
      </c>
      <c r="F1038">
        <f>-Table2[[#This Row],[Multiplier]]*'Input Data'!$B$3</f>
        <v>300000</v>
      </c>
      <c r="G1038">
        <f>(1 - (1 / (1 + EXP(-((Table2[[#This Row],[Volume]] / 1000) - 4.25))))) * 0.4 + 0.6</f>
        <v>0.67723947369328652</v>
      </c>
      <c r="H1038">
        <f>Table2[[#This Row],[Sigmoid]]*'Input Data'!$B$7</f>
        <v>507.9296052699649</v>
      </c>
    </row>
    <row r="1039" spans="1:8" x14ac:dyDescent="0.25">
      <c r="A1039">
        <v>5685</v>
      </c>
      <c r="B1039">
        <f>IF(Table2[[#This Row],[Volume]]&lt;'Input Data'!$B$9,'Input Data'!$B$9,IF(Table2[[#This Row],[Volume]]&gt;'Input Data'!$B$10,'Input Data'!$B$10,Table2[[#This Row],[Volume]]))</f>
        <v>5685</v>
      </c>
      <c r="C1039" s="18">
        <f>ROUNDDOWN((Table2[[#This Row],[Volume Used]]-'Input Data'!$B$9)/'Input Data'!$B$11,0)*'Input Data'!$B$12</f>
        <v>0.15000000000000002</v>
      </c>
      <c r="D1039" s="15">
        <f>-(Table2[[#This Row],[Volume]]*(1-Table2[[#This Row],[Discount]])*'Input Data'!$B$2)/Table2[[#This Row],[Volume]]</f>
        <v>425</v>
      </c>
      <c r="E1039">
        <f>ROUNDUP(Table2[[#This Row],[Volume]]/'Input Data'!$B$13,0)</f>
        <v>6</v>
      </c>
      <c r="F1039">
        <f>-Table2[[#This Row],[Multiplier]]*'Input Data'!$B$3</f>
        <v>300000</v>
      </c>
      <c r="G1039">
        <f>(1 - (1 / (1 + EXP(-((Table2[[#This Row],[Volume]] / 1000) - 4.25))))) * 0.4 + 0.6</f>
        <v>0.67692832863088914</v>
      </c>
      <c r="H1039">
        <f>Table2[[#This Row],[Sigmoid]]*'Input Data'!$B$7</f>
        <v>507.69624647316687</v>
      </c>
    </row>
    <row r="1040" spans="1:8" x14ac:dyDescent="0.25">
      <c r="A1040">
        <v>5690</v>
      </c>
      <c r="B1040">
        <f>IF(Table2[[#This Row],[Volume]]&lt;'Input Data'!$B$9,'Input Data'!$B$9,IF(Table2[[#This Row],[Volume]]&gt;'Input Data'!$B$10,'Input Data'!$B$10,Table2[[#This Row],[Volume]]))</f>
        <v>5690</v>
      </c>
      <c r="C1040" s="18">
        <f>ROUNDDOWN((Table2[[#This Row],[Volume Used]]-'Input Data'!$B$9)/'Input Data'!$B$11,0)*'Input Data'!$B$12</f>
        <v>0.15000000000000002</v>
      </c>
      <c r="D1040" s="15">
        <f>-(Table2[[#This Row],[Volume]]*(1-Table2[[#This Row],[Discount]])*'Input Data'!$B$2)/Table2[[#This Row],[Volume]]</f>
        <v>425</v>
      </c>
      <c r="E1040">
        <f>ROUNDUP(Table2[[#This Row],[Volume]]/'Input Data'!$B$13,0)</f>
        <v>6</v>
      </c>
      <c r="F1040">
        <f>-Table2[[#This Row],[Multiplier]]*'Input Data'!$B$3</f>
        <v>300000</v>
      </c>
      <c r="G1040">
        <f>(1 - (1 / (1 + EXP(-((Table2[[#This Row],[Volume]] / 1000) - 4.25))))) * 0.4 + 0.6</f>
        <v>0.67661813942458693</v>
      </c>
      <c r="H1040">
        <f>Table2[[#This Row],[Sigmoid]]*'Input Data'!$B$7</f>
        <v>507.46360456844019</v>
      </c>
    </row>
    <row r="1041" spans="1:8" x14ac:dyDescent="0.25">
      <c r="A1041">
        <v>5695</v>
      </c>
      <c r="B1041">
        <f>IF(Table2[[#This Row],[Volume]]&lt;'Input Data'!$B$9,'Input Data'!$B$9,IF(Table2[[#This Row],[Volume]]&gt;'Input Data'!$B$10,'Input Data'!$B$10,Table2[[#This Row],[Volume]]))</f>
        <v>5695</v>
      </c>
      <c r="C1041" s="18">
        <f>ROUNDDOWN((Table2[[#This Row],[Volume Used]]-'Input Data'!$B$9)/'Input Data'!$B$11,0)*'Input Data'!$B$12</f>
        <v>0.15000000000000002</v>
      </c>
      <c r="D1041" s="15">
        <f>-(Table2[[#This Row],[Volume]]*(1-Table2[[#This Row],[Discount]])*'Input Data'!$B$2)/Table2[[#This Row],[Volume]]</f>
        <v>425</v>
      </c>
      <c r="E1041">
        <f>ROUNDUP(Table2[[#This Row],[Volume]]/'Input Data'!$B$13,0)</f>
        <v>6</v>
      </c>
      <c r="F1041">
        <f>-Table2[[#This Row],[Multiplier]]*'Input Data'!$B$3</f>
        <v>300000</v>
      </c>
      <c r="G1041">
        <f>(1 - (1 / (1 + EXP(-((Table2[[#This Row],[Volume]] / 1000) - 4.25))))) * 0.4 + 0.6</f>
        <v>0.67630890553596879</v>
      </c>
      <c r="H1041">
        <f>Table2[[#This Row],[Sigmoid]]*'Input Data'!$B$7</f>
        <v>507.23167915197661</v>
      </c>
    </row>
    <row r="1042" spans="1:8" x14ac:dyDescent="0.25">
      <c r="A1042">
        <v>5700</v>
      </c>
      <c r="B1042">
        <f>IF(Table2[[#This Row],[Volume]]&lt;'Input Data'!$B$9,'Input Data'!$B$9,IF(Table2[[#This Row],[Volume]]&gt;'Input Data'!$B$10,'Input Data'!$B$10,Table2[[#This Row],[Volume]]))</f>
        <v>5700</v>
      </c>
      <c r="C1042" s="18">
        <f>ROUNDDOWN((Table2[[#This Row],[Volume Used]]-'Input Data'!$B$9)/'Input Data'!$B$11,0)*'Input Data'!$B$12</f>
        <v>0.15000000000000002</v>
      </c>
      <c r="D1042" s="15">
        <f>-(Table2[[#This Row],[Volume]]*(1-Table2[[#This Row],[Discount]])*'Input Data'!$B$2)/Table2[[#This Row],[Volume]]</f>
        <v>425</v>
      </c>
      <c r="E1042">
        <f>ROUNDUP(Table2[[#This Row],[Volume]]/'Input Data'!$B$13,0)</f>
        <v>6</v>
      </c>
      <c r="F1042">
        <f>-Table2[[#This Row],[Multiplier]]*'Input Data'!$B$3</f>
        <v>300000</v>
      </c>
      <c r="G1042">
        <f>(1 - (1 / (1 + EXP(-((Table2[[#This Row],[Volume]] / 1000) - 4.25))))) * 0.4 + 0.6</f>
        <v>0.67600062640612513</v>
      </c>
      <c r="H1042">
        <f>Table2[[#This Row],[Sigmoid]]*'Input Data'!$B$7</f>
        <v>507.00046980459382</v>
      </c>
    </row>
    <row r="1043" spans="1:8" x14ac:dyDescent="0.25">
      <c r="A1043">
        <v>5705</v>
      </c>
      <c r="B1043">
        <f>IF(Table2[[#This Row],[Volume]]&lt;'Input Data'!$B$9,'Input Data'!$B$9,IF(Table2[[#This Row],[Volume]]&gt;'Input Data'!$B$10,'Input Data'!$B$10,Table2[[#This Row],[Volume]]))</f>
        <v>5705</v>
      </c>
      <c r="C1043" s="18">
        <f>ROUNDDOWN((Table2[[#This Row],[Volume Used]]-'Input Data'!$B$9)/'Input Data'!$B$11,0)*'Input Data'!$B$12</f>
        <v>0.15000000000000002</v>
      </c>
      <c r="D1043" s="15">
        <f>-(Table2[[#This Row],[Volume]]*(1-Table2[[#This Row],[Discount]])*'Input Data'!$B$2)/Table2[[#This Row],[Volume]]</f>
        <v>425</v>
      </c>
      <c r="E1043">
        <f>ROUNDUP(Table2[[#This Row],[Volume]]/'Input Data'!$B$13,0)</f>
        <v>6</v>
      </c>
      <c r="F1043">
        <f>-Table2[[#This Row],[Multiplier]]*'Input Data'!$B$3</f>
        <v>300000</v>
      </c>
      <c r="G1043">
        <f>(1 - (1 / (1 + EXP(-((Table2[[#This Row],[Volume]] / 1000) - 4.25))))) * 0.4 + 0.6</f>
        <v>0.67569330145579776</v>
      </c>
      <c r="H1043">
        <f>Table2[[#This Row],[Sigmoid]]*'Input Data'!$B$7</f>
        <v>506.76997609184832</v>
      </c>
    </row>
    <row r="1044" spans="1:8" x14ac:dyDescent="0.25">
      <c r="A1044">
        <v>5710</v>
      </c>
      <c r="B1044">
        <f>IF(Table2[[#This Row],[Volume]]&lt;'Input Data'!$B$9,'Input Data'!$B$9,IF(Table2[[#This Row],[Volume]]&gt;'Input Data'!$B$10,'Input Data'!$B$10,Table2[[#This Row],[Volume]]))</f>
        <v>5710</v>
      </c>
      <c r="C1044" s="18">
        <f>ROUNDDOWN((Table2[[#This Row],[Volume Used]]-'Input Data'!$B$9)/'Input Data'!$B$11,0)*'Input Data'!$B$12</f>
        <v>0.15000000000000002</v>
      </c>
      <c r="D1044" s="15">
        <f>-(Table2[[#This Row],[Volume]]*(1-Table2[[#This Row],[Discount]])*'Input Data'!$B$2)/Table2[[#This Row],[Volume]]</f>
        <v>425</v>
      </c>
      <c r="E1044">
        <f>ROUNDUP(Table2[[#This Row],[Volume]]/'Input Data'!$B$13,0)</f>
        <v>6</v>
      </c>
      <c r="F1044">
        <f>-Table2[[#This Row],[Multiplier]]*'Input Data'!$B$3</f>
        <v>300000</v>
      </c>
      <c r="G1044">
        <f>(1 - (1 / (1 + EXP(-((Table2[[#This Row],[Volume]] / 1000) - 4.25))))) * 0.4 + 0.6</f>
        <v>0.67538693008552775</v>
      </c>
      <c r="H1044">
        <f>Table2[[#This Row],[Sigmoid]]*'Input Data'!$B$7</f>
        <v>506.54019756414579</v>
      </c>
    </row>
    <row r="1045" spans="1:8" x14ac:dyDescent="0.25">
      <c r="A1045">
        <v>5715</v>
      </c>
      <c r="B1045">
        <f>IF(Table2[[#This Row],[Volume]]&lt;'Input Data'!$B$9,'Input Data'!$B$9,IF(Table2[[#This Row],[Volume]]&gt;'Input Data'!$B$10,'Input Data'!$B$10,Table2[[#This Row],[Volume]]))</f>
        <v>5715</v>
      </c>
      <c r="C1045" s="18">
        <f>ROUNDDOWN((Table2[[#This Row],[Volume Used]]-'Input Data'!$B$9)/'Input Data'!$B$11,0)*'Input Data'!$B$12</f>
        <v>0.15000000000000002</v>
      </c>
      <c r="D1045" s="15">
        <f>-(Table2[[#This Row],[Volume]]*(1-Table2[[#This Row],[Discount]])*'Input Data'!$B$2)/Table2[[#This Row],[Volume]]</f>
        <v>425</v>
      </c>
      <c r="E1045">
        <f>ROUNDUP(Table2[[#This Row],[Volume]]/'Input Data'!$B$13,0)</f>
        <v>6</v>
      </c>
      <c r="F1045">
        <f>-Table2[[#This Row],[Multiplier]]*'Input Data'!$B$3</f>
        <v>300000</v>
      </c>
      <c r="G1045">
        <f>(1 - (1 / (1 + EXP(-((Table2[[#This Row],[Volume]] / 1000) - 4.25))))) * 0.4 + 0.6</f>
        <v>0.67508151167580532</v>
      </c>
      <c r="H1045">
        <f>Table2[[#This Row],[Sigmoid]]*'Input Data'!$B$7</f>
        <v>506.31113375685402</v>
      </c>
    </row>
    <row r="1046" spans="1:8" x14ac:dyDescent="0.25">
      <c r="A1046">
        <v>5720</v>
      </c>
      <c r="B1046">
        <f>IF(Table2[[#This Row],[Volume]]&lt;'Input Data'!$B$9,'Input Data'!$B$9,IF(Table2[[#This Row],[Volume]]&gt;'Input Data'!$B$10,'Input Data'!$B$10,Table2[[#This Row],[Volume]]))</f>
        <v>5720</v>
      </c>
      <c r="C1046" s="18">
        <f>ROUNDDOWN((Table2[[#This Row],[Volume Used]]-'Input Data'!$B$9)/'Input Data'!$B$11,0)*'Input Data'!$B$12</f>
        <v>0.15000000000000002</v>
      </c>
      <c r="D1046" s="15">
        <f>-(Table2[[#This Row],[Volume]]*(1-Table2[[#This Row],[Discount]])*'Input Data'!$B$2)/Table2[[#This Row],[Volume]]</f>
        <v>425</v>
      </c>
      <c r="E1046">
        <f>ROUNDUP(Table2[[#This Row],[Volume]]/'Input Data'!$B$13,0)</f>
        <v>6</v>
      </c>
      <c r="F1046">
        <f>-Table2[[#This Row],[Multiplier]]*'Input Data'!$B$3</f>
        <v>300000</v>
      </c>
      <c r="G1046">
        <f>(1 - (1 / (1 + EXP(-((Table2[[#This Row],[Volume]] / 1000) - 4.25))))) * 0.4 + 0.6</f>
        <v>0.67477704558721852</v>
      </c>
      <c r="H1046">
        <f>Table2[[#This Row],[Sigmoid]]*'Input Data'!$B$7</f>
        <v>506.08278419041386</v>
      </c>
    </row>
    <row r="1047" spans="1:8" x14ac:dyDescent="0.25">
      <c r="A1047">
        <v>5725</v>
      </c>
      <c r="B1047">
        <f>IF(Table2[[#This Row],[Volume]]&lt;'Input Data'!$B$9,'Input Data'!$B$9,IF(Table2[[#This Row],[Volume]]&gt;'Input Data'!$B$10,'Input Data'!$B$10,Table2[[#This Row],[Volume]]))</f>
        <v>5725</v>
      </c>
      <c r="C1047" s="18">
        <f>ROUNDDOWN((Table2[[#This Row],[Volume Used]]-'Input Data'!$B$9)/'Input Data'!$B$11,0)*'Input Data'!$B$12</f>
        <v>0.15000000000000002</v>
      </c>
      <c r="D1047" s="15">
        <f>-(Table2[[#This Row],[Volume]]*(1-Table2[[#This Row],[Discount]])*'Input Data'!$B$2)/Table2[[#This Row],[Volume]]</f>
        <v>425</v>
      </c>
      <c r="E1047">
        <f>ROUNDUP(Table2[[#This Row],[Volume]]/'Input Data'!$B$13,0)</f>
        <v>6</v>
      </c>
      <c r="F1047">
        <f>-Table2[[#This Row],[Multiplier]]*'Input Data'!$B$3</f>
        <v>300000</v>
      </c>
      <c r="G1047">
        <f>(1 - (1 / (1 + EXP(-((Table2[[#This Row],[Volume]] / 1000) - 4.25))))) * 0.4 + 0.6</f>
        <v>0.67447353116060338</v>
      </c>
      <c r="H1047">
        <f>Table2[[#This Row],[Sigmoid]]*'Input Data'!$B$7</f>
        <v>505.85514837045253</v>
      </c>
    </row>
    <row r="1048" spans="1:8" x14ac:dyDescent="0.25">
      <c r="A1048">
        <v>5730</v>
      </c>
      <c r="B1048">
        <f>IF(Table2[[#This Row],[Volume]]&lt;'Input Data'!$B$9,'Input Data'!$B$9,IF(Table2[[#This Row],[Volume]]&gt;'Input Data'!$B$10,'Input Data'!$B$10,Table2[[#This Row],[Volume]]))</f>
        <v>5730</v>
      </c>
      <c r="C1048" s="18">
        <f>ROUNDDOWN((Table2[[#This Row],[Volume Used]]-'Input Data'!$B$9)/'Input Data'!$B$11,0)*'Input Data'!$B$12</f>
        <v>0.15000000000000002</v>
      </c>
      <c r="D1048" s="15">
        <f>-(Table2[[#This Row],[Volume]]*(1-Table2[[#This Row],[Discount]])*'Input Data'!$B$2)/Table2[[#This Row],[Volume]]</f>
        <v>425</v>
      </c>
      <c r="E1048">
        <f>ROUNDUP(Table2[[#This Row],[Volume]]/'Input Data'!$B$13,0)</f>
        <v>6</v>
      </c>
      <c r="F1048">
        <f>-Table2[[#This Row],[Multiplier]]*'Input Data'!$B$3</f>
        <v>300000</v>
      </c>
      <c r="G1048">
        <f>(1 - (1 / (1 + EXP(-((Table2[[#This Row],[Volume]] / 1000) - 4.25))))) * 0.4 + 0.6</f>
        <v>0.67417096771719287</v>
      </c>
      <c r="H1048">
        <f>Table2[[#This Row],[Sigmoid]]*'Input Data'!$B$7</f>
        <v>505.62822578789468</v>
      </c>
    </row>
    <row r="1049" spans="1:8" x14ac:dyDescent="0.25">
      <c r="A1049">
        <v>5735</v>
      </c>
      <c r="B1049">
        <f>IF(Table2[[#This Row],[Volume]]&lt;'Input Data'!$B$9,'Input Data'!$B$9,IF(Table2[[#This Row],[Volume]]&gt;'Input Data'!$B$10,'Input Data'!$B$10,Table2[[#This Row],[Volume]]))</f>
        <v>5735</v>
      </c>
      <c r="C1049" s="18">
        <f>ROUNDDOWN((Table2[[#This Row],[Volume Used]]-'Input Data'!$B$9)/'Input Data'!$B$11,0)*'Input Data'!$B$12</f>
        <v>0.15000000000000002</v>
      </c>
      <c r="D1049" s="15">
        <f>-(Table2[[#This Row],[Volume]]*(1-Table2[[#This Row],[Discount]])*'Input Data'!$B$2)/Table2[[#This Row],[Volume]]</f>
        <v>425</v>
      </c>
      <c r="E1049">
        <f>ROUNDUP(Table2[[#This Row],[Volume]]/'Input Data'!$B$13,0)</f>
        <v>6</v>
      </c>
      <c r="F1049">
        <f>-Table2[[#This Row],[Multiplier]]*'Input Data'!$B$3</f>
        <v>300000</v>
      </c>
      <c r="G1049">
        <f>(1 - (1 / (1 + EXP(-((Table2[[#This Row],[Volume]] / 1000) - 4.25))))) * 0.4 + 0.6</f>
        <v>0.67386935455876684</v>
      </c>
      <c r="H1049">
        <f>Table2[[#This Row],[Sigmoid]]*'Input Data'!$B$7</f>
        <v>505.40201591907515</v>
      </c>
    </row>
    <row r="1050" spans="1:8" x14ac:dyDescent="0.25">
      <c r="A1050">
        <v>5740</v>
      </c>
      <c r="B1050">
        <f>IF(Table2[[#This Row],[Volume]]&lt;'Input Data'!$B$9,'Input Data'!$B$9,IF(Table2[[#This Row],[Volume]]&gt;'Input Data'!$B$10,'Input Data'!$B$10,Table2[[#This Row],[Volume]]))</f>
        <v>5740</v>
      </c>
      <c r="C1050" s="18">
        <f>ROUNDDOWN((Table2[[#This Row],[Volume Used]]-'Input Data'!$B$9)/'Input Data'!$B$11,0)*'Input Data'!$B$12</f>
        <v>0.15000000000000002</v>
      </c>
      <c r="D1050" s="15">
        <f>-(Table2[[#This Row],[Volume]]*(1-Table2[[#This Row],[Discount]])*'Input Data'!$B$2)/Table2[[#This Row],[Volume]]</f>
        <v>425</v>
      </c>
      <c r="E1050">
        <f>ROUNDUP(Table2[[#This Row],[Volume]]/'Input Data'!$B$13,0)</f>
        <v>6</v>
      </c>
      <c r="F1050">
        <f>-Table2[[#This Row],[Multiplier]]*'Input Data'!$B$3</f>
        <v>300000</v>
      </c>
      <c r="G1050">
        <f>(1 - (1 / (1 + EXP(-((Table2[[#This Row],[Volume]] / 1000) - 4.25))))) * 0.4 + 0.6</f>
        <v>0.6735686909678017</v>
      </c>
      <c r="H1050">
        <f>Table2[[#This Row],[Sigmoid]]*'Input Data'!$B$7</f>
        <v>505.17651822585128</v>
      </c>
    </row>
    <row r="1051" spans="1:8" x14ac:dyDescent="0.25">
      <c r="A1051">
        <v>5745</v>
      </c>
      <c r="B1051">
        <f>IF(Table2[[#This Row],[Volume]]&lt;'Input Data'!$B$9,'Input Data'!$B$9,IF(Table2[[#This Row],[Volume]]&gt;'Input Data'!$B$10,'Input Data'!$B$10,Table2[[#This Row],[Volume]]))</f>
        <v>5745</v>
      </c>
      <c r="C1051" s="18">
        <f>ROUNDDOWN((Table2[[#This Row],[Volume Used]]-'Input Data'!$B$9)/'Input Data'!$B$11,0)*'Input Data'!$B$12</f>
        <v>0.15000000000000002</v>
      </c>
      <c r="D1051" s="15">
        <f>-(Table2[[#This Row],[Volume]]*(1-Table2[[#This Row],[Discount]])*'Input Data'!$B$2)/Table2[[#This Row],[Volume]]</f>
        <v>425</v>
      </c>
      <c r="E1051">
        <f>ROUNDUP(Table2[[#This Row],[Volume]]/'Input Data'!$B$13,0)</f>
        <v>6</v>
      </c>
      <c r="F1051">
        <f>-Table2[[#This Row],[Multiplier]]*'Input Data'!$B$3</f>
        <v>300000</v>
      </c>
      <c r="G1051">
        <f>(1 - (1 / (1 + EXP(-((Table2[[#This Row],[Volume]] / 1000) - 4.25))))) * 0.4 + 0.6</f>
        <v>0.67326897620762038</v>
      </c>
      <c r="H1051">
        <f>Table2[[#This Row],[Sigmoid]]*'Input Data'!$B$7</f>
        <v>504.95173215571526</v>
      </c>
    </row>
    <row r="1052" spans="1:8" x14ac:dyDescent="0.25">
      <c r="A1052">
        <v>5750</v>
      </c>
      <c r="B1052">
        <f>IF(Table2[[#This Row],[Volume]]&lt;'Input Data'!$B$9,'Input Data'!$B$9,IF(Table2[[#This Row],[Volume]]&gt;'Input Data'!$B$10,'Input Data'!$B$10,Table2[[#This Row],[Volume]]))</f>
        <v>5750</v>
      </c>
      <c r="C1052" s="18">
        <f>ROUNDDOWN((Table2[[#This Row],[Volume Used]]-'Input Data'!$B$9)/'Input Data'!$B$11,0)*'Input Data'!$B$12</f>
        <v>0.15000000000000002</v>
      </c>
      <c r="D1052" s="15">
        <f>-(Table2[[#This Row],[Volume]]*(1-Table2[[#This Row],[Discount]])*'Input Data'!$B$2)/Table2[[#This Row],[Volume]]</f>
        <v>425</v>
      </c>
      <c r="E1052">
        <f>ROUNDUP(Table2[[#This Row],[Volume]]/'Input Data'!$B$13,0)</f>
        <v>6</v>
      </c>
      <c r="F1052">
        <f>-Table2[[#This Row],[Multiplier]]*'Input Data'!$B$3</f>
        <v>300000</v>
      </c>
      <c r="G1052">
        <f>(1 - (1 / (1 + EXP(-((Table2[[#This Row],[Volume]] / 1000) - 4.25))))) * 0.4 + 0.6</f>
        <v>0.6729702095225425</v>
      </c>
      <c r="H1052">
        <f>Table2[[#This Row],[Sigmoid]]*'Input Data'!$B$7</f>
        <v>504.72765714190689</v>
      </c>
    </row>
    <row r="1053" spans="1:8" x14ac:dyDescent="0.25">
      <c r="A1053">
        <v>5755</v>
      </c>
      <c r="B1053">
        <f>IF(Table2[[#This Row],[Volume]]&lt;'Input Data'!$B$9,'Input Data'!$B$9,IF(Table2[[#This Row],[Volume]]&gt;'Input Data'!$B$10,'Input Data'!$B$10,Table2[[#This Row],[Volume]]))</f>
        <v>5755</v>
      </c>
      <c r="C1053" s="18">
        <f>ROUNDDOWN((Table2[[#This Row],[Volume Used]]-'Input Data'!$B$9)/'Input Data'!$B$11,0)*'Input Data'!$B$12</f>
        <v>0.15000000000000002</v>
      </c>
      <c r="D1053" s="15">
        <f>-(Table2[[#This Row],[Volume]]*(1-Table2[[#This Row],[Discount]])*'Input Data'!$B$2)/Table2[[#This Row],[Volume]]</f>
        <v>425</v>
      </c>
      <c r="E1053">
        <f>ROUNDUP(Table2[[#This Row],[Volume]]/'Input Data'!$B$13,0)</f>
        <v>6</v>
      </c>
      <c r="F1053">
        <f>-Table2[[#This Row],[Multiplier]]*'Input Data'!$B$3</f>
        <v>300000</v>
      </c>
      <c r="G1053">
        <f>(1 - (1 / (1 + EXP(-((Table2[[#This Row],[Volume]] / 1000) - 4.25))))) * 0.4 + 0.6</f>
        <v>0.67267239013803382</v>
      </c>
      <c r="H1053">
        <f>Table2[[#This Row],[Sigmoid]]*'Input Data'!$B$7</f>
        <v>504.50429260352536</v>
      </c>
    </row>
    <row r="1054" spans="1:8" x14ac:dyDescent="0.25">
      <c r="A1054">
        <v>5760</v>
      </c>
      <c r="B1054">
        <f>IF(Table2[[#This Row],[Volume]]&lt;'Input Data'!$B$9,'Input Data'!$B$9,IF(Table2[[#This Row],[Volume]]&gt;'Input Data'!$B$10,'Input Data'!$B$10,Table2[[#This Row],[Volume]]))</f>
        <v>5760</v>
      </c>
      <c r="C1054" s="18">
        <f>ROUNDDOWN((Table2[[#This Row],[Volume Used]]-'Input Data'!$B$9)/'Input Data'!$B$11,0)*'Input Data'!$B$12</f>
        <v>0.15000000000000002</v>
      </c>
      <c r="D1054" s="15">
        <f>-(Table2[[#This Row],[Volume]]*(1-Table2[[#This Row],[Discount]])*'Input Data'!$B$2)/Table2[[#This Row],[Volume]]</f>
        <v>425</v>
      </c>
      <c r="E1054">
        <f>ROUNDUP(Table2[[#This Row],[Volume]]/'Input Data'!$B$13,0)</f>
        <v>6</v>
      </c>
      <c r="F1054">
        <f>-Table2[[#This Row],[Multiplier]]*'Input Data'!$B$3</f>
        <v>300000</v>
      </c>
      <c r="G1054">
        <f>(1 - (1 / (1 + EXP(-((Table2[[#This Row],[Volume]] / 1000) - 4.25))))) * 0.4 + 0.6</f>
        <v>0.67237551726085676</v>
      </c>
      <c r="H1054">
        <f>Table2[[#This Row],[Sigmoid]]*'Input Data'!$B$7</f>
        <v>504.28163794564256</v>
      </c>
    </row>
    <row r="1055" spans="1:8" x14ac:dyDescent="0.25">
      <c r="A1055">
        <v>5765</v>
      </c>
      <c r="B1055">
        <f>IF(Table2[[#This Row],[Volume]]&lt;'Input Data'!$B$9,'Input Data'!$B$9,IF(Table2[[#This Row],[Volume]]&gt;'Input Data'!$B$10,'Input Data'!$B$10,Table2[[#This Row],[Volume]]))</f>
        <v>5765</v>
      </c>
      <c r="C1055" s="18">
        <f>ROUNDDOWN((Table2[[#This Row],[Volume Used]]-'Input Data'!$B$9)/'Input Data'!$B$11,0)*'Input Data'!$B$12</f>
        <v>0.15000000000000002</v>
      </c>
      <c r="D1055" s="15">
        <f>-(Table2[[#This Row],[Volume]]*(1-Table2[[#This Row],[Discount]])*'Input Data'!$B$2)/Table2[[#This Row],[Volume]]</f>
        <v>425</v>
      </c>
      <c r="E1055">
        <f>ROUNDUP(Table2[[#This Row],[Volume]]/'Input Data'!$B$13,0)</f>
        <v>6</v>
      </c>
      <c r="F1055">
        <f>-Table2[[#This Row],[Multiplier]]*'Input Data'!$B$3</f>
        <v>300000</v>
      </c>
      <c r="G1055">
        <f>(1 - (1 / (1 + EXP(-((Table2[[#This Row],[Volume]] / 1000) - 4.25))))) * 0.4 + 0.6</f>
        <v>0.67207959007922047</v>
      </c>
      <c r="H1055">
        <f>Table2[[#This Row],[Sigmoid]]*'Input Data'!$B$7</f>
        <v>504.05969255941534</v>
      </c>
    </row>
    <row r="1056" spans="1:8" x14ac:dyDescent="0.25">
      <c r="A1056">
        <v>5770</v>
      </c>
      <c r="B1056">
        <f>IF(Table2[[#This Row],[Volume]]&lt;'Input Data'!$B$9,'Input Data'!$B$9,IF(Table2[[#This Row],[Volume]]&gt;'Input Data'!$B$10,'Input Data'!$B$10,Table2[[#This Row],[Volume]]))</f>
        <v>5770</v>
      </c>
      <c r="C1056" s="18">
        <f>ROUNDDOWN((Table2[[#This Row],[Volume Used]]-'Input Data'!$B$9)/'Input Data'!$B$11,0)*'Input Data'!$B$12</f>
        <v>0.15000000000000002</v>
      </c>
      <c r="D1056" s="15">
        <f>-(Table2[[#This Row],[Volume]]*(1-Table2[[#This Row],[Discount]])*'Input Data'!$B$2)/Table2[[#This Row],[Volume]]</f>
        <v>425</v>
      </c>
      <c r="E1056">
        <f>ROUNDUP(Table2[[#This Row],[Volume]]/'Input Data'!$B$13,0)</f>
        <v>6</v>
      </c>
      <c r="F1056">
        <f>-Table2[[#This Row],[Multiplier]]*'Input Data'!$B$3</f>
        <v>300000</v>
      </c>
      <c r="G1056">
        <f>(1 - (1 / (1 + EXP(-((Table2[[#This Row],[Volume]] / 1000) - 4.25))))) * 0.4 + 0.6</f>
        <v>0.6717846077629307</v>
      </c>
      <c r="H1056">
        <f>Table2[[#This Row],[Sigmoid]]*'Input Data'!$B$7</f>
        <v>503.838455822198</v>
      </c>
    </row>
    <row r="1057" spans="1:8" x14ac:dyDescent="0.25">
      <c r="A1057">
        <v>5775</v>
      </c>
      <c r="B1057">
        <f>IF(Table2[[#This Row],[Volume]]&lt;'Input Data'!$B$9,'Input Data'!$B$9,IF(Table2[[#This Row],[Volume]]&gt;'Input Data'!$B$10,'Input Data'!$B$10,Table2[[#This Row],[Volume]]))</f>
        <v>5775</v>
      </c>
      <c r="C1057" s="18">
        <f>ROUNDDOWN((Table2[[#This Row],[Volume Used]]-'Input Data'!$B$9)/'Input Data'!$B$11,0)*'Input Data'!$B$12</f>
        <v>0.15000000000000002</v>
      </c>
      <c r="D1057" s="15">
        <f>-(Table2[[#This Row],[Volume]]*(1-Table2[[#This Row],[Discount]])*'Input Data'!$B$2)/Table2[[#This Row],[Volume]]</f>
        <v>425</v>
      </c>
      <c r="E1057">
        <f>ROUNDUP(Table2[[#This Row],[Volume]]/'Input Data'!$B$13,0)</f>
        <v>6</v>
      </c>
      <c r="F1057">
        <f>-Table2[[#This Row],[Multiplier]]*'Input Data'!$B$3</f>
        <v>300000</v>
      </c>
      <c r="G1057">
        <f>(1 - (1 / (1 + EXP(-((Table2[[#This Row],[Volume]] / 1000) - 4.25))))) * 0.4 + 0.6</f>
        <v>0.67149056946354013</v>
      </c>
      <c r="H1057">
        <f>Table2[[#This Row],[Sigmoid]]*'Input Data'!$B$7</f>
        <v>503.61792709765513</v>
      </c>
    </row>
    <row r="1058" spans="1:8" x14ac:dyDescent="0.25">
      <c r="A1058">
        <v>5780</v>
      </c>
      <c r="B1058">
        <f>IF(Table2[[#This Row],[Volume]]&lt;'Input Data'!$B$9,'Input Data'!$B$9,IF(Table2[[#This Row],[Volume]]&gt;'Input Data'!$B$10,'Input Data'!$B$10,Table2[[#This Row],[Volume]]))</f>
        <v>5780</v>
      </c>
      <c r="C1058" s="18">
        <f>ROUNDDOWN((Table2[[#This Row],[Volume Used]]-'Input Data'!$B$9)/'Input Data'!$B$11,0)*'Input Data'!$B$12</f>
        <v>0.15000000000000002</v>
      </c>
      <c r="D1058" s="15">
        <f>-(Table2[[#This Row],[Volume]]*(1-Table2[[#This Row],[Discount]])*'Input Data'!$B$2)/Table2[[#This Row],[Volume]]</f>
        <v>425</v>
      </c>
      <c r="E1058">
        <f>ROUNDUP(Table2[[#This Row],[Volume]]/'Input Data'!$B$13,0)</f>
        <v>6</v>
      </c>
      <c r="F1058">
        <f>-Table2[[#This Row],[Multiplier]]*'Input Data'!$B$3</f>
        <v>300000</v>
      </c>
      <c r="G1058">
        <f>(1 - (1 / (1 + EXP(-((Table2[[#This Row],[Volume]] / 1000) - 4.25))))) * 0.4 + 0.6</f>
        <v>0.67119747431449861</v>
      </c>
      <c r="H1058">
        <f>Table2[[#This Row],[Sigmoid]]*'Input Data'!$B$7</f>
        <v>503.39810573587397</v>
      </c>
    </row>
    <row r="1059" spans="1:8" x14ac:dyDescent="0.25">
      <c r="A1059">
        <v>5785</v>
      </c>
      <c r="B1059">
        <f>IF(Table2[[#This Row],[Volume]]&lt;'Input Data'!$B$9,'Input Data'!$B$9,IF(Table2[[#This Row],[Volume]]&gt;'Input Data'!$B$10,'Input Data'!$B$10,Table2[[#This Row],[Volume]]))</f>
        <v>5785</v>
      </c>
      <c r="C1059" s="18">
        <f>ROUNDDOWN((Table2[[#This Row],[Volume Used]]-'Input Data'!$B$9)/'Input Data'!$B$11,0)*'Input Data'!$B$12</f>
        <v>0.15000000000000002</v>
      </c>
      <c r="D1059" s="15">
        <f>-(Table2[[#This Row],[Volume]]*(1-Table2[[#This Row],[Discount]])*'Input Data'!$B$2)/Table2[[#This Row],[Volume]]</f>
        <v>425</v>
      </c>
      <c r="E1059">
        <f>ROUNDUP(Table2[[#This Row],[Volume]]/'Input Data'!$B$13,0)</f>
        <v>6</v>
      </c>
      <c r="F1059">
        <f>-Table2[[#This Row],[Multiplier]]*'Input Data'!$B$3</f>
        <v>300000</v>
      </c>
      <c r="G1059">
        <f>(1 - (1 / (1 + EXP(-((Table2[[#This Row],[Volume]] / 1000) - 4.25))))) * 0.4 + 0.6</f>
        <v>0.67090532143130277</v>
      </c>
      <c r="H1059">
        <f>Table2[[#This Row],[Sigmoid]]*'Input Data'!$B$7</f>
        <v>503.17899107347705</v>
      </c>
    </row>
    <row r="1060" spans="1:8" x14ac:dyDescent="0.25">
      <c r="A1060">
        <v>5790</v>
      </c>
      <c r="B1060">
        <f>IF(Table2[[#This Row],[Volume]]&lt;'Input Data'!$B$9,'Input Data'!$B$9,IF(Table2[[#This Row],[Volume]]&gt;'Input Data'!$B$10,'Input Data'!$B$10,Table2[[#This Row],[Volume]]))</f>
        <v>5790</v>
      </c>
      <c r="C1060" s="18">
        <f>ROUNDDOWN((Table2[[#This Row],[Volume Used]]-'Input Data'!$B$9)/'Input Data'!$B$11,0)*'Input Data'!$B$12</f>
        <v>0.15000000000000002</v>
      </c>
      <c r="D1060" s="15">
        <f>-(Table2[[#This Row],[Volume]]*(1-Table2[[#This Row],[Discount]])*'Input Data'!$B$2)/Table2[[#This Row],[Volume]]</f>
        <v>425</v>
      </c>
      <c r="E1060">
        <f>ROUNDUP(Table2[[#This Row],[Volume]]/'Input Data'!$B$13,0)</f>
        <v>6</v>
      </c>
      <c r="F1060">
        <f>-Table2[[#This Row],[Multiplier]]*'Input Data'!$B$3</f>
        <v>300000</v>
      </c>
      <c r="G1060">
        <f>(1 - (1 / (1 + EXP(-((Table2[[#This Row],[Volume]] / 1000) - 4.25))))) * 0.4 + 0.6</f>
        <v>0.67061410991164661</v>
      </c>
      <c r="H1060">
        <f>Table2[[#This Row],[Sigmoid]]*'Input Data'!$B$7</f>
        <v>502.96058243373494</v>
      </c>
    </row>
    <row r="1061" spans="1:8" x14ac:dyDescent="0.25">
      <c r="A1061">
        <v>5795</v>
      </c>
      <c r="B1061">
        <f>IF(Table2[[#This Row],[Volume]]&lt;'Input Data'!$B$9,'Input Data'!$B$9,IF(Table2[[#This Row],[Volume]]&gt;'Input Data'!$B$10,'Input Data'!$B$10,Table2[[#This Row],[Volume]]))</f>
        <v>5795</v>
      </c>
      <c r="C1061" s="18">
        <f>ROUNDDOWN((Table2[[#This Row],[Volume Used]]-'Input Data'!$B$9)/'Input Data'!$B$11,0)*'Input Data'!$B$12</f>
        <v>0.15000000000000002</v>
      </c>
      <c r="D1061" s="15">
        <f>-(Table2[[#This Row],[Volume]]*(1-Table2[[#This Row],[Discount]])*'Input Data'!$B$2)/Table2[[#This Row],[Volume]]</f>
        <v>425</v>
      </c>
      <c r="E1061">
        <f>ROUNDUP(Table2[[#This Row],[Volume]]/'Input Data'!$B$13,0)</f>
        <v>6</v>
      </c>
      <c r="F1061">
        <f>-Table2[[#This Row],[Multiplier]]*'Input Data'!$B$3</f>
        <v>300000</v>
      </c>
      <c r="G1061">
        <f>(1 - (1 / (1 + EXP(-((Table2[[#This Row],[Volume]] / 1000) - 4.25))))) * 0.4 + 0.6</f>
        <v>0.67032383883557156</v>
      </c>
      <c r="H1061">
        <f>Table2[[#This Row],[Sigmoid]]*'Input Data'!$B$7</f>
        <v>502.74287912667864</v>
      </c>
    </row>
    <row r="1062" spans="1:8" x14ac:dyDescent="0.25">
      <c r="A1062">
        <v>5800</v>
      </c>
      <c r="B1062">
        <f>IF(Table2[[#This Row],[Volume]]&lt;'Input Data'!$B$9,'Input Data'!$B$9,IF(Table2[[#This Row],[Volume]]&gt;'Input Data'!$B$10,'Input Data'!$B$10,Table2[[#This Row],[Volume]]))</f>
        <v>5800</v>
      </c>
      <c r="C1062" s="18">
        <f>ROUNDDOWN((Table2[[#This Row],[Volume Used]]-'Input Data'!$B$9)/'Input Data'!$B$11,0)*'Input Data'!$B$12</f>
        <v>0.15000000000000002</v>
      </c>
      <c r="D1062" s="15">
        <f>-(Table2[[#This Row],[Volume]]*(1-Table2[[#This Row],[Discount]])*'Input Data'!$B$2)/Table2[[#This Row],[Volume]]</f>
        <v>425</v>
      </c>
      <c r="E1062">
        <f>ROUNDUP(Table2[[#This Row],[Volume]]/'Input Data'!$B$13,0)</f>
        <v>6</v>
      </c>
      <c r="F1062">
        <f>-Table2[[#This Row],[Multiplier]]*'Input Data'!$B$3</f>
        <v>300000</v>
      </c>
      <c r="G1062">
        <f>(1 - (1 / (1 + EXP(-((Table2[[#This Row],[Volume]] / 1000) - 4.25))))) * 0.4 + 0.6</f>
        <v>0.67003450726561586</v>
      </c>
      <c r="H1062">
        <f>Table2[[#This Row],[Sigmoid]]*'Input Data'!$B$7</f>
        <v>502.52588044921191</v>
      </c>
    </row>
    <row r="1063" spans="1:8" x14ac:dyDescent="0.25">
      <c r="A1063">
        <v>5805</v>
      </c>
      <c r="B1063">
        <f>IF(Table2[[#This Row],[Volume]]&lt;'Input Data'!$B$9,'Input Data'!$B$9,IF(Table2[[#This Row],[Volume]]&gt;'Input Data'!$B$10,'Input Data'!$B$10,Table2[[#This Row],[Volume]]))</f>
        <v>5805</v>
      </c>
      <c r="C1063" s="18">
        <f>ROUNDDOWN((Table2[[#This Row],[Volume Used]]-'Input Data'!$B$9)/'Input Data'!$B$11,0)*'Input Data'!$B$12</f>
        <v>0.15000000000000002</v>
      </c>
      <c r="D1063" s="15">
        <f>-(Table2[[#This Row],[Volume]]*(1-Table2[[#This Row],[Discount]])*'Input Data'!$B$2)/Table2[[#This Row],[Volume]]</f>
        <v>425</v>
      </c>
      <c r="E1063">
        <f>ROUNDUP(Table2[[#This Row],[Volume]]/'Input Data'!$B$13,0)</f>
        <v>6</v>
      </c>
      <c r="F1063">
        <f>-Table2[[#This Row],[Multiplier]]*'Input Data'!$B$3</f>
        <v>300000</v>
      </c>
      <c r="G1063">
        <f>(1 - (1 / (1 + EXP(-((Table2[[#This Row],[Volume]] / 1000) - 4.25))))) * 0.4 + 0.6</f>
        <v>0.66974611424696529</v>
      </c>
      <c r="H1063">
        <f>Table2[[#This Row],[Sigmoid]]*'Input Data'!$B$7</f>
        <v>502.30958568522396</v>
      </c>
    </row>
    <row r="1064" spans="1:8" x14ac:dyDescent="0.25">
      <c r="A1064">
        <v>5810</v>
      </c>
      <c r="B1064">
        <f>IF(Table2[[#This Row],[Volume]]&lt;'Input Data'!$B$9,'Input Data'!$B$9,IF(Table2[[#This Row],[Volume]]&gt;'Input Data'!$B$10,'Input Data'!$B$10,Table2[[#This Row],[Volume]]))</f>
        <v>5810</v>
      </c>
      <c r="C1064" s="18">
        <f>ROUNDDOWN((Table2[[#This Row],[Volume Used]]-'Input Data'!$B$9)/'Input Data'!$B$11,0)*'Input Data'!$B$12</f>
        <v>0.15000000000000002</v>
      </c>
      <c r="D1064" s="15">
        <f>-(Table2[[#This Row],[Volume]]*(1-Table2[[#This Row],[Discount]])*'Input Data'!$B$2)/Table2[[#This Row],[Volume]]</f>
        <v>425</v>
      </c>
      <c r="E1064">
        <f>ROUNDUP(Table2[[#This Row],[Volume]]/'Input Data'!$B$13,0)</f>
        <v>6</v>
      </c>
      <c r="F1064">
        <f>-Table2[[#This Row],[Multiplier]]*'Input Data'!$B$3</f>
        <v>300000</v>
      </c>
      <c r="G1064">
        <f>(1 - (1 / (1 + EXP(-((Table2[[#This Row],[Volume]] / 1000) - 4.25))))) * 0.4 + 0.6</f>
        <v>0.66945865880760203</v>
      </c>
      <c r="H1064">
        <f>Table2[[#This Row],[Sigmoid]]*'Input Data'!$B$7</f>
        <v>502.09399410570154</v>
      </c>
    </row>
    <row r="1065" spans="1:8" x14ac:dyDescent="0.25">
      <c r="A1065">
        <v>5815</v>
      </c>
      <c r="B1065">
        <f>IF(Table2[[#This Row],[Volume]]&lt;'Input Data'!$B$9,'Input Data'!$B$9,IF(Table2[[#This Row],[Volume]]&gt;'Input Data'!$B$10,'Input Data'!$B$10,Table2[[#This Row],[Volume]]))</f>
        <v>5815</v>
      </c>
      <c r="C1065" s="18">
        <f>ROUNDDOWN((Table2[[#This Row],[Volume Used]]-'Input Data'!$B$9)/'Input Data'!$B$11,0)*'Input Data'!$B$12</f>
        <v>0.15000000000000002</v>
      </c>
      <c r="D1065" s="15">
        <f>-(Table2[[#This Row],[Volume]]*(1-Table2[[#This Row],[Discount]])*'Input Data'!$B$2)/Table2[[#This Row],[Volume]]</f>
        <v>425</v>
      </c>
      <c r="E1065">
        <f>ROUNDUP(Table2[[#This Row],[Volume]]/'Input Data'!$B$13,0)</f>
        <v>6</v>
      </c>
      <c r="F1065">
        <f>-Table2[[#This Row],[Multiplier]]*'Input Data'!$B$3</f>
        <v>300000</v>
      </c>
      <c r="G1065">
        <f>(1 - (1 / (1 + EXP(-((Table2[[#This Row],[Volume]] / 1000) - 4.25))))) * 0.4 + 0.6</f>
        <v>0.66917213995845548</v>
      </c>
      <c r="H1065">
        <f>Table2[[#This Row],[Sigmoid]]*'Input Data'!$B$7</f>
        <v>501.8791049688416</v>
      </c>
    </row>
    <row r="1066" spans="1:8" x14ac:dyDescent="0.25">
      <c r="A1066">
        <v>5820</v>
      </c>
      <c r="B1066">
        <f>IF(Table2[[#This Row],[Volume]]&lt;'Input Data'!$B$9,'Input Data'!$B$9,IF(Table2[[#This Row],[Volume]]&gt;'Input Data'!$B$10,'Input Data'!$B$10,Table2[[#This Row],[Volume]]))</f>
        <v>5820</v>
      </c>
      <c r="C1066" s="18">
        <f>ROUNDDOWN((Table2[[#This Row],[Volume Used]]-'Input Data'!$B$9)/'Input Data'!$B$11,0)*'Input Data'!$B$12</f>
        <v>0.15000000000000002</v>
      </c>
      <c r="D1066" s="15">
        <f>-(Table2[[#This Row],[Volume]]*(1-Table2[[#This Row],[Discount]])*'Input Data'!$B$2)/Table2[[#This Row],[Volume]]</f>
        <v>425</v>
      </c>
      <c r="E1066">
        <f>ROUNDUP(Table2[[#This Row],[Volume]]/'Input Data'!$B$13,0)</f>
        <v>6</v>
      </c>
      <c r="F1066">
        <f>-Table2[[#This Row],[Multiplier]]*'Input Data'!$B$3</f>
        <v>300000</v>
      </c>
      <c r="G1066">
        <f>(1 - (1 / (1 + EXP(-((Table2[[#This Row],[Volume]] / 1000) - 4.25))))) * 0.4 + 0.6</f>
        <v>0.66888655669355102</v>
      </c>
      <c r="H1066">
        <f>Table2[[#This Row],[Sigmoid]]*'Input Data'!$B$7</f>
        <v>501.66491752016327</v>
      </c>
    </row>
    <row r="1067" spans="1:8" x14ac:dyDescent="0.25">
      <c r="A1067">
        <v>5825</v>
      </c>
      <c r="B1067">
        <f>IF(Table2[[#This Row],[Volume]]&lt;'Input Data'!$B$9,'Input Data'!$B$9,IF(Table2[[#This Row],[Volume]]&gt;'Input Data'!$B$10,'Input Data'!$B$10,Table2[[#This Row],[Volume]]))</f>
        <v>5825</v>
      </c>
      <c r="C1067" s="18">
        <f>ROUNDDOWN((Table2[[#This Row],[Volume Used]]-'Input Data'!$B$9)/'Input Data'!$B$11,0)*'Input Data'!$B$12</f>
        <v>0.15000000000000002</v>
      </c>
      <c r="D1067" s="15">
        <f>-(Table2[[#This Row],[Volume]]*(1-Table2[[#This Row],[Discount]])*'Input Data'!$B$2)/Table2[[#This Row],[Volume]]</f>
        <v>425</v>
      </c>
      <c r="E1067">
        <f>ROUNDUP(Table2[[#This Row],[Volume]]/'Input Data'!$B$13,0)</f>
        <v>6</v>
      </c>
      <c r="F1067">
        <f>-Table2[[#This Row],[Multiplier]]*'Input Data'!$B$3</f>
        <v>300000</v>
      </c>
      <c r="G1067">
        <f>(1 - (1 / (1 + EXP(-((Table2[[#This Row],[Volume]] / 1000) - 4.25))))) * 0.4 + 0.6</f>
        <v>0.66860190799016028</v>
      </c>
      <c r="H1067">
        <f>Table2[[#This Row],[Sigmoid]]*'Input Data'!$B$7</f>
        <v>501.4514309926202</v>
      </c>
    </row>
    <row r="1068" spans="1:8" x14ac:dyDescent="0.25">
      <c r="A1068">
        <v>5830</v>
      </c>
      <c r="B1068">
        <f>IF(Table2[[#This Row],[Volume]]&lt;'Input Data'!$B$9,'Input Data'!$B$9,IF(Table2[[#This Row],[Volume]]&gt;'Input Data'!$B$10,'Input Data'!$B$10,Table2[[#This Row],[Volume]]))</f>
        <v>5830</v>
      </c>
      <c r="C1068" s="18">
        <f>ROUNDDOWN((Table2[[#This Row],[Volume Used]]-'Input Data'!$B$9)/'Input Data'!$B$11,0)*'Input Data'!$B$12</f>
        <v>0.15000000000000002</v>
      </c>
      <c r="D1068" s="15">
        <f>-(Table2[[#This Row],[Volume]]*(1-Table2[[#This Row],[Discount]])*'Input Data'!$B$2)/Table2[[#This Row],[Volume]]</f>
        <v>425</v>
      </c>
      <c r="E1068">
        <f>ROUNDUP(Table2[[#This Row],[Volume]]/'Input Data'!$B$13,0)</f>
        <v>6</v>
      </c>
      <c r="F1068">
        <f>-Table2[[#This Row],[Multiplier]]*'Input Data'!$B$3</f>
        <v>300000</v>
      </c>
      <c r="G1068">
        <f>(1 - (1 / (1 + EXP(-((Table2[[#This Row],[Volume]] / 1000) - 4.25))))) * 0.4 + 0.6</f>
        <v>0.66831819280894977</v>
      </c>
      <c r="H1068">
        <f>Table2[[#This Row],[Sigmoid]]*'Input Data'!$B$7</f>
        <v>501.23864460671234</v>
      </c>
    </row>
    <row r="1069" spans="1:8" x14ac:dyDescent="0.25">
      <c r="A1069">
        <v>5835</v>
      </c>
      <c r="B1069">
        <f>IF(Table2[[#This Row],[Volume]]&lt;'Input Data'!$B$9,'Input Data'!$B$9,IF(Table2[[#This Row],[Volume]]&gt;'Input Data'!$B$10,'Input Data'!$B$10,Table2[[#This Row],[Volume]]))</f>
        <v>5835</v>
      </c>
      <c r="C1069" s="18">
        <f>ROUNDDOWN((Table2[[#This Row],[Volume Used]]-'Input Data'!$B$9)/'Input Data'!$B$11,0)*'Input Data'!$B$12</f>
        <v>0.15000000000000002</v>
      </c>
      <c r="D1069" s="15">
        <f>-(Table2[[#This Row],[Volume]]*(1-Table2[[#This Row],[Discount]])*'Input Data'!$B$2)/Table2[[#This Row],[Volume]]</f>
        <v>425</v>
      </c>
      <c r="E1069">
        <f>ROUNDUP(Table2[[#This Row],[Volume]]/'Input Data'!$B$13,0)</f>
        <v>6</v>
      </c>
      <c r="F1069">
        <f>-Table2[[#This Row],[Multiplier]]*'Input Data'!$B$3</f>
        <v>300000</v>
      </c>
      <c r="G1069">
        <f>(1 - (1 / (1 + EXP(-((Table2[[#This Row],[Volume]] / 1000) - 4.25))))) * 0.4 + 0.6</f>
        <v>0.66803541009413059</v>
      </c>
      <c r="H1069">
        <f>Table2[[#This Row],[Sigmoid]]*'Input Data'!$B$7</f>
        <v>501.02655757059796</v>
      </c>
    </row>
    <row r="1070" spans="1:8" x14ac:dyDescent="0.25">
      <c r="A1070">
        <v>5840</v>
      </c>
      <c r="B1070">
        <f>IF(Table2[[#This Row],[Volume]]&lt;'Input Data'!$B$9,'Input Data'!$B$9,IF(Table2[[#This Row],[Volume]]&gt;'Input Data'!$B$10,'Input Data'!$B$10,Table2[[#This Row],[Volume]]))</f>
        <v>5840</v>
      </c>
      <c r="C1070" s="18">
        <f>ROUNDDOWN((Table2[[#This Row],[Volume Used]]-'Input Data'!$B$9)/'Input Data'!$B$11,0)*'Input Data'!$B$12</f>
        <v>0.15000000000000002</v>
      </c>
      <c r="D1070" s="15">
        <f>-(Table2[[#This Row],[Volume]]*(1-Table2[[#This Row],[Discount]])*'Input Data'!$B$2)/Table2[[#This Row],[Volume]]</f>
        <v>425</v>
      </c>
      <c r="E1070">
        <f>ROUNDUP(Table2[[#This Row],[Volume]]/'Input Data'!$B$13,0)</f>
        <v>6</v>
      </c>
      <c r="F1070">
        <f>-Table2[[#This Row],[Multiplier]]*'Input Data'!$B$3</f>
        <v>300000</v>
      </c>
      <c r="G1070">
        <f>(1 - (1 / (1 + EXP(-((Table2[[#This Row],[Volume]] / 1000) - 4.25))))) * 0.4 + 0.6</f>
        <v>0.66775355877360743</v>
      </c>
      <c r="H1070">
        <f>Table2[[#This Row],[Sigmoid]]*'Input Data'!$B$7</f>
        <v>500.81516908020558</v>
      </c>
    </row>
    <row r="1071" spans="1:8" x14ac:dyDescent="0.25">
      <c r="A1071">
        <v>5845</v>
      </c>
      <c r="B1071">
        <f>IF(Table2[[#This Row],[Volume]]&lt;'Input Data'!$B$9,'Input Data'!$B$9,IF(Table2[[#This Row],[Volume]]&gt;'Input Data'!$B$10,'Input Data'!$B$10,Table2[[#This Row],[Volume]]))</f>
        <v>5845</v>
      </c>
      <c r="C1071" s="18">
        <f>ROUNDDOWN((Table2[[#This Row],[Volume Used]]-'Input Data'!$B$9)/'Input Data'!$B$11,0)*'Input Data'!$B$12</f>
        <v>0.15000000000000002</v>
      </c>
      <c r="D1071" s="15">
        <f>-(Table2[[#This Row],[Volume]]*(1-Table2[[#This Row],[Discount]])*'Input Data'!$B$2)/Table2[[#This Row],[Volume]]</f>
        <v>425</v>
      </c>
      <c r="E1071">
        <f>ROUNDUP(Table2[[#This Row],[Volume]]/'Input Data'!$B$13,0)</f>
        <v>6</v>
      </c>
      <c r="F1071">
        <f>-Table2[[#This Row],[Multiplier]]*'Input Data'!$B$3</f>
        <v>300000</v>
      </c>
      <c r="G1071">
        <f>(1 - (1 / (1 + EXP(-((Table2[[#This Row],[Volume]] / 1000) - 4.25))))) * 0.4 + 0.6</f>
        <v>0.6674726377591278</v>
      </c>
      <c r="H1071">
        <f>Table2[[#This Row],[Sigmoid]]*'Input Data'!$B$7</f>
        <v>500.60447831934584</v>
      </c>
    </row>
    <row r="1072" spans="1:8" x14ac:dyDescent="0.25">
      <c r="A1072">
        <v>5850</v>
      </c>
      <c r="B1072">
        <f>IF(Table2[[#This Row],[Volume]]&lt;'Input Data'!$B$9,'Input Data'!$B$9,IF(Table2[[#This Row],[Volume]]&gt;'Input Data'!$B$10,'Input Data'!$B$10,Table2[[#This Row],[Volume]]))</f>
        <v>5850</v>
      </c>
      <c r="C1072" s="18">
        <f>ROUNDDOWN((Table2[[#This Row],[Volume Used]]-'Input Data'!$B$9)/'Input Data'!$B$11,0)*'Input Data'!$B$12</f>
        <v>0.15000000000000002</v>
      </c>
      <c r="D1072" s="15">
        <f>-(Table2[[#This Row],[Volume]]*(1-Table2[[#This Row],[Discount]])*'Input Data'!$B$2)/Table2[[#This Row],[Volume]]</f>
        <v>425</v>
      </c>
      <c r="E1072">
        <f>ROUNDUP(Table2[[#This Row],[Volume]]/'Input Data'!$B$13,0)</f>
        <v>6</v>
      </c>
      <c r="F1072">
        <f>-Table2[[#This Row],[Multiplier]]*'Input Data'!$B$3</f>
        <v>300000</v>
      </c>
      <c r="G1072">
        <f>(1 - (1 / (1 + EXP(-((Table2[[#This Row],[Volume]] / 1000) - 4.25))))) * 0.4 + 0.6</f>
        <v>0.66719264594643024</v>
      </c>
      <c r="H1072">
        <f>Table2[[#This Row],[Sigmoid]]*'Input Data'!$B$7</f>
        <v>500.39448445982271</v>
      </c>
    </row>
    <row r="1073" spans="1:8" x14ac:dyDescent="0.25">
      <c r="A1073">
        <v>5855</v>
      </c>
      <c r="B1073">
        <f>IF(Table2[[#This Row],[Volume]]&lt;'Input Data'!$B$9,'Input Data'!$B$9,IF(Table2[[#This Row],[Volume]]&gt;'Input Data'!$B$10,'Input Data'!$B$10,Table2[[#This Row],[Volume]]))</f>
        <v>5855</v>
      </c>
      <c r="C1073" s="18">
        <f>ROUNDDOWN((Table2[[#This Row],[Volume Used]]-'Input Data'!$B$9)/'Input Data'!$B$11,0)*'Input Data'!$B$12</f>
        <v>0.15000000000000002</v>
      </c>
      <c r="D1073" s="15">
        <f>-(Table2[[#This Row],[Volume]]*(1-Table2[[#This Row],[Discount]])*'Input Data'!$B$2)/Table2[[#This Row],[Volume]]</f>
        <v>425</v>
      </c>
      <c r="E1073">
        <f>ROUNDUP(Table2[[#This Row],[Volume]]/'Input Data'!$B$13,0)</f>
        <v>6</v>
      </c>
      <c r="F1073">
        <f>-Table2[[#This Row],[Multiplier]]*'Input Data'!$B$3</f>
        <v>300000</v>
      </c>
      <c r="G1073">
        <f>(1 - (1 / (1 + EXP(-((Table2[[#This Row],[Volume]] / 1000) - 4.25))))) * 0.4 + 0.6</f>
        <v>0.66691358221539321</v>
      </c>
      <c r="H1073">
        <f>Table2[[#This Row],[Sigmoid]]*'Input Data'!$B$7</f>
        <v>500.18518666154489</v>
      </c>
    </row>
    <row r="1074" spans="1:8" x14ac:dyDescent="0.25">
      <c r="A1074">
        <v>5860</v>
      </c>
      <c r="B1074">
        <f>IF(Table2[[#This Row],[Volume]]&lt;'Input Data'!$B$9,'Input Data'!$B$9,IF(Table2[[#This Row],[Volume]]&gt;'Input Data'!$B$10,'Input Data'!$B$10,Table2[[#This Row],[Volume]]))</f>
        <v>5860</v>
      </c>
      <c r="C1074" s="18">
        <f>ROUNDDOWN((Table2[[#This Row],[Volume Used]]-'Input Data'!$B$9)/'Input Data'!$B$11,0)*'Input Data'!$B$12</f>
        <v>0.15000000000000002</v>
      </c>
      <c r="D1074" s="15">
        <f>-(Table2[[#This Row],[Volume]]*(1-Table2[[#This Row],[Discount]])*'Input Data'!$B$2)/Table2[[#This Row],[Volume]]</f>
        <v>425</v>
      </c>
      <c r="E1074">
        <f>ROUNDUP(Table2[[#This Row],[Volume]]/'Input Data'!$B$13,0)</f>
        <v>6</v>
      </c>
      <c r="F1074">
        <f>-Table2[[#This Row],[Multiplier]]*'Input Data'!$B$3</f>
        <v>300000</v>
      </c>
      <c r="G1074">
        <f>(1 - (1 / (1 + EXP(-((Table2[[#This Row],[Volume]] / 1000) - 4.25))))) * 0.4 + 0.6</f>
        <v>0.66663544543018383</v>
      </c>
      <c r="H1074">
        <f>Table2[[#This Row],[Sigmoid]]*'Input Data'!$B$7</f>
        <v>499.97658407263788</v>
      </c>
    </row>
    <row r="1075" spans="1:8" x14ac:dyDescent="0.25">
      <c r="A1075">
        <v>5865</v>
      </c>
      <c r="B1075">
        <f>IF(Table2[[#This Row],[Volume]]&lt;'Input Data'!$B$9,'Input Data'!$B$9,IF(Table2[[#This Row],[Volume]]&gt;'Input Data'!$B$10,'Input Data'!$B$10,Table2[[#This Row],[Volume]]))</f>
        <v>5865</v>
      </c>
      <c r="C1075" s="18">
        <f>ROUNDDOWN((Table2[[#This Row],[Volume Used]]-'Input Data'!$B$9)/'Input Data'!$B$11,0)*'Input Data'!$B$12</f>
        <v>0.15000000000000002</v>
      </c>
      <c r="D1075" s="15">
        <f>-(Table2[[#This Row],[Volume]]*(1-Table2[[#This Row],[Discount]])*'Input Data'!$B$2)/Table2[[#This Row],[Volume]]</f>
        <v>425</v>
      </c>
      <c r="E1075">
        <f>ROUNDUP(Table2[[#This Row],[Volume]]/'Input Data'!$B$13,0)</f>
        <v>6</v>
      </c>
      <c r="F1075">
        <f>-Table2[[#This Row],[Multiplier]]*'Input Data'!$B$3</f>
        <v>300000</v>
      </c>
      <c r="G1075">
        <f>(1 - (1 / (1 + EXP(-((Table2[[#This Row],[Volume]] / 1000) - 4.25))))) * 0.4 + 0.6</f>
        <v>0.66635823443940534</v>
      </c>
      <c r="H1075">
        <f>Table2[[#This Row],[Sigmoid]]*'Input Data'!$B$7</f>
        <v>499.76867582955401</v>
      </c>
    </row>
    <row r="1076" spans="1:8" x14ac:dyDescent="0.25">
      <c r="A1076">
        <v>5870</v>
      </c>
      <c r="B1076">
        <f>IF(Table2[[#This Row],[Volume]]&lt;'Input Data'!$B$9,'Input Data'!$B$9,IF(Table2[[#This Row],[Volume]]&gt;'Input Data'!$B$10,'Input Data'!$B$10,Table2[[#This Row],[Volume]]))</f>
        <v>5870</v>
      </c>
      <c r="C1076" s="18">
        <f>ROUNDDOWN((Table2[[#This Row],[Volume Used]]-'Input Data'!$B$9)/'Input Data'!$B$11,0)*'Input Data'!$B$12</f>
        <v>0.15000000000000002</v>
      </c>
      <c r="D1076" s="15">
        <f>-(Table2[[#This Row],[Volume]]*(1-Table2[[#This Row],[Discount]])*'Input Data'!$B$2)/Table2[[#This Row],[Volume]]</f>
        <v>425</v>
      </c>
      <c r="E1076">
        <f>ROUNDUP(Table2[[#This Row],[Volume]]/'Input Data'!$B$13,0)</f>
        <v>6</v>
      </c>
      <c r="F1076">
        <f>-Table2[[#This Row],[Multiplier]]*'Input Data'!$B$3</f>
        <v>300000</v>
      </c>
      <c r="G1076">
        <f>(1 - (1 / (1 + EXP(-((Table2[[#This Row],[Volume]] / 1000) - 4.25))))) * 0.4 + 0.6</f>
        <v>0.66608194807624577</v>
      </c>
      <c r="H1076">
        <f>Table2[[#This Row],[Sigmoid]]*'Input Data'!$B$7</f>
        <v>499.56146105718432</v>
      </c>
    </row>
    <row r="1077" spans="1:8" x14ac:dyDescent="0.25">
      <c r="A1077">
        <v>5875</v>
      </c>
      <c r="B1077">
        <f>IF(Table2[[#This Row],[Volume]]&lt;'Input Data'!$B$9,'Input Data'!$B$9,IF(Table2[[#This Row],[Volume]]&gt;'Input Data'!$B$10,'Input Data'!$B$10,Table2[[#This Row],[Volume]]))</f>
        <v>5875</v>
      </c>
      <c r="C1077" s="18">
        <f>ROUNDDOWN((Table2[[#This Row],[Volume Used]]-'Input Data'!$B$9)/'Input Data'!$B$11,0)*'Input Data'!$B$12</f>
        <v>0.15000000000000002</v>
      </c>
      <c r="D1077" s="15">
        <f>-(Table2[[#This Row],[Volume]]*(1-Table2[[#This Row],[Discount]])*'Input Data'!$B$2)/Table2[[#This Row],[Volume]]</f>
        <v>425</v>
      </c>
      <c r="E1077">
        <f>ROUNDUP(Table2[[#This Row],[Volume]]/'Input Data'!$B$13,0)</f>
        <v>6</v>
      </c>
      <c r="F1077">
        <f>-Table2[[#This Row],[Multiplier]]*'Input Data'!$B$3</f>
        <v>300000</v>
      </c>
      <c r="G1077">
        <f>(1 - (1 / (1 + EXP(-((Table2[[#This Row],[Volume]] / 1000) - 4.25))))) * 0.4 + 0.6</f>
        <v>0.66580658515862523</v>
      </c>
      <c r="H1077">
        <f>Table2[[#This Row],[Sigmoid]]*'Input Data'!$B$7</f>
        <v>499.35493886896893</v>
      </c>
    </row>
    <row r="1078" spans="1:8" x14ac:dyDescent="0.25">
      <c r="A1078">
        <v>5880</v>
      </c>
      <c r="B1078">
        <f>IF(Table2[[#This Row],[Volume]]&lt;'Input Data'!$B$9,'Input Data'!$B$9,IF(Table2[[#This Row],[Volume]]&gt;'Input Data'!$B$10,'Input Data'!$B$10,Table2[[#This Row],[Volume]]))</f>
        <v>5880</v>
      </c>
      <c r="C1078" s="18">
        <f>ROUNDDOWN((Table2[[#This Row],[Volume Used]]-'Input Data'!$B$9)/'Input Data'!$B$11,0)*'Input Data'!$B$12</f>
        <v>0.15000000000000002</v>
      </c>
      <c r="D1078" s="15">
        <f>-(Table2[[#This Row],[Volume]]*(1-Table2[[#This Row],[Discount]])*'Input Data'!$B$2)/Table2[[#This Row],[Volume]]</f>
        <v>425</v>
      </c>
      <c r="E1078">
        <f>ROUNDUP(Table2[[#This Row],[Volume]]/'Input Data'!$B$13,0)</f>
        <v>6</v>
      </c>
      <c r="F1078">
        <f>-Table2[[#This Row],[Multiplier]]*'Input Data'!$B$3</f>
        <v>300000</v>
      </c>
      <c r="G1078">
        <f>(1 - (1 / (1 + EXP(-((Table2[[#This Row],[Volume]] / 1000) - 4.25))))) * 0.4 + 0.6</f>
        <v>0.6655321444893435</v>
      </c>
      <c r="H1078">
        <f>Table2[[#This Row],[Sigmoid]]*'Input Data'!$B$7</f>
        <v>499.14910836700761</v>
      </c>
    </row>
    <row r="1079" spans="1:8" x14ac:dyDescent="0.25">
      <c r="A1079">
        <v>5885</v>
      </c>
      <c r="B1079">
        <f>IF(Table2[[#This Row],[Volume]]&lt;'Input Data'!$B$9,'Input Data'!$B$9,IF(Table2[[#This Row],[Volume]]&gt;'Input Data'!$B$10,'Input Data'!$B$10,Table2[[#This Row],[Volume]]))</f>
        <v>5885</v>
      </c>
      <c r="C1079" s="18">
        <f>ROUNDDOWN((Table2[[#This Row],[Volume Used]]-'Input Data'!$B$9)/'Input Data'!$B$11,0)*'Input Data'!$B$12</f>
        <v>0.15000000000000002</v>
      </c>
      <c r="D1079" s="15">
        <f>-(Table2[[#This Row],[Volume]]*(1-Table2[[#This Row],[Discount]])*'Input Data'!$B$2)/Table2[[#This Row],[Volume]]</f>
        <v>425</v>
      </c>
      <c r="E1079">
        <f>ROUNDUP(Table2[[#This Row],[Volume]]/'Input Data'!$B$13,0)</f>
        <v>6</v>
      </c>
      <c r="F1079">
        <f>-Table2[[#This Row],[Multiplier]]*'Input Data'!$B$3</f>
        <v>300000</v>
      </c>
      <c r="G1079">
        <f>(1 - (1 / (1 + EXP(-((Table2[[#This Row],[Volume]] / 1000) - 4.25))))) * 0.4 + 0.6</f>
        <v>0.66525862485622766</v>
      </c>
      <c r="H1079">
        <f>Table2[[#This Row],[Sigmoid]]*'Input Data'!$B$7</f>
        <v>498.94396864217077</v>
      </c>
    </row>
    <row r="1080" spans="1:8" x14ac:dyDescent="0.25">
      <c r="A1080">
        <v>5890</v>
      </c>
      <c r="B1080">
        <f>IF(Table2[[#This Row],[Volume]]&lt;'Input Data'!$B$9,'Input Data'!$B$9,IF(Table2[[#This Row],[Volume]]&gt;'Input Data'!$B$10,'Input Data'!$B$10,Table2[[#This Row],[Volume]]))</f>
        <v>5890</v>
      </c>
      <c r="C1080" s="18">
        <f>ROUNDDOWN((Table2[[#This Row],[Volume Used]]-'Input Data'!$B$9)/'Input Data'!$B$11,0)*'Input Data'!$B$12</f>
        <v>0.15000000000000002</v>
      </c>
      <c r="D1080" s="15">
        <f>-(Table2[[#This Row],[Volume]]*(1-Table2[[#This Row],[Discount]])*'Input Data'!$B$2)/Table2[[#This Row],[Volume]]</f>
        <v>425</v>
      </c>
      <c r="E1080">
        <f>ROUNDUP(Table2[[#This Row],[Volume]]/'Input Data'!$B$13,0)</f>
        <v>6</v>
      </c>
      <c r="F1080">
        <f>-Table2[[#This Row],[Multiplier]]*'Input Data'!$B$3</f>
        <v>300000</v>
      </c>
      <c r="G1080">
        <f>(1 - (1 / (1 + EXP(-((Table2[[#This Row],[Volume]] / 1000) - 4.25))))) * 0.4 + 0.6</f>
        <v>0.66498602503227844</v>
      </c>
      <c r="H1080">
        <f>Table2[[#This Row],[Sigmoid]]*'Input Data'!$B$7</f>
        <v>498.73951877420882</v>
      </c>
    </row>
    <row r="1081" spans="1:8" x14ac:dyDescent="0.25">
      <c r="A1081">
        <v>5895</v>
      </c>
      <c r="B1081">
        <f>IF(Table2[[#This Row],[Volume]]&lt;'Input Data'!$B$9,'Input Data'!$B$9,IF(Table2[[#This Row],[Volume]]&gt;'Input Data'!$B$10,'Input Data'!$B$10,Table2[[#This Row],[Volume]]))</f>
        <v>5895</v>
      </c>
      <c r="C1081" s="18">
        <f>ROUNDDOWN((Table2[[#This Row],[Volume Used]]-'Input Data'!$B$9)/'Input Data'!$B$11,0)*'Input Data'!$B$12</f>
        <v>0.15000000000000002</v>
      </c>
      <c r="D1081" s="15">
        <f>-(Table2[[#This Row],[Volume]]*(1-Table2[[#This Row],[Discount]])*'Input Data'!$B$2)/Table2[[#This Row],[Volume]]</f>
        <v>425</v>
      </c>
      <c r="E1081">
        <f>ROUNDUP(Table2[[#This Row],[Volume]]/'Input Data'!$B$13,0)</f>
        <v>6</v>
      </c>
      <c r="F1081">
        <f>-Table2[[#This Row],[Multiplier]]*'Input Data'!$B$3</f>
        <v>300000</v>
      </c>
      <c r="G1081">
        <f>(1 - (1 / (1 + EXP(-((Table2[[#This Row],[Volume]] / 1000) - 4.25))))) * 0.4 + 0.6</f>
        <v>0.66471434377581762</v>
      </c>
      <c r="H1081">
        <f>Table2[[#This Row],[Sigmoid]]*'Input Data'!$B$7</f>
        <v>498.53575783186324</v>
      </c>
    </row>
    <row r="1082" spans="1:8" x14ac:dyDescent="0.25">
      <c r="A1082">
        <v>5900</v>
      </c>
      <c r="B1082">
        <f>IF(Table2[[#This Row],[Volume]]&lt;'Input Data'!$B$9,'Input Data'!$B$9,IF(Table2[[#This Row],[Volume]]&gt;'Input Data'!$B$10,'Input Data'!$B$10,Table2[[#This Row],[Volume]]))</f>
        <v>5900</v>
      </c>
      <c r="C1082" s="18">
        <f>ROUNDDOWN((Table2[[#This Row],[Volume Used]]-'Input Data'!$B$9)/'Input Data'!$B$11,0)*'Input Data'!$B$12</f>
        <v>0.15000000000000002</v>
      </c>
      <c r="D1082" s="15">
        <f>-(Table2[[#This Row],[Volume]]*(1-Table2[[#This Row],[Discount]])*'Input Data'!$B$2)/Table2[[#This Row],[Volume]]</f>
        <v>425</v>
      </c>
      <c r="E1082">
        <f>ROUNDUP(Table2[[#This Row],[Volume]]/'Input Data'!$B$13,0)</f>
        <v>6</v>
      </c>
      <c r="F1082">
        <f>-Table2[[#This Row],[Multiplier]]*'Input Data'!$B$3</f>
        <v>300000</v>
      </c>
      <c r="G1082">
        <f>(1 - (1 / (1 + EXP(-((Table2[[#This Row],[Volume]] / 1000) - 4.25))))) * 0.4 + 0.6</f>
        <v>0.66444357983063407</v>
      </c>
      <c r="H1082">
        <f>Table2[[#This Row],[Sigmoid]]*'Input Data'!$B$7</f>
        <v>498.33268487297556</v>
      </c>
    </row>
    <row r="1083" spans="1:8" x14ac:dyDescent="0.25">
      <c r="A1083">
        <v>5905</v>
      </c>
      <c r="B1083">
        <f>IF(Table2[[#This Row],[Volume]]&lt;'Input Data'!$B$9,'Input Data'!$B$9,IF(Table2[[#This Row],[Volume]]&gt;'Input Data'!$B$10,'Input Data'!$B$10,Table2[[#This Row],[Volume]]))</f>
        <v>5905</v>
      </c>
      <c r="C1083" s="18">
        <f>ROUNDDOWN((Table2[[#This Row],[Volume Used]]-'Input Data'!$B$9)/'Input Data'!$B$11,0)*'Input Data'!$B$12</f>
        <v>0.15000000000000002</v>
      </c>
      <c r="D1083" s="15">
        <f>-(Table2[[#This Row],[Volume]]*(1-Table2[[#This Row],[Discount]])*'Input Data'!$B$2)/Table2[[#This Row],[Volume]]</f>
        <v>425</v>
      </c>
      <c r="E1083">
        <f>ROUNDUP(Table2[[#This Row],[Volume]]/'Input Data'!$B$13,0)</f>
        <v>6</v>
      </c>
      <c r="F1083">
        <f>-Table2[[#This Row],[Multiplier]]*'Input Data'!$B$3</f>
        <v>300000</v>
      </c>
      <c r="G1083">
        <f>(1 - (1 / (1 + EXP(-((Table2[[#This Row],[Volume]] / 1000) - 4.25))))) * 0.4 + 0.6</f>
        <v>0.66417373192613016</v>
      </c>
      <c r="H1083">
        <f>Table2[[#This Row],[Sigmoid]]*'Input Data'!$B$7</f>
        <v>498.1302989445976</v>
      </c>
    </row>
    <row r="1084" spans="1:8" x14ac:dyDescent="0.25">
      <c r="A1084">
        <v>5910</v>
      </c>
      <c r="B1084">
        <f>IF(Table2[[#This Row],[Volume]]&lt;'Input Data'!$B$9,'Input Data'!$B$9,IF(Table2[[#This Row],[Volume]]&gt;'Input Data'!$B$10,'Input Data'!$B$10,Table2[[#This Row],[Volume]]))</f>
        <v>5910</v>
      </c>
      <c r="C1084" s="18">
        <f>ROUNDDOWN((Table2[[#This Row],[Volume Used]]-'Input Data'!$B$9)/'Input Data'!$B$11,0)*'Input Data'!$B$12</f>
        <v>0.15000000000000002</v>
      </c>
      <c r="D1084" s="15">
        <f>-(Table2[[#This Row],[Volume]]*(1-Table2[[#This Row],[Discount]])*'Input Data'!$B$2)/Table2[[#This Row],[Volume]]</f>
        <v>425</v>
      </c>
      <c r="E1084">
        <f>ROUNDUP(Table2[[#This Row],[Volume]]/'Input Data'!$B$13,0)</f>
        <v>6</v>
      </c>
      <c r="F1084">
        <f>-Table2[[#This Row],[Multiplier]]*'Input Data'!$B$3</f>
        <v>300000</v>
      </c>
      <c r="G1084">
        <f>(1 - (1 / (1 + EXP(-((Table2[[#This Row],[Volume]] / 1000) - 4.25))))) * 0.4 + 0.6</f>
        <v>0.66390479877746766</v>
      </c>
      <c r="H1084">
        <f>Table2[[#This Row],[Sigmoid]]*'Input Data'!$B$7</f>
        <v>497.92859908310072</v>
      </c>
    </row>
    <row r="1085" spans="1:8" x14ac:dyDescent="0.25">
      <c r="A1085">
        <v>5915</v>
      </c>
      <c r="B1085">
        <f>IF(Table2[[#This Row],[Volume]]&lt;'Input Data'!$B$9,'Input Data'!$B$9,IF(Table2[[#This Row],[Volume]]&gt;'Input Data'!$B$10,'Input Data'!$B$10,Table2[[#This Row],[Volume]]))</f>
        <v>5915</v>
      </c>
      <c r="C1085" s="18">
        <f>ROUNDDOWN((Table2[[#This Row],[Volume Used]]-'Input Data'!$B$9)/'Input Data'!$B$11,0)*'Input Data'!$B$12</f>
        <v>0.15000000000000002</v>
      </c>
      <c r="D1085" s="15">
        <f>-(Table2[[#This Row],[Volume]]*(1-Table2[[#This Row],[Discount]])*'Input Data'!$B$2)/Table2[[#This Row],[Volume]]</f>
        <v>425</v>
      </c>
      <c r="E1085">
        <f>ROUNDUP(Table2[[#This Row],[Volume]]/'Input Data'!$B$13,0)</f>
        <v>6</v>
      </c>
      <c r="F1085">
        <f>-Table2[[#This Row],[Multiplier]]*'Input Data'!$B$3</f>
        <v>300000</v>
      </c>
      <c r="G1085">
        <f>(1 - (1 / (1 + EXP(-((Table2[[#This Row],[Volume]] / 1000) - 4.25))))) * 0.4 + 0.6</f>
        <v>0.66363677908571272</v>
      </c>
      <c r="H1085">
        <f>Table2[[#This Row],[Sigmoid]]*'Input Data'!$B$7</f>
        <v>497.72758431428457</v>
      </c>
    </row>
    <row r="1086" spans="1:8" x14ac:dyDescent="0.25">
      <c r="A1086">
        <v>5920</v>
      </c>
      <c r="B1086">
        <f>IF(Table2[[#This Row],[Volume]]&lt;'Input Data'!$B$9,'Input Data'!$B$9,IF(Table2[[#This Row],[Volume]]&gt;'Input Data'!$B$10,'Input Data'!$B$10,Table2[[#This Row],[Volume]]))</f>
        <v>5920</v>
      </c>
      <c r="C1086" s="18">
        <f>ROUNDDOWN((Table2[[#This Row],[Volume Used]]-'Input Data'!$B$9)/'Input Data'!$B$11,0)*'Input Data'!$B$12</f>
        <v>0.15000000000000002</v>
      </c>
      <c r="D1086" s="15">
        <f>-(Table2[[#This Row],[Volume]]*(1-Table2[[#This Row],[Discount]])*'Input Data'!$B$2)/Table2[[#This Row],[Volume]]</f>
        <v>425</v>
      </c>
      <c r="E1086">
        <f>ROUNDUP(Table2[[#This Row],[Volume]]/'Input Data'!$B$13,0)</f>
        <v>6</v>
      </c>
      <c r="F1086">
        <f>-Table2[[#This Row],[Multiplier]]*'Input Data'!$B$3</f>
        <v>300000</v>
      </c>
      <c r="G1086">
        <f>(1 - (1 / (1 + EXP(-((Table2[[#This Row],[Volume]] / 1000) - 4.25))))) * 0.4 + 0.6</f>
        <v>0.66336967153798232</v>
      </c>
      <c r="H1086">
        <f>Table2[[#This Row],[Sigmoid]]*'Input Data'!$B$7</f>
        <v>497.52725365348675</v>
      </c>
    </row>
    <row r="1087" spans="1:8" x14ac:dyDescent="0.25">
      <c r="A1087">
        <v>5925</v>
      </c>
      <c r="B1087">
        <f>IF(Table2[[#This Row],[Volume]]&lt;'Input Data'!$B$9,'Input Data'!$B$9,IF(Table2[[#This Row],[Volume]]&gt;'Input Data'!$B$10,'Input Data'!$B$10,Table2[[#This Row],[Volume]]))</f>
        <v>5925</v>
      </c>
      <c r="C1087" s="18">
        <f>ROUNDDOWN((Table2[[#This Row],[Volume Used]]-'Input Data'!$B$9)/'Input Data'!$B$11,0)*'Input Data'!$B$12</f>
        <v>0.15000000000000002</v>
      </c>
      <c r="D1087" s="15">
        <f>-(Table2[[#This Row],[Volume]]*(1-Table2[[#This Row],[Discount]])*'Input Data'!$B$2)/Table2[[#This Row],[Volume]]</f>
        <v>425</v>
      </c>
      <c r="E1087">
        <f>ROUNDUP(Table2[[#This Row],[Volume]]/'Input Data'!$B$13,0)</f>
        <v>6</v>
      </c>
      <c r="F1087">
        <f>-Table2[[#This Row],[Multiplier]]*'Input Data'!$B$3</f>
        <v>300000</v>
      </c>
      <c r="G1087">
        <f>(1 - (1 / (1 + EXP(-((Table2[[#This Row],[Volume]] / 1000) - 4.25))))) * 0.4 + 0.6</f>
        <v>0.66310347480758802</v>
      </c>
      <c r="H1087">
        <f>Table2[[#This Row],[Sigmoid]]*'Input Data'!$B$7</f>
        <v>497.32760610569102</v>
      </c>
    </row>
    <row r="1088" spans="1:8" x14ac:dyDescent="0.25">
      <c r="A1088">
        <v>5930</v>
      </c>
      <c r="B1088">
        <f>IF(Table2[[#This Row],[Volume]]&lt;'Input Data'!$B$9,'Input Data'!$B$9,IF(Table2[[#This Row],[Volume]]&gt;'Input Data'!$B$10,'Input Data'!$B$10,Table2[[#This Row],[Volume]]))</f>
        <v>5930</v>
      </c>
      <c r="C1088" s="18">
        <f>ROUNDDOWN((Table2[[#This Row],[Volume Used]]-'Input Data'!$B$9)/'Input Data'!$B$11,0)*'Input Data'!$B$12</f>
        <v>0.15000000000000002</v>
      </c>
      <c r="D1088" s="15">
        <f>-(Table2[[#This Row],[Volume]]*(1-Table2[[#This Row],[Discount]])*'Input Data'!$B$2)/Table2[[#This Row],[Volume]]</f>
        <v>425</v>
      </c>
      <c r="E1088">
        <f>ROUNDUP(Table2[[#This Row],[Volume]]/'Input Data'!$B$13,0)</f>
        <v>6</v>
      </c>
      <c r="F1088">
        <f>-Table2[[#This Row],[Multiplier]]*'Input Data'!$B$3</f>
        <v>300000</v>
      </c>
      <c r="G1088">
        <f>(1 - (1 / (1 + EXP(-((Table2[[#This Row],[Volume]] / 1000) - 4.25))))) * 0.4 + 0.6</f>
        <v>0.66283818755418111</v>
      </c>
      <c r="H1088">
        <f>Table2[[#This Row],[Sigmoid]]*'Input Data'!$B$7</f>
        <v>497.12864066563583</v>
      </c>
    </row>
    <row r="1089" spans="1:8" x14ac:dyDescent="0.25">
      <c r="A1089">
        <v>5935</v>
      </c>
      <c r="B1089">
        <f>IF(Table2[[#This Row],[Volume]]&lt;'Input Data'!$B$9,'Input Data'!$B$9,IF(Table2[[#This Row],[Volume]]&gt;'Input Data'!$B$10,'Input Data'!$B$10,Table2[[#This Row],[Volume]]))</f>
        <v>5935</v>
      </c>
      <c r="C1089" s="18">
        <f>ROUNDDOWN((Table2[[#This Row],[Volume Used]]-'Input Data'!$B$9)/'Input Data'!$B$11,0)*'Input Data'!$B$12</f>
        <v>0.15000000000000002</v>
      </c>
      <c r="D1089" s="15">
        <f>-(Table2[[#This Row],[Volume]]*(1-Table2[[#This Row],[Discount]])*'Input Data'!$B$2)/Table2[[#This Row],[Volume]]</f>
        <v>425</v>
      </c>
      <c r="E1089">
        <f>ROUNDUP(Table2[[#This Row],[Volume]]/'Input Data'!$B$13,0)</f>
        <v>6</v>
      </c>
      <c r="F1089">
        <f>-Table2[[#This Row],[Multiplier]]*'Input Data'!$B$3</f>
        <v>300000</v>
      </c>
      <c r="G1089">
        <f>(1 - (1 / (1 + EXP(-((Table2[[#This Row],[Volume]] / 1000) - 4.25))))) * 0.4 + 0.6</f>
        <v>0.66257380842389701</v>
      </c>
      <c r="H1089">
        <f>Table2[[#This Row],[Sigmoid]]*'Input Data'!$B$7</f>
        <v>496.93035631792276</v>
      </c>
    </row>
    <row r="1090" spans="1:8" x14ac:dyDescent="0.25">
      <c r="A1090">
        <v>5940</v>
      </c>
      <c r="B1090">
        <f>IF(Table2[[#This Row],[Volume]]&lt;'Input Data'!$B$9,'Input Data'!$B$9,IF(Table2[[#This Row],[Volume]]&gt;'Input Data'!$B$10,'Input Data'!$B$10,Table2[[#This Row],[Volume]]))</f>
        <v>5940</v>
      </c>
      <c r="C1090" s="18">
        <f>ROUNDDOWN((Table2[[#This Row],[Volume Used]]-'Input Data'!$B$9)/'Input Data'!$B$11,0)*'Input Data'!$B$12</f>
        <v>0.15000000000000002</v>
      </c>
      <c r="D1090" s="15">
        <f>-(Table2[[#This Row],[Volume]]*(1-Table2[[#This Row],[Discount]])*'Input Data'!$B$2)/Table2[[#This Row],[Volume]]</f>
        <v>425</v>
      </c>
      <c r="E1090">
        <f>ROUNDUP(Table2[[#This Row],[Volume]]/'Input Data'!$B$13,0)</f>
        <v>6</v>
      </c>
      <c r="F1090">
        <f>-Table2[[#This Row],[Multiplier]]*'Input Data'!$B$3</f>
        <v>300000</v>
      </c>
      <c r="G1090">
        <f>(1 - (1 / (1 + EXP(-((Table2[[#This Row],[Volume]] / 1000) - 4.25))))) * 0.4 + 0.6</f>
        <v>0.66231033604949885</v>
      </c>
      <c r="H1090">
        <f>Table2[[#This Row],[Sigmoid]]*'Input Data'!$B$7</f>
        <v>496.73275203712416</v>
      </c>
    </row>
    <row r="1091" spans="1:8" x14ac:dyDescent="0.25">
      <c r="A1091">
        <v>5945</v>
      </c>
      <c r="B1091">
        <f>IF(Table2[[#This Row],[Volume]]&lt;'Input Data'!$B$9,'Input Data'!$B$9,IF(Table2[[#This Row],[Volume]]&gt;'Input Data'!$B$10,'Input Data'!$B$10,Table2[[#This Row],[Volume]]))</f>
        <v>5945</v>
      </c>
      <c r="C1091" s="18">
        <f>ROUNDDOWN((Table2[[#This Row],[Volume Used]]-'Input Data'!$B$9)/'Input Data'!$B$11,0)*'Input Data'!$B$12</f>
        <v>0.15000000000000002</v>
      </c>
      <c r="D1091" s="15">
        <f>-(Table2[[#This Row],[Volume]]*(1-Table2[[#This Row],[Discount]])*'Input Data'!$B$2)/Table2[[#This Row],[Volume]]</f>
        <v>425</v>
      </c>
      <c r="E1091">
        <f>ROUNDUP(Table2[[#This Row],[Volume]]/'Input Data'!$B$13,0)</f>
        <v>6</v>
      </c>
      <c r="F1091">
        <f>-Table2[[#This Row],[Multiplier]]*'Input Data'!$B$3</f>
        <v>300000</v>
      </c>
      <c r="G1091">
        <f>(1 - (1 / (1 + EXP(-((Table2[[#This Row],[Volume]] / 1000) - 4.25))))) * 0.4 + 0.6</f>
        <v>0.66204776905052143</v>
      </c>
      <c r="H1091">
        <f>Table2[[#This Row],[Sigmoid]]*'Input Data'!$B$7</f>
        <v>496.5358267878911</v>
      </c>
    </row>
    <row r="1092" spans="1:8" x14ac:dyDescent="0.25">
      <c r="A1092">
        <v>5950</v>
      </c>
      <c r="B1092">
        <f>IF(Table2[[#This Row],[Volume]]&lt;'Input Data'!$B$9,'Input Data'!$B$9,IF(Table2[[#This Row],[Volume]]&gt;'Input Data'!$B$10,'Input Data'!$B$10,Table2[[#This Row],[Volume]]))</f>
        <v>5950</v>
      </c>
      <c r="C1092" s="18">
        <f>ROUNDDOWN((Table2[[#This Row],[Volume Used]]-'Input Data'!$B$9)/'Input Data'!$B$11,0)*'Input Data'!$B$12</f>
        <v>0.15000000000000002</v>
      </c>
      <c r="D1092" s="15">
        <f>-(Table2[[#This Row],[Volume]]*(1-Table2[[#This Row],[Discount]])*'Input Data'!$B$2)/Table2[[#This Row],[Volume]]</f>
        <v>425</v>
      </c>
      <c r="E1092">
        <f>ROUNDUP(Table2[[#This Row],[Volume]]/'Input Data'!$B$13,0)</f>
        <v>6</v>
      </c>
      <c r="F1092">
        <f>-Table2[[#This Row],[Multiplier]]*'Input Data'!$B$3</f>
        <v>300000</v>
      </c>
      <c r="G1092">
        <f>(1 - (1 / (1 + EXP(-((Table2[[#This Row],[Volume]] / 1000) - 4.25))))) * 0.4 + 0.6</f>
        <v>0.66178610603341392</v>
      </c>
      <c r="H1092">
        <f>Table2[[#This Row],[Sigmoid]]*'Input Data'!$B$7</f>
        <v>496.33957952506046</v>
      </c>
    </row>
    <row r="1093" spans="1:8" x14ac:dyDescent="0.25">
      <c r="A1093">
        <v>5955</v>
      </c>
      <c r="B1093">
        <f>IF(Table2[[#This Row],[Volume]]&lt;'Input Data'!$B$9,'Input Data'!$B$9,IF(Table2[[#This Row],[Volume]]&gt;'Input Data'!$B$10,'Input Data'!$B$10,Table2[[#This Row],[Volume]]))</f>
        <v>5955</v>
      </c>
      <c r="C1093" s="18">
        <f>ROUNDDOWN((Table2[[#This Row],[Volume Used]]-'Input Data'!$B$9)/'Input Data'!$B$11,0)*'Input Data'!$B$12</f>
        <v>0.15000000000000002</v>
      </c>
      <c r="D1093" s="15">
        <f>-(Table2[[#This Row],[Volume]]*(1-Table2[[#This Row],[Discount]])*'Input Data'!$B$2)/Table2[[#This Row],[Volume]]</f>
        <v>425</v>
      </c>
      <c r="E1093">
        <f>ROUNDUP(Table2[[#This Row],[Volume]]/'Input Data'!$B$13,0)</f>
        <v>6</v>
      </c>
      <c r="F1093">
        <f>-Table2[[#This Row],[Multiplier]]*'Input Data'!$B$3</f>
        <v>300000</v>
      </c>
      <c r="G1093">
        <f>(1 - (1 / (1 + EXP(-((Table2[[#This Row],[Volume]] / 1000) - 4.25))))) * 0.4 + 0.6</f>
        <v>0.66152534559168263</v>
      </c>
      <c r="H1093">
        <f>Table2[[#This Row],[Sigmoid]]*'Input Data'!$B$7</f>
        <v>496.14400919376197</v>
      </c>
    </row>
    <row r="1094" spans="1:8" x14ac:dyDescent="0.25">
      <c r="A1094">
        <v>5960</v>
      </c>
      <c r="B1094">
        <f>IF(Table2[[#This Row],[Volume]]&lt;'Input Data'!$B$9,'Input Data'!$B$9,IF(Table2[[#This Row],[Volume]]&gt;'Input Data'!$B$10,'Input Data'!$B$10,Table2[[#This Row],[Volume]]))</f>
        <v>5960</v>
      </c>
      <c r="C1094" s="18">
        <f>ROUNDDOWN((Table2[[#This Row],[Volume Used]]-'Input Data'!$B$9)/'Input Data'!$B$11,0)*'Input Data'!$B$12</f>
        <v>0.15000000000000002</v>
      </c>
      <c r="D1094" s="15">
        <f>-(Table2[[#This Row],[Volume]]*(1-Table2[[#This Row],[Discount]])*'Input Data'!$B$2)/Table2[[#This Row],[Volume]]</f>
        <v>425</v>
      </c>
      <c r="E1094">
        <f>ROUNDUP(Table2[[#This Row],[Volume]]/'Input Data'!$B$13,0)</f>
        <v>6</v>
      </c>
      <c r="F1094">
        <f>-Table2[[#This Row],[Multiplier]]*'Input Data'!$B$3</f>
        <v>300000</v>
      </c>
      <c r="G1094">
        <f>(1 - (1 / (1 + EXP(-((Table2[[#This Row],[Volume]] / 1000) - 4.25))))) * 0.4 + 0.6</f>
        <v>0.66126548630603443</v>
      </c>
      <c r="H1094">
        <f>Table2[[#This Row],[Sigmoid]]*'Input Data'!$B$7</f>
        <v>495.94911472952583</v>
      </c>
    </row>
    <row r="1095" spans="1:8" x14ac:dyDescent="0.25">
      <c r="A1095">
        <v>5965</v>
      </c>
      <c r="B1095">
        <f>IF(Table2[[#This Row],[Volume]]&lt;'Input Data'!$B$9,'Input Data'!$B$9,IF(Table2[[#This Row],[Volume]]&gt;'Input Data'!$B$10,'Input Data'!$B$10,Table2[[#This Row],[Volume]]))</f>
        <v>5965</v>
      </c>
      <c r="C1095" s="18">
        <f>ROUNDDOWN((Table2[[#This Row],[Volume Used]]-'Input Data'!$B$9)/'Input Data'!$B$11,0)*'Input Data'!$B$12</f>
        <v>0.15000000000000002</v>
      </c>
      <c r="D1095" s="15">
        <f>-(Table2[[#This Row],[Volume]]*(1-Table2[[#This Row],[Discount]])*'Input Data'!$B$2)/Table2[[#This Row],[Volume]]</f>
        <v>425</v>
      </c>
      <c r="E1095">
        <f>ROUNDUP(Table2[[#This Row],[Volume]]/'Input Data'!$B$13,0)</f>
        <v>6</v>
      </c>
      <c r="F1095">
        <f>-Table2[[#This Row],[Multiplier]]*'Input Data'!$B$3</f>
        <v>300000</v>
      </c>
      <c r="G1095">
        <f>(1 - (1 / (1 + EXP(-((Table2[[#This Row],[Volume]] / 1000) - 4.25))))) * 0.4 + 0.6</f>
        <v>0.66100652674451743</v>
      </c>
      <c r="H1095">
        <f>Table2[[#This Row],[Sigmoid]]*'Input Data'!$B$7</f>
        <v>495.75489505838806</v>
      </c>
    </row>
    <row r="1096" spans="1:8" x14ac:dyDescent="0.25">
      <c r="A1096">
        <v>5970</v>
      </c>
      <c r="B1096">
        <f>IF(Table2[[#This Row],[Volume]]&lt;'Input Data'!$B$9,'Input Data'!$B$9,IF(Table2[[#This Row],[Volume]]&gt;'Input Data'!$B$10,'Input Data'!$B$10,Table2[[#This Row],[Volume]]))</f>
        <v>5970</v>
      </c>
      <c r="C1096" s="18">
        <f>ROUNDDOWN((Table2[[#This Row],[Volume Used]]-'Input Data'!$B$9)/'Input Data'!$B$11,0)*'Input Data'!$B$12</f>
        <v>0.15000000000000002</v>
      </c>
      <c r="D1096" s="15">
        <f>-(Table2[[#This Row],[Volume]]*(1-Table2[[#This Row],[Discount]])*'Input Data'!$B$2)/Table2[[#This Row],[Volume]]</f>
        <v>425</v>
      </c>
      <c r="E1096">
        <f>ROUNDUP(Table2[[#This Row],[Volume]]/'Input Data'!$B$13,0)</f>
        <v>6</v>
      </c>
      <c r="F1096">
        <f>-Table2[[#This Row],[Multiplier]]*'Input Data'!$B$3</f>
        <v>300000</v>
      </c>
      <c r="G1096">
        <f>(1 - (1 / (1 + EXP(-((Table2[[#This Row],[Volume]] / 1000) - 4.25))))) * 0.4 + 0.6</f>
        <v>0.66074846546266375</v>
      </c>
      <c r="H1096">
        <f>Table2[[#This Row],[Sigmoid]]*'Input Data'!$B$7</f>
        <v>495.56134909699779</v>
      </c>
    </row>
    <row r="1097" spans="1:8" x14ac:dyDescent="0.25">
      <c r="A1097">
        <v>5975</v>
      </c>
      <c r="B1097">
        <f>IF(Table2[[#This Row],[Volume]]&lt;'Input Data'!$B$9,'Input Data'!$B$9,IF(Table2[[#This Row],[Volume]]&gt;'Input Data'!$B$10,'Input Data'!$B$10,Table2[[#This Row],[Volume]]))</f>
        <v>5975</v>
      </c>
      <c r="C1097" s="18">
        <f>ROUNDDOWN((Table2[[#This Row],[Volume Used]]-'Input Data'!$B$9)/'Input Data'!$B$11,0)*'Input Data'!$B$12</f>
        <v>0.15000000000000002</v>
      </c>
      <c r="D1097" s="15">
        <f>-(Table2[[#This Row],[Volume]]*(1-Table2[[#This Row],[Discount]])*'Input Data'!$B$2)/Table2[[#This Row],[Volume]]</f>
        <v>425</v>
      </c>
      <c r="E1097">
        <f>ROUNDUP(Table2[[#This Row],[Volume]]/'Input Data'!$B$13,0)</f>
        <v>6</v>
      </c>
      <c r="F1097">
        <f>-Table2[[#This Row],[Multiplier]]*'Input Data'!$B$3</f>
        <v>300000</v>
      </c>
      <c r="G1097">
        <f>(1 - (1 / (1 + EXP(-((Table2[[#This Row],[Volume]] / 1000) - 4.25))))) * 0.4 + 0.6</f>
        <v>0.66049130100362963</v>
      </c>
      <c r="H1097">
        <f>Table2[[#This Row],[Sigmoid]]*'Input Data'!$B$7</f>
        <v>495.36847575272225</v>
      </c>
    </row>
    <row r="1098" spans="1:8" x14ac:dyDescent="0.25">
      <c r="A1098">
        <v>5980</v>
      </c>
      <c r="B1098">
        <f>IF(Table2[[#This Row],[Volume]]&lt;'Input Data'!$B$9,'Input Data'!$B$9,IF(Table2[[#This Row],[Volume]]&gt;'Input Data'!$B$10,'Input Data'!$B$10,Table2[[#This Row],[Volume]]))</f>
        <v>5980</v>
      </c>
      <c r="C1098" s="18">
        <f>ROUNDDOWN((Table2[[#This Row],[Volume Used]]-'Input Data'!$B$9)/'Input Data'!$B$11,0)*'Input Data'!$B$12</f>
        <v>0.15000000000000002</v>
      </c>
      <c r="D1098" s="15">
        <f>-(Table2[[#This Row],[Volume]]*(1-Table2[[#This Row],[Discount]])*'Input Data'!$B$2)/Table2[[#This Row],[Volume]]</f>
        <v>425</v>
      </c>
      <c r="E1098">
        <f>ROUNDUP(Table2[[#This Row],[Volume]]/'Input Data'!$B$13,0)</f>
        <v>6</v>
      </c>
      <c r="F1098">
        <f>-Table2[[#This Row],[Multiplier]]*'Input Data'!$B$3</f>
        <v>300000</v>
      </c>
      <c r="G1098">
        <f>(1 - (1 / (1 + EXP(-((Table2[[#This Row],[Volume]] / 1000) - 4.25))))) * 0.4 + 0.6</f>
        <v>0.66023503189833754</v>
      </c>
      <c r="H1098">
        <f>Table2[[#This Row],[Sigmoid]]*'Input Data'!$B$7</f>
        <v>495.17627392375317</v>
      </c>
    </row>
    <row r="1099" spans="1:8" x14ac:dyDescent="0.25">
      <c r="A1099">
        <v>5985</v>
      </c>
      <c r="B1099">
        <f>IF(Table2[[#This Row],[Volume]]&lt;'Input Data'!$B$9,'Input Data'!$B$9,IF(Table2[[#This Row],[Volume]]&gt;'Input Data'!$B$10,'Input Data'!$B$10,Table2[[#This Row],[Volume]]))</f>
        <v>5985</v>
      </c>
      <c r="C1099" s="18">
        <f>ROUNDDOWN((Table2[[#This Row],[Volume Used]]-'Input Data'!$B$9)/'Input Data'!$B$11,0)*'Input Data'!$B$12</f>
        <v>0.15000000000000002</v>
      </c>
      <c r="D1099" s="15">
        <f>-(Table2[[#This Row],[Volume]]*(1-Table2[[#This Row],[Discount]])*'Input Data'!$B$2)/Table2[[#This Row],[Volume]]</f>
        <v>425</v>
      </c>
      <c r="E1099">
        <f>ROUNDUP(Table2[[#This Row],[Volume]]/'Input Data'!$B$13,0)</f>
        <v>6</v>
      </c>
      <c r="F1099">
        <f>-Table2[[#This Row],[Multiplier]]*'Input Data'!$B$3</f>
        <v>300000</v>
      </c>
      <c r="G1099">
        <f>(1 - (1 / (1 + EXP(-((Table2[[#This Row],[Volume]] / 1000) - 4.25))))) * 0.4 + 0.6</f>
        <v>0.65997965666561542</v>
      </c>
      <c r="H1099">
        <f>Table2[[#This Row],[Sigmoid]]*'Input Data'!$B$7</f>
        <v>494.98474249921156</v>
      </c>
    </row>
    <row r="1100" spans="1:8" x14ac:dyDescent="0.25">
      <c r="A1100">
        <v>5990</v>
      </c>
      <c r="B1100">
        <f>IF(Table2[[#This Row],[Volume]]&lt;'Input Data'!$B$9,'Input Data'!$B$9,IF(Table2[[#This Row],[Volume]]&gt;'Input Data'!$B$10,'Input Data'!$B$10,Table2[[#This Row],[Volume]]))</f>
        <v>5990</v>
      </c>
      <c r="C1100" s="18">
        <f>ROUNDDOWN((Table2[[#This Row],[Volume Used]]-'Input Data'!$B$9)/'Input Data'!$B$11,0)*'Input Data'!$B$12</f>
        <v>0.15000000000000002</v>
      </c>
      <c r="D1100" s="15">
        <f>-(Table2[[#This Row],[Volume]]*(1-Table2[[#This Row],[Discount]])*'Input Data'!$B$2)/Table2[[#This Row],[Volume]]</f>
        <v>425</v>
      </c>
      <c r="E1100">
        <f>ROUNDUP(Table2[[#This Row],[Volume]]/'Input Data'!$B$13,0)</f>
        <v>6</v>
      </c>
      <c r="F1100">
        <f>-Table2[[#This Row],[Multiplier]]*'Input Data'!$B$3</f>
        <v>300000</v>
      </c>
      <c r="G1100">
        <f>(1 - (1 / (1 + EXP(-((Table2[[#This Row],[Volume]] / 1000) - 4.25))))) * 0.4 + 0.6</f>
        <v>0.65972517381233742</v>
      </c>
      <c r="H1100">
        <f>Table2[[#This Row],[Sigmoid]]*'Input Data'!$B$7</f>
        <v>494.79388035925308</v>
      </c>
    </row>
    <row r="1101" spans="1:8" x14ac:dyDescent="0.25">
      <c r="A1101">
        <v>5995</v>
      </c>
      <c r="B1101">
        <f>IF(Table2[[#This Row],[Volume]]&lt;'Input Data'!$B$9,'Input Data'!$B$9,IF(Table2[[#This Row],[Volume]]&gt;'Input Data'!$B$10,'Input Data'!$B$10,Table2[[#This Row],[Volume]]))</f>
        <v>5995</v>
      </c>
      <c r="C1101" s="18">
        <f>ROUNDDOWN((Table2[[#This Row],[Volume Used]]-'Input Data'!$B$9)/'Input Data'!$B$11,0)*'Input Data'!$B$12</f>
        <v>0.15000000000000002</v>
      </c>
      <c r="D1101" s="15">
        <f>-(Table2[[#This Row],[Volume]]*(1-Table2[[#This Row],[Discount]])*'Input Data'!$B$2)/Table2[[#This Row],[Volume]]</f>
        <v>425</v>
      </c>
      <c r="E1101">
        <f>ROUNDUP(Table2[[#This Row],[Volume]]/'Input Data'!$B$13,0)</f>
        <v>6</v>
      </c>
      <c r="F1101">
        <f>-Table2[[#This Row],[Multiplier]]*'Input Data'!$B$3</f>
        <v>300000</v>
      </c>
      <c r="G1101">
        <f>(1 - (1 / (1 + EXP(-((Table2[[#This Row],[Volume]] / 1000) - 4.25))))) * 0.4 + 0.6</f>
        <v>0.65947158183356291</v>
      </c>
      <c r="H1101">
        <f>Table2[[#This Row],[Sigmoid]]*'Input Data'!$B$7</f>
        <v>494.60368637517217</v>
      </c>
    </row>
    <row r="1102" spans="1:8" x14ac:dyDescent="0.25">
      <c r="A1102">
        <v>6000</v>
      </c>
      <c r="B1102">
        <f>IF(Table2[[#This Row],[Volume]]&lt;'Input Data'!$B$9,'Input Data'!$B$9,IF(Table2[[#This Row],[Volume]]&gt;'Input Data'!$B$10,'Input Data'!$B$10,Table2[[#This Row],[Volume]]))</f>
        <v>6000</v>
      </c>
      <c r="C1102" s="18">
        <f>ROUNDDOWN((Table2[[#This Row],[Volume Used]]-'Input Data'!$B$9)/'Input Data'!$B$11,0)*'Input Data'!$B$12</f>
        <v>0.2</v>
      </c>
      <c r="D1102" s="15">
        <f>-(Table2[[#This Row],[Volume]]*(1-Table2[[#This Row],[Discount]])*'Input Data'!$B$2)/Table2[[#This Row],[Volume]]</f>
        <v>400</v>
      </c>
      <c r="E1102">
        <f>ROUNDUP(Table2[[#This Row],[Volume]]/'Input Data'!$B$13,0)</f>
        <v>6</v>
      </c>
      <c r="F1102">
        <f>-Table2[[#This Row],[Multiplier]]*'Input Data'!$B$3</f>
        <v>300000</v>
      </c>
      <c r="G1102">
        <f>(1 - (1 / (1 + EXP(-((Table2[[#This Row],[Volume]] / 1000) - 4.25))))) * 0.4 + 0.6</f>
        <v>0.65921887921267575</v>
      </c>
      <c r="H1102">
        <f>Table2[[#This Row],[Sigmoid]]*'Input Data'!$B$7</f>
        <v>494.41415940950679</v>
      </c>
    </row>
    <row r="1103" spans="1:8" x14ac:dyDescent="0.25">
      <c r="A1103">
        <v>6005</v>
      </c>
      <c r="B1103">
        <f>IF(Table2[[#This Row],[Volume]]&lt;'Input Data'!$B$9,'Input Data'!$B$9,IF(Table2[[#This Row],[Volume]]&gt;'Input Data'!$B$10,'Input Data'!$B$10,Table2[[#This Row],[Volume]]))</f>
        <v>6005</v>
      </c>
      <c r="C1103" s="18">
        <f>ROUNDDOWN((Table2[[#This Row],[Volume Used]]-'Input Data'!$B$9)/'Input Data'!$B$11,0)*'Input Data'!$B$12</f>
        <v>0.2</v>
      </c>
      <c r="D1103" s="15">
        <f>-(Table2[[#This Row],[Volume]]*(1-Table2[[#This Row],[Discount]])*'Input Data'!$B$2)/Table2[[#This Row],[Volume]]</f>
        <v>400</v>
      </c>
      <c r="E1103">
        <f>ROUNDUP(Table2[[#This Row],[Volume]]/'Input Data'!$B$13,0)</f>
        <v>7</v>
      </c>
      <c r="F1103">
        <f>-Table2[[#This Row],[Multiplier]]*'Input Data'!$B$3</f>
        <v>350000</v>
      </c>
      <c r="G1103">
        <f>(1 - (1 / (1 + EXP(-((Table2[[#This Row],[Volume]] / 1000) - 4.25))))) * 0.4 + 0.6</f>
        <v>0.65896706442152297</v>
      </c>
      <c r="H1103">
        <f>Table2[[#This Row],[Sigmoid]]*'Input Data'!$B$7</f>
        <v>494.22529831614224</v>
      </c>
    </row>
    <row r="1104" spans="1:8" x14ac:dyDescent="0.25">
      <c r="A1104">
        <v>6010</v>
      </c>
      <c r="B1104">
        <f>IF(Table2[[#This Row],[Volume]]&lt;'Input Data'!$B$9,'Input Data'!$B$9,IF(Table2[[#This Row],[Volume]]&gt;'Input Data'!$B$10,'Input Data'!$B$10,Table2[[#This Row],[Volume]]))</f>
        <v>6010</v>
      </c>
      <c r="C1104" s="18">
        <f>ROUNDDOWN((Table2[[#This Row],[Volume Used]]-'Input Data'!$B$9)/'Input Data'!$B$11,0)*'Input Data'!$B$12</f>
        <v>0.2</v>
      </c>
      <c r="D1104" s="15">
        <f>-(Table2[[#This Row],[Volume]]*(1-Table2[[#This Row],[Discount]])*'Input Data'!$B$2)/Table2[[#This Row],[Volume]]</f>
        <v>400</v>
      </c>
      <c r="E1104">
        <f>ROUNDUP(Table2[[#This Row],[Volume]]/'Input Data'!$B$13,0)</f>
        <v>7</v>
      </c>
      <c r="F1104">
        <f>-Table2[[#This Row],[Multiplier]]*'Input Data'!$B$3</f>
        <v>350000</v>
      </c>
      <c r="G1104">
        <f>(1 - (1 / (1 + EXP(-((Table2[[#This Row],[Volume]] / 1000) - 4.25))))) * 0.4 + 0.6</f>
        <v>0.65871613592055289</v>
      </c>
      <c r="H1104">
        <f>Table2[[#This Row],[Sigmoid]]*'Input Data'!$B$7</f>
        <v>494.03710194041469</v>
      </c>
    </row>
    <row r="1105" spans="1:8" x14ac:dyDescent="0.25">
      <c r="A1105">
        <v>6015</v>
      </c>
      <c r="B1105">
        <f>IF(Table2[[#This Row],[Volume]]&lt;'Input Data'!$B$9,'Input Data'!$B$9,IF(Table2[[#This Row],[Volume]]&gt;'Input Data'!$B$10,'Input Data'!$B$10,Table2[[#This Row],[Volume]]))</f>
        <v>6015</v>
      </c>
      <c r="C1105" s="18">
        <f>ROUNDDOWN((Table2[[#This Row],[Volume Used]]-'Input Data'!$B$9)/'Input Data'!$B$11,0)*'Input Data'!$B$12</f>
        <v>0.2</v>
      </c>
      <c r="D1105" s="15">
        <f>-(Table2[[#This Row],[Volume]]*(1-Table2[[#This Row],[Discount]])*'Input Data'!$B$2)/Table2[[#This Row],[Volume]]</f>
        <v>400</v>
      </c>
      <c r="E1105">
        <f>ROUNDUP(Table2[[#This Row],[Volume]]/'Input Data'!$B$13,0)</f>
        <v>7</v>
      </c>
      <c r="F1105">
        <f>-Table2[[#This Row],[Multiplier]]*'Input Data'!$B$3</f>
        <v>350000</v>
      </c>
      <c r="G1105">
        <f>(1 - (1 / (1 + EXP(-((Table2[[#This Row],[Volume]] / 1000) - 4.25))))) * 0.4 + 0.6</f>
        <v>0.6584660921589528</v>
      </c>
      <c r="H1105">
        <f>Table2[[#This Row],[Sigmoid]]*'Input Data'!$B$7</f>
        <v>493.84956911921461</v>
      </c>
    </row>
    <row r="1106" spans="1:8" x14ac:dyDescent="0.25">
      <c r="A1106">
        <v>6020</v>
      </c>
      <c r="B1106">
        <f>IF(Table2[[#This Row],[Volume]]&lt;'Input Data'!$B$9,'Input Data'!$B$9,IF(Table2[[#This Row],[Volume]]&gt;'Input Data'!$B$10,'Input Data'!$B$10,Table2[[#This Row],[Volume]]))</f>
        <v>6020</v>
      </c>
      <c r="C1106" s="18">
        <f>ROUNDDOWN((Table2[[#This Row],[Volume Used]]-'Input Data'!$B$9)/'Input Data'!$B$11,0)*'Input Data'!$B$12</f>
        <v>0.2</v>
      </c>
      <c r="D1106" s="15">
        <f>-(Table2[[#This Row],[Volume]]*(1-Table2[[#This Row],[Discount]])*'Input Data'!$B$2)/Table2[[#This Row],[Volume]]</f>
        <v>400</v>
      </c>
      <c r="E1106">
        <f>ROUNDUP(Table2[[#This Row],[Volume]]/'Input Data'!$B$13,0)</f>
        <v>7</v>
      </c>
      <c r="F1106">
        <f>-Table2[[#This Row],[Multiplier]]*'Input Data'!$B$3</f>
        <v>350000</v>
      </c>
      <c r="G1106">
        <f>(1 - (1 / (1 + EXP(-((Table2[[#This Row],[Volume]] / 1000) - 4.25))))) * 0.4 + 0.6</f>
        <v>0.65821693157478611</v>
      </c>
      <c r="H1106">
        <f>Table2[[#This Row],[Sigmoid]]*'Input Data'!$B$7</f>
        <v>493.66269868108958</v>
      </c>
    </row>
    <row r="1107" spans="1:8" x14ac:dyDescent="0.25">
      <c r="A1107">
        <v>6025</v>
      </c>
      <c r="B1107">
        <f>IF(Table2[[#This Row],[Volume]]&lt;'Input Data'!$B$9,'Input Data'!$B$9,IF(Table2[[#This Row],[Volume]]&gt;'Input Data'!$B$10,'Input Data'!$B$10,Table2[[#This Row],[Volume]]))</f>
        <v>6025</v>
      </c>
      <c r="C1107" s="18">
        <f>ROUNDDOWN((Table2[[#This Row],[Volume Used]]-'Input Data'!$B$9)/'Input Data'!$B$11,0)*'Input Data'!$B$12</f>
        <v>0.2</v>
      </c>
      <c r="D1107" s="15">
        <f>-(Table2[[#This Row],[Volume]]*(1-Table2[[#This Row],[Discount]])*'Input Data'!$B$2)/Table2[[#This Row],[Volume]]</f>
        <v>400</v>
      </c>
      <c r="E1107">
        <f>ROUNDUP(Table2[[#This Row],[Volume]]/'Input Data'!$B$13,0)</f>
        <v>7</v>
      </c>
      <c r="F1107">
        <f>-Table2[[#This Row],[Multiplier]]*'Input Data'!$B$3</f>
        <v>350000</v>
      </c>
      <c r="G1107">
        <f>(1 - (1 / (1 + EXP(-((Table2[[#This Row],[Volume]] / 1000) - 4.25))))) * 0.4 + 0.6</f>
        <v>0.65796865259512916</v>
      </c>
      <c r="H1107">
        <f>Table2[[#This Row],[Sigmoid]]*'Input Data'!$B$7</f>
        <v>493.47648944634687</v>
      </c>
    </row>
    <row r="1108" spans="1:8" x14ac:dyDescent="0.25">
      <c r="A1108">
        <v>6030</v>
      </c>
      <c r="B1108">
        <f>IF(Table2[[#This Row],[Volume]]&lt;'Input Data'!$B$9,'Input Data'!$B$9,IF(Table2[[#This Row],[Volume]]&gt;'Input Data'!$B$10,'Input Data'!$B$10,Table2[[#This Row],[Volume]]))</f>
        <v>6030</v>
      </c>
      <c r="C1108" s="18">
        <f>ROUNDDOWN((Table2[[#This Row],[Volume Used]]-'Input Data'!$B$9)/'Input Data'!$B$11,0)*'Input Data'!$B$12</f>
        <v>0.2</v>
      </c>
      <c r="D1108" s="15">
        <f>-(Table2[[#This Row],[Volume]]*(1-Table2[[#This Row],[Discount]])*'Input Data'!$B$2)/Table2[[#This Row],[Volume]]</f>
        <v>400</v>
      </c>
      <c r="E1108">
        <f>ROUNDUP(Table2[[#This Row],[Volume]]/'Input Data'!$B$13,0)</f>
        <v>7</v>
      </c>
      <c r="F1108">
        <f>-Table2[[#This Row],[Multiplier]]*'Input Data'!$B$3</f>
        <v>350000</v>
      </c>
      <c r="G1108">
        <f>(1 - (1 / (1 + EXP(-((Table2[[#This Row],[Volume]] / 1000) - 4.25))))) * 0.4 + 0.6</f>
        <v>0.65772125363620748</v>
      </c>
      <c r="H1108">
        <f>Table2[[#This Row],[Sigmoid]]*'Input Data'!$B$7</f>
        <v>493.2909402271556</v>
      </c>
    </row>
    <row r="1109" spans="1:8" x14ac:dyDescent="0.25">
      <c r="A1109">
        <v>6035</v>
      </c>
      <c r="B1109">
        <f>IF(Table2[[#This Row],[Volume]]&lt;'Input Data'!$B$9,'Input Data'!$B$9,IF(Table2[[#This Row],[Volume]]&gt;'Input Data'!$B$10,'Input Data'!$B$10,Table2[[#This Row],[Volume]]))</f>
        <v>6035</v>
      </c>
      <c r="C1109" s="18">
        <f>ROUNDDOWN((Table2[[#This Row],[Volume Used]]-'Input Data'!$B$9)/'Input Data'!$B$11,0)*'Input Data'!$B$12</f>
        <v>0.2</v>
      </c>
      <c r="D1109" s="15">
        <f>-(Table2[[#This Row],[Volume]]*(1-Table2[[#This Row],[Discount]])*'Input Data'!$B$2)/Table2[[#This Row],[Volume]]</f>
        <v>400</v>
      </c>
      <c r="E1109">
        <f>ROUNDUP(Table2[[#This Row],[Volume]]/'Input Data'!$B$13,0)</f>
        <v>7</v>
      </c>
      <c r="F1109">
        <f>-Table2[[#This Row],[Multiplier]]*'Input Data'!$B$3</f>
        <v>350000</v>
      </c>
      <c r="G1109">
        <f>(1 - (1 / (1 + EXP(-((Table2[[#This Row],[Volume]] / 1000) - 4.25))))) * 0.4 + 0.6</f>
        <v>0.65747473310353155</v>
      </c>
      <c r="H1109">
        <f>Table2[[#This Row],[Sigmoid]]*'Input Data'!$B$7</f>
        <v>493.10604982764869</v>
      </c>
    </row>
    <row r="1110" spans="1:8" x14ac:dyDescent="0.25">
      <c r="A1110">
        <v>6040</v>
      </c>
      <c r="B1110">
        <f>IF(Table2[[#This Row],[Volume]]&lt;'Input Data'!$B$9,'Input Data'!$B$9,IF(Table2[[#This Row],[Volume]]&gt;'Input Data'!$B$10,'Input Data'!$B$10,Table2[[#This Row],[Volume]]))</f>
        <v>6040</v>
      </c>
      <c r="C1110" s="18">
        <f>ROUNDDOWN((Table2[[#This Row],[Volume Used]]-'Input Data'!$B$9)/'Input Data'!$B$11,0)*'Input Data'!$B$12</f>
        <v>0.2</v>
      </c>
      <c r="D1110" s="15">
        <f>-(Table2[[#This Row],[Volume]]*(1-Table2[[#This Row],[Discount]])*'Input Data'!$B$2)/Table2[[#This Row],[Volume]]</f>
        <v>400</v>
      </c>
      <c r="E1110">
        <f>ROUNDUP(Table2[[#This Row],[Volume]]/'Input Data'!$B$13,0)</f>
        <v>7</v>
      </c>
      <c r="F1110">
        <f>-Table2[[#This Row],[Multiplier]]*'Input Data'!$B$3</f>
        <v>350000</v>
      </c>
      <c r="G1110">
        <f>(1 - (1 / (1 + EXP(-((Table2[[#This Row],[Volume]] / 1000) - 4.25))))) * 0.4 + 0.6</f>
        <v>0.65722908939203228</v>
      </c>
      <c r="H1110">
        <f>Table2[[#This Row],[Sigmoid]]*'Input Data'!$B$7</f>
        <v>492.92181704402424</v>
      </c>
    </row>
    <row r="1111" spans="1:8" x14ac:dyDescent="0.25">
      <c r="A1111">
        <v>6045</v>
      </c>
      <c r="B1111">
        <f>IF(Table2[[#This Row],[Volume]]&lt;'Input Data'!$B$9,'Input Data'!$B$9,IF(Table2[[#This Row],[Volume]]&gt;'Input Data'!$B$10,'Input Data'!$B$10,Table2[[#This Row],[Volume]]))</f>
        <v>6045</v>
      </c>
      <c r="C1111" s="18">
        <f>ROUNDDOWN((Table2[[#This Row],[Volume Used]]-'Input Data'!$B$9)/'Input Data'!$B$11,0)*'Input Data'!$B$12</f>
        <v>0.2</v>
      </c>
      <c r="D1111" s="15">
        <f>-(Table2[[#This Row],[Volume]]*(1-Table2[[#This Row],[Discount]])*'Input Data'!$B$2)/Table2[[#This Row],[Volume]]</f>
        <v>400</v>
      </c>
      <c r="E1111">
        <f>ROUNDUP(Table2[[#This Row],[Volume]]/'Input Data'!$B$13,0)</f>
        <v>7</v>
      </c>
      <c r="F1111">
        <f>-Table2[[#This Row],[Multiplier]]*'Input Data'!$B$3</f>
        <v>350000</v>
      </c>
      <c r="G1111">
        <f>(1 - (1 / (1 + EXP(-((Table2[[#This Row],[Volume]] / 1000) - 4.25))))) * 0.4 + 0.6</f>
        <v>0.65698432088619518</v>
      </c>
      <c r="H1111">
        <f>Table2[[#This Row],[Sigmoid]]*'Input Data'!$B$7</f>
        <v>492.73824066464641</v>
      </c>
    </row>
    <row r="1112" spans="1:8" x14ac:dyDescent="0.25">
      <c r="A1112">
        <v>6050</v>
      </c>
      <c r="B1112">
        <f>IF(Table2[[#This Row],[Volume]]&lt;'Input Data'!$B$9,'Input Data'!$B$9,IF(Table2[[#This Row],[Volume]]&gt;'Input Data'!$B$10,'Input Data'!$B$10,Table2[[#This Row],[Volume]]))</f>
        <v>6050</v>
      </c>
      <c r="C1112" s="18">
        <f>ROUNDDOWN((Table2[[#This Row],[Volume Used]]-'Input Data'!$B$9)/'Input Data'!$B$11,0)*'Input Data'!$B$12</f>
        <v>0.2</v>
      </c>
      <c r="D1112" s="15">
        <f>-(Table2[[#This Row],[Volume]]*(1-Table2[[#This Row],[Discount]])*'Input Data'!$B$2)/Table2[[#This Row],[Volume]]</f>
        <v>400</v>
      </c>
      <c r="E1112">
        <f>ROUNDUP(Table2[[#This Row],[Volume]]/'Input Data'!$B$13,0)</f>
        <v>7</v>
      </c>
      <c r="F1112">
        <f>-Table2[[#This Row],[Multiplier]]*'Input Data'!$B$3</f>
        <v>350000</v>
      </c>
      <c r="G1112">
        <f>(1 - (1 / (1 + EXP(-((Table2[[#This Row],[Volume]] / 1000) - 4.25))))) * 0.4 + 0.6</f>
        <v>0.65674042596019511</v>
      </c>
      <c r="H1112">
        <f>Table2[[#This Row],[Sigmoid]]*'Input Data'!$B$7</f>
        <v>492.55531947014634</v>
      </c>
    </row>
    <row r="1113" spans="1:8" x14ac:dyDescent="0.25">
      <c r="A1113">
        <v>6055</v>
      </c>
      <c r="B1113">
        <f>IF(Table2[[#This Row],[Volume]]&lt;'Input Data'!$B$9,'Input Data'!$B$9,IF(Table2[[#This Row],[Volume]]&gt;'Input Data'!$B$10,'Input Data'!$B$10,Table2[[#This Row],[Volume]]))</f>
        <v>6055</v>
      </c>
      <c r="C1113" s="18">
        <f>ROUNDDOWN((Table2[[#This Row],[Volume Used]]-'Input Data'!$B$9)/'Input Data'!$B$11,0)*'Input Data'!$B$12</f>
        <v>0.2</v>
      </c>
      <c r="D1113" s="15">
        <f>-(Table2[[#This Row],[Volume]]*(1-Table2[[#This Row],[Discount]])*'Input Data'!$B$2)/Table2[[#This Row],[Volume]]</f>
        <v>400</v>
      </c>
      <c r="E1113">
        <f>ROUNDUP(Table2[[#This Row],[Volume]]/'Input Data'!$B$13,0)</f>
        <v>7</v>
      </c>
      <c r="F1113">
        <f>-Table2[[#This Row],[Multiplier]]*'Input Data'!$B$3</f>
        <v>350000</v>
      </c>
      <c r="G1113">
        <f>(1 - (1 / (1 + EXP(-((Table2[[#This Row],[Volume]] / 1000) - 4.25))))) * 0.4 + 0.6</f>
        <v>0.65649740297802994</v>
      </c>
      <c r="H1113">
        <f>Table2[[#This Row],[Sigmoid]]*'Input Data'!$B$7</f>
        <v>492.37305223352246</v>
      </c>
    </row>
    <row r="1114" spans="1:8" x14ac:dyDescent="0.25">
      <c r="A1114">
        <v>6060</v>
      </c>
      <c r="B1114">
        <f>IF(Table2[[#This Row],[Volume]]&lt;'Input Data'!$B$9,'Input Data'!$B$9,IF(Table2[[#This Row],[Volume]]&gt;'Input Data'!$B$10,'Input Data'!$B$10,Table2[[#This Row],[Volume]]))</f>
        <v>6060</v>
      </c>
      <c r="C1114" s="18">
        <f>ROUNDDOWN((Table2[[#This Row],[Volume Used]]-'Input Data'!$B$9)/'Input Data'!$B$11,0)*'Input Data'!$B$12</f>
        <v>0.2</v>
      </c>
      <c r="D1114" s="15">
        <f>-(Table2[[#This Row],[Volume]]*(1-Table2[[#This Row],[Discount]])*'Input Data'!$B$2)/Table2[[#This Row],[Volume]]</f>
        <v>400</v>
      </c>
      <c r="E1114">
        <f>ROUNDUP(Table2[[#This Row],[Volume]]/'Input Data'!$B$13,0)</f>
        <v>7</v>
      </c>
      <c r="F1114">
        <f>-Table2[[#This Row],[Multiplier]]*'Input Data'!$B$3</f>
        <v>350000</v>
      </c>
      <c r="G1114">
        <f>(1 - (1 / (1 + EXP(-((Table2[[#This Row],[Volume]] / 1000) - 4.25))))) * 0.4 + 0.6</f>
        <v>0.65625525029365361</v>
      </c>
      <c r="H1114">
        <f>Table2[[#This Row],[Sigmoid]]*'Input Data'!$B$7</f>
        <v>492.19143772024023</v>
      </c>
    </row>
    <row r="1115" spans="1:8" x14ac:dyDescent="0.25">
      <c r="A1115">
        <v>6065</v>
      </c>
      <c r="B1115">
        <f>IF(Table2[[#This Row],[Volume]]&lt;'Input Data'!$B$9,'Input Data'!$B$9,IF(Table2[[#This Row],[Volume]]&gt;'Input Data'!$B$10,'Input Data'!$B$10,Table2[[#This Row],[Volume]]))</f>
        <v>6065</v>
      </c>
      <c r="C1115" s="18">
        <f>ROUNDDOWN((Table2[[#This Row],[Volume Used]]-'Input Data'!$B$9)/'Input Data'!$B$11,0)*'Input Data'!$B$12</f>
        <v>0.2</v>
      </c>
      <c r="D1115" s="15">
        <f>-(Table2[[#This Row],[Volume]]*(1-Table2[[#This Row],[Discount]])*'Input Data'!$B$2)/Table2[[#This Row],[Volume]]</f>
        <v>400</v>
      </c>
      <c r="E1115">
        <f>ROUNDUP(Table2[[#This Row],[Volume]]/'Input Data'!$B$13,0)</f>
        <v>7</v>
      </c>
      <c r="F1115">
        <f>-Table2[[#This Row],[Multiplier]]*'Input Data'!$B$3</f>
        <v>350000</v>
      </c>
      <c r="G1115">
        <f>(1 - (1 / (1 + EXP(-((Table2[[#This Row],[Volume]] / 1000) - 4.25))))) * 0.4 + 0.6</f>
        <v>0.65601396625110908</v>
      </c>
      <c r="H1115">
        <f>Table2[[#This Row],[Sigmoid]]*'Input Data'!$B$7</f>
        <v>492.01047468833178</v>
      </c>
    </row>
    <row r="1116" spans="1:8" x14ac:dyDescent="0.25">
      <c r="A1116">
        <v>6070</v>
      </c>
      <c r="B1116">
        <f>IF(Table2[[#This Row],[Volume]]&lt;'Input Data'!$B$9,'Input Data'!$B$9,IF(Table2[[#This Row],[Volume]]&gt;'Input Data'!$B$10,'Input Data'!$B$10,Table2[[#This Row],[Volume]]))</f>
        <v>6070</v>
      </c>
      <c r="C1116" s="18">
        <f>ROUNDDOWN((Table2[[#This Row],[Volume Used]]-'Input Data'!$B$9)/'Input Data'!$B$11,0)*'Input Data'!$B$12</f>
        <v>0.2</v>
      </c>
      <c r="D1116" s="15">
        <f>-(Table2[[#This Row],[Volume]]*(1-Table2[[#This Row],[Discount]])*'Input Data'!$B$2)/Table2[[#This Row],[Volume]]</f>
        <v>400</v>
      </c>
      <c r="E1116">
        <f>ROUNDUP(Table2[[#This Row],[Volume]]/'Input Data'!$B$13,0)</f>
        <v>7</v>
      </c>
      <c r="F1116">
        <f>-Table2[[#This Row],[Multiplier]]*'Input Data'!$B$3</f>
        <v>350000</v>
      </c>
      <c r="G1116">
        <f>(1 - (1 / (1 + EXP(-((Table2[[#This Row],[Volume]] / 1000) - 4.25))))) * 0.4 + 0.6</f>
        <v>0.65577354918466002</v>
      </c>
      <c r="H1116">
        <f>Table2[[#This Row],[Sigmoid]]*'Input Data'!$B$7</f>
        <v>491.83016188849501</v>
      </c>
    </row>
    <row r="1117" spans="1:8" x14ac:dyDescent="0.25">
      <c r="A1117">
        <v>6075</v>
      </c>
      <c r="B1117">
        <f>IF(Table2[[#This Row],[Volume]]&lt;'Input Data'!$B$9,'Input Data'!$B$9,IF(Table2[[#This Row],[Volume]]&gt;'Input Data'!$B$10,'Input Data'!$B$10,Table2[[#This Row],[Volume]]))</f>
        <v>6075</v>
      </c>
      <c r="C1117" s="18">
        <f>ROUNDDOWN((Table2[[#This Row],[Volume Used]]-'Input Data'!$B$9)/'Input Data'!$B$11,0)*'Input Data'!$B$12</f>
        <v>0.2</v>
      </c>
      <c r="D1117" s="15">
        <f>-(Table2[[#This Row],[Volume]]*(1-Table2[[#This Row],[Discount]])*'Input Data'!$B$2)/Table2[[#This Row],[Volume]]</f>
        <v>400</v>
      </c>
      <c r="E1117">
        <f>ROUNDUP(Table2[[#This Row],[Volume]]/'Input Data'!$B$13,0)</f>
        <v>7</v>
      </c>
      <c r="F1117">
        <f>-Table2[[#This Row],[Multiplier]]*'Input Data'!$B$3</f>
        <v>350000</v>
      </c>
      <c r="G1117">
        <f>(1 - (1 / (1 + EXP(-((Table2[[#This Row],[Volume]] / 1000) - 4.25))))) * 0.4 + 0.6</f>
        <v>0.65553399741892282</v>
      </c>
      <c r="H1117">
        <f>Table2[[#This Row],[Sigmoid]]*'Input Data'!$B$7</f>
        <v>491.65049806419211</v>
      </c>
    </row>
    <row r="1118" spans="1:8" x14ac:dyDescent="0.25">
      <c r="A1118">
        <v>6080</v>
      </c>
      <c r="B1118">
        <f>IF(Table2[[#This Row],[Volume]]&lt;'Input Data'!$B$9,'Input Data'!$B$9,IF(Table2[[#This Row],[Volume]]&gt;'Input Data'!$B$10,'Input Data'!$B$10,Table2[[#This Row],[Volume]]))</f>
        <v>6080</v>
      </c>
      <c r="C1118" s="18">
        <f>ROUNDDOWN((Table2[[#This Row],[Volume Used]]-'Input Data'!$B$9)/'Input Data'!$B$11,0)*'Input Data'!$B$12</f>
        <v>0.2</v>
      </c>
      <c r="D1118" s="15">
        <f>-(Table2[[#This Row],[Volume]]*(1-Table2[[#This Row],[Discount]])*'Input Data'!$B$2)/Table2[[#This Row],[Volume]]</f>
        <v>400</v>
      </c>
      <c r="E1118">
        <f>ROUNDUP(Table2[[#This Row],[Volume]]/'Input Data'!$B$13,0)</f>
        <v>7</v>
      </c>
      <c r="F1118">
        <f>-Table2[[#This Row],[Multiplier]]*'Input Data'!$B$3</f>
        <v>350000</v>
      </c>
      <c r="G1118">
        <f>(1 - (1 / (1 + EXP(-((Table2[[#This Row],[Volume]] / 1000) - 4.25))))) * 0.4 + 0.6</f>
        <v>0.65529530926899759</v>
      </c>
      <c r="H1118">
        <f>Table2[[#This Row],[Sigmoid]]*'Input Data'!$B$7</f>
        <v>491.47148195174822</v>
      </c>
    </row>
    <row r="1119" spans="1:8" x14ac:dyDescent="0.25">
      <c r="A1119">
        <v>6085</v>
      </c>
      <c r="B1119">
        <f>IF(Table2[[#This Row],[Volume]]&lt;'Input Data'!$B$9,'Input Data'!$B$9,IF(Table2[[#This Row],[Volume]]&gt;'Input Data'!$B$10,'Input Data'!$B$10,Table2[[#This Row],[Volume]]))</f>
        <v>6085</v>
      </c>
      <c r="C1119" s="18">
        <f>ROUNDDOWN((Table2[[#This Row],[Volume Used]]-'Input Data'!$B$9)/'Input Data'!$B$11,0)*'Input Data'!$B$12</f>
        <v>0.2</v>
      </c>
      <c r="D1119" s="15">
        <f>-(Table2[[#This Row],[Volume]]*(1-Table2[[#This Row],[Discount]])*'Input Data'!$B$2)/Table2[[#This Row],[Volume]]</f>
        <v>400</v>
      </c>
      <c r="E1119">
        <f>ROUNDUP(Table2[[#This Row],[Volume]]/'Input Data'!$B$13,0)</f>
        <v>7</v>
      </c>
      <c r="F1119">
        <f>-Table2[[#This Row],[Multiplier]]*'Input Data'!$B$3</f>
        <v>350000</v>
      </c>
      <c r="G1119">
        <f>(1 - (1 / (1 + EXP(-((Table2[[#This Row],[Volume]] / 1000) - 4.25))))) * 0.4 + 0.6</f>
        <v>0.65505748304059852</v>
      </c>
      <c r="H1119">
        <f>Table2[[#This Row],[Sigmoid]]*'Input Data'!$B$7</f>
        <v>491.2931122804489</v>
      </c>
    </row>
    <row r="1120" spans="1:8" x14ac:dyDescent="0.25">
      <c r="A1120">
        <v>6090</v>
      </c>
      <c r="B1120">
        <f>IF(Table2[[#This Row],[Volume]]&lt;'Input Data'!$B$9,'Input Data'!$B$9,IF(Table2[[#This Row],[Volume]]&gt;'Input Data'!$B$10,'Input Data'!$B$10,Table2[[#This Row],[Volume]]))</f>
        <v>6090</v>
      </c>
      <c r="C1120" s="18">
        <f>ROUNDDOWN((Table2[[#This Row],[Volume Used]]-'Input Data'!$B$9)/'Input Data'!$B$11,0)*'Input Data'!$B$12</f>
        <v>0.2</v>
      </c>
      <c r="D1120" s="15">
        <f>-(Table2[[#This Row],[Volume]]*(1-Table2[[#This Row],[Discount]])*'Input Data'!$B$2)/Table2[[#This Row],[Volume]]</f>
        <v>400</v>
      </c>
      <c r="E1120">
        <f>ROUNDUP(Table2[[#This Row],[Volume]]/'Input Data'!$B$13,0)</f>
        <v>7</v>
      </c>
      <c r="F1120">
        <f>-Table2[[#This Row],[Multiplier]]*'Input Data'!$B$3</f>
        <v>350000</v>
      </c>
      <c r="G1120">
        <f>(1 - (1 / (1 + EXP(-((Table2[[#This Row],[Volume]] / 1000) - 4.25))))) * 0.4 + 0.6</f>
        <v>0.65482051703018385</v>
      </c>
      <c r="H1120">
        <f>Table2[[#This Row],[Sigmoid]]*'Input Data'!$B$7</f>
        <v>491.11538777263786</v>
      </c>
    </row>
    <row r="1121" spans="1:8" x14ac:dyDescent="0.25">
      <c r="A1121">
        <v>6095</v>
      </c>
      <c r="B1121">
        <f>IF(Table2[[#This Row],[Volume]]&lt;'Input Data'!$B$9,'Input Data'!$B$9,IF(Table2[[#This Row],[Volume]]&gt;'Input Data'!$B$10,'Input Data'!$B$10,Table2[[#This Row],[Volume]]))</f>
        <v>6095</v>
      </c>
      <c r="C1121" s="18">
        <f>ROUNDDOWN((Table2[[#This Row],[Volume Used]]-'Input Data'!$B$9)/'Input Data'!$B$11,0)*'Input Data'!$B$12</f>
        <v>0.2</v>
      </c>
      <c r="D1121" s="15">
        <f>-(Table2[[#This Row],[Volume]]*(1-Table2[[#This Row],[Discount]])*'Input Data'!$B$2)/Table2[[#This Row],[Volume]]</f>
        <v>400</v>
      </c>
      <c r="E1121">
        <f>ROUNDUP(Table2[[#This Row],[Volume]]/'Input Data'!$B$13,0)</f>
        <v>7</v>
      </c>
      <c r="F1121">
        <f>-Table2[[#This Row],[Multiplier]]*'Input Data'!$B$3</f>
        <v>350000</v>
      </c>
      <c r="G1121">
        <f>(1 - (1 / (1 + EXP(-((Table2[[#This Row],[Volume]] / 1000) - 4.25))))) * 0.4 + 0.6</f>
        <v>0.65458440952508556</v>
      </c>
      <c r="H1121">
        <f>Table2[[#This Row],[Sigmoid]]*'Input Data'!$B$7</f>
        <v>490.9383071438142</v>
      </c>
    </row>
    <row r="1122" spans="1:8" x14ac:dyDescent="0.25">
      <c r="A1122">
        <v>6100</v>
      </c>
      <c r="B1122">
        <f>IF(Table2[[#This Row],[Volume]]&lt;'Input Data'!$B$9,'Input Data'!$B$9,IF(Table2[[#This Row],[Volume]]&gt;'Input Data'!$B$10,'Input Data'!$B$10,Table2[[#This Row],[Volume]]))</f>
        <v>6100</v>
      </c>
      <c r="C1122" s="18">
        <f>ROUNDDOWN((Table2[[#This Row],[Volume Used]]-'Input Data'!$B$9)/'Input Data'!$B$11,0)*'Input Data'!$B$12</f>
        <v>0.2</v>
      </c>
      <c r="D1122" s="15">
        <f>-(Table2[[#This Row],[Volume]]*(1-Table2[[#This Row],[Discount]])*'Input Data'!$B$2)/Table2[[#This Row],[Volume]]</f>
        <v>400</v>
      </c>
      <c r="E1122">
        <f>ROUNDUP(Table2[[#This Row],[Volume]]/'Input Data'!$B$13,0)</f>
        <v>7</v>
      </c>
      <c r="F1122">
        <f>-Table2[[#This Row],[Multiplier]]*'Input Data'!$B$3</f>
        <v>350000</v>
      </c>
      <c r="G1122">
        <f>(1 - (1 / (1 + EXP(-((Table2[[#This Row],[Volume]] / 1000) - 4.25))))) * 0.4 + 0.6</f>
        <v>0.65434915880363764</v>
      </c>
      <c r="H1122">
        <f>Table2[[#This Row],[Sigmoid]]*'Input Data'!$B$7</f>
        <v>490.76186910272821</v>
      </c>
    </row>
    <row r="1123" spans="1:8" x14ac:dyDescent="0.25">
      <c r="A1123">
        <v>6105</v>
      </c>
      <c r="B1123">
        <f>IF(Table2[[#This Row],[Volume]]&lt;'Input Data'!$B$9,'Input Data'!$B$9,IF(Table2[[#This Row],[Volume]]&gt;'Input Data'!$B$10,'Input Data'!$B$10,Table2[[#This Row],[Volume]]))</f>
        <v>6105</v>
      </c>
      <c r="C1123" s="18">
        <f>ROUNDDOWN((Table2[[#This Row],[Volume Used]]-'Input Data'!$B$9)/'Input Data'!$B$11,0)*'Input Data'!$B$12</f>
        <v>0.2</v>
      </c>
      <c r="D1123" s="15">
        <f>-(Table2[[#This Row],[Volume]]*(1-Table2[[#This Row],[Discount]])*'Input Data'!$B$2)/Table2[[#This Row],[Volume]]</f>
        <v>400</v>
      </c>
      <c r="E1123">
        <f>ROUNDUP(Table2[[#This Row],[Volume]]/'Input Data'!$B$13,0)</f>
        <v>7</v>
      </c>
      <c r="F1123">
        <f>-Table2[[#This Row],[Multiplier]]*'Input Data'!$B$3</f>
        <v>350000</v>
      </c>
      <c r="G1123">
        <f>(1 - (1 / (1 + EXP(-((Table2[[#This Row],[Volume]] / 1000) - 4.25))))) * 0.4 + 0.6</f>
        <v>0.65411476313530514</v>
      </c>
      <c r="H1123">
        <f>Table2[[#This Row],[Sigmoid]]*'Input Data'!$B$7</f>
        <v>490.58607235147883</v>
      </c>
    </row>
    <row r="1124" spans="1:8" x14ac:dyDescent="0.25">
      <c r="A1124">
        <v>6110</v>
      </c>
      <c r="B1124">
        <f>IF(Table2[[#This Row],[Volume]]&lt;'Input Data'!$B$9,'Input Data'!$B$9,IF(Table2[[#This Row],[Volume]]&gt;'Input Data'!$B$10,'Input Data'!$B$10,Table2[[#This Row],[Volume]]))</f>
        <v>6110</v>
      </c>
      <c r="C1124" s="18">
        <f>ROUNDDOWN((Table2[[#This Row],[Volume Used]]-'Input Data'!$B$9)/'Input Data'!$B$11,0)*'Input Data'!$B$12</f>
        <v>0.2</v>
      </c>
      <c r="D1124" s="15">
        <f>-(Table2[[#This Row],[Volume]]*(1-Table2[[#This Row],[Discount]])*'Input Data'!$B$2)/Table2[[#This Row],[Volume]]</f>
        <v>400</v>
      </c>
      <c r="E1124">
        <f>ROUNDUP(Table2[[#This Row],[Volume]]/'Input Data'!$B$13,0)</f>
        <v>7</v>
      </c>
      <c r="F1124">
        <f>-Table2[[#This Row],[Multiplier]]*'Input Data'!$B$3</f>
        <v>350000</v>
      </c>
      <c r="G1124">
        <f>(1 - (1 / (1 + EXP(-((Table2[[#This Row],[Volume]] / 1000) - 4.25))))) * 0.4 + 0.6</f>
        <v>0.65388122078081123</v>
      </c>
      <c r="H1124">
        <f>Table2[[#This Row],[Sigmoid]]*'Input Data'!$B$7</f>
        <v>490.41091558560845</v>
      </c>
    </row>
    <row r="1125" spans="1:8" x14ac:dyDescent="0.25">
      <c r="A1125">
        <v>6115</v>
      </c>
      <c r="B1125">
        <f>IF(Table2[[#This Row],[Volume]]&lt;'Input Data'!$B$9,'Input Data'!$B$9,IF(Table2[[#This Row],[Volume]]&gt;'Input Data'!$B$10,'Input Data'!$B$10,Table2[[#This Row],[Volume]]))</f>
        <v>6115</v>
      </c>
      <c r="C1125" s="18">
        <f>ROUNDDOWN((Table2[[#This Row],[Volume Used]]-'Input Data'!$B$9)/'Input Data'!$B$11,0)*'Input Data'!$B$12</f>
        <v>0.2</v>
      </c>
      <c r="D1125" s="15">
        <f>-(Table2[[#This Row],[Volume]]*(1-Table2[[#This Row],[Discount]])*'Input Data'!$B$2)/Table2[[#This Row],[Volume]]</f>
        <v>400</v>
      </c>
      <c r="E1125">
        <f>ROUNDUP(Table2[[#This Row],[Volume]]/'Input Data'!$B$13,0)</f>
        <v>7</v>
      </c>
      <c r="F1125">
        <f>-Table2[[#This Row],[Multiplier]]*'Input Data'!$B$3</f>
        <v>350000</v>
      </c>
      <c r="G1125">
        <f>(1 - (1 / (1 + EXP(-((Table2[[#This Row],[Volume]] / 1000) - 4.25))))) * 0.4 + 0.6</f>
        <v>0.65364852999226419</v>
      </c>
      <c r="H1125">
        <f>Table2[[#This Row],[Sigmoid]]*'Input Data'!$B$7</f>
        <v>490.23639749419817</v>
      </c>
    </row>
    <row r="1126" spans="1:8" x14ac:dyDescent="0.25">
      <c r="A1126">
        <v>6120</v>
      </c>
      <c r="B1126">
        <f>IF(Table2[[#This Row],[Volume]]&lt;'Input Data'!$B$9,'Input Data'!$B$9,IF(Table2[[#This Row],[Volume]]&gt;'Input Data'!$B$10,'Input Data'!$B$10,Table2[[#This Row],[Volume]]))</f>
        <v>6120</v>
      </c>
      <c r="C1126" s="18">
        <f>ROUNDDOWN((Table2[[#This Row],[Volume Used]]-'Input Data'!$B$9)/'Input Data'!$B$11,0)*'Input Data'!$B$12</f>
        <v>0.2</v>
      </c>
      <c r="D1126" s="15">
        <f>-(Table2[[#This Row],[Volume]]*(1-Table2[[#This Row],[Discount]])*'Input Data'!$B$2)/Table2[[#This Row],[Volume]]</f>
        <v>400</v>
      </c>
      <c r="E1126">
        <f>ROUNDUP(Table2[[#This Row],[Volume]]/'Input Data'!$B$13,0)</f>
        <v>7</v>
      </c>
      <c r="F1126">
        <f>-Table2[[#This Row],[Multiplier]]*'Input Data'!$B$3</f>
        <v>350000</v>
      </c>
      <c r="G1126">
        <f>(1 - (1 / (1 + EXP(-((Table2[[#This Row],[Volume]] / 1000) - 4.25))))) * 0.4 + 0.6</f>
        <v>0.65341668901328498</v>
      </c>
      <c r="H1126">
        <f>Table2[[#This Row],[Sigmoid]]*'Input Data'!$B$7</f>
        <v>490.06251675996373</v>
      </c>
    </row>
    <row r="1127" spans="1:8" x14ac:dyDescent="0.25">
      <c r="A1127">
        <v>6125</v>
      </c>
      <c r="B1127">
        <f>IF(Table2[[#This Row],[Volume]]&lt;'Input Data'!$B$9,'Input Data'!$B$9,IF(Table2[[#This Row],[Volume]]&gt;'Input Data'!$B$10,'Input Data'!$B$10,Table2[[#This Row],[Volume]]))</f>
        <v>6125</v>
      </c>
      <c r="C1127" s="18">
        <f>ROUNDDOWN((Table2[[#This Row],[Volume Used]]-'Input Data'!$B$9)/'Input Data'!$B$11,0)*'Input Data'!$B$12</f>
        <v>0.2</v>
      </c>
      <c r="D1127" s="15">
        <f>-(Table2[[#This Row],[Volume]]*(1-Table2[[#This Row],[Discount]])*'Input Data'!$B$2)/Table2[[#This Row],[Volume]]</f>
        <v>400</v>
      </c>
      <c r="E1127">
        <f>ROUNDUP(Table2[[#This Row],[Volume]]/'Input Data'!$B$13,0)</f>
        <v>7</v>
      </c>
      <c r="F1127">
        <f>-Table2[[#This Row],[Multiplier]]*'Input Data'!$B$3</f>
        <v>350000</v>
      </c>
      <c r="G1127">
        <f>(1 - (1 / (1 + EXP(-((Table2[[#This Row],[Volume]] / 1000) - 4.25))))) * 0.4 + 0.6</f>
        <v>0.65318569607913168</v>
      </c>
      <c r="H1127">
        <f>Table2[[#This Row],[Sigmoid]]*'Input Data'!$B$7</f>
        <v>489.88927205934874</v>
      </c>
    </row>
    <row r="1128" spans="1:8" x14ac:dyDescent="0.25">
      <c r="A1128">
        <v>6130</v>
      </c>
      <c r="B1128">
        <f>IF(Table2[[#This Row],[Volume]]&lt;'Input Data'!$B$9,'Input Data'!$B$9,IF(Table2[[#This Row],[Volume]]&gt;'Input Data'!$B$10,'Input Data'!$B$10,Table2[[#This Row],[Volume]]))</f>
        <v>6130</v>
      </c>
      <c r="C1128" s="18">
        <f>ROUNDDOWN((Table2[[#This Row],[Volume Used]]-'Input Data'!$B$9)/'Input Data'!$B$11,0)*'Input Data'!$B$12</f>
        <v>0.2</v>
      </c>
      <c r="D1128" s="15">
        <f>-(Table2[[#This Row],[Volume]]*(1-Table2[[#This Row],[Discount]])*'Input Data'!$B$2)/Table2[[#This Row],[Volume]]</f>
        <v>400</v>
      </c>
      <c r="E1128">
        <f>ROUNDUP(Table2[[#This Row],[Volume]]/'Input Data'!$B$13,0)</f>
        <v>7</v>
      </c>
      <c r="F1128">
        <f>-Table2[[#This Row],[Multiplier]]*'Input Data'!$B$3</f>
        <v>350000</v>
      </c>
      <c r="G1128">
        <f>(1 - (1 / (1 + EXP(-((Table2[[#This Row],[Volume]] / 1000) - 4.25))))) * 0.4 + 0.6</f>
        <v>0.6529555494168261</v>
      </c>
      <c r="H1128">
        <f>Table2[[#This Row],[Sigmoid]]*'Input Data'!$B$7</f>
        <v>489.71666206261955</v>
      </c>
    </row>
    <row r="1129" spans="1:8" x14ac:dyDescent="0.25">
      <c r="A1129">
        <v>6135</v>
      </c>
      <c r="B1129">
        <f>IF(Table2[[#This Row],[Volume]]&lt;'Input Data'!$B$9,'Input Data'!$B$9,IF(Table2[[#This Row],[Volume]]&gt;'Input Data'!$B$10,'Input Data'!$B$10,Table2[[#This Row],[Volume]]))</f>
        <v>6135</v>
      </c>
      <c r="C1129" s="18">
        <f>ROUNDDOWN((Table2[[#This Row],[Volume Used]]-'Input Data'!$B$9)/'Input Data'!$B$11,0)*'Input Data'!$B$12</f>
        <v>0.2</v>
      </c>
      <c r="D1129" s="15">
        <f>-(Table2[[#This Row],[Volume]]*(1-Table2[[#This Row],[Discount]])*'Input Data'!$B$2)/Table2[[#This Row],[Volume]]</f>
        <v>400</v>
      </c>
      <c r="E1129">
        <f>ROUNDUP(Table2[[#This Row],[Volume]]/'Input Data'!$B$13,0)</f>
        <v>7</v>
      </c>
      <c r="F1129">
        <f>-Table2[[#This Row],[Multiplier]]*'Input Data'!$B$3</f>
        <v>350000</v>
      </c>
      <c r="G1129">
        <f>(1 - (1 / (1 + EXP(-((Table2[[#This Row],[Volume]] / 1000) - 4.25))))) * 0.4 + 0.6</f>
        <v>0.65272624724527806</v>
      </c>
      <c r="H1129">
        <f>Table2[[#This Row],[Sigmoid]]*'Input Data'!$B$7</f>
        <v>489.54468543395853</v>
      </c>
    </row>
    <row r="1130" spans="1:8" x14ac:dyDescent="0.25">
      <c r="A1130">
        <v>6140</v>
      </c>
      <c r="B1130">
        <f>IF(Table2[[#This Row],[Volume]]&lt;'Input Data'!$B$9,'Input Data'!$B$9,IF(Table2[[#This Row],[Volume]]&gt;'Input Data'!$B$10,'Input Data'!$B$10,Table2[[#This Row],[Volume]]))</f>
        <v>6140</v>
      </c>
      <c r="C1130" s="18">
        <f>ROUNDDOWN((Table2[[#This Row],[Volume Used]]-'Input Data'!$B$9)/'Input Data'!$B$11,0)*'Input Data'!$B$12</f>
        <v>0.2</v>
      </c>
      <c r="D1130" s="15">
        <f>-(Table2[[#This Row],[Volume]]*(1-Table2[[#This Row],[Discount]])*'Input Data'!$B$2)/Table2[[#This Row],[Volume]]</f>
        <v>400</v>
      </c>
      <c r="E1130">
        <f>ROUNDUP(Table2[[#This Row],[Volume]]/'Input Data'!$B$13,0)</f>
        <v>7</v>
      </c>
      <c r="F1130">
        <f>-Table2[[#This Row],[Multiplier]]*'Input Data'!$B$3</f>
        <v>350000</v>
      </c>
      <c r="G1130">
        <f>(1 - (1 / (1 + EXP(-((Table2[[#This Row],[Volume]] / 1000) - 4.25))))) * 0.4 + 0.6</f>
        <v>0.65249778777540934</v>
      </c>
      <c r="H1130">
        <f>Table2[[#This Row],[Sigmoid]]*'Input Data'!$B$7</f>
        <v>489.37334083155702</v>
      </c>
    </row>
    <row r="1131" spans="1:8" x14ac:dyDescent="0.25">
      <c r="A1131">
        <v>6145</v>
      </c>
      <c r="B1131">
        <f>IF(Table2[[#This Row],[Volume]]&lt;'Input Data'!$B$9,'Input Data'!$B$9,IF(Table2[[#This Row],[Volume]]&gt;'Input Data'!$B$10,'Input Data'!$B$10,Table2[[#This Row],[Volume]]))</f>
        <v>6145</v>
      </c>
      <c r="C1131" s="18">
        <f>ROUNDDOWN((Table2[[#This Row],[Volume Used]]-'Input Data'!$B$9)/'Input Data'!$B$11,0)*'Input Data'!$B$12</f>
        <v>0.2</v>
      </c>
      <c r="D1131" s="15">
        <f>-(Table2[[#This Row],[Volume]]*(1-Table2[[#This Row],[Discount]])*'Input Data'!$B$2)/Table2[[#This Row],[Volume]]</f>
        <v>400</v>
      </c>
      <c r="E1131">
        <f>ROUNDUP(Table2[[#This Row],[Volume]]/'Input Data'!$B$13,0)</f>
        <v>7</v>
      </c>
      <c r="F1131">
        <f>-Table2[[#This Row],[Multiplier]]*'Input Data'!$B$3</f>
        <v>350000</v>
      </c>
      <c r="G1131">
        <f>(1 - (1 / (1 + EXP(-((Table2[[#This Row],[Volume]] / 1000) - 4.25))))) * 0.4 + 0.6</f>
        <v>0.65227016921027758</v>
      </c>
      <c r="H1131">
        <f>Table2[[#This Row],[Sigmoid]]*'Input Data'!$B$7</f>
        <v>489.20262690770818</v>
      </c>
    </row>
    <row r="1132" spans="1:8" x14ac:dyDescent="0.25">
      <c r="A1132">
        <v>6150</v>
      </c>
      <c r="B1132">
        <f>IF(Table2[[#This Row],[Volume]]&lt;'Input Data'!$B$9,'Input Data'!$B$9,IF(Table2[[#This Row],[Volume]]&gt;'Input Data'!$B$10,'Input Data'!$B$10,Table2[[#This Row],[Volume]]))</f>
        <v>6150</v>
      </c>
      <c r="C1132" s="18">
        <f>ROUNDDOWN((Table2[[#This Row],[Volume Used]]-'Input Data'!$B$9)/'Input Data'!$B$11,0)*'Input Data'!$B$12</f>
        <v>0.2</v>
      </c>
      <c r="D1132" s="15">
        <f>-(Table2[[#This Row],[Volume]]*(1-Table2[[#This Row],[Discount]])*'Input Data'!$B$2)/Table2[[#This Row],[Volume]]</f>
        <v>400</v>
      </c>
      <c r="E1132">
        <f>ROUNDUP(Table2[[#This Row],[Volume]]/'Input Data'!$B$13,0)</f>
        <v>7</v>
      </c>
      <c r="F1132">
        <f>-Table2[[#This Row],[Multiplier]]*'Input Data'!$B$3</f>
        <v>350000</v>
      </c>
      <c r="G1132">
        <f>(1 - (1 / (1 + EXP(-((Table2[[#This Row],[Volume]] / 1000) - 4.25))))) * 0.4 + 0.6</f>
        <v>0.65204338974519915</v>
      </c>
      <c r="H1132">
        <f>Table2[[#This Row],[Sigmoid]]*'Input Data'!$B$7</f>
        <v>489.03254230889934</v>
      </c>
    </row>
    <row r="1133" spans="1:8" x14ac:dyDescent="0.25">
      <c r="A1133">
        <v>6155</v>
      </c>
      <c r="B1133">
        <f>IF(Table2[[#This Row],[Volume]]&lt;'Input Data'!$B$9,'Input Data'!$B$9,IF(Table2[[#This Row],[Volume]]&gt;'Input Data'!$B$10,'Input Data'!$B$10,Table2[[#This Row],[Volume]]))</f>
        <v>6155</v>
      </c>
      <c r="C1133" s="18">
        <f>ROUNDDOWN((Table2[[#This Row],[Volume Used]]-'Input Data'!$B$9)/'Input Data'!$B$11,0)*'Input Data'!$B$12</f>
        <v>0.2</v>
      </c>
      <c r="D1133" s="15">
        <f>-(Table2[[#This Row],[Volume]]*(1-Table2[[#This Row],[Discount]])*'Input Data'!$B$2)/Table2[[#This Row],[Volume]]</f>
        <v>400</v>
      </c>
      <c r="E1133">
        <f>ROUNDUP(Table2[[#This Row],[Volume]]/'Input Data'!$B$13,0)</f>
        <v>7</v>
      </c>
      <c r="F1133">
        <f>-Table2[[#This Row],[Multiplier]]*'Input Data'!$B$3</f>
        <v>350000</v>
      </c>
      <c r="G1133">
        <f>(1 - (1 / (1 + EXP(-((Table2[[#This Row],[Volume]] / 1000) - 4.25))))) * 0.4 + 0.6</f>
        <v>0.6518174475678713</v>
      </c>
      <c r="H1133">
        <f>Table2[[#This Row],[Sigmoid]]*'Input Data'!$B$7</f>
        <v>488.86308567590345</v>
      </c>
    </row>
    <row r="1134" spans="1:8" x14ac:dyDescent="0.25">
      <c r="A1134">
        <v>6160</v>
      </c>
      <c r="B1134">
        <f>IF(Table2[[#This Row],[Volume]]&lt;'Input Data'!$B$9,'Input Data'!$B$9,IF(Table2[[#This Row],[Volume]]&gt;'Input Data'!$B$10,'Input Data'!$B$10,Table2[[#This Row],[Volume]]))</f>
        <v>6160</v>
      </c>
      <c r="C1134" s="18">
        <f>ROUNDDOWN((Table2[[#This Row],[Volume Used]]-'Input Data'!$B$9)/'Input Data'!$B$11,0)*'Input Data'!$B$12</f>
        <v>0.2</v>
      </c>
      <c r="D1134" s="15">
        <f>-(Table2[[#This Row],[Volume]]*(1-Table2[[#This Row],[Discount]])*'Input Data'!$B$2)/Table2[[#This Row],[Volume]]</f>
        <v>400</v>
      </c>
      <c r="E1134">
        <f>ROUNDUP(Table2[[#This Row],[Volume]]/'Input Data'!$B$13,0)</f>
        <v>7</v>
      </c>
      <c r="F1134">
        <f>-Table2[[#This Row],[Multiplier]]*'Input Data'!$B$3</f>
        <v>350000</v>
      </c>
      <c r="G1134">
        <f>(1 - (1 / (1 + EXP(-((Table2[[#This Row],[Volume]] / 1000) - 4.25))))) * 0.4 + 0.6</f>
        <v>0.65159234085849427</v>
      </c>
      <c r="H1134">
        <f>Table2[[#This Row],[Sigmoid]]*'Input Data'!$B$7</f>
        <v>488.69425564387069</v>
      </c>
    </row>
    <row r="1135" spans="1:8" x14ac:dyDescent="0.25">
      <c r="A1135">
        <v>6165</v>
      </c>
      <c r="B1135">
        <f>IF(Table2[[#This Row],[Volume]]&lt;'Input Data'!$B$9,'Input Data'!$B$9,IF(Table2[[#This Row],[Volume]]&gt;'Input Data'!$B$10,'Input Data'!$B$10,Table2[[#This Row],[Volume]]))</f>
        <v>6165</v>
      </c>
      <c r="C1135" s="18">
        <f>ROUNDDOWN((Table2[[#This Row],[Volume Used]]-'Input Data'!$B$9)/'Input Data'!$B$11,0)*'Input Data'!$B$12</f>
        <v>0.2</v>
      </c>
      <c r="D1135" s="15">
        <f>-(Table2[[#This Row],[Volume]]*(1-Table2[[#This Row],[Discount]])*'Input Data'!$B$2)/Table2[[#This Row],[Volume]]</f>
        <v>400</v>
      </c>
      <c r="E1135">
        <f>ROUNDUP(Table2[[#This Row],[Volume]]/'Input Data'!$B$13,0)</f>
        <v>7</v>
      </c>
      <c r="F1135">
        <f>-Table2[[#This Row],[Multiplier]]*'Input Data'!$B$3</f>
        <v>350000</v>
      </c>
      <c r="G1135">
        <f>(1 - (1 / (1 + EXP(-((Table2[[#This Row],[Volume]] / 1000) - 4.25))))) * 0.4 + 0.6</f>
        <v>0.65136806778989187</v>
      </c>
      <c r="H1135">
        <f>Table2[[#This Row],[Sigmoid]]*'Input Data'!$B$7</f>
        <v>488.5260508424189</v>
      </c>
    </row>
    <row r="1136" spans="1:8" x14ac:dyDescent="0.25">
      <c r="A1136">
        <v>6170</v>
      </c>
      <c r="B1136">
        <f>IF(Table2[[#This Row],[Volume]]&lt;'Input Data'!$B$9,'Input Data'!$B$9,IF(Table2[[#This Row],[Volume]]&gt;'Input Data'!$B$10,'Input Data'!$B$10,Table2[[#This Row],[Volume]]))</f>
        <v>6170</v>
      </c>
      <c r="C1136" s="18">
        <f>ROUNDDOWN((Table2[[#This Row],[Volume Used]]-'Input Data'!$B$9)/'Input Data'!$B$11,0)*'Input Data'!$B$12</f>
        <v>0.2</v>
      </c>
      <c r="D1136" s="15">
        <f>-(Table2[[#This Row],[Volume]]*(1-Table2[[#This Row],[Discount]])*'Input Data'!$B$2)/Table2[[#This Row],[Volume]]</f>
        <v>400</v>
      </c>
      <c r="E1136">
        <f>ROUNDUP(Table2[[#This Row],[Volume]]/'Input Data'!$B$13,0)</f>
        <v>7</v>
      </c>
      <c r="F1136">
        <f>-Table2[[#This Row],[Multiplier]]*'Input Data'!$B$3</f>
        <v>350000</v>
      </c>
      <c r="G1136">
        <f>(1 - (1 / (1 + EXP(-((Table2[[#This Row],[Volume]] / 1000) - 4.25))))) * 0.4 + 0.6</f>
        <v>0.6511446265276325</v>
      </c>
      <c r="H1136">
        <f>Table2[[#This Row],[Sigmoid]]*'Input Data'!$B$7</f>
        <v>488.3584698957244</v>
      </c>
    </row>
    <row r="1137" spans="1:8" x14ac:dyDescent="0.25">
      <c r="A1137">
        <v>6175</v>
      </c>
      <c r="B1137">
        <f>IF(Table2[[#This Row],[Volume]]&lt;'Input Data'!$B$9,'Input Data'!$B$9,IF(Table2[[#This Row],[Volume]]&gt;'Input Data'!$B$10,'Input Data'!$B$10,Table2[[#This Row],[Volume]]))</f>
        <v>6175</v>
      </c>
      <c r="C1137" s="18">
        <f>ROUNDDOWN((Table2[[#This Row],[Volume Used]]-'Input Data'!$B$9)/'Input Data'!$B$11,0)*'Input Data'!$B$12</f>
        <v>0.2</v>
      </c>
      <c r="D1137" s="15">
        <f>-(Table2[[#This Row],[Volume]]*(1-Table2[[#This Row],[Discount]])*'Input Data'!$B$2)/Table2[[#This Row],[Volume]]</f>
        <v>400</v>
      </c>
      <c r="E1137">
        <f>ROUNDUP(Table2[[#This Row],[Volume]]/'Input Data'!$B$13,0)</f>
        <v>7</v>
      </c>
      <c r="F1137">
        <f>-Table2[[#This Row],[Multiplier]]*'Input Data'!$B$3</f>
        <v>350000</v>
      </c>
      <c r="G1137">
        <f>(1 - (1 / (1 + EXP(-((Table2[[#This Row],[Volume]] / 1000) - 4.25))))) * 0.4 + 0.6</f>
        <v>0.6509220152301487</v>
      </c>
      <c r="H1137">
        <f>Table2[[#This Row],[Sigmoid]]*'Input Data'!$B$7</f>
        <v>488.19151142261154</v>
      </c>
    </row>
    <row r="1138" spans="1:8" x14ac:dyDescent="0.25">
      <c r="A1138">
        <v>6180</v>
      </c>
      <c r="B1138">
        <f>IF(Table2[[#This Row],[Volume]]&lt;'Input Data'!$B$9,'Input Data'!$B$9,IF(Table2[[#This Row],[Volume]]&gt;'Input Data'!$B$10,'Input Data'!$B$10,Table2[[#This Row],[Volume]]))</f>
        <v>6180</v>
      </c>
      <c r="C1138" s="18">
        <f>ROUNDDOWN((Table2[[#This Row],[Volume Used]]-'Input Data'!$B$9)/'Input Data'!$B$11,0)*'Input Data'!$B$12</f>
        <v>0.2</v>
      </c>
      <c r="D1138" s="15">
        <f>-(Table2[[#This Row],[Volume]]*(1-Table2[[#This Row],[Discount]])*'Input Data'!$B$2)/Table2[[#This Row],[Volume]]</f>
        <v>400</v>
      </c>
      <c r="E1138">
        <f>ROUNDUP(Table2[[#This Row],[Volume]]/'Input Data'!$B$13,0)</f>
        <v>7</v>
      </c>
      <c r="F1138">
        <f>-Table2[[#This Row],[Multiplier]]*'Input Data'!$B$3</f>
        <v>350000</v>
      </c>
      <c r="G1138">
        <f>(1 - (1 / (1 + EXP(-((Table2[[#This Row],[Volume]] / 1000) - 4.25))))) * 0.4 + 0.6</f>
        <v>0.6507002320488563</v>
      </c>
      <c r="H1138">
        <f>Table2[[#This Row],[Sigmoid]]*'Input Data'!$B$7</f>
        <v>488.02517403664223</v>
      </c>
    </row>
    <row r="1139" spans="1:8" x14ac:dyDescent="0.25">
      <c r="A1139">
        <v>6185</v>
      </c>
      <c r="B1139">
        <f>IF(Table2[[#This Row],[Volume]]&lt;'Input Data'!$B$9,'Input Data'!$B$9,IF(Table2[[#This Row],[Volume]]&gt;'Input Data'!$B$10,'Input Data'!$B$10,Table2[[#This Row],[Volume]]))</f>
        <v>6185</v>
      </c>
      <c r="C1139" s="18">
        <f>ROUNDDOWN((Table2[[#This Row],[Volume Used]]-'Input Data'!$B$9)/'Input Data'!$B$11,0)*'Input Data'!$B$12</f>
        <v>0.2</v>
      </c>
      <c r="D1139" s="15">
        <f>-(Table2[[#This Row],[Volume]]*(1-Table2[[#This Row],[Discount]])*'Input Data'!$B$2)/Table2[[#This Row],[Volume]]</f>
        <v>400</v>
      </c>
      <c r="E1139">
        <f>ROUNDUP(Table2[[#This Row],[Volume]]/'Input Data'!$B$13,0)</f>
        <v>7</v>
      </c>
      <c r="F1139">
        <f>-Table2[[#This Row],[Multiplier]]*'Input Data'!$B$3</f>
        <v>350000</v>
      </c>
      <c r="G1139">
        <f>(1 - (1 / (1 + EXP(-((Table2[[#This Row],[Volume]] / 1000) - 4.25))))) * 0.4 + 0.6</f>
        <v>0.65047927512827342</v>
      </c>
      <c r="H1139">
        <f>Table2[[#This Row],[Sigmoid]]*'Input Data'!$B$7</f>
        <v>487.85945634620504</v>
      </c>
    </row>
    <row r="1140" spans="1:8" x14ac:dyDescent="0.25">
      <c r="A1140">
        <v>6190</v>
      </c>
      <c r="B1140">
        <f>IF(Table2[[#This Row],[Volume]]&lt;'Input Data'!$B$9,'Input Data'!$B$9,IF(Table2[[#This Row],[Volume]]&gt;'Input Data'!$B$10,'Input Data'!$B$10,Table2[[#This Row],[Volume]]))</f>
        <v>6190</v>
      </c>
      <c r="C1140" s="18">
        <f>ROUNDDOWN((Table2[[#This Row],[Volume Used]]-'Input Data'!$B$9)/'Input Data'!$B$11,0)*'Input Data'!$B$12</f>
        <v>0.2</v>
      </c>
      <c r="D1140" s="15">
        <f>-(Table2[[#This Row],[Volume]]*(1-Table2[[#This Row],[Discount]])*'Input Data'!$B$2)/Table2[[#This Row],[Volume]]</f>
        <v>400</v>
      </c>
      <c r="E1140">
        <f>ROUNDUP(Table2[[#This Row],[Volume]]/'Input Data'!$B$13,0)</f>
        <v>7</v>
      </c>
      <c r="F1140">
        <f>-Table2[[#This Row],[Multiplier]]*'Input Data'!$B$3</f>
        <v>350000</v>
      </c>
      <c r="G1140">
        <f>(1 - (1 / (1 + EXP(-((Table2[[#This Row],[Volume]] / 1000) - 4.25))))) * 0.4 + 0.6</f>
        <v>0.65025914260613826</v>
      </c>
      <c r="H1140">
        <f>Table2[[#This Row],[Sigmoid]]*'Input Data'!$B$7</f>
        <v>487.69435695460368</v>
      </c>
    </row>
    <row r="1141" spans="1:8" x14ac:dyDescent="0.25">
      <c r="A1141">
        <v>6195</v>
      </c>
      <c r="B1141">
        <f>IF(Table2[[#This Row],[Volume]]&lt;'Input Data'!$B$9,'Input Data'!$B$9,IF(Table2[[#This Row],[Volume]]&gt;'Input Data'!$B$10,'Input Data'!$B$10,Table2[[#This Row],[Volume]]))</f>
        <v>6195</v>
      </c>
      <c r="C1141" s="18">
        <f>ROUNDDOWN((Table2[[#This Row],[Volume Used]]-'Input Data'!$B$9)/'Input Data'!$B$11,0)*'Input Data'!$B$12</f>
        <v>0.2</v>
      </c>
      <c r="D1141" s="15">
        <f>-(Table2[[#This Row],[Volume]]*(1-Table2[[#This Row],[Discount]])*'Input Data'!$B$2)/Table2[[#This Row],[Volume]]</f>
        <v>400</v>
      </c>
      <c r="E1141">
        <f>ROUNDUP(Table2[[#This Row],[Volume]]/'Input Data'!$B$13,0)</f>
        <v>7</v>
      </c>
      <c r="F1141">
        <f>-Table2[[#This Row],[Multiplier]]*'Input Data'!$B$3</f>
        <v>350000</v>
      </c>
      <c r="G1141">
        <f>(1 - (1 / (1 + EXP(-((Table2[[#This Row],[Volume]] / 1000) - 4.25))))) * 0.4 + 0.6</f>
        <v>0.65003983261352605</v>
      </c>
      <c r="H1141">
        <f>Table2[[#This Row],[Sigmoid]]*'Input Data'!$B$7</f>
        <v>487.52987446014453</v>
      </c>
    </row>
    <row r="1142" spans="1:8" x14ac:dyDescent="0.25">
      <c r="A1142">
        <v>6200</v>
      </c>
      <c r="B1142">
        <f>IF(Table2[[#This Row],[Volume]]&lt;'Input Data'!$B$9,'Input Data'!$B$9,IF(Table2[[#This Row],[Volume]]&gt;'Input Data'!$B$10,'Input Data'!$B$10,Table2[[#This Row],[Volume]]))</f>
        <v>6200</v>
      </c>
      <c r="C1142" s="18">
        <f>ROUNDDOWN((Table2[[#This Row],[Volume Used]]-'Input Data'!$B$9)/'Input Data'!$B$11,0)*'Input Data'!$B$12</f>
        <v>0.2</v>
      </c>
      <c r="D1142" s="15">
        <f>-(Table2[[#This Row],[Volume]]*(1-Table2[[#This Row],[Discount]])*'Input Data'!$B$2)/Table2[[#This Row],[Volume]]</f>
        <v>400</v>
      </c>
      <c r="E1142">
        <f>ROUNDUP(Table2[[#This Row],[Volume]]/'Input Data'!$B$13,0)</f>
        <v>7</v>
      </c>
      <c r="F1142">
        <f>-Table2[[#This Row],[Multiplier]]*'Input Data'!$B$3</f>
        <v>350000</v>
      </c>
      <c r="G1142">
        <f>(1 - (1 / (1 + EXP(-((Table2[[#This Row],[Volume]] / 1000) - 4.25))))) * 0.4 + 0.6</f>
        <v>0.64982134327496655</v>
      </c>
      <c r="H1142">
        <f>Table2[[#This Row],[Sigmoid]]*'Input Data'!$B$7</f>
        <v>487.36600745622491</v>
      </c>
    </row>
    <row r="1143" spans="1:8" x14ac:dyDescent="0.25">
      <c r="A1143">
        <v>6205</v>
      </c>
      <c r="B1143">
        <f>IF(Table2[[#This Row],[Volume]]&lt;'Input Data'!$B$9,'Input Data'!$B$9,IF(Table2[[#This Row],[Volume]]&gt;'Input Data'!$B$10,'Input Data'!$B$10,Table2[[#This Row],[Volume]]))</f>
        <v>6205</v>
      </c>
      <c r="C1143" s="18">
        <f>ROUNDDOWN((Table2[[#This Row],[Volume Used]]-'Input Data'!$B$9)/'Input Data'!$B$11,0)*'Input Data'!$B$12</f>
        <v>0.2</v>
      </c>
      <c r="D1143" s="15">
        <f>-(Table2[[#This Row],[Volume]]*(1-Table2[[#This Row],[Discount]])*'Input Data'!$B$2)/Table2[[#This Row],[Volume]]</f>
        <v>400</v>
      </c>
      <c r="E1143">
        <f>ROUNDUP(Table2[[#This Row],[Volume]]/'Input Data'!$B$13,0)</f>
        <v>7</v>
      </c>
      <c r="F1143">
        <f>-Table2[[#This Row],[Multiplier]]*'Input Data'!$B$3</f>
        <v>350000</v>
      </c>
      <c r="G1143">
        <f>(1 - (1 / (1 + EXP(-((Table2[[#This Row],[Volume]] / 1000) - 4.25))))) * 0.4 + 0.6</f>
        <v>0.64960367270855923</v>
      </c>
      <c r="H1143">
        <f>Table2[[#This Row],[Sigmoid]]*'Input Data'!$B$7</f>
        <v>487.20275453141943</v>
      </c>
    </row>
    <row r="1144" spans="1:8" x14ac:dyDescent="0.25">
      <c r="A1144">
        <v>6210</v>
      </c>
      <c r="B1144">
        <f>IF(Table2[[#This Row],[Volume]]&lt;'Input Data'!$B$9,'Input Data'!$B$9,IF(Table2[[#This Row],[Volume]]&gt;'Input Data'!$B$10,'Input Data'!$B$10,Table2[[#This Row],[Volume]]))</f>
        <v>6210</v>
      </c>
      <c r="C1144" s="18">
        <f>ROUNDDOWN((Table2[[#This Row],[Volume Used]]-'Input Data'!$B$9)/'Input Data'!$B$11,0)*'Input Data'!$B$12</f>
        <v>0.2</v>
      </c>
      <c r="D1144" s="15">
        <f>-(Table2[[#This Row],[Volume]]*(1-Table2[[#This Row],[Discount]])*'Input Data'!$B$2)/Table2[[#This Row],[Volume]]</f>
        <v>400</v>
      </c>
      <c r="E1144">
        <f>ROUNDUP(Table2[[#This Row],[Volume]]/'Input Data'!$B$13,0)</f>
        <v>7</v>
      </c>
      <c r="F1144">
        <f>-Table2[[#This Row],[Multiplier]]*'Input Data'!$B$3</f>
        <v>350000</v>
      </c>
      <c r="G1144">
        <f>(1 - (1 / (1 + EXP(-((Table2[[#This Row],[Volume]] / 1000) - 4.25))))) * 0.4 + 0.6</f>
        <v>0.64938681902608963</v>
      </c>
      <c r="H1144">
        <f>Table2[[#This Row],[Sigmoid]]*'Input Data'!$B$7</f>
        <v>487.0401142695672</v>
      </c>
    </row>
    <row r="1145" spans="1:8" x14ac:dyDescent="0.25">
      <c r="A1145">
        <v>6215</v>
      </c>
      <c r="B1145">
        <f>IF(Table2[[#This Row],[Volume]]&lt;'Input Data'!$B$9,'Input Data'!$B$9,IF(Table2[[#This Row],[Volume]]&gt;'Input Data'!$B$10,'Input Data'!$B$10,Table2[[#This Row],[Volume]]))</f>
        <v>6215</v>
      </c>
      <c r="C1145" s="18">
        <f>ROUNDDOWN((Table2[[#This Row],[Volume Used]]-'Input Data'!$B$9)/'Input Data'!$B$11,0)*'Input Data'!$B$12</f>
        <v>0.2</v>
      </c>
      <c r="D1145" s="15">
        <f>-(Table2[[#This Row],[Volume]]*(1-Table2[[#This Row],[Discount]])*'Input Data'!$B$2)/Table2[[#This Row],[Volume]]</f>
        <v>400</v>
      </c>
      <c r="E1145">
        <f>ROUNDUP(Table2[[#This Row],[Volume]]/'Input Data'!$B$13,0)</f>
        <v>7</v>
      </c>
      <c r="F1145">
        <f>-Table2[[#This Row],[Multiplier]]*'Input Data'!$B$3</f>
        <v>350000</v>
      </c>
      <c r="G1145">
        <f>(1 - (1 / (1 + EXP(-((Table2[[#This Row],[Volume]] / 1000) - 4.25))))) * 0.4 + 0.6</f>
        <v>0.64917078033314302</v>
      </c>
      <c r="H1145">
        <f>Table2[[#This Row],[Sigmoid]]*'Input Data'!$B$7</f>
        <v>486.87808524985724</v>
      </c>
    </row>
    <row r="1146" spans="1:8" x14ac:dyDescent="0.25">
      <c r="A1146">
        <v>6220</v>
      </c>
      <c r="B1146">
        <f>IF(Table2[[#This Row],[Volume]]&lt;'Input Data'!$B$9,'Input Data'!$B$9,IF(Table2[[#This Row],[Volume]]&gt;'Input Data'!$B$10,'Input Data'!$B$10,Table2[[#This Row],[Volume]]))</f>
        <v>6220</v>
      </c>
      <c r="C1146" s="18">
        <f>ROUNDDOWN((Table2[[#This Row],[Volume Used]]-'Input Data'!$B$9)/'Input Data'!$B$11,0)*'Input Data'!$B$12</f>
        <v>0.2</v>
      </c>
      <c r="D1146" s="15">
        <f>-(Table2[[#This Row],[Volume]]*(1-Table2[[#This Row],[Discount]])*'Input Data'!$B$2)/Table2[[#This Row],[Volume]]</f>
        <v>400</v>
      </c>
      <c r="E1146">
        <f>ROUNDUP(Table2[[#This Row],[Volume]]/'Input Data'!$B$13,0)</f>
        <v>7</v>
      </c>
      <c r="F1146">
        <f>-Table2[[#This Row],[Multiplier]]*'Input Data'!$B$3</f>
        <v>350000</v>
      </c>
      <c r="G1146">
        <f>(1 - (1 / (1 + EXP(-((Table2[[#This Row],[Volume]] / 1000) - 4.25))))) * 0.4 + 0.6</f>
        <v>0.64895555472921951</v>
      </c>
      <c r="H1146">
        <f>Table2[[#This Row],[Sigmoid]]*'Input Data'!$B$7</f>
        <v>486.71666604691461</v>
      </c>
    </row>
    <row r="1147" spans="1:8" x14ac:dyDescent="0.25">
      <c r="A1147">
        <v>6225</v>
      </c>
      <c r="B1147">
        <f>IF(Table2[[#This Row],[Volume]]&lt;'Input Data'!$B$9,'Input Data'!$B$9,IF(Table2[[#This Row],[Volume]]&gt;'Input Data'!$B$10,'Input Data'!$B$10,Table2[[#This Row],[Volume]]))</f>
        <v>6225</v>
      </c>
      <c r="C1147" s="18">
        <f>ROUNDDOWN((Table2[[#This Row],[Volume Used]]-'Input Data'!$B$9)/'Input Data'!$B$11,0)*'Input Data'!$B$12</f>
        <v>0.2</v>
      </c>
      <c r="D1147" s="15">
        <f>-(Table2[[#This Row],[Volume]]*(1-Table2[[#This Row],[Discount]])*'Input Data'!$B$2)/Table2[[#This Row],[Volume]]</f>
        <v>400</v>
      </c>
      <c r="E1147">
        <f>ROUNDUP(Table2[[#This Row],[Volume]]/'Input Data'!$B$13,0)</f>
        <v>7</v>
      </c>
      <c r="F1147">
        <f>-Table2[[#This Row],[Multiplier]]*'Input Data'!$B$3</f>
        <v>350000</v>
      </c>
      <c r="G1147">
        <f>(1 - (1 / (1 + EXP(-((Table2[[#This Row],[Volume]] / 1000) - 4.25))))) * 0.4 + 0.6</f>
        <v>0.64874114030784724</v>
      </c>
      <c r="H1147">
        <f>Table2[[#This Row],[Sigmoid]]*'Input Data'!$B$7</f>
        <v>486.55585523088541</v>
      </c>
    </row>
    <row r="1148" spans="1:8" x14ac:dyDescent="0.25">
      <c r="A1148">
        <v>6230</v>
      </c>
      <c r="B1148">
        <f>IF(Table2[[#This Row],[Volume]]&lt;'Input Data'!$B$9,'Input Data'!$B$9,IF(Table2[[#This Row],[Volume]]&gt;'Input Data'!$B$10,'Input Data'!$B$10,Table2[[#This Row],[Volume]]))</f>
        <v>6230</v>
      </c>
      <c r="C1148" s="18">
        <f>ROUNDDOWN((Table2[[#This Row],[Volume Used]]-'Input Data'!$B$9)/'Input Data'!$B$11,0)*'Input Data'!$B$12</f>
        <v>0.2</v>
      </c>
      <c r="D1148" s="15">
        <f>-(Table2[[#This Row],[Volume]]*(1-Table2[[#This Row],[Discount]])*'Input Data'!$B$2)/Table2[[#This Row],[Volume]]</f>
        <v>400</v>
      </c>
      <c r="E1148">
        <f>ROUNDUP(Table2[[#This Row],[Volume]]/'Input Data'!$B$13,0)</f>
        <v>7</v>
      </c>
      <c r="F1148">
        <f>-Table2[[#This Row],[Multiplier]]*'Input Data'!$B$3</f>
        <v>350000</v>
      </c>
      <c r="G1148">
        <f>(1 - (1 / (1 + EXP(-((Table2[[#This Row],[Volume]] / 1000) - 4.25))))) * 0.4 + 0.6</f>
        <v>0.6485275351566947</v>
      </c>
      <c r="H1148">
        <f>Table2[[#This Row],[Sigmoid]]*'Input Data'!$B$7</f>
        <v>486.395651367521</v>
      </c>
    </row>
    <row r="1149" spans="1:8" x14ac:dyDescent="0.25">
      <c r="A1149">
        <v>6235</v>
      </c>
      <c r="B1149">
        <f>IF(Table2[[#This Row],[Volume]]&lt;'Input Data'!$B$9,'Input Data'!$B$9,IF(Table2[[#This Row],[Volume]]&gt;'Input Data'!$B$10,'Input Data'!$B$10,Table2[[#This Row],[Volume]]))</f>
        <v>6235</v>
      </c>
      <c r="C1149" s="18">
        <f>ROUNDDOWN((Table2[[#This Row],[Volume Used]]-'Input Data'!$B$9)/'Input Data'!$B$11,0)*'Input Data'!$B$12</f>
        <v>0.2</v>
      </c>
      <c r="D1149" s="15">
        <f>-(Table2[[#This Row],[Volume]]*(1-Table2[[#This Row],[Discount]])*'Input Data'!$B$2)/Table2[[#This Row],[Volume]]</f>
        <v>400</v>
      </c>
      <c r="E1149">
        <f>ROUNDUP(Table2[[#This Row],[Volume]]/'Input Data'!$B$13,0)</f>
        <v>7</v>
      </c>
      <c r="F1149">
        <f>-Table2[[#This Row],[Multiplier]]*'Input Data'!$B$3</f>
        <v>350000</v>
      </c>
      <c r="G1149">
        <f>(1 - (1 / (1 + EXP(-((Table2[[#This Row],[Volume]] / 1000) - 4.25))))) * 0.4 + 0.6</f>
        <v>0.64831473735768375</v>
      </c>
      <c r="H1149">
        <f>Table2[[#This Row],[Sigmoid]]*'Input Data'!$B$7</f>
        <v>486.23605301826279</v>
      </c>
    </row>
    <row r="1150" spans="1:8" x14ac:dyDescent="0.25">
      <c r="A1150">
        <v>6240</v>
      </c>
      <c r="B1150">
        <f>IF(Table2[[#This Row],[Volume]]&lt;'Input Data'!$B$9,'Input Data'!$B$9,IF(Table2[[#This Row],[Volume]]&gt;'Input Data'!$B$10,'Input Data'!$B$10,Table2[[#This Row],[Volume]]))</f>
        <v>6240</v>
      </c>
      <c r="C1150" s="18">
        <f>ROUNDDOWN((Table2[[#This Row],[Volume Used]]-'Input Data'!$B$9)/'Input Data'!$B$11,0)*'Input Data'!$B$12</f>
        <v>0.2</v>
      </c>
      <c r="D1150" s="15">
        <f>-(Table2[[#This Row],[Volume]]*(1-Table2[[#This Row],[Discount]])*'Input Data'!$B$2)/Table2[[#This Row],[Volume]]</f>
        <v>400</v>
      </c>
      <c r="E1150">
        <f>ROUNDUP(Table2[[#This Row],[Volume]]/'Input Data'!$B$13,0)</f>
        <v>7</v>
      </c>
      <c r="F1150">
        <f>-Table2[[#This Row],[Multiplier]]*'Input Data'!$B$3</f>
        <v>350000</v>
      </c>
      <c r="G1150">
        <f>(1 - (1 / (1 + EXP(-((Table2[[#This Row],[Volume]] / 1000) - 4.25))))) * 0.4 + 0.6</f>
        <v>0.6481027449871003</v>
      </c>
      <c r="H1150">
        <f>Table2[[#This Row],[Sigmoid]]*'Input Data'!$B$7</f>
        <v>486.07705874032524</v>
      </c>
    </row>
    <row r="1151" spans="1:8" x14ac:dyDescent="0.25">
      <c r="A1151">
        <v>6245</v>
      </c>
      <c r="B1151">
        <f>IF(Table2[[#This Row],[Volume]]&lt;'Input Data'!$B$9,'Input Data'!$B$9,IF(Table2[[#This Row],[Volume]]&gt;'Input Data'!$B$10,'Input Data'!$B$10,Table2[[#This Row],[Volume]]))</f>
        <v>6245</v>
      </c>
      <c r="C1151" s="18">
        <f>ROUNDDOWN((Table2[[#This Row],[Volume Used]]-'Input Data'!$B$9)/'Input Data'!$B$11,0)*'Input Data'!$B$12</f>
        <v>0.2</v>
      </c>
      <c r="D1151" s="15">
        <f>-(Table2[[#This Row],[Volume]]*(1-Table2[[#This Row],[Discount]])*'Input Data'!$B$2)/Table2[[#This Row],[Volume]]</f>
        <v>400</v>
      </c>
      <c r="E1151">
        <f>ROUNDUP(Table2[[#This Row],[Volume]]/'Input Data'!$B$13,0)</f>
        <v>7</v>
      </c>
      <c r="F1151">
        <f>-Table2[[#This Row],[Multiplier]]*'Input Data'!$B$3</f>
        <v>350000</v>
      </c>
      <c r="G1151">
        <f>(1 - (1 / (1 + EXP(-((Table2[[#This Row],[Volume]] / 1000) - 4.25))))) * 0.4 + 0.6</f>
        <v>0.64789155611570581</v>
      </c>
      <c r="H1151">
        <f>Table2[[#This Row],[Sigmoid]]*'Input Data'!$B$7</f>
        <v>485.91866708677935</v>
      </c>
    </row>
    <row r="1152" spans="1:8" x14ac:dyDescent="0.25">
      <c r="A1152">
        <v>6250</v>
      </c>
      <c r="B1152">
        <f>IF(Table2[[#This Row],[Volume]]&lt;'Input Data'!$B$9,'Input Data'!$B$9,IF(Table2[[#This Row],[Volume]]&gt;'Input Data'!$B$10,'Input Data'!$B$10,Table2[[#This Row],[Volume]]))</f>
        <v>6250</v>
      </c>
      <c r="C1152" s="18">
        <f>ROUNDDOWN((Table2[[#This Row],[Volume Used]]-'Input Data'!$B$9)/'Input Data'!$B$11,0)*'Input Data'!$B$12</f>
        <v>0.2</v>
      </c>
      <c r="D1152" s="15">
        <f>-(Table2[[#This Row],[Volume]]*(1-Table2[[#This Row],[Discount]])*'Input Data'!$B$2)/Table2[[#This Row],[Volume]]</f>
        <v>400</v>
      </c>
      <c r="E1152">
        <f>ROUNDUP(Table2[[#This Row],[Volume]]/'Input Data'!$B$13,0)</f>
        <v>7</v>
      </c>
      <c r="F1152">
        <f>-Table2[[#This Row],[Multiplier]]*'Input Data'!$B$3</f>
        <v>350000</v>
      </c>
      <c r="G1152">
        <f>(1 - (1 / (1 + EXP(-((Table2[[#This Row],[Volume]] / 1000) - 4.25))))) * 0.4 + 0.6</f>
        <v>0.64768116880884707</v>
      </c>
      <c r="H1152">
        <f>Table2[[#This Row],[Sigmoid]]*'Input Data'!$B$7</f>
        <v>485.76087660663529</v>
      </c>
    </row>
    <row r="1153" spans="1:8" x14ac:dyDescent="0.25">
      <c r="A1153">
        <v>6255</v>
      </c>
      <c r="B1153">
        <f>IF(Table2[[#This Row],[Volume]]&lt;'Input Data'!$B$9,'Input Data'!$B$9,IF(Table2[[#This Row],[Volume]]&gt;'Input Data'!$B$10,'Input Data'!$B$10,Table2[[#This Row],[Volume]]))</f>
        <v>6255</v>
      </c>
      <c r="C1153" s="18">
        <f>ROUNDDOWN((Table2[[#This Row],[Volume Used]]-'Input Data'!$B$9)/'Input Data'!$B$11,0)*'Input Data'!$B$12</f>
        <v>0.2</v>
      </c>
      <c r="D1153" s="15">
        <f>-(Table2[[#This Row],[Volume]]*(1-Table2[[#This Row],[Discount]])*'Input Data'!$B$2)/Table2[[#This Row],[Volume]]</f>
        <v>400</v>
      </c>
      <c r="E1153">
        <f>ROUNDUP(Table2[[#This Row],[Volume]]/'Input Data'!$B$13,0)</f>
        <v>7</v>
      </c>
      <c r="F1153">
        <f>-Table2[[#This Row],[Multiplier]]*'Input Data'!$B$3</f>
        <v>350000</v>
      </c>
      <c r="G1153">
        <f>(1 - (1 / (1 + EXP(-((Table2[[#This Row],[Volume]] / 1000) - 4.25))))) * 0.4 + 0.6</f>
        <v>0.64747158112656578</v>
      </c>
      <c r="H1153">
        <f>Table2[[#This Row],[Sigmoid]]*'Input Data'!$B$7</f>
        <v>485.60368584492431</v>
      </c>
    </row>
    <row r="1154" spans="1:8" x14ac:dyDescent="0.25">
      <c r="A1154">
        <v>6260</v>
      </c>
      <c r="B1154">
        <f>IF(Table2[[#This Row],[Volume]]&lt;'Input Data'!$B$9,'Input Data'!$B$9,IF(Table2[[#This Row],[Volume]]&gt;'Input Data'!$B$10,'Input Data'!$B$10,Table2[[#This Row],[Volume]]))</f>
        <v>6260</v>
      </c>
      <c r="C1154" s="18">
        <f>ROUNDDOWN((Table2[[#This Row],[Volume Used]]-'Input Data'!$B$9)/'Input Data'!$B$11,0)*'Input Data'!$B$12</f>
        <v>0.2</v>
      </c>
      <c r="D1154" s="15">
        <f>-(Table2[[#This Row],[Volume]]*(1-Table2[[#This Row],[Discount]])*'Input Data'!$B$2)/Table2[[#This Row],[Volume]]</f>
        <v>400</v>
      </c>
      <c r="E1154">
        <f>ROUNDUP(Table2[[#This Row],[Volume]]/'Input Data'!$B$13,0)</f>
        <v>7</v>
      </c>
      <c r="F1154">
        <f>-Table2[[#This Row],[Multiplier]]*'Input Data'!$B$3</f>
        <v>350000</v>
      </c>
      <c r="G1154">
        <f>(1 - (1 / (1 + EXP(-((Table2[[#This Row],[Volume]] / 1000) - 4.25))))) * 0.4 + 0.6</f>
        <v>0.64726279112370777</v>
      </c>
      <c r="H1154">
        <f>Table2[[#This Row],[Sigmoid]]*'Input Data'!$B$7</f>
        <v>485.44709334278082</v>
      </c>
    </row>
    <row r="1155" spans="1:8" x14ac:dyDescent="0.25">
      <c r="A1155">
        <v>6265</v>
      </c>
      <c r="B1155">
        <f>IF(Table2[[#This Row],[Volume]]&lt;'Input Data'!$B$9,'Input Data'!$B$9,IF(Table2[[#This Row],[Volume]]&gt;'Input Data'!$B$10,'Input Data'!$B$10,Table2[[#This Row],[Volume]]))</f>
        <v>6265</v>
      </c>
      <c r="C1155" s="18">
        <f>ROUNDDOWN((Table2[[#This Row],[Volume Used]]-'Input Data'!$B$9)/'Input Data'!$B$11,0)*'Input Data'!$B$12</f>
        <v>0.2</v>
      </c>
      <c r="D1155" s="15">
        <f>-(Table2[[#This Row],[Volume]]*(1-Table2[[#This Row],[Discount]])*'Input Data'!$B$2)/Table2[[#This Row],[Volume]]</f>
        <v>400</v>
      </c>
      <c r="E1155">
        <f>ROUNDUP(Table2[[#This Row],[Volume]]/'Input Data'!$B$13,0)</f>
        <v>7</v>
      </c>
      <c r="F1155">
        <f>-Table2[[#This Row],[Multiplier]]*'Input Data'!$B$3</f>
        <v>350000</v>
      </c>
      <c r="G1155">
        <f>(1 - (1 / (1 + EXP(-((Table2[[#This Row],[Volume]] / 1000) - 4.25))))) * 0.4 + 0.6</f>
        <v>0.64705479685003087</v>
      </c>
      <c r="H1155">
        <f>Table2[[#This Row],[Sigmoid]]*'Input Data'!$B$7</f>
        <v>485.29109763752314</v>
      </c>
    </row>
    <row r="1156" spans="1:8" x14ac:dyDescent="0.25">
      <c r="A1156">
        <v>6270</v>
      </c>
      <c r="B1156">
        <f>IF(Table2[[#This Row],[Volume]]&lt;'Input Data'!$B$9,'Input Data'!$B$9,IF(Table2[[#This Row],[Volume]]&gt;'Input Data'!$B$10,'Input Data'!$B$10,Table2[[#This Row],[Volume]]))</f>
        <v>6270</v>
      </c>
      <c r="C1156" s="18">
        <f>ROUNDDOWN((Table2[[#This Row],[Volume Used]]-'Input Data'!$B$9)/'Input Data'!$B$11,0)*'Input Data'!$B$12</f>
        <v>0.2</v>
      </c>
      <c r="D1156" s="15">
        <f>-(Table2[[#This Row],[Volume]]*(1-Table2[[#This Row],[Discount]])*'Input Data'!$B$2)/Table2[[#This Row],[Volume]]</f>
        <v>400</v>
      </c>
      <c r="E1156">
        <f>ROUNDUP(Table2[[#This Row],[Volume]]/'Input Data'!$B$13,0)</f>
        <v>7</v>
      </c>
      <c r="F1156">
        <f>-Table2[[#This Row],[Multiplier]]*'Input Data'!$B$3</f>
        <v>350000</v>
      </c>
      <c r="G1156">
        <f>(1 - (1 / (1 + EXP(-((Table2[[#This Row],[Volume]] / 1000) - 4.25))))) * 0.4 + 0.6</f>
        <v>0.64684759635031219</v>
      </c>
      <c r="H1156">
        <f>Table2[[#This Row],[Sigmoid]]*'Input Data'!$B$7</f>
        <v>485.13569726273414</v>
      </c>
    </row>
    <row r="1157" spans="1:8" x14ac:dyDescent="0.25">
      <c r="A1157">
        <v>6275</v>
      </c>
      <c r="B1157">
        <f>IF(Table2[[#This Row],[Volume]]&lt;'Input Data'!$B$9,'Input Data'!$B$9,IF(Table2[[#This Row],[Volume]]&gt;'Input Data'!$B$10,'Input Data'!$B$10,Table2[[#This Row],[Volume]]))</f>
        <v>6275</v>
      </c>
      <c r="C1157" s="18">
        <f>ROUNDDOWN((Table2[[#This Row],[Volume Used]]-'Input Data'!$B$9)/'Input Data'!$B$11,0)*'Input Data'!$B$12</f>
        <v>0.2</v>
      </c>
      <c r="D1157" s="15">
        <f>-(Table2[[#This Row],[Volume]]*(1-Table2[[#This Row],[Discount]])*'Input Data'!$B$2)/Table2[[#This Row],[Volume]]</f>
        <v>400</v>
      </c>
      <c r="E1157">
        <f>ROUNDUP(Table2[[#This Row],[Volume]]/'Input Data'!$B$13,0)</f>
        <v>7</v>
      </c>
      <c r="F1157">
        <f>-Table2[[#This Row],[Multiplier]]*'Input Data'!$B$3</f>
        <v>350000</v>
      </c>
      <c r="G1157">
        <f>(1 - (1 / (1 + EXP(-((Table2[[#This Row],[Volume]] / 1000) - 4.25))))) * 0.4 + 0.6</f>
        <v>0.64664118766445577</v>
      </c>
      <c r="H1157">
        <f>Table2[[#This Row],[Sigmoid]]*'Input Data'!$B$7</f>
        <v>484.98089074834184</v>
      </c>
    </row>
    <row r="1158" spans="1:8" x14ac:dyDescent="0.25">
      <c r="A1158">
        <v>6280</v>
      </c>
      <c r="B1158">
        <f>IF(Table2[[#This Row],[Volume]]&lt;'Input Data'!$B$9,'Input Data'!$B$9,IF(Table2[[#This Row],[Volume]]&gt;'Input Data'!$B$10,'Input Data'!$B$10,Table2[[#This Row],[Volume]]))</f>
        <v>6280</v>
      </c>
      <c r="C1158" s="18">
        <f>ROUNDDOWN((Table2[[#This Row],[Volume Used]]-'Input Data'!$B$9)/'Input Data'!$B$11,0)*'Input Data'!$B$12</f>
        <v>0.2</v>
      </c>
      <c r="D1158" s="15">
        <f>-(Table2[[#This Row],[Volume]]*(1-Table2[[#This Row],[Discount]])*'Input Data'!$B$2)/Table2[[#This Row],[Volume]]</f>
        <v>400</v>
      </c>
      <c r="E1158">
        <f>ROUNDUP(Table2[[#This Row],[Volume]]/'Input Data'!$B$13,0)</f>
        <v>7</v>
      </c>
      <c r="F1158">
        <f>-Table2[[#This Row],[Multiplier]]*'Input Data'!$B$3</f>
        <v>350000</v>
      </c>
      <c r="G1158">
        <f>(1 - (1 / (1 + EXP(-((Table2[[#This Row],[Volume]] / 1000) - 4.25))))) * 0.4 + 0.6</f>
        <v>0.6464355688275979</v>
      </c>
      <c r="H1158">
        <f>Table2[[#This Row],[Sigmoid]]*'Input Data'!$B$7</f>
        <v>484.82667662069844</v>
      </c>
    </row>
    <row r="1159" spans="1:8" x14ac:dyDescent="0.25">
      <c r="A1159">
        <v>6285</v>
      </c>
      <c r="B1159">
        <f>IF(Table2[[#This Row],[Volume]]&lt;'Input Data'!$B$9,'Input Data'!$B$9,IF(Table2[[#This Row],[Volume]]&gt;'Input Data'!$B$10,'Input Data'!$B$10,Table2[[#This Row],[Volume]]))</f>
        <v>6285</v>
      </c>
      <c r="C1159" s="18">
        <f>ROUNDDOWN((Table2[[#This Row],[Volume Used]]-'Input Data'!$B$9)/'Input Data'!$B$11,0)*'Input Data'!$B$12</f>
        <v>0.2</v>
      </c>
      <c r="D1159" s="15">
        <f>-(Table2[[#This Row],[Volume]]*(1-Table2[[#This Row],[Discount]])*'Input Data'!$B$2)/Table2[[#This Row],[Volume]]</f>
        <v>400</v>
      </c>
      <c r="E1159">
        <f>ROUNDUP(Table2[[#This Row],[Volume]]/'Input Data'!$B$13,0)</f>
        <v>7</v>
      </c>
      <c r="F1159">
        <f>-Table2[[#This Row],[Multiplier]]*'Input Data'!$B$3</f>
        <v>350000</v>
      </c>
      <c r="G1159">
        <f>(1 - (1 / (1 + EXP(-((Table2[[#This Row],[Volume]] / 1000) - 4.25))))) * 0.4 + 0.6</f>
        <v>0.64623073787021346</v>
      </c>
      <c r="H1159">
        <f>Table2[[#This Row],[Sigmoid]]*'Input Data'!$B$7</f>
        <v>484.67305340266012</v>
      </c>
    </row>
    <row r="1160" spans="1:8" x14ac:dyDescent="0.25">
      <c r="A1160">
        <v>6290</v>
      </c>
      <c r="B1160">
        <f>IF(Table2[[#This Row],[Volume]]&lt;'Input Data'!$B$9,'Input Data'!$B$9,IF(Table2[[#This Row],[Volume]]&gt;'Input Data'!$B$10,'Input Data'!$B$10,Table2[[#This Row],[Volume]]))</f>
        <v>6290</v>
      </c>
      <c r="C1160" s="18">
        <f>ROUNDDOWN((Table2[[#This Row],[Volume Used]]-'Input Data'!$B$9)/'Input Data'!$B$11,0)*'Input Data'!$B$12</f>
        <v>0.2</v>
      </c>
      <c r="D1160" s="15">
        <f>-(Table2[[#This Row],[Volume]]*(1-Table2[[#This Row],[Discount]])*'Input Data'!$B$2)/Table2[[#This Row],[Volume]]</f>
        <v>400</v>
      </c>
      <c r="E1160">
        <f>ROUNDUP(Table2[[#This Row],[Volume]]/'Input Data'!$B$13,0)</f>
        <v>7</v>
      </c>
      <c r="F1160">
        <f>-Table2[[#This Row],[Multiplier]]*'Input Data'!$B$3</f>
        <v>350000</v>
      </c>
      <c r="G1160">
        <f>(1 - (1 / (1 + EXP(-((Table2[[#This Row],[Volume]] / 1000) - 4.25))))) * 0.4 + 0.6</f>
        <v>0.64602669281821989</v>
      </c>
      <c r="H1160">
        <f>Table2[[#This Row],[Sigmoid]]*'Input Data'!$B$7</f>
        <v>484.52001961366494</v>
      </c>
    </row>
    <row r="1161" spans="1:8" x14ac:dyDescent="0.25">
      <c r="A1161">
        <v>6295</v>
      </c>
      <c r="B1161">
        <f>IF(Table2[[#This Row],[Volume]]&lt;'Input Data'!$B$9,'Input Data'!$B$9,IF(Table2[[#This Row],[Volume]]&gt;'Input Data'!$B$10,'Input Data'!$B$10,Table2[[#This Row],[Volume]]))</f>
        <v>6295</v>
      </c>
      <c r="C1161" s="18">
        <f>ROUNDDOWN((Table2[[#This Row],[Volume Used]]-'Input Data'!$B$9)/'Input Data'!$B$11,0)*'Input Data'!$B$12</f>
        <v>0.2</v>
      </c>
      <c r="D1161" s="15">
        <f>-(Table2[[#This Row],[Volume]]*(1-Table2[[#This Row],[Discount]])*'Input Data'!$B$2)/Table2[[#This Row],[Volume]]</f>
        <v>400</v>
      </c>
      <c r="E1161">
        <f>ROUNDUP(Table2[[#This Row],[Volume]]/'Input Data'!$B$13,0)</f>
        <v>7</v>
      </c>
      <c r="F1161">
        <f>-Table2[[#This Row],[Multiplier]]*'Input Data'!$B$3</f>
        <v>350000</v>
      </c>
      <c r="G1161">
        <f>(1 - (1 / (1 + EXP(-((Table2[[#This Row],[Volume]] / 1000) - 4.25))))) * 0.4 + 0.6</f>
        <v>0.64582343169308232</v>
      </c>
      <c r="H1161">
        <f>Table2[[#This Row],[Sigmoid]]*'Input Data'!$B$7</f>
        <v>484.36757376981171</v>
      </c>
    </row>
    <row r="1162" spans="1:8" x14ac:dyDescent="0.25">
      <c r="A1162">
        <v>6300</v>
      </c>
      <c r="B1162">
        <f>IF(Table2[[#This Row],[Volume]]&lt;'Input Data'!$B$9,'Input Data'!$B$9,IF(Table2[[#This Row],[Volume]]&gt;'Input Data'!$B$10,'Input Data'!$B$10,Table2[[#This Row],[Volume]]))</f>
        <v>6300</v>
      </c>
      <c r="C1162" s="18">
        <f>ROUNDDOWN((Table2[[#This Row],[Volume Used]]-'Input Data'!$B$9)/'Input Data'!$B$11,0)*'Input Data'!$B$12</f>
        <v>0.2</v>
      </c>
      <c r="D1162" s="15">
        <f>-(Table2[[#This Row],[Volume]]*(1-Table2[[#This Row],[Discount]])*'Input Data'!$B$2)/Table2[[#This Row],[Volume]]</f>
        <v>400</v>
      </c>
      <c r="E1162">
        <f>ROUNDUP(Table2[[#This Row],[Volume]]/'Input Data'!$B$13,0)</f>
        <v>7</v>
      </c>
      <c r="F1162">
        <f>-Table2[[#This Row],[Multiplier]]*'Input Data'!$B$3</f>
        <v>350000</v>
      </c>
      <c r="G1162">
        <f>(1 - (1 / (1 + EXP(-((Table2[[#This Row],[Volume]] / 1000) - 4.25))))) * 0.4 + 0.6</f>
        <v>0.64562095251191631</v>
      </c>
      <c r="H1162">
        <f>Table2[[#This Row],[Sigmoid]]*'Input Data'!$B$7</f>
        <v>484.21571438393721</v>
      </c>
    </row>
    <row r="1163" spans="1:8" x14ac:dyDescent="0.25">
      <c r="A1163">
        <v>6305</v>
      </c>
      <c r="B1163">
        <f>IF(Table2[[#This Row],[Volume]]&lt;'Input Data'!$B$9,'Input Data'!$B$9,IF(Table2[[#This Row],[Volume]]&gt;'Input Data'!$B$10,'Input Data'!$B$10,Table2[[#This Row],[Volume]]))</f>
        <v>6305</v>
      </c>
      <c r="C1163" s="18">
        <f>ROUNDDOWN((Table2[[#This Row],[Volume Used]]-'Input Data'!$B$9)/'Input Data'!$B$11,0)*'Input Data'!$B$12</f>
        <v>0.2</v>
      </c>
      <c r="D1163" s="15">
        <f>-(Table2[[#This Row],[Volume]]*(1-Table2[[#This Row],[Discount]])*'Input Data'!$B$2)/Table2[[#This Row],[Volume]]</f>
        <v>400</v>
      </c>
      <c r="E1163">
        <f>ROUNDUP(Table2[[#This Row],[Volume]]/'Input Data'!$B$13,0)</f>
        <v>7</v>
      </c>
      <c r="F1163">
        <f>-Table2[[#This Row],[Multiplier]]*'Input Data'!$B$3</f>
        <v>350000</v>
      </c>
      <c r="G1163">
        <f>(1 - (1 / (1 + EXP(-((Table2[[#This Row],[Volume]] / 1000) - 4.25))))) * 0.4 + 0.6</f>
        <v>0.6454192532875912</v>
      </c>
      <c r="H1163">
        <f>Table2[[#This Row],[Sigmoid]]*'Input Data'!$B$7</f>
        <v>484.0644399656934</v>
      </c>
    </row>
    <row r="1164" spans="1:8" x14ac:dyDescent="0.25">
      <c r="A1164">
        <v>6310</v>
      </c>
      <c r="B1164">
        <f>IF(Table2[[#This Row],[Volume]]&lt;'Input Data'!$B$9,'Input Data'!$B$9,IF(Table2[[#This Row],[Volume]]&gt;'Input Data'!$B$10,'Input Data'!$B$10,Table2[[#This Row],[Volume]]))</f>
        <v>6310</v>
      </c>
      <c r="C1164" s="18">
        <f>ROUNDDOWN((Table2[[#This Row],[Volume Used]]-'Input Data'!$B$9)/'Input Data'!$B$11,0)*'Input Data'!$B$12</f>
        <v>0.2</v>
      </c>
      <c r="D1164" s="15">
        <f>-(Table2[[#This Row],[Volume]]*(1-Table2[[#This Row],[Discount]])*'Input Data'!$B$2)/Table2[[#This Row],[Volume]]</f>
        <v>400</v>
      </c>
      <c r="E1164">
        <f>ROUNDUP(Table2[[#This Row],[Volume]]/'Input Data'!$B$13,0)</f>
        <v>7</v>
      </c>
      <c r="F1164">
        <f>-Table2[[#This Row],[Multiplier]]*'Input Data'!$B$3</f>
        <v>350000</v>
      </c>
      <c r="G1164">
        <f>(1 - (1 / (1 + EXP(-((Table2[[#This Row],[Volume]] / 1000) - 4.25))))) * 0.4 + 0.6</f>
        <v>0.6452183320288315</v>
      </c>
      <c r="H1164">
        <f>Table2[[#This Row],[Sigmoid]]*'Input Data'!$B$7</f>
        <v>483.91374902162363</v>
      </c>
    </row>
    <row r="1165" spans="1:8" x14ac:dyDescent="0.25">
      <c r="A1165">
        <v>6315</v>
      </c>
      <c r="B1165">
        <f>IF(Table2[[#This Row],[Volume]]&lt;'Input Data'!$B$9,'Input Data'!$B$9,IF(Table2[[#This Row],[Volume]]&gt;'Input Data'!$B$10,'Input Data'!$B$10,Table2[[#This Row],[Volume]]))</f>
        <v>6315</v>
      </c>
      <c r="C1165" s="18">
        <f>ROUNDDOWN((Table2[[#This Row],[Volume Used]]-'Input Data'!$B$9)/'Input Data'!$B$11,0)*'Input Data'!$B$12</f>
        <v>0.2</v>
      </c>
      <c r="D1165" s="15">
        <f>-(Table2[[#This Row],[Volume]]*(1-Table2[[#This Row],[Discount]])*'Input Data'!$B$2)/Table2[[#This Row],[Volume]]</f>
        <v>400</v>
      </c>
      <c r="E1165">
        <f>ROUNDUP(Table2[[#This Row],[Volume]]/'Input Data'!$B$13,0)</f>
        <v>7</v>
      </c>
      <c r="F1165">
        <f>-Table2[[#This Row],[Multiplier]]*'Input Data'!$B$3</f>
        <v>350000</v>
      </c>
      <c r="G1165">
        <f>(1 - (1 / (1 + EXP(-((Table2[[#This Row],[Volume]] / 1000) - 4.25))))) * 0.4 + 0.6</f>
        <v>0.64501818674031985</v>
      </c>
      <c r="H1165">
        <f>Table2[[#This Row],[Sigmoid]]*'Input Data'!$B$7</f>
        <v>483.76364005523988</v>
      </c>
    </row>
    <row r="1166" spans="1:8" x14ac:dyDescent="0.25">
      <c r="A1166">
        <v>6320</v>
      </c>
      <c r="B1166">
        <f>IF(Table2[[#This Row],[Volume]]&lt;'Input Data'!$B$9,'Input Data'!$B$9,IF(Table2[[#This Row],[Volume]]&gt;'Input Data'!$B$10,'Input Data'!$B$10,Table2[[#This Row],[Volume]]))</f>
        <v>6320</v>
      </c>
      <c r="C1166" s="18">
        <f>ROUNDDOWN((Table2[[#This Row],[Volume Used]]-'Input Data'!$B$9)/'Input Data'!$B$11,0)*'Input Data'!$B$12</f>
        <v>0.2</v>
      </c>
      <c r="D1166" s="15">
        <f>-(Table2[[#This Row],[Volume]]*(1-Table2[[#This Row],[Discount]])*'Input Data'!$B$2)/Table2[[#This Row],[Volume]]</f>
        <v>400</v>
      </c>
      <c r="E1166">
        <f>ROUNDUP(Table2[[#This Row],[Volume]]/'Input Data'!$B$13,0)</f>
        <v>7</v>
      </c>
      <c r="F1166">
        <f>-Table2[[#This Row],[Multiplier]]*'Input Data'!$B$3</f>
        <v>350000</v>
      </c>
      <c r="G1166">
        <f>(1 - (1 / (1 + EXP(-((Table2[[#This Row],[Volume]] / 1000) - 4.25))))) * 0.4 + 0.6</f>
        <v>0.64481881542279607</v>
      </c>
      <c r="H1166">
        <f>Table2[[#This Row],[Sigmoid]]*'Input Data'!$B$7</f>
        <v>483.61411156709704</v>
      </c>
    </row>
    <row r="1167" spans="1:8" x14ac:dyDescent="0.25">
      <c r="A1167">
        <v>6325</v>
      </c>
      <c r="B1167">
        <f>IF(Table2[[#This Row],[Volume]]&lt;'Input Data'!$B$9,'Input Data'!$B$9,IF(Table2[[#This Row],[Volume]]&gt;'Input Data'!$B$10,'Input Data'!$B$10,Table2[[#This Row],[Volume]]))</f>
        <v>6325</v>
      </c>
      <c r="C1167" s="18">
        <f>ROUNDDOWN((Table2[[#This Row],[Volume Used]]-'Input Data'!$B$9)/'Input Data'!$B$11,0)*'Input Data'!$B$12</f>
        <v>0.2</v>
      </c>
      <c r="D1167" s="15">
        <f>-(Table2[[#This Row],[Volume]]*(1-Table2[[#This Row],[Discount]])*'Input Data'!$B$2)/Table2[[#This Row],[Volume]]</f>
        <v>400</v>
      </c>
      <c r="E1167">
        <f>ROUNDUP(Table2[[#This Row],[Volume]]/'Input Data'!$B$13,0)</f>
        <v>7</v>
      </c>
      <c r="F1167">
        <f>-Table2[[#This Row],[Multiplier]]*'Input Data'!$B$3</f>
        <v>350000</v>
      </c>
      <c r="G1167">
        <f>(1 - (1 / (1 + EXP(-((Table2[[#This Row],[Volume]] / 1000) - 4.25))))) * 0.4 + 0.6</f>
        <v>0.64462021607315856</v>
      </c>
      <c r="H1167">
        <f>Table2[[#This Row],[Sigmoid]]*'Input Data'!$B$7</f>
        <v>483.46516205486893</v>
      </c>
    </row>
    <row r="1168" spans="1:8" x14ac:dyDescent="0.25">
      <c r="A1168">
        <v>6330</v>
      </c>
      <c r="B1168">
        <f>IF(Table2[[#This Row],[Volume]]&lt;'Input Data'!$B$9,'Input Data'!$B$9,IF(Table2[[#This Row],[Volume]]&gt;'Input Data'!$B$10,'Input Data'!$B$10,Table2[[#This Row],[Volume]]))</f>
        <v>6330</v>
      </c>
      <c r="C1168" s="18">
        <f>ROUNDDOWN((Table2[[#This Row],[Volume Used]]-'Input Data'!$B$9)/'Input Data'!$B$11,0)*'Input Data'!$B$12</f>
        <v>0.2</v>
      </c>
      <c r="D1168" s="15">
        <f>-(Table2[[#This Row],[Volume]]*(1-Table2[[#This Row],[Discount]])*'Input Data'!$B$2)/Table2[[#This Row],[Volume]]</f>
        <v>400</v>
      </c>
      <c r="E1168">
        <f>ROUNDUP(Table2[[#This Row],[Volume]]/'Input Data'!$B$13,0)</f>
        <v>7</v>
      </c>
      <c r="F1168">
        <f>-Table2[[#This Row],[Multiplier]]*'Input Data'!$B$3</f>
        <v>350000</v>
      </c>
      <c r="G1168">
        <f>(1 - (1 / (1 + EXP(-((Table2[[#This Row],[Volume]] / 1000) - 4.25))))) * 0.4 + 0.6</f>
        <v>0.64442238668456298</v>
      </c>
      <c r="H1168">
        <f>Table2[[#This Row],[Sigmoid]]*'Input Data'!$B$7</f>
        <v>483.31679001342224</v>
      </c>
    </row>
    <row r="1169" spans="1:8" x14ac:dyDescent="0.25">
      <c r="A1169">
        <v>6335</v>
      </c>
      <c r="B1169">
        <f>IF(Table2[[#This Row],[Volume]]&lt;'Input Data'!$B$9,'Input Data'!$B$9,IF(Table2[[#This Row],[Volume]]&gt;'Input Data'!$B$10,'Input Data'!$B$10,Table2[[#This Row],[Volume]]))</f>
        <v>6335</v>
      </c>
      <c r="C1169" s="18">
        <f>ROUNDDOWN((Table2[[#This Row],[Volume Used]]-'Input Data'!$B$9)/'Input Data'!$B$11,0)*'Input Data'!$B$12</f>
        <v>0.2</v>
      </c>
      <c r="D1169" s="15">
        <f>-(Table2[[#This Row],[Volume]]*(1-Table2[[#This Row],[Discount]])*'Input Data'!$B$2)/Table2[[#This Row],[Volume]]</f>
        <v>400</v>
      </c>
      <c r="E1169">
        <f>ROUNDUP(Table2[[#This Row],[Volume]]/'Input Data'!$B$13,0)</f>
        <v>7</v>
      </c>
      <c r="F1169">
        <f>-Table2[[#This Row],[Multiplier]]*'Input Data'!$B$3</f>
        <v>350000</v>
      </c>
      <c r="G1169">
        <f>(1 - (1 / (1 + EXP(-((Table2[[#This Row],[Volume]] / 1000) - 4.25))))) * 0.4 + 0.6</f>
        <v>0.64422532524652165</v>
      </c>
      <c r="H1169">
        <f>Table2[[#This Row],[Sigmoid]]*'Input Data'!$B$7</f>
        <v>483.16899393489126</v>
      </c>
    </row>
    <row r="1170" spans="1:8" x14ac:dyDescent="0.25">
      <c r="A1170">
        <v>6340</v>
      </c>
      <c r="B1170">
        <f>IF(Table2[[#This Row],[Volume]]&lt;'Input Data'!$B$9,'Input Data'!$B$9,IF(Table2[[#This Row],[Volume]]&gt;'Input Data'!$B$10,'Input Data'!$B$10,Table2[[#This Row],[Volume]]))</f>
        <v>6340</v>
      </c>
      <c r="C1170" s="18">
        <f>ROUNDDOWN((Table2[[#This Row],[Volume Used]]-'Input Data'!$B$9)/'Input Data'!$B$11,0)*'Input Data'!$B$12</f>
        <v>0.2</v>
      </c>
      <c r="D1170" s="15">
        <f>-(Table2[[#This Row],[Volume]]*(1-Table2[[#This Row],[Discount]])*'Input Data'!$B$2)/Table2[[#This Row],[Volume]]</f>
        <v>400</v>
      </c>
      <c r="E1170">
        <f>ROUNDUP(Table2[[#This Row],[Volume]]/'Input Data'!$B$13,0)</f>
        <v>7</v>
      </c>
      <c r="F1170">
        <f>-Table2[[#This Row],[Multiplier]]*'Input Data'!$B$3</f>
        <v>350000</v>
      </c>
      <c r="G1170">
        <f>(1 - (1 / (1 + EXP(-((Table2[[#This Row],[Volume]] / 1000) - 4.25))))) * 0.4 + 0.6</f>
        <v>0.6440290297450012</v>
      </c>
      <c r="H1170">
        <f>Table2[[#This Row],[Sigmoid]]*'Input Data'!$B$7</f>
        <v>483.02177230875088</v>
      </c>
    </row>
    <row r="1171" spans="1:8" x14ac:dyDescent="0.25">
      <c r="A1171">
        <v>6345</v>
      </c>
      <c r="B1171">
        <f>IF(Table2[[#This Row],[Volume]]&lt;'Input Data'!$B$9,'Input Data'!$B$9,IF(Table2[[#This Row],[Volume]]&gt;'Input Data'!$B$10,'Input Data'!$B$10,Table2[[#This Row],[Volume]]))</f>
        <v>6345</v>
      </c>
      <c r="C1171" s="18">
        <f>ROUNDDOWN((Table2[[#This Row],[Volume Used]]-'Input Data'!$B$9)/'Input Data'!$B$11,0)*'Input Data'!$B$12</f>
        <v>0.2</v>
      </c>
      <c r="D1171" s="15">
        <f>-(Table2[[#This Row],[Volume]]*(1-Table2[[#This Row],[Discount]])*'Input Data'!$B$2)/Table2[[#This Row],[Volume]]</f>
        <v>400</v>
      </c>
      <c r="E1171">
        <f>ROUNDUP(Table2[[#This Row],[Volume]]/'Input Data'!$B$13,0)</f>
        <v>7</v>
      </c>
      <c r="F1171">
        <f>-Table2[[#This Row],[Multiplier]]*'Input Data'!$B$3</f>
        <v>350000</v>
      </c>
      <c r="G1171">
        <f>(1 - (1 / (1 + EXP(-((Table2[[#This Row],[Volume]] / 1000) - 4.25))))) * 0.4 + 0.6</f>
        <v>0.64383349816252</v>
      </c>
      <c r="H1171">
        <f>Table2[[#This Row],[Sigmoid]]*'Input Data'!$B$7</f>
        <v>482.87512362189</v>
      </c>
    </row>
    <row r="1172" spans="1:8" x14ac:dyDescent="0.25">
      <c r="A1172">
        <v>6350</v>
      </c>
      <c r="B1172">
        <f>IF(Table2[[#This Row],[Volume]]&lt;'Input Data'!$B$9,'Input Data'!$B$9,IF(Table2[[#This Row],[Volume]]&gt;'Input Data'!$B$10,'Input Data'!$B$10,Table2[[#This Row],[Volume]]))</f>
        <v>6350</v>
      </c>
      <c r="C1172" s="18">
        <f>ROUNDDOWN((Table2[[#This Row],[Volume Used]]-'Input Data'!$B$9)/'Input Data'!$B$11,0)*'Input Data'!$B$12</f>
        <v>0.2</v>
      </c>
      <c r="D1172" s="15">
        <f>-(Table2[[#This Row],[Volume]]*(1-Table2[[#This Row],[Discount]])*'Input Data'!$B$2)/Table2[[#This Row],[Volume]]</f>
        <v>400</v>
      </c>
      <c r="E1172">
        <f>ROUNDUP(Table2[[#This Row],[Volume]]/'Input Data'!$B$13,0)</f>
        <v>7</v>
      </c>
      <c r="F1172">
        <f>-Table2[[#This Row],[Multiplier]]*'Input Data'!$B$3</f>
        <v>350000</v>
      </c>
      <c r="G1172">
        <f>(1 - (1 / (1 + EXP(-((Table2[[#This Row],[Volume]] / 1000) - 4.25))))) * 0.4 + 0.6</f>
        <v>0.6436387284782451</v>
      </c>
      <c r="H1172">
        <f>Table2[[#This Row],[Sigmoid]]*'Input Data'!$B$7</f>
        <v>482.72904635868383</v>
      </c>
    </row>
    <row r="1173" spans="1:8" x14ac:dyDescent="0.25">
      <c r="A1173">
        <v>6355</v>
      </c>
      <c r="B1173">
        <f>IF(Table2[[#This Row],[Volume]]&lt;'Input Data'!$B$9,'Input Data'!$B$9,IF(Table2[[#This Row],[Volume]]&gt;'Input Data'!$B$10,'Input Data'!$B$10,Table2[[#This Row],[Volume]]))</f>
        <v>6355</v>
      </c>
      <c r="C1173" s="18">
        <f>ROUNDDOWN((Table2[[#This Row],[Volume Used]]-'Input Data'!$B$9)/'Input Data'!$B$11,0)*'Input Data'!$B$12</f>
        <v>0.2</v>
      </c>
      <c r="D1173" s="15">
        <f>-(Table2[[#This Row],[Volume]]*(1-Table2[[#This Row],[Discount]])*'Input Data'!$B$2)/Table2[[#This Row],[Volume]]</f>
        <v>400</v>
      </c>
      <c r="E1173">
        <f>ROUNDUP(Table2[[#This Row],[Volume]]/'Input Data'!$B$13,0)</f>
        <v>7</v>
      </c>
      <c r="F1173">
        <f>-Table2[[#This Row],[Multiplier]]*'Input Data'!$B$3</f>
        <v>350000</v>
      </c>
      <c r="G1173">
        <f>(1 - (1 / (1 + EXP(-((Table2[[#This Row],[Volume]] / 1000) - 4.25))))) * 0.4 + 0.6</f>
        <v>0.64344471866808839</v>
      </c>
      <c r="H1173">
        <f>Table2[[#This Row],[Sigmoid]]*'Input Data'!$B$7</f>
        <v>482.5835390010663</v>
      </c>
    </row>
    <row r="1174" spans="1:8" x14ac:dyDescent="0.25">
      <c r="A1174">
        <v>6360</v>
      </c>
      <c r="B1174">
        <f>IF(Table2[[#This Row],[Volume]]&lt;'Input Data'!$B$9,'Input Data'!$B$9,IF(Table2[[#This Row],[Volume]]&gt;'Input Data'!$B$10,'Input Data'!$B$10,Table2[[#This Row],[Volume]]))</f>
        <v>6360</v>
      </c>
      <c r="C1174" s="18">
        <f>ROUNDDOWN((Table2[[#This Row],[Volume Used]]-'Input Data'!$B$9)/'Input Data'!$B$11,0)*'Input Data'!$B$12</f>
        <v>0.2</v>
      </c>
      <c r="D1174" s="15">
        <f>-(Table2[[#This Row],[Volume]]*(1-Table2[[#This Row],[Discount]])*'Input Data'!$B$2)/Table2[[#This Row],[Volume]]</f>
        <v>400</v>
      </c>
      <c r="E1174">
        <f>ROUNDUP(Table2[[#This Row],[Volume]]/'Input Data'!$B$13,0)</f>
        <v>7</v>
      </c>
      <c r="F1174">
        <f>-Table2[[#This Row],[Multiplier]]*'Input Data'!$B$3</f>
        <v>350000</v>
      </c>
      <c r="G1174">
        <f>(1 - (1 / (1 + EXP(-((Table2[[#This Row],[Volume]] / 1000) - 4.25))))) * 0.4 + 0.6</f>
        <v>0.64325146670480138</v>
      </c>
      <c r="H1174">
        <f>Table2[[#This Row],[Sigmoid]]*'Input Data'!$B$7</f>
        <v>482.43860002860106</v>
      </c>
    </row>
    <row r="1175" spans="1:8" x14ac:dyDescent="0.25">
      <c r="A1175">
        <v>6365</v>
      </c>
      <c r="B1175">
        <f>IF(Table2[[#This Row],[Volume]]&lt;'Input Data'!$B$9,'Input Data'!$B$9,IF(Table2[[#This Row],[Volume]]&gt;'Input Data'!$B$10,'Input Data'!$B$10,Table2[[#This Row],[Volume]]))</f>
        <v>6365</v>
      </c>
      <c r="C1175" s="18">
        <f>ROUNDDOWN((Table2[[#This Row],[Volume Used]]-'Input Data'!$B$9)/'Input Data'!$B$11,0)*'Input Data'!$B$12</f>
        <v>0.2</v>
      </c>
      <c r="D1175" s="15">
        <f>-(Table2[[#This Row],[Volume]]*(1-Table2[[#This Row],[Discount]])*'Input Data'!$B$2)/Table2[[#This Row],[Volume]]</f>
        <v>400</v>
      </c>
      <c r="E1175">
        <f>ROUNDUP(Table2[[#This Row],[Volume]]/'Input Data'!$B$13,0)</f>
        <v>7</v>
      </c>
      <c r="F1175">
        <f>-Table2[[#This Row],[Multiplier]]*'Input Data'!$B$3</f>
        <v>350000</v>
      </c>
      <c r="G1175">
        <f>(1 - (1 / (1 + EXP(-((Table2[[#This Row],[Volume]] / 1000) - 4.25))))) * 0.4 + 0.6</f>
        <v>0.6430589705580706</v>
      </c>
      <c r="H1175">
        <f>Table2[[#This Row],[Sigmoid]]*'Input Data'!$B$7</f>
        <v>482.29422791855296</v>
      </c>
    </row>
    <row r="1176" spans="1:8" x14ac:dyDescent="0.25">
      <c r="A1176">
        <v>6370</v>
      </c>
      <c r="B1176">
        <f>IF(Table2[[#This Row],[Volume]]&lt;'Input Data'!$B$9,'Input Data'!$B$9,IF(Table2[[#This Row],[Volume]]&gt;'Input Data'!$B$10,'Input Data'!$B$10,Table2[[#This Row],[Volume]]))</f>
        <v>6370</v>
      </c>
      <c r="C1176" s="18">
        <f>ROUNDDOWN((Table2[[#This Row],[Volume Used]]-'Input Data'!$B$9)/'Input Data'!$B$11,0)*'Input Data'!$B$12</f>
        <v>0.2</v>
      </c>
      <c r="D1176" s="15">
        <f>-(Table2[[#This Row],[Volume]]*(1-Table2[[#This Row],[Discount]])*'Input Data'!$B$2)/Table2[[#This Row],[Volume]]</f>
        <v>400</v>
      </c>
      <c r="E1176">
        <f>ROUNDUP(Table2[[#This Row],[Volume]]/'Input Data'!$B$13,0)</f>
        <v>7</v>
      </c>
      <c r="F1176">
        <f>-Table2[[#This Row],[Multiplier]]*'Input Data'!$B$3</f>
        <v>350000</v>
      </c>
      <c r="G1176">
        <f>(1 - (1 / (1 + EXP(-((Table2[[#This Row],[Volume]] / 1000) - 4.25))))) * 0.4 + 0.6</f>
        <v>0.64286722819461117</v>
      </c>
      <c r="H1176">
        <f>Table2[[#This Row],[Sigmoid]]*'Input Data'!$B$7</f>
        <v>482.15042114595838</v>
      </c>
    </row>
    <row r="1177" spans="1:8" x14ac:dyDescent="0.25">
      <c r="A1177">
        <v>6375</v>
      </c>
      <c r="B1177">
        <f>IF(Table2[[#This Row],[Volume]]&lt;'Input Data'!$B$9,'Input Data'!$B$9,IF(Table2[[#This Row],[Volume]]&gt;'Input Data'!$B$10,'Input Data'!$B$10,Table2[[#This Row],[Volume]]))</f>
        <v>6375</v>
      </c>
      <c r="C1177" s="18">
        <f>ROUNDDOWN((Table2[[#This Row],[Volume Used]]-'Input Data'!$B$9)/'Input Data'!$B$11,0)*'Input Data'!$B$12</f>
        <v>0.2</v>
      </c>
      <c r="D1177" s="15">
        <f>-(Table2[[#This Row],[Volume]]*(1-Table2[[#This Row],[Discount]])*'Input Data'!$B$2)/Table2[[#This Row],[Volume]]</f>
        <v>400</v>
      </c>
      <c r="E1177">
        <f>ROUNDUP(Table2[[#This Row],[Volume]]/'Input Data'!$B$13,0)</f>
        <v>7</v>
      </c>
      <c r="F1177">
        <f>-Table2[[#This Row],[Multiplier]]*'Input Data'!$B$3</f>
        <v>350000</v>
      </c>
      <c r="G1177">
        <f>(1 - (1 / (1 + EXP(-((Table2[[#This Row],[Volume]] / 1000) - 4.25))))) * 0.4 + 0.6</f>
        <v>0.64267623757826053</v>
      </c>
      <c r="H1177">
        <f>Table2[[#This Row],[Sigmoid]]*'Input Data'!$B$7</f>
        <v>482.00717818369537</v>
      </c>
    </row>
    <row r="1178" spans="1:8" x14ac:dyDescent="0.25">
      <c r="A1178">
        <v>6380</v>
      </c>
      <c r="B1178">
        <f>IF(Table2[[#This Row],[Volume]]&lt;'Input Data'!$B$9,'Input Data'!$B$9,IF(Table2[[#This Row],[Volume]]&gt;'Input Data'!$B$10,'Input Data'!$B$10,Table2[[#This Row],[Volume]]))</f>
        <v>6380</v>
      </c>
      <c r="C1178" s="18">
        <f>ROUNDDOWN((Table2[[#This Row],[Volume Used]]-'Input Data'!$B$9)/'Input Data'!$B$11,0)*'Input Data'!$B$12</f>
        <v>0.2</v>
      </c>
      <c r="D1178" s="15">
        <f>-(Table2[[#This Row],[Volume]]*(1-Table2[[#This Row],[Discount]])*'Input Data'!$B$2)/Table2[[#This Row],[Volume]]</f>
        <v>400</v>
      </c>
      <c r="E1178">
        <f>ROUNDUP(Table2[[#This Row],[Volume]]/'Input Data'!$B$13,0)</f>
        <v>7</v>
      </c>
      <c r="F1178">
        <f>-Table2[[#This Row],[Multiplier]]*'Input Data'!$B$3</f>
        <v>350000</v>
      </c>
      <c r="G1178">
        <f>(1 - (1 / (1 + EXP(-((Table2[[#This Row],[Volume]] / 1000) - 4.25))))) * 0.4 + 0.6</f>
        <v>0.64248599667007023</v>
      </c>
      <c r="H1178">
        <f>Table2[[#This Row],[Sigmoid]]*'Input Data'!$B$7</f>
        <v>481.86449750255269</v>
      </c>
    </row>
    <row r="1179" spans="1:8" x14ac:dyDescent="0.25">
      <c r="A1179">
        <v>6385</v>
      </c>
      <c r="B1179">
        <f>IF(Table2[[#This Row],[Volume]]&lt;'Input Data'!$B$9,'Input Data'!$B$9,IF(Table2[[#This Row],[Volume]]&gt;'Input Data'!$B$10,'Input Data'!$B$10,Table2[[#This Row],[Volume]]))</f>
        <v>6385</v>
      </c>
      <c r="C1179" s="18">
        <f>ROUNDDOWN((Table2[[#This Row],[Volume Used]]-'Input Data'!$B$9)/'Input Data'!$B$11,0)*'Input Data'!$B$12</f>
        <v>0.2</v>
      </c>
      <c r="D1179" s="15">
        <f>-(Table2[[#This Row],[Volume]]*(1-Table2[[#This Row],[Discount]])*'Input Data'!$B$2)/Table2[[#This Row],[Volume]]</f>
        <v>400</v>
      </c>
      <c r="E1179">
        <f>ROUNDUP(Table2[[#This Row],[Volume]]/'Input Data'!$B$13,0)</f>
        <v>7</v>
      </c>
      <c r="F1179">
        <f>-Table2[[#This Row],[Multiplier]]*'Input Data'!$B$3</f>
        <v>350000</v>
      </c>
      <c r="G1179">
        <f>(1 - (1 / (1 + EXP(-((Table2[[#This Row],[Volume]] / 1000) - 4.25))))) * 0.4 + 0.6</f>
        <v>0.64229650342839906</v>
      </c>
      <c r="H1179">
        <f>Table2[[#This Row],[Sigmoid]]*'Input Data'!$B$7</f>
        <v>481.72237757129932</v>
      </c>
    </row>
    <row r="1180" spans="1:8" x14ac:dyDescent="0.25">
      <c r="A1180">
        <v>6390</v>
      </c>
      <c r="B1180">
        <f>IF(Table2[[#This Row],[Volume]]&lt;'Input Data'!$B$9,'Input Data'!$B$9,IF(Table2[[#This Row],[Volume]]&gt;'Input Data'!$B$10,'Input Data'!$B$10,Table2[[#This Row],[Volume]]))</f>
        <v>6390</v>
      </c>
      <c r="C1180" s="18">
        <f>ROUNDDOWN((Table2[[#This Row],[Volume Used]]-'Input Data'!$B$9)/'Input Data'!$B$11,0)*'Input Data'!$B$12</f>
        <v>0.2</v>
      </c>
      <c r="D1180" s="15">
        <f>-(Table2[[#This Row],[Volume]]*(1-Table2[[#This Row],[Discount]])*'Input Data'!$B$2)/Table2[[#This Row],[Volume]]</f>
        <v>400</v>
      </c>
      <c r="E1180">
        <f>ROUNDUP(Table2[[#This Row],[Volume]]/'Input Data'!$B$13,0)</f>
        <v>7</v>
      </c>
      <c r="F1180">
        <f>-Table2[[#This Row],[Multiplier]]*'Input Data'!$B$3</f>
        <v>350000</v>
      </c>
      <c r="G1180">
        <f>(1 - (1 / (1 + EXP(-((Table2[[#This Row],[Volume]] / 1000) - 4.25))))) * 0.4 + 0.6</f>
        <v>0.64210775580900392</v>
      </c>
      <c r="H1180">
        <f>Table2[[#This Row],[Sigmoid]]*'Input Data'!$B$7</f>
        <v>481.58081685675296</v>
      </c>
    </row>
    <row r="1181" spans="1:8" x14ac:dyDescent="0.25">
      <c r="A1181">
        <v>6395</v>
      </c>
      <c r="B1181">
        <f>IF(Table2[[#This Row],[Volume]]&lt;'Input Data'!$B$9,'Input Data'!$B$9,IF(Table2[[#This Row],[Volume]]&gt;'Input Data'!$B$10,'Input Data'!$B$10,Table2[[#This Row],[Volume]]))</f>
        <v>6395</v>
      </c>
      <c r="C1181" s="18">
        <f>ROUNDDOWN((Table2[[#This Row],[Volume Used]]-'Input Data'!$B$9)/'Input Data'!$B$11,0)*'Input Data'!$B$12</f>
        <v>0.2</v>
      </c>
      <c r="D1181" s="15">
        <f>-(Table2[[#This Row],[Volume]]*(1-Table2[[#This Row],[Discount]])*'Input Data'!$B$2)/Table2[[#This Row],[Volume]]</f>
        <v>400</v>
      </c>
      <c r="E1181">
        <f>ROUNDUP(Table2[[#This Row],[Volume]]/'Input Data'!$B$13,0)</f>
        <v>7</v>
      </c>
      <c r="F1181">
        <f>-Table2[[#This Row],[Multiplier]]*'Input Data'!$B$3</f>
        <v>350000</v>
      </c>
      <c r="G1181">
        <f>(1 - (1 / (1 + EXP(-((Table2[[#This Row],[Volume]] / 1000) - 4.25))))) * 0.4 + 0.6</f>
        <v>0.64191975176512972</v>
      </c>
      <c r="H1181">
        <f>Table2[[#This Row],[Sigmoid]]*'Input Data'!$B$7</f>
        <v>481.43981382384732</v>
      </c>
    </row>
    <row r="1182" spans="1:8" x14ac:dyDescent="0.25">
      <c r="A1182">
        <v>6400</v>
      </c>
      <c r="B1182">
        <f>IF(Table2[[#This Row],[Volume]]&lt;'Input Data'!$B$9,'Input Data'!$B$9,IF(Table2[[#This Row],[Volume]]&gt;'Input Data'!$B$10,'Input Data'!$B$10,Table2[[#This Row],[Volume]]))</f>
        <v>6400</v>
      </c>
      <c r="C1182" s="18">
        <f>ROUNDDOWN((Table2[[#This Row],[Volume Used]]-'Input Data'!$B$9)/'Input Data'!$B$11,0)*'Input Data'!$B$12</f>
        <v>0.2</v>
      </c>
      <c r="D1182" s="15">
        <f>-(Table2[[#This Row],[Volume]]*(1-Table2[[#This Row],[Discount]])*'Input Data'!$B$2)/Table2[[#This Row],[Volume]]</f>
        <v>400</v>
      </c>
      <c r="E1182">
        <f>ROUNDUP(Table2[[#This Row],[Volume]]/'Input Data'!$B$13,0)</f>
        <v>7</v>
      </c>
      <c r="F1182">
        <f>-Table2[[#This Row],[Multiplier]]*'Input Data'!$B$3</f>
        <v>350000</v>
      </c>
      <c r="G1182">
        <f>(1 - (1 / (1 + EXP(-((Table2[[#This Row],[Volume]] / 1000) - 4.25))))) * 0.4 + 0.6</f>
        <v>0.64173248924760051</v>
      </c>
      <c r="H1182">
        <f>Table2[[#This Row],[Sigmoid]]*'Input Data'!$B$7</f>
        <v>481.29936693570039</v>
      </c>
    </row>
    <row r="1183" spans="1:8" x14ac:dyDescent="0.25">
      <c r="A1183">
        <v>6405</v>
      </c>
      <c r="B1183">
        <f>IF(Table2[[#This Row],[Volume]]&lt;'Input Data'!$B$9,'Input Data'!$B$9,IF(Table2[[#This Row],[Volume]]&gt;'Input Data'!$B$10,'Input Data'!$B$10,Table2[[#This Row],[Volume]]))</f>
        <v>6405</v>
      </c>
      <c r="C1183" s="18">
        <f>ROUNDDOWN((Table2[[#This Row],[Volume Used]]-'Input Data'!$B$9)/'Input Data'!$B$11,0)*'Input Data'!$B$12</f>
        <v>0.2</v>
      </c>
      <c r="D1183" s="15">
        <f>-(Table2[[#This Row],[Volume]]*(1-Table2[[#This Row],[Discount]])*'Input Data'!$B$2)/Table2[[#This Row],[Volume]]</f>
        <v>400</v>
      </c>
      <c r="E1183">
        <f>ROUNDUP(Table2[[#This Row],[Volume]]/'Input Data'!$B$13,0)</f>
        <v>7</v>
      </c>
      <c r="F1183">
        <f>-Table2[[#This Row],[Multiplier]]*'Input Data'!$B$3</f>
        <v>350000</v>
      </c>
      <c r="G1183">
        <f>(1 - (1 / (1 + EXP(-((Table2[[#This Row],[Volume]] / 1000) - 4.25))))) * 0.4 + 0.6</f>
        <v>0.64154596620490778</v>
      </c>
      <c r="H1183">
        <f>Table2[[#This Row],[Sigmoid]]*'Input Data'!$B$7</f>
        <v>481.15947465368083</v>
      </c>
    </row>
    <row r="1184" spans="1:8" x14ac:dyDescent="0.25">
      <c r="A1184">
        <v>6410</v>
      </c>
      <c r="B1184">
        <f>IF(Table2[[#This Row],[Volume]]&lt;'Input Data'!$B$9,'Input Data'!$B$9,IF(Table2[[#This Row],[Volume]]&gt;'Input Data'!$B$10,'Input Data'!$B$10,Table2[[#This Row],[Volume]]))</f>
        <v>6410</v>
      </c>
      <c r="C1184" s="18">
        <f>ROUNDDOWN((Table2[[#This Row],[Volume Used]]-'Input Data'!$B$9)/'Input Data'!$B$11,0)*'Input Data'!$B$12</f>
        <v>0.2</v>
      </c>
      <c r="D1184" s="15">
        <f>-(Table2[[#This Row],[Volume]]*(1-Table2[[#This Row],[Discount]])*'Input Data'!$B$2)/Table2[[#This Row],[Volume]]</f>
        <v>400</v>
      </c>
      <c r="E1184">
        <f>ROUNDUP(Table2[[#This Row],[Volume]]/'Input Data'!$B$13,0)</f>
        <v>7</v>
      </c>
      <c r="F1184">
        <f>-Table2[[#This Row],[Multiplier]]*'Input Data'!$B$3</f>
        <v>350000</v>
      </c>
      <c r="G1184">
        <f>(1 - (1 / (1 + EXP(-((Table2[[#This Row],[Volume]] / 1000) - 4.25))))) * 0.4 + 0.6</f>
        <v>0.6413601805832998</v>
      </c>
      <c r="H1184">
        <f>Table2[[#This Row],[Sigmoid]]*'Input Data'!$B$7</f>
        <v>481.02013543747483</v>
      </c>
    </row>
    <row r="1185" spans="1:8" x14ac:dyDescent="0.25">
      <c r="A1185">
        <v>6415</v>
      </c>
      <c r="B1185">
        <f>IF(Table2[[#This Row],[Volume]]&lt;'Input Data'!$B$9,'Input Data'!$B$9,IF(Table2[[#This Row],[Volume]]&gt;'Input Data'!$B$10,'Input Data'!$B$10,Table2[[#This Row],[Volume]]))</f>
        <v>6415</v>
      </c>
      <c r="C1185" s="18">
        <f>ROUNDDOWN((Table2[[#This Row],[Volume Used]]-'Input Data'!$B$9)/'Input Data'!$B$11,0)*'Input Data'!$B$12</f>
        <v>0.2</v>
      </c>
      <c r="D1185" s="15">
        <f>-(Table2[[#This Row],[Volume]]*(1-Table2[[#This Row],[Discount]])*'Input Data'!$B$2)/Table2[[#This Row],[Volume]]</f>
        <v>400</v>
      </c>
      <c r="E1185">
        <f>ROUNDUP(Table2[[#This Row],[Volume]]/'Input Data'!$B$13,0)</f>
        <v>7</v>
      </c>
      <c r="F1185">
        <f>-Table2[[#This Row],[Multiplier]]*'Input Data'!$B$3</f>
        <v>350000</v>
      </c>
      <c r="G1185">
        <f>(1 - (1 / (1 + EXP(-((Table2[[#This Row],[Volume]] / 1000) - 4.25))))) * 0.4 + 0.6</f>
        <v>0.64117513032686879</v>
      </c>
      <c r="H1185">
        <f>Table2[[#This Row],[Sigmoid]]*'Input Data'!$B$7</f>
        <v>480.88134774515157</v>
      </c>
    </row>
    <row r="1186" spans="1:8" x14ac:dyDescent="0.25">
      <c r="A1186">
        <v>6420</v>
      </c>
      <c r="B1186">
        <f>IF(Table2[[#This Row],[Volume]]&lt;'Input Data'!$B$9,'Input Data'!$B$9,IF(Table2[[#This Row],[Volume]]&gt;'Input Data'!$B$10,'Input Data'!$B$10,Table2[[#This Row],[Volume]]))</f>
        <v>6420</v>
      </c>
      <c r="C1186" s="18">
        <f>ROUNDDOWN((Table2[[#This Row],[Volume Used]]-'Input Data'!$B$9)/'Input Data'!$B$11,0)*'Input Data'!$B$12</f>
        <v>0.2</v>
      </c>
      <c r="D1186" s="15">
        <f>-(Table2[[#This Row],[Volume]]*(1-Table2[[#This Row],[Discount]])*'Input Data'!$B$2)/Table2[[#This Row],[Volume]]</f>
        <v>400</v>
      </c>
      <c r="E1186">
        <f>ROUNDUP(Table2[[#This Row],[Volume]]/'Input Data'!$B$13,0)</f>
        <v>7</v>
      </c>
      <c r="F1186">
        <f>-Table2[[#This Row],[Multiplier]]*'Input Data'!$B$3</f>
        <v>350000</v>
      </c>
      <c r="G1186">
        <f>(1 - (1 / (1 + EXP(-((Table2[[#This Row],[Volume]] / 1000) - 4.25))))) * 0.4 + 0.6</f>
        <v>0.64099081337763886</v>
      </c>
      <c r="H1186">
        <f>Table2[[#This Row],[Sigmoid]]*'Input Data'!$B$7</f>
        <v>480.74311003322913</v>
      </c>
    </row>
    <row r="1187" spans="1:8" x14ac:dyDescent="0.25">
      <c r="A1187">
        <v>6425</v>
      </c>
      <c r="B1187">
        <f>IF(Table2[[#This Row],[Volume]]&lt;'Input Data'!$B$9,'Input Data'!$B$9,IF(Table2[[#This Row],[Volume]]&gt;'Input Data'!$B$10,'Input Data'!$B$10,Table2[[#This Row],[Volume]]))</f>
        <v>6425</v>
      </c>
      <c r="C1187" s="18">
        <f>ROUNDDOWN((Table2[[#This Row],[Volume Used]]-'Input Data'!$B$9)/'Input Data'!$B$11,0)*'Input Data'!$B$12</f>
        <v>0.2</v>
      </c>
      <c r="D1187" s="15">
        <f>-(Table2[[#This Row],[Volume]]*(1-Table2[[#This Row],[Discount]])*'Input Data'!$B$2)/Table2[[#This Row],[Volume]]</f>
        <v>400</v>
      </c>
      <c r="E1187">
        <f>ROUNDUP(Table2[[#This Row],[Volume]]/'Input Data'!$B$13,0)</f>
        <v>7</v>
      </c>
      <c r="F1187">
        <f>-Table2[[#This Row],[Multiplier]]*'Input Data'!$B$3</f>
        <v>350000</v>
      </c>
      <c r="G1187">
        <f>(1 - (1 / (1 + EXP(-((Table2[[#This Row],[Volume]] / 1000) - 4.25))))) * 0.4 + 0.6</f>
        <v>0.64080722767565212</v>
      </c>
      <c r="H1187">
        <f>Table2[[#This Row],[Sigmoid]]*'Input Data'!$B$7</f>
        <v>480.60542075673908</v>
      </c>
    </row>
    <row r="1188" spans="1:8" x14ac:dyDescent="0.25">
      <c r="A1188">
        <v>6430</v>
      </c>
      <c r="B1188">
        <f>IF(Table2[[#This Row],[Volume]]&lt;'Input Data'!$B$9,'Input Data'!$B$9,IF(Table2[[#This Row],[Volume]]&gt;'Input Data'!$B$10,'Input Data'!$B$10,Table2[[#This Row],[Volume]]))</f>
        <v>6430</v>
      </c>
      <c r="C1188" s="18">
        <f>ROUNDDOWN((Table2[[#This Row],[Volume Used]]-'Input Data'!$B$9)/'Input Data'!$B$11,0)*'Input Data'!$B$12</f>
        <v>0.2</v>
      </c>
      <c r="D1188" s="15">
        <f>-(Table2[[#This Row],[Volume]]*(1-Table2[[#This Row],[Discount]])*'Input Data'!$B$2)/Table2[[#This Row],[Volume]]</f>
        <v>400</v>
      </c>
      <c r="E1188">
        <f>ROUNDUP(Table2[[#This Row],[Volume]]/'Input Data'!$B$13,0)</f>
        <v>7</v>
      </c>
      <c r="F1188">
        <f>-Table2[[#This Row],[Multiplier]]*'Input Data'!$B$3</f>
        <v>350000</v>
      </c>
      <c r="G1188">
        <f>(1 - (1 / (1 + EXP(-((Table2[[#This Row],[Volume]] / 1000) - 4.25))))) * 0.4 + 0.6</f>
        <v>0.64062437115905468</v>
      </c>
      <c r="H1188">
        <f>Table2[[#This Row],[Sigmoid]]*'Input Data'!$B$7</f>
        <v>480.468278369291</v>
      </c>
    </row>
    <row r="1189" spans="1:8" x14ac:dyDescent="0.25">
      <c r="A1189">
        <v>6435</v>
      </c>
      <c r="B1189">
        <f>IF(Table2[[#This Row],[Volume]]&lt;'Input Data'!$B$9,'Input Data'!$B$9,IF(Table2[[#This Row],[Volume]]&gt;'Input Data'!$B$10,'Input Data'!$B$10,Table2[[#This Row],[Volume]]))</f>
        <v>6435</v>
      </c>
      <c r="C1189" s="18">
        <f>ROUNDDOWN((Table2[[#This Row],[Volume Used]]-'Input Data'!$B$9)/'Input Data'!$B$11,0)*'Input Data'!$B$12</f>
        <v>0.2</v>
      </c>
      <c r="D1189" s="15">
        <f>-(Table2[[#This Row],[Volume]]*(1-Table2[[#This Row],[Discount]])*'Input Data'!$B$2)/Table2[[#This Row],[Volume]]</f>
        <v>400</v>
      </c>
      <c r="E1189">
        <f>ROUNDUP(Table2[[#This Row],[Volume]]/'Input Data'!$B$13,0)</f>
        <v>7</v>
      </c>
      <c r="F1189">
        <f>-Table2[[#This Row],[Multiplier]]*'Input Data'!$B$3</f>
        <v>350000</v>
      </c>
      <c r="G1189">
        <f>(1 - (1 / (1 + EXP(-((Table2[[#This Row],[Volume]] / 1000) - 4.25))))) * 0.4 + 0.6</f>
        <v>0.64044224176418185</v>
      </c>
      <c r="H1189">
        <f>Table2[[#This Row],[Sigmoid]]*'Input Data'!$B$7</f>
        <v>480.33168132313637</v>
      </c>
    </row>
    <row r="1190" spans="1:8" x14ac:dyDescent="0.25">
      <c r="A1190">
        <v>6440</v>
      </c>
      <c r="B1190">
        <f>IF(Table2[[#This Row],[Volume]]&lt;'Input Data'!$B$9,'Input Data'!$B$9,IF(Table2[[#This Row],[Volume]]&gt;'Input Data'!$B$10,'Input Data'!$B$10,Table2[[#This Row],[Volume]]))</f>
        <v>6440</v>
      </c>
      <c r="C1190" s="18">
        <f>ROUNDDOWN((Table2[[#This Row],[Volume Used]]-'Input Data'!$B$9)/'Input Data'!$B$11,0)*'Input Data'!$B$12</f>
        <v>0.2</v>
      </c>
      <c r="D1190" s="15">
        <f>-(Table2[[#This Row],[Volume]]*(1-Table2[[#This Row],[Discount]])*'Input Data'!$B$2)/Table2[[#This Row],[Volume]]</f>
        <v>400</v>
      </c>
      <c r="E1190">
        <f>ROUNDUP(Table2[[#This Row],[Volume]]/'Input Data'!$B$13,0)</f>
        <v>7</v>
      </c>
      <c r="F1190">
        <f>-Table2[[#This Row],[Multiplier]]*'Input Data'!$B$3</f>
        <v>350000</v>
      </c>
      <c r="G1190">
        <f>(1 - (1 / (1 + EXP(-((Table2[[#This Row],[Volume]] / 1000) - 4.25))))) * 0.4 + 0.6</f>
        <v>0.64026083742564277</v>
      </c>
      <c r="H1190">
        <f>Table2[[#This Row],[Sigmoid]]*'Input Data'!$B$7</f>
        <v>480.1956280692321</v>
      </c>
    </row>
    <row r="1191" spans="1:8" x14ac:dyDescent="0.25">
      <c r="A1191">
        <v>6445</v>
      </c>
      <c r="B1191">
        <f>IF(Table2[[#This Row],[Volume]]&lt;'Input Data'!$B$9,'Input Data'!$B$9,IF(Table2[[#This Row],[Volume]]&gt;'Input Data'!$B$10,'Input Data'!$B$10,Table2[[#This Row],[Volume]]))</f>
        <v>6445</v>
      </c>
      <c r="C1191" s="18">
        <f>ROUNDDOWN((Table2[[#This Row],[Volume Used]]-'Input Data'!$B$9)/'Input Data'!$B$11,0)*'Input Data'!$B$12</f>
        <v>0.2</v>
      </c>
      <c r="D1191" s="15">
        <f>-(Table2[[#This Row],[Volume]]*(1-Table2[[#This Row],[Discount]])*'Input Data'!$B$2)/Table2[[#This Row],[Volume]]</f>
        <v>400</v>
      </c>
      <c r="E1191">
        <f>ROUNDUP(Table2[[#This Row],[Volume]]/'Input Data'!$B$13,0)</f>
        <v>7</v>
      </c>
      <c r="F1191">
        <f>-Table2[[#This Row],[Multiplier]]*'Input Data'!$B$3</f>
        <v>350000</v>
      </c>
      <c r="G1191">
        <f>(1 - (1 / (1 + EXP(-((Table2[[#This Row],[Volume]] / 1000) - 4.25))))) * 0.4 + 0.6</f>
        <v>0.64008015607640423</v>
      </c>
      <c r="H1191">
        <f>Table2[[#This Row],[Sigmoid]]*'Input Data'!$B$7</f>
        <v>480.06011705730316</v>
      </c>
    </row>
    <row r="1192" spans="1:8" x14ac:dyDescent="0.25">
      <c r="A1192">
        <v>6450</v>
      </c>
      <c r="B1192">
        <f>IF(Table2[[#This Row],[Volume]]&lt;'Input Data'!$B$9,'Input Data'!$B$9,IF(Table2[[#This Row],[Volume]]&gt;'Input Data'!$B$10,'Input Data'!$B$10,Table2[[#This Row],[Volume]]))</f>
        <v>6450</v>
      </c>
      <c r="C1192" s="18">
        <f>ROUNDDOWN((Table2[[#This Row],[Volume Used]]-'Input Data'!$B$9)/'Input Data'!$B$11,0)*'Input Data'!$B$12</f>
        <v>0.2</v>
      </c>
      <c r="D1192" s="15">
        <f>-(Table2[[#This Row],[Volume]]*(1-Table2[[#This Row],[Discount]])*'Input Data'!$B$2)/Table2[[#This Row],[Volume]]</f>
        <v>400</v>
      </c>
      <c r="E1192">
        <f>ROUNDUP(Table2[[#This Row],[Volume]]/'Input Data'!$B$13,0)</f>
        <v>7</v>
      </c>
      <c r="F1192">
        <f>-Table2[[#This Row],[Multiplier]]*'Input Data'!$B$3</f>
        <v>350000</v>
      </c>
      <c r="G1192">
        <f>(1 - (1 / (1 + EXP(-((Table2[[#This Row],[Volume]] / 1000) - 4.25))))) * 0.4 + 0.6</f>
        <v>0.63990019564787404</v>
      </c>
      <c r="H1192">
        <f>Table2[[#This Row],[Sigmoid]]*'Input Data'!$B$7</f>
        <v>479.92514673590551</v>
      </c>
    </row>
    <row r="1193" spans="1:8" x14ac:dyDescent="0.25">
      <c r="A1193">
        <v>6455</v>
      </c>
      <c r="B1193">
        <f>IF(Table2[[#This Row],[Volume]]&lt;'Input Data'!$B$9,'Input Data'!$B$9,IF(Table2[[#This Row],[Volume]]&gt;'Input Data'!$B$10,'Input Data'!$B$10,Table2[[#This Row],[Volume]]))</f>
        <v>6455</v>
      </c>
      <c r="C1193" s="18">
        <f>ROUNDDOWN((Table2[[#This Row],[Volume Used]]-'Input Data'!$B$9)/'Input Data'!$B$11,0)*'Input Data'!$B$12</f>
        <v>0.2</v>
      </c>
      <c r="D1193" s="15">
        <f>-(Table2[[#This Row],[Volume]]*(1-Table2[[#This Row],[Discount]])*'Input Data'!$B$2)/Table2[[#This Row],[Volume]]</f>
        <v>400</v>
      </c>
      <c r="E1193">
        <f>ROUNDUP(Table2[[#This Row],[Volume]]/'Input Data'!$B$13,0)</f>
        <v>7</v>
      </c>
      <c r="F1193">
        <f>-Table2[[#This Row],[Multiplier]]*'Input Data'!$B$3</f>
        <v>350000</v>
      </c>
      <c r="G1193">
        <f>(1 - (1 / (1 + EXP(-((Table2[[#This Row],[Volume]] / 1000) - 4.25))))) * 0.4 + 0.6</f>
        <v>0.63972095406998308</v>
      </c>
      <c r="H1193">
        <f>Table2[[#This Row],[Sigmoid]]*'Input Data'!$B$7</f>
        <v>479.79071555248731</v>
      </c>
    </row>
    <row r="1194" spans="1:8" x14ac:dyDescent="0.25">
      <c r="A1194">
        <v>6460</v>
      </c>
      <c r="B1194">
        <f>IF(Table2[[#This Row],[Volume]]&lt;'Input Data'!$B$9,'Input Data'!$B$9,IF(Table2[[#This Row],[Volume]]&gt;'Input Data'!$B$10,'Input Data'!$B$10,Table2[[#This Row],[Volume]]))</f>
        <v>6460</v>
      </c>
      <c r="C1194" s="18">
        <f>ROUNDDOWN((Table2[[#This Row],[Volume Used]]-'Input Data'!$B$9)/'Input Data'!$B$11,0)*'Input Data'!$B$12</f>
        <v>0.2</v>
      </c>
      <c r="D1194" s="15">
        <f>-(Table2[[#This Row],[Volume]]*(1-Table2[[#This Row],[Discount]])*'Input Data'!$B$2)/Table2[[#This Row],[Volume]]</f>
        <v>400</v>
      </c>
      <c r="E1194">
        <f>ROUNDUP(Table2[[#This Row],[Volume]]/'Input Data'!$B$13,0)</f>
        <v>7</v>
      </c>
      <c r="F1194">
        <f>-Table2[[#This Row],[Multiplier]]*'Input Data'!$B$3</f>
        <v>350000</v>
      </c>
      <c r="G1194">
        <f>(1 - (1 / (1 + EXP(-((Table2[[#This Row],[Volume]] / 1000) - 4.25))))) * 0.4 + 0.6</f>
        <v>0.6395424292712677</v>
      </c>
      <c r="H1194">
        <f>Table2[[#This Row],[Sigmoid]]*'Input Data'!$B$7</f>
        <v>479.65682195345079</v>
      </c>
    </row>
    <row r="1195" spans="1:8" x14ac:dyDescent="0.25">
      <c r="A1195">
        <v>6465</v>
      </c>
      <c r="B1195">
        <f>IF(Table2[[#This Row],[Volume]]&lt;'Input Data'!$B$9,'Input Data'!$B$9,IF(Table2[[#This Row],[Volume]]&gt;'Input Data'!$B$10,'Input Data'!$B$10,Table2[[#This Row],[Volume]]))</f>
        <v>6465</v>
      </c>
      <c r="C1195" s="18">
        <f>ROUNDDOWN((Table2[[#This Row],[Volume Used]]-'Input Data'!$B$9)/'Input Data'!$B$11,0)*'Input Data'!$B$12</f>
        <v>0.2</v>
      </c>
      <c r="D1195" s="15">
        <f>-(Table2[[#This Row],[Volume]]*(1-Table2[[#This Row],[Discount]])*'Input Data'!$B$2)/Table2[[#This Row],[Volume]]</f>
        <v>400</v>
      </c>
      <c r="E1195">
        <f>ROUNDUP(Table2[[#This Row],[Volume]]/'Input Data'!$B$13,0)</f>
        <v>7</v>
      </c>
      <c r="F1195">
        <f>-Table2[[#This Row],[Multiplier]]*'Input Data'!$B$3</f>
        <v>350000</v>
      </c>
      <c r="G1195">
        <f>(1 - (1 / (1 + EXP(-((Table2[[#This Row],[Volume]] / 1000) - 4.25))))) * 0.4 + 0.6</f>
        <v>0.63936461917895071</v>
      </c>
      <c r="H1195">
        <f>Table2[[#This Row],[Sigmoid]]*'Input Data'!$B$7</f>
        <v>479.52346438421301</v>
      </c>
    </row>
    <row r="1196" spans="1:8" x14ac:dyDescent="0.25">
      <c r="A1196">
        <v>6470</v>
      </c>
      <c r="B1196">
        <f>IF(Table2[[#This Row],[Volume]]&lt;'Input Data'!$B$9,'Input Data'!$B$9,IF(Table2[[#This Row],[Volume]]&gt;'Input Data'!$B$10,'Input Data'!$B$10,Table2[[#This Row],[Volume]]))</f>
        <v>6470</v>
      </c>
      <c r="C1196" s="18">
        <f>ROUNDDOWN((Table2[[#This Row],[Volume Used]]-'Input Data'!$B$9)/'Input Data'!$B$11,0)*'Input Data'!$B$12</f>
        <v>0.2</v>
      </c>
      <c r="D1196" s="15">
        <f>-(Table2[[#This Row],[Volume]]*(1-Table2[[#This Row],[Discount]])*'Input Data'!$B$2)/Table2[[#This Row],[Volume]]</f>
        <v>400</v>
      </c>
      <c r="E1196">
        <f>ROUNDUP(Table2[[#This Row],[Volume]]/'Input Data'!$B$13,0)</f>
        <v>7</v>
      </c>
      <c r="F1196">
        <f>-Table2[[#This Row],[Multiplier]]*'Input Data'!$B$3</f>
        <v>350000</v>
      </c>
      <c r="G1196">
        <f>(1 - (1 / (1 + EXP(-((Table2[[#This Row],[Volume]] / 1000) - 4.25))))) * 0.4 + 0.6</f>
        <v>0.6391875217190216</v>
      </c>
      <c r="H1196">
        <f>Table2[[#This Row],[Sigmoid]]*'Input Data'!$B$7</f>
        <v>479.39064128926623</v>
      </c>
    </row>
    <row r="1197" spans="1:8" x14ac:dyDescent="0.25">
      <c r="A1197">
        <v>6475</v>
      </c>
      <c r="B1197">
        <f>IF(Table2[[#This Row],[Volume]]&lt;'Input Data'!$B$9,'Input Data'!$B$9,IF(Table2[[#This Row],[Volume]]&gt;'Input Data'!$B$10,'Input Data'!$B$10,Table2[[#This Row],[Volume]]))</f>
        <v>6475</v>
      </c>
      <c r="C1197" s="18">
        <f>ROUNDDOWN((Table2[[#This Row],[Volume Used]]-'Input Data'!$B$9)/'Input Data'!$B$11,0)*'Input Data'!$B$12</f>
        <v>0.2</v>
      </c>
      <c r="D1197" s="15">
        <f>-(Table2[[#This Row],[Volume]]*(1-Table2[[#This Row],[Discount]])*'Input Data'!$B$2)/Table2[[#This Row],[Volume]]</f>
        <v>400</v>
      </c>
      <c r="E1197">
        <f>ROUNDUP(Table2[[#This Row],[Volume]]/'Input Data'!$B$13,0)</f>
        <v>7</v>
      </c>
      <c r="F1197">
        <f>-Table2[[#This Row],[Multiplier]]*'Input Data'!$B$3</f>
        <v>350000</v>
      </c>
      <c r="G1197">
        <f>(1 - (1 / (1 + EXP(-((Table2[[#This Row],[Volume]] / 1000) - 4.25))))) * 0.4 + 0.6</f>
        <v>0.63901113481631699</v>
      </c>
      <c r="H1197">
        <f>Table2[[#This Row],[Sigmoid]]*'Input Data'!$B$7</f>
        <v>479.25835111223773</v>
      </c>
    </row>
    <row r="1198" spans="1:8" x14ac:dyDescent="0.25">
      <c r="A1198">
        <v>6480</v>
      </c>
      <c r="B1198">
        <f>IF(Table2[[#This Row],[Volume]]&lt;'Input Data'!$B$9,'Input Data'!$B$9,IF(Table2[[#This Row],[Volume]]&gt;'Input Data'!$B$10,'Input Data'!$B$10,Table2[[#This Row],[Volume]]))</f>
        <v>6480</v>
      </c>
      <c r="C1198" s="18">
        <f>ROUNDDOWN((Table2[[#This Row],[Volume Used]]-'Input Data'!$B$9)/'Input Data'!$B$11,0)*'Input Data'!$B$12</f>
        <v>0.2</v>
      </c>
      <c r="D1198" s="15">
        <f>-(Table2[[#This Row],[Volume]]*(1-Table2[[#This Row],[Discount]])*'Input Data'!$B$2)/Table2[[#This Row],[Volume]]</f>
        <v>400</v>
      </c>
      <c r="E1198">
        <f>ROUNDUP(Table2[[#This Row],[Volume]]/'Input Data'!$B$13,0)</f>
        <v>7</v>
      </c>
      <c r="F1198">
        <f>-Table2[[#This Row],[Multiplier]]*'Input Data'!$B$3</f>
        <v>350000</v>
      </c>
      <c r="G1198">
        <f>(1 - (1 / (1 + EXP(-((Table2[[#This Row],[Volume]] / 1000) - 4.25))))) * 0.4 + 0.6</f>
        <v>0.63883545639459949</v>
      </c>
      <c r="H1198">
        <f>Table2[[#This Row],[Sigmoid]]*'Input Data'!$B$7</f>
        <v>479.12659229594959</v>
      </c>
    </row>
    <row r="1199" spans="1:8" x14ac:dyDescent="0.25">
      <c r="A1199">
        <v>6485</v>
      </c>
      <c r="B1199">
        <f>IF(Table2[[#This Row],[Volume]]&lt;'Input Data'!$B$9,'Input Data'!$B$9,IF(Table2[[#This Row],[Volume]]&gt;'Input Data'!$B$10,'Input Data'!$B$10,Table2[[#This Row],[Volume]]))</f>
        <v>6485</v>
      </c>
      <c r="C1199" s="18">
        <f>ROUNDDOWN((Table2[[#This Row],[Volume Used]]-'Input Data'!$B$9)/'Input Data'!$B$11,0)*'Input Data'!$B$12</f>
        <v>0.2</v>
      </c>
      <c r="D1199" s="15">
        <f>-(Table2[[#This Row],[Volume]]*(1-Table2[[#This Row],[Discount]])*'Input Data'!$B$2)/Table2[[#This Row],[Volume]]</f>
        <v>400</v>
      </c>
      <c r="E1199">
        <f>ROUNDUP(Table2[[#This Row],[Volume]]/'Input Data'!$B$13,0)</f>
        <v>7</v>
      </c>
      <c r="F1199">
        <f>-Table2[[#This Row],[Multiplier]]*'Input Data'!$B$3</f>
        <v>350000</v>
      </c>
      <c r="G1199">
        <f>(1 - (1 / (1 + EXP(-((Table2[[#This Row],[Volume]] / 1000) - 4.25))))) * 0.4 + 0.6</f>
        <v>0.63866048437663636</v>
      </c>
      <c r="H1199">
        <f>Table2[[#This Row],[Sigmoid]]*'Input Data'!$B$7</f>
        <v>478.99536328247729</v>
      </c>
    </row>
    <row r="1200" spans="1:8" x14ac:dyDescent="0.25">
      <c r="A1200">
        <v>6490</v>
      </c>
      <c r="B1200">
        <f>IF(Table2[[#This Row],[Volume]]&lt;'Input Data'!$B$9,'Input Data'!$B$9,IF(Table2[[#This Row],[Volume]]&gt;'Input Data'!$B$10,'Input Data'!$B$10,Table2[[#This Row],[Volume]]))</f>
        <v>6490</v>
      </c>
      <c r="C1200" s="18">
        <f>ROUNDDOWN((Table2[[#This Row],[Volume Used]]-'Input Data'!$B$9)/'Input Data'!$B$11,0)*'Input Data'!$B$12</f>
        <v>0.2</v>
      </c>
      <c r="D1200" s="15">
        <f>-(Table2[[#This Row],[Volume]]*(1-Table2[[#This Row],[Discount]])*'Input Data'!$B$2)/Table2[[#This Row],[Volume]]</f>
        <v>400</v>
      </c>
      <c r="E1200">
        <f>ROUNDUP(Table2[[#This Row],[Volume]]/'Input Data'!$B$13,0)</f>
        <v>7</v>
      </c>
      <c r="F1200">
        <f>-Table2[[#This Row],[Multiplier]]*'Input Data'!$B$3</f>
        <v>350000</v>
      </c>
      <c r="G1200">
        <f>(1 - (1 / (1 + EXP(-((Table2[[#This Row],[Volume]] / 1000) - 4.25))))) * 0.4 + 0.6</f>
        <v>0.63848621668427707</v>
      </c>
      <c r="H1200">
        <f>Table2[[#This Row],[Sigmoid]]*'Input Data'!$B$7</f>
        <v>478.8646625132078</v>
      </c>
    </row>
    <row r="1201" spans="1:8" x14ac:dyDescent="0.25">
      <c r="A1201">
        <v>6495</v>
      </c>
      <c r="B1201">
        <f>IF(Table2[[#This Row],[Volume]]&lt;'Input Data'!$B$9,'Input Data'!$B$9,IF(Table2[[#This Row],[Volume]]&gt;'Input Data'!$B$10,'Input Data'!$B$10,Table2[[#This Row],[Volume]]))</f>
        <v>6495</v>
      </c>
      <c r="C1201" s="18">
        <f>ROUNDDOWN((Table2[[#This Row],[Volume Used]]-'Input Data'!$B$9)/'Input Data'!$B$11,0)*'Input Data'!$B$12</f>
        <v>0.2</v>
      </c>
      <c r="D1201" s="15">
        <f>-(Table2[[#This Row],[Volume]]*(1-Table2[[#This Row],[Discount]])*'Input Data'!$B$2)/Table2[[#This Row],[Volume]]</f>
        <v>400</v>
      </c>
      <c r="E1201">
        <f>ROUNDUP(Table2[[#This Row],[Volume]]/'Input Data'!$B$13,0)</f>
        <v>7</v>
      </c>
      <c r="F1201">
        <f>-Table2[[#This Row],[Multiplier]]*'Input Data'!$B$3</f>
        <v>350000</v>
      </c>
      <c r="G1201">
        <f>(1 - (1 / (1 + EXP(-((Table2[[#This Row],[Volume]] / 1000) - 4.25))))) * 0.4 + 0.6</f>
        <v>0.63831265123853109</v>
      </c>
      <c r="H1201">
        <f>Table2[[#This Row],[Sigmoid]]*'Input Data'!$B$7</f>
        <v>478.73448842889832</v>
      </c>
    </row>
    <row r="1202" spans="1:8" x14ac:dyDescent="0.25">
      <c r="A1202">
        <v>6500</v>
      </c>
      <c r="B1202">
        <f>IF(Table2[[#This Row],[Volume]]&lt;'Input Data'!$B$9,'Input Data'!$B$9,IF(Table2[[#This Row],[Volume]]&gt;'Input Data'!$B$10,'Input Data'!$B$10,Table2[[#This Row],[Volume]]))</f>
        <v>6500</v>
      </c>
      <c r="C1202" s="18">
        <f>ROUNDDOWN((Table2[[#This Row],[Volume Used]]-'Input Data'!$B$9)/'Input Data'!$B$11,0)*'Input Data'!$B$12</f>
        <v>0.2</v>
      </c>
      <c r="D1202" s="15">
        <f>-(Table2[[#This Row],[Volume]]*(1-Table2[[#This Row],[Discount]])*'Input Data'!$B$2)/Table2[[#This Row],[Volume]]</f>
        <v>400</v>
      </c>
      <c r="E1202">
        <f>ROUNDUP(Table2[[#This Row],[Volume]]/'Input Data'!$B$13,0)</f>
        <v>7</v>
      </c>
      <c r="F1202">
        <f>-Table2[[#This Row],[Multiplier]]*'Input Data'!$B$3</f>
        <v>350000</v>
      </c>
      <c r="G1202">
        <f>(1 - (1 / (1 + EXP(-((Table2[[#This Row],[Volume]] / 1000) - 4.25))))) * 0.4 + 0.6</f>
        <v>0.63813978595964371</v>
      </c>
      <c r="H1202">
        <f>Table2[[#This Row],[Sigmoid]]*'Input Data'!$B$7</f>
        <v>478.60483946973278</v>
      </c>
    </row>
    <row r="1203" spans="1:8" x14ac:dyDescent="0.25">
      <c r="A1203">
        <v>6505</v>
      </c>
      <c r="B1203">
        <f>IF(Table2[[#This Row],[Volume]]&lt;'Input Data'!$B$9,'Input Data'!$B$9,IF(Table2[[#This Row],[Volume]]&gt;'Input Data'!$B$10,'Input Data'!$B$10,Table2[[#This Row],[Volume]]))</f>
        <v>6505</v>
      </c>
      <c r="C1203" s="18">
        <f>ROUNDDOWN((Table2[[#This Row],[Volume Used]]-'Input Data'!$B$9)/'Input Data'!$B$11,0)*'Input Data'!$B$12</f>
        <v>0.2</v>
      </c>
      <c r="D1203" s="15">
        <f>-(Table2[[#This Row],[Volume]]*(1-Table2[[#This Row],[Discount]])*'Input Data'!$B$2)/Table2[[#This Row],[Volume]]</f>
        <v>400</v>
      </c>
      <c r="E1203">
        <f>ROUNDUP(Table2[[#This Row],[Volume]]/'Input Data'!$B$13,0)</f>
        <v>7</v>
      </c>
      <c r="F1203">
        <f>-Table2[[#This Row],[Multiplier]]*'Input Data'!$B$3</f>
        <v>350000</v>
      </c>
      <c r="G1203">
        <f>(1 - (1 / (1 + EXP(-((Table2[[#This Row],[Volume]] / 1000) - 4.25))))) * 0.4 + 0.6</f>
        <v>0.63796761876717289</v>
      </c>
      <c r="H1203">
        <f>Table2[[#This Row],[Sigmoid]]*'Input Data'!$B$7</f>
        <v>478.4757140753797</v>
      </c>
    </row>
    <row r="1204" spans="1:8" x14ac:dyDescent="0.25">
      <c r="A1204">
        <v>6510</v>
      </c>
      <c r="B1204">
        <f>IF(Table2[[#This Row],[Volume]]&lt;'Input Data'!$B$9,'Input Data'!$B$9,IF(Table2[[#This Row],[Volume]]&gt;'Input Data'!$B$10,'Input Data'!$B$10,Table2[[#This Row],[Volume]]))</f>
        <v>6510</v>
      </c>
      <c r="C1204" s="18">
        <f>ROUNDDOWN((Table2[[#This Row],[Volume Used]]-'Input Data'!$B$9)/'Input Data'!$B$11,0)*'Input Data'!$B$12</f>
        <v>0.2</v>
      </c>
      <c r="D1204" s="15">
        <f>-(Table2[[#This Row],[Volume]]*(1-Table2[[#This Row],[Discount]])*'Input Data'!$B$2)/Table2[[#This Row],[Volume]]</f>
        <v>400</v>
      </c>
      <c r="E1204">
        <f>ROUNDUP(Table2[[#This Row],[Volume]]/'Input Data'!$B$13,0)</f>
        <v>7</v>
      </c>
      <c r="F1204">
        <f>-Table2[[#This Row],[Multiplier]]*'Input Data'!$B$3</f>
        <v>350000</v>
      </c>
      <c r="G1204">
        <f>(1 - (1 / (1 + EXP(-((Table2[[#This Row],[Volume]] / 1000) - 4.25))))) * 0.4 + 0.6</f>
        <v>0.63779614758006364</v>
      </c>
      <c r="H1204">
        <f>Table2[[#This Row],[Sigmoid]]*'Input Data'!$B$7</f>
        <v>478.34711068504771</v>
      </c>
    </row>
    <row r="1205" spans="1:8" x14ac:dyDescent="0.25">
      <c r="A1205">
        <v>6515</v>
      </c>
      <c r="B1205">
        <f>IF(Table2[[#This Row],[Volume]]&lt;'Input Data'!$B$9,'Input Data'!$B$9,IF(Table2[[#This Row],[Volume]]&gt;'Input Data'!$B$10,'Input Data'!$B$10,Table2[[#This Row],[Volume]]))</f>
        <v>6515</v>
      </c>
      <c r="C1205" s="18">
        <f>ROUNDDOWN((Table2[[#This Row],[Volume Used]]-'Input Data'!$B$9)/'Input Data'!$B$11,0)*'Input Data'!$B$12</f>
        <v>0.2</v>
      </c>
      <c r="D1205" s="15">
        <f>-(Table2[[#This Row],[Volume]]*(1-Table2[[#This Row],[Discount]])*'Input Data'!$B$2)/Table2[[#This Row],[Volume]]</f>
        <v>400</v>
      </c>
      <c r="E1205">
        <f>ROUNDUP(Table2[[#This Row],[Volume]]/'Input Data'!$B$13,0)</f>
        <v>7</v>
      </c>
      <c r="F1205">
        <f>-Table2[[#This Row],[Multiplier]]*'Input Data'!$B$3</f>
        <v>350000</v>
      </c>
      <c r="G1205">
        <f>(1 - (1 / (1 + EXP(-((Table2[[#This Row],[Volume]] / 1000) - 4.25))))) * 0.4 + 0.6</f>
        <v>0.63762537031672306</v>
      </c>
      <c r="H1205">
        <f>Table2[[#This Row],[Sigmoid]]*'Input Data'!$B$7</f>
        <v>478.21902773754232</v>
      </c>
    </row>
    <row r="1206" spans="1:8" x14ac:dyDescent="0.25">
      <c r="A1206">
        <v>6520</v>
      </c>
      <c r="B1206">
        <f>IF(Table2[[#This Row],[Volume]]&lt;'Input Data'!$B$9,'Input Data'!$B$9,IF(Table2[[#This Row],[Volume]]&gt;'Input Data'!$B$10,'Input Data'!$B$10,Table2[[#This Row],[Volume]]))</f>
        <v>6520</v>
      </c>
      <c r="C1206" s="18">
        <f>ROUNDDOWN((Table2[[#This Row],[Volume Used]]-'Input Data'!$B$9)/'Input Data'!$B$11,0)*'Input Data'!$B$12</f>
        <v>0.2</v>
      </c>
      <c r="D1206" s="15">
        <f>-(Table2[[#This Row],[Volume]]*(1-Table2[[#This Row],[Discount]])*'Input Data'!$B$2)/Table2[[#This Row],[Volume]]</f>
        <v>400</v>
      </c>
      <c r="E1206">
        <f>ROUNDUP(Table2[[#This Row],[Volume]]/'Input Data'!$B$13,0)</f>
        <v>7</v>
      </c>
      <c r="F1206">
        <f>-Table2[[#This Row],[Multiplier]]*'Input Data'!$B$3</f>
        <v>350000</v>
      </c>
      <c r="G1206">
        <f>(1 - (1 / (1 + EXP(-((Table2[[#This Row],[Volume]] / 1000) - 4.25))))) * 0.4 + 0.6</f>
        <v>0.63745528489509429</v>
      </c>
      <c r="H1206">
        <f>Table2[[#This Row],[Sigmoid]]*'Input Data'!$B$7</f>
        <v>478.0914636713207</v>
      </c>
    </row>
    <row r="1207" spans="1:8" x14ac:dyDescent="0.25">
      <c r="A1207">
        <v>6525</v>
      </c>
      <c r="B1207">
        <f>IF(Table2[[#This Row],[Volume]]&lt;'Input Data'!$B$9,'Input Data'!$B$9,IF(Table2[[#This Row],[Volume]]&gt;'Input Data'!$B$10,'Input Data'!$B$10,Table2[[#This Row],[Volume]]))</f>
        <v>6525</v>
      </c>
      <c r="C1207" s="18">
        <f>ROUNDDOWN((Table2[[#This Row],[Volume Used]]-'Input Data'!$B$9)/'Input Data'!$B$11,0)*'Input Data'!$B$12</f>
        <v>0.2</v>
      </c>
      <c r="D1207" s="15">
        <f>-(Table2[[#This Row],[Volume]]*(1-Table2[[#This Row],[Discount]])*'Input Data'!$B$2)/Table2[[#This Row],[Volume]]</f>
        <v>400</v>
      </c>
      <c r="E1207">
        <f>ROUNDUP(Table2[[#This Row],[Volume]]/'Input Data'!$B$13,0)</f>
        <v>7</v>
      </c>
      <c r="F1207">
        <f>-Table2[[#This Row],[Multiplier]]*'Input Data'!$B$3</f>
        <v>350000</v>
      </c>
      <c r="G1207">
        <f>(1 - (1 / (1 + EXP(-((Table2[[#This Row],[Volume]] / 1000) - 4.25))))) * 0.4 + 0.6</f>
        <v>0.63728588923272944</v>
      </c>
      <c r="H1207">
        <f>Table2[[#This Row],[Sigmoid]]*'Input Data'!$B$7</f>
        <v>477.96441692454709</v>
      </c>
    </row>
    <row r="1208" spans="1:8" x14ac:dyDescent="0.25">
      <c r="A1208">
        <v>6530</v>
      </c>
      <c r="B1208">
        <f>IF(Table2[[#This Row],[Volume]]&lt;'Input Data'!$B$9,'Input Data'!$B$9,IF(Table2[[#This Row],[Volume]]&gt;'Input Data'!$B$10,'Input Data'!$B$10,Table2[[#This Row],[Volume]]))</f>
        <v>6530</v>
      </c>
      <c r="C1208" s="18">
        <f>ROUNDDOWN((Table2[[#This Row],[Volume Used]]-'Input Data'!$B$9)/'Input Data'!$B$11,0)*'Input Data'!$B$12</f>
        <v>0.2</v>
      </c>
      <c r="D1208" s="15">
        <f>-(Table2[[#This Row],[Volume]]*(1-Table2[[#This Row],[Discount]])*'Input Data'!$B$2)/Table2[[#This Row],[Volume]]</f>
        <v>400</v>
      </c>
      <c r="E1208">
        <f>ROUNDUP(Table2[[#This Row],[Volume]]/'Input Data'!$B$13,0)</f>
        <v>7</v>
      </c>
      <c r="F1208">
        <f>-Table2[[#This Row],[Multiplier]]*'Input Data'!$B$3</f>
        <v>350000</v>
      </c>
      <c r="G1208">
        <f>(1 - (1 / (1 + EXP(-((Table2[[#This Row],[Volume]] / 1000) - 4.25))))) * 0.4 + 0.6</f>
        <v>0.63711718124686278</v>
      </c>
      <c r="H1208">
        <f>Table2[[#This Row],[Sigmoid]]*'Input Data'!$B$7</f>
        <v>477.83788593514709</v>
      </c>
    </row>
    <row r="1209" spans="1:8" x14ac:dyDescent="0.25">
      <c r="A1209">
        <v>6535</v>
      </c>
      <c r="B1209">
        <f>IF(Table2[[#This Row],[Volume]]&lt;'Input Data'!$B$9,'Input Data'!$B$9,IF(Table2[[#This Row],[Volume]]&gt;'Input Data'!$B$10,'Input Data'!$B$10,Table2[[#This Row],[Volume]]))</f>
        <v>6535</v>
      </c>
      <c r="C1209" s="18">
        <f>ROUNDDOWN((Table2[[#This Row],[Volume Used]]-'Input Data'!$B$9)/'Input Data'!$B$11,0)*'Input Data'!$B$12</f>
        <v>0.2</v>
      </c>
      <c r="D1209" s="15">
        <f>-(Table2[[#This Row],[Volume]]*(1-Table2[[#This Row],[Discount]])*'Input Data'!$B$2)/Table2[[#This Row],[Volume]]</f>
        <v>400</v>
      </c>
      <c r="E1209">
        <f>ROUNDUP(Table2[[#This Row],[Volume]]/'Input Data'!$B$13,0)</f>
        <v>7</v>
      </c>
      <c r="F1209">
        <f>-Table2[[#This Row],[Multiplier]]*'Input Data'!$B$3</f>
        <v>350000</v>
      </c>
      <c r="G1209">
        <f>(1 - (1 / (1 + EXP(-((Table2[[#This Row],[Volume]] / 1000) - 4.25))))) * 0.4 + 0.6</f>
        <v>0.63694915885448244</v>
      </c>
      <c r="H1209">
        <f>Table2[[#This Row],[Sigmoid]]*'Input Data'!$B$7</f>
        <v>477.71186914086184</v>
      </c>
    </row>
    <row r="1210" spans="1:8" x14ac:dyDescent="0.25">
      <c r="A1210">
        <v>6540</v>
      </c>
      <c r="B1210">
        <f>IF(Table2[[#This Row],[Volume]]&lt;'Input Data'!$B$9,'Input Data'!$B$9,IF(Table2[[#This Row],[Volume]]&gt;'Input Data'!$B$10,'Input Data'!$B$10,Table2[[#This Row],[Volume]]))</f>
        <v>6540</v>
      </c>
      <c r="C1210" s="18">
        <f>ROUNDDOWN((Table2[[#This Row],[Volume Used]]-'Input Data'!$B$9)/'Input Data'!$B$11,0)*'Input Data'!$B$12</f>
        <v>0.2</v>
      </c>
      <c r="D1210" s="15">
        <f>-(Table2[[#This Row],[Volume]]*(1-Table2[[#This Row],[Discount]])*'Input Data'!$B$2)/Table2[[#This Row],[Volume]]</f>
        <v>400</v>
      </c>
      <c r="E1210">
        <f>ROUNDUP(Table2[[#This Row],[Volume]]/'Input Data'!$B$13,0)</f>
        <v>7</v>
      </c>
      <c r="F1210">
        <f>-Table2[[#This Row],[Multiplier]]*'Input Data'!$B$3</f>
        <v>350000</v>
      </c>
      <c r="G1210">
        <f>(1 - (1 / (1 + EXP(-((Table2[[#This Row],[Volume]] / 1000) - 4.25))))) * 0.4 + 0.6</f>
        <v>0.63678181997240169</v>
      </c>
      <c r="H1210">
        <f>Table2[[#This Row],[Sigmoid]]*'Input Data'!$B$7</f>
        <v>477.58636497930127</v>
      </c>
    </row>
    <row r="1211" spans="1:8" x14ac:dyDescent="0.25">
      <c r="A1211">
        <v>6545</v>
      </c>
      <c r="B1211">
        <f>IF(Table2[[#This Row],[Volume]]&lt;'Input Data'!$B$9,'Input Data'!$B$9,IF(Table2[[#This Row],[Volume]]&gt;'Input Data'!$B$10,'Input Data'!$B$10,Table2[[#This Row],[Volume]]))</f>
        <v>6545</v>
      </c>
      <c r="C1211" s="18">
        <f>ROUNDDOWN((Table2[[#This Row],[Volume Used]]-'Input Data'!$B$9)/'Input Data'!$B$11,0)*'Input Data'!$B$12</f>
        <v>0.2</v>
      </c>
      <c r="D1211" s="15">
        <f>-(Table2[[#This Row],[Volume]]*(1-Table2[[#This Row],[Discount]])*'Input Data'!$B$2)/Table2[[#This Row],[Volume]]</f>
        <v>400</v>
      </c>
      <c r="E1211">
        <f>ROUNDUP(Table2[[#This Row],[Volume]]/'Input Data'!$B$13,0)</f>
        <v>7</v>
      </c>
      <c r="F1211">
        <f>-Table2[[#This Row],[Multiplier]]*'Input Data'!$B$3</f>
        <v>350000</v>
      </c>
      <c r="G1211">
        <f>(1 - (1 / (1 + EXP(-((Table2[[#This Row],[Volume]] / 1000) - 4.25))))) * 0.4 + 0.6</f>
        <v>0.63661516251732997</v>
      </c>
      <c r="H1211">
        <f>Table2[[#This Row],[Sigmoid]]*'Input Data'!$B$7</f>
        <v>477.46137188799747</v>
      </c>
    </row>
    <row r="1212" spans="1:8" x14ac:dyDescent="0.25">
      <c r="A1212">
        <v>6550</v>
      </c>
      <c r="B1212">
        <f>IF(Table2[[#This Row],[Volume]]&lt;'Input Data'!$B$9,'Input Data'!$B$9,IF(Table2[[#This Row],[Volume]]&gt;'Input Data'!$B$10,'Input Data'!$B$10,Table2[[#This Row],[Volume]]))</f>
        <v>6550</v>
      </c>
      <c r="C1212" s="18">
        <f>ROUNDDOWN((Table2[[#This Row],[Volume Used]]-'Input Data'!$B$9)/'Input Data'!$B$11,0)*'Input Data'!$B$12</f>
        <v>0.2</v>
      </c>
      <c r="D1212" s="15">
        <f>-(Table2[[#This Row],[Volume]]*(1-Table2[[#This Row],[Discount]])*'Input Data'!$B$2)/Table2[[#This Row],[Volume]]</f>
        <v>400</v>
      </c>
      <c r="E1212">
        <f>ROUNDUP(Table2[[#This Row],[Volume]]/'Input Data'!$B$13,0)</f>
        <v>7</v>
      </c>
      <c r="F1212">
        <f>-Table2[[#This Row],[Multiplier]]*'Input Data'!$B$3</f>
        <v>350000</v>
      </c>
      <c r="G1212">
        <f>(1 - (1 / (1 + EXP(-((Table2[[#This Row],[Volume]] / 1000) - 4.25))))) * 0.4 + 0.6</f>
        <v>0.63644918440594245</v>
      </c>
      <c r="H1212">
        <f>Table2[[#This Row],[Sigmoid]]*'Input Data'!$B$7</f>
        <v>477.33688830445686</v>
      </c>
    </row>
    <row r="1213" spans="1:8" x14ac:dyDescent="0.25">
      <c r="A1213">
        <v>6555</v>
      </c>
      <c r="B1213">
        <f>IF(Table2[[#This Row],[Volume]]&lt;'Input Data'!$B$9,'Input Data'!$B$9,IF(Table2[[#This Row],[Volume]]&gt;'Input Data'!$B$10,'Input Data'!$B$10,Table2[[#This Row],[Volume]]))</f>
        <v>6555</v>
      </c>
      <c r="C1213" s="18">
        <f>ROUNDDOWN((Table2[[#This Row],[Volume Used]]-'Input Data'!$B$9)/'Input Data'!$B$11,0)*'Input Data'!$B$12</f>
        <v>0.2</v>
      </c>
      <c r="D1213" s="15">
        <f>-(Table2[[#This Row],[Volume]]*(1-Table2[[#This Row],[Discount]])*'Input Data'!$B$2)/Table2[[#This Row],[Volume]]</f>
        <v>400</v>
      </c>
      <c r="E1213">
        <f>ROUNDUP(Table2[[#This Row],[Volume]]/'Input Data'!$B$13,0)</f>
        <v>7</v>
      </c>
      <c r="F1213">
        <f>-Table2[[#This Row],[Multiplier]]*'Input Data'!$B$3</f>
        <v>350000</v>
      </c>
      <c r="G1213">
        <f>(1 - (1 / (1 + EXP(-((Table2[[#This Row],[Volume]] / 1000) - 4.25))))) * 0.4 + 0.6</f>
        <v>0.63628388355495014</v>
      </c>
      <c r="H1213">
        <f>Table2[[#This Row],[Sigmoid]]*'Input Data'!$B$7</f>
        <v>477.21291266621262</v>
      </c>
    </row>
    <row r="1214" spans="1:8" x14ac:dyDescent="0.25">
      <c r="A1214">
        <v>6560</v>
      </c>
      <c r="B1214">
        <f>IF(Table2[[#This Row],[Volume]]&lt;'Input Data'!$B$9,'Input Data'!$B$9,IF(Table2[[#This Row],[Volume]]&gt;'Input Data'!$B$10,'Input Data'!$B$10,Table2[[#This Row],[Volume]]))</f>
        <v>6560</v>
      </c>
      <c r="C1214" s="18">
        <f>ROUNDDOWN((Table2[[#This Row],[Volume Used]]-'Input Data'!$B$9)/'Input Data'!$B$11,0)*'Input Data'!$B$12</f>
        <v>0.2</v>
      </c>
      <c r="D1214" s="15">
        <f>-(Table2[[#This Row],[Volume]]*(1-Table2[[#This Row],[Discount]])*'Input Data'!$B$2)/Table2[[#This Row],[Volume]]</f>
        <v>400</v>
      </c>
      <c r="E1214">
        <f>ROUNDUP(Table2[[#This Row],[Volume]]/'Input Data'!$B$13,0)</f>
        <v>7</v>
      </c>
      <c r="F1214">
        <f>-Table2[[#This Row],[Multiplier]]*'Input Data'!$B$3</f>
        <v>350000</v>
      </c>
      <c r="G1214">
        <f>(1 - (1 / (1 + EXP(-((Table2[[#This Row],[Volume]] / 1000) - 4.25))))) * 0.4 + 0.6</f>
        <v>0.63611925788116785</v>
      </c>
      <c r="H1214">
        <f>Table2[[#This Row],[Sigmoid]]*'Input Data'!$B$7</f>
        <v>477.0894434108759</v>
      </c>
    </row>
    <row r="1215" spans="1:8" x14ac:dyDescent="0.25">
      <c r="A1215">
        <v>6565</v>
      </c>
      <c r="B1215">
        <f>IF(Table2[[#This Row],[Volume]]&lt;'Input Data'!$B$9,'Input Data'!$B$9,IF(Table2[[#This Row],[Volume]]&gt;'Input Data'!$B$10,'Input Data'!$B$10,Table2[[#This Row],[Volume]]))</f>
        <v>6565</v>
      </c>
      <c r="C1215" s="18">
        <f>ROUNDDOWN((Table2[[#This Row],[Volume Used]]-'Input Data'!$B$9)/'Input Data'!$B$11,0)*'Input Data'!$B$12</f>
        <v>0.2</v>
      </c>
      <c r="D1215" s="15">
        <f>-(Table2[[#This Row],[Volume]]*(1-Table2[[#This Row],[Discount]])*'Input Data'!$B$2)/Table2[[#This Row],[Volume]]</f>
        <v>400</v>
      </c>
      <c r="E1215">
        <f>ROUNDUP(Table2[[#This Row],[Volume]]/'Input Data'!$B$13,0)</f>
        <v>7</v>
      </c>
      <c r="F1215">
        <f>-Table2[[#This Row],[Multiplier]]*'Input Data'!$B$3</f>
        <v>350000</v>
      </c>
      <c r="G1215">
        <f>(1 - (1 / (1 + EXP(-((Table2[[#This Row],[Volume]] / 1000) - 4.25))))) * 0.4 + 0.6</f>
        <v>0.63595530530158351</v>
      </c>
      <c r="H1215">
        <f>Table2[[#This Row],[Sigmoid]]*'Input Data'!$B$7</f>
        <v>476.9664789761876</v>
      </c>
    </row>
    <row r="1216" spans="1:8" x14ac:dyDescent="0.25">
      <c r="A1216">
        <v>6570</v>
      </c>
      <c r="B1216">
        <f>IF(Table2[[#This Row],[Volume]]&lt;'Input Data'!$B$9,'Input Data'!$B$9,IF(Table2[[#This Row],[Volume]]&gt;'Input Data'!$B$10,'Input Data'!$B$10,Table2[[#This Row],[Volume]]))</f>
        <v>6570</v>
      </c>
      <c r="C1216" s="18">
        <f>ROUNDDOWN((Table2[[#This Row],[Volume Used]]-'Input Data'!$B$9)/'Input Data'!$B$11,0)*'Input Data'!$B$12</f>
        <v>0.2</v>
      </c>
      <c r="D1216" s="15">
        <f>-(Table2[[#This Row],[Volume]]*(1-Table2[[#This Row],[Discount]])*'Input Data'!$B$2)/Table2[[#This Row],[Volume]]</f>
        <v>400</v>
      </c>
      <c r="E1216">
        <f>ROUNDUP(Table2[[#This Row],[Volume]]/'Input Data'!$B$13,0)</f>
        <v>7</v>
      </c>
      <c r="F1216">
        <f>-Table2[[#This Row],[Multiplier]]*'Input Data'!$B$3</f>
        <v>350000</v>
      </c>
      <c r="G1216">
        <f>(1 - (1 / (1 + EXP(-((Table2[[#This Row],[Volume]] / 1000) - 4.25))))) * 0.4 + 0.6</f>
        <v>0.63579202373342458</v>
      </c>
      <c r="H1216">
        <f>Table2[[#This Row],[Sigmoid]]*'Input Data'!$B$7</f>
        <v>476.84401780006846</v>
      </c>
    </row>
    <row r="1217" spans="1:8" x14ac:dyDescent="0.25">
      <c r="A1217">
        <v>6575</v>
      </c>
      <c r="B1217">
        <f>IF(Table2[[#This Row],[Volume]]&lt;'Input Data'!$B$9,'Input Data'!$B$9,IF(Table2[[#This Row],[Volume]]&gt;'Input Data'!$B$10,'Input Data'!$B$10,Table2[[#This Row],[Volume]]))</f>
        <v>6575</v>
      </c>
      <c r="C1217" s="18">
        <f>ROUNDDOWN((Table2[[#This Row],[Volume Used]]-'Input Data'!$B$9)/'Input Data'!$B$11,0)*'Input Data'!$B$12</f>
        <v>0.2</v>
      </c>
      <c r="D1217" s="15">
        <f>-(Table2[[#This Row],[Volume]]*(1-Table2[[#This Row],[Discount]])*'Input Data'!$B$2)/Table2[[#This Row],[Volume]]</f>
        <v>400</v>
      </c>
      <c r="E1217">
        <f>ROUNDUP(Table2[[#This Row],[Volume]]/'Input Data'!$B$13,0)</f>
        <v>7</v>
      </c>
      <c r="F1217">
        <f>-Table2[[#This Row],[Multiplier]]*'Input Data'!$B$3</f>
        <v>350000</v>
      </c>
      <c r="G1217">
        <f>(1 - (1 / (1 + EXP(-((Table2[[#This Row],[Volume]] / 1000) - 4.25))))) * 0.4 + 0.6</f>
        <v>0.63562941109422522</v>
      </c>
      <c r="H1217">
        <f>Table2[[#This Row],[Sigmoid]]*'Input Data'!$B$7</f>
        <v>476.72205832066891</v>
      </c>
    </row>
    <row r="1218" spans="1:8" x14ac:dyDescent="0.25">
      <c r="A1218">
        <v>6580</v>
      </c>
      <c r="B1218">
        <f>IF(Table2[[#This Row],[Volume]]&lt;'Input Data'!$B$9,'Input Data'!$B$9,IF(Table2[[#This Row],[Volume]]&gt;'Input Data'!$B$10,'Input Data'!$B$10,Table2[[#This Row],[Volume]]))</f>
        <v>6580</v>
      </c>
      <c r="C1218" s="18">
        <f>ROUNDDOWN((Table2[[#This Row],[Volume Used]]-'Input Data'!$B$9)/'Input Data'!$B$11,0)*'Input Data'!$B$12</f>
        <v>0.2</v>
      </c>
      <c r="D1218" s="15">
        <f>-(Table2[[#This Row],[Volume]]*(1-Table2[[#This Row],[Discount]])*'Input Data'!$B$2)/Table2[[#This Row],[Volume]]</f>
        <v>400</v>
      </c>
      <c r="E1218">
        <f>ROUNDUP(Table2[[#This Row],[Volume]]/'Input Data'!$B$13,0)</f>
        <v>7</v>
      </c>
      <c r="F1218">
        <f>-Table2[[#This Row],[Multiplier]]*'Input Data'!$B$3</f>
        <v>350000</v>
      </c>
      <c r="G1218">
        <f>(1 - (1 / (1 + EXP(-((Table2[[#This Row],[Volume]] / 1000) - 4.25))))) * 0.4 + 0.6</f>
        <v>0.63546746530189335</v>
      </c>
      <c r="H1218">
        <f>Table2[[#This Row],[Sigmoid]]*'Input Data'!$B$7</f>
        <v>476.60059897642003</v>
      </c>
    </row>
    <row r="1219" spans="1:8" x14ac:dyDescent="0.25">
      <c r="A1219">
        <v>6585</v>
      </c>
      <c r="B1219">
        <f>IF(Table2[[#This Row],[Volume]]&lt;'Input Data'!$B$9,'Input Data'!$B$9,IF(Table2[[#This Row],[Volume]]&gt;'Input Data'!$B$10,'Input Data'!$B$10,Table2[[#This Row],[Volume]]))</f>
        <v>6585</v>
      </c>
      <c r="C1219" s="18">
        <f>ROUNDDOWN((Table2[[#This Row],[Volume Used]]-'Input Data'!$B$9)/'Input Data'!$B$11,0)*'Input Data'!$B$12</f>
        <v>0.2</v>
      </c>
      <c r="D1219" s="15">
        <f>-(Table2[[#This Row],[Volume]]*(1-Table2[[#This Row],[Discount]])*'Input Data'!$B$2)/Table2[[#This Row],[Volume]]</f>
        <v>400</v>
      </c>
      <c r="E1219">
        <f>ROUNDUP(Table2[[#This Row],[Volume]]/'Input Data'!$B$13,0)</f>
        <v>7</v>
      </c>
      <c r="F1219">
        <f>-Table2[[#This Row],[Multiplier]]*'Input Data'!$B$3</f>
        <v>350000</v>
      </c>
      <c r="G1219">
        <f>(1 - (1 / (1 + EXP(-((Table2[[#This Row],[Volume]] / 1000) - 4.25))))) * 0.4 + 0.6</f>
        <v>0.63530618427477492</v>
      </c>
      <c r="H1219">
        <f>Table2[[#This Row],[Sigmoid]]*'Input Data'!$B$7</f>
        <v>476.47963820608118</v>
      </c>
    </row>
    <row r="1220" spans="1:8" x14ac:dyDescent="0.25">
      <c r="A1220">
        <v>6590</v>
      </c>
      <c r="B1220">
        <f>IF(Table2[[#This Row],[Volume]]&lt;'Input Data'!$B$9,'Input Data'!$B$9,IF(Table2[[#This Row],[Volume]]&gt;'Input Data'!$B$10,'Input Data'!$B$10,Table2[[#This Row],[Volume]]))</f>
        <v>6590</v>
      </c>
      <c r="C1220" s="18">
        <f>ROUNDDOWN((Table2[[#This Row],[Volume Used]]-'Input Data'!$B$9)/'Input Data'!$B$11,0)*'Input Data'!$B$12</f>
        <v>0.2</v>
      </c>
      <c r="D1220" s="15">
        <f>-(Table2[[#This Row],[Volume]]*(1-Table2[[#This Row],[Discount]])*'Input Data'!$B$2)/Table2[[#This Row],[Volume]]</f>
        <v>400</v>
      </c>
      <c r="E1220">
        <f>ROUNDUP(Table2[[#This Row],[Volume]]/'Input Data'!$B$13,0)</f>
        <v>7</v>
      </c>
      <c r="F1220">
        <f>-Table2[[#This Row],[Multiplier]]*'Input Data'!$B$3</f>
        <v>350000</v>
      </c>
      <c r="G1220">
        <f>(1 - (1 / (1 + EXP(-((Table2[[#This Row],[Volume]] / 1000) - 4.25))))) * 0.4 + 0.6</f>
        <v>0.63514556593172045</v>
      </c>
      <c r="H1220">
        <f>Table2[[#This Row],[Sigmoid]]*'Input Data'!$B$7</f>
        <v>476.35917444879033</v>
      </c>
    </row>
    <row r="1221" spans="1:8" x14ac:dyDescent="0.25">
      <c r="A1221">
        <v>6595</v>
      </c>
      <c r="B1221">
        <f>IF(Table2[[#This Row],[Volume]]&lt;'Input Data'!$B$9,'Input Data'!$B$9,IF(Table2[[#This Row],[Volume]]&gt;'Input Data'!$B$10,'Input Data'!$B$10,Table2[[#This Row],[Volume]]))</f>
        <v>6595</v>
      </c>
      <c r="C1221" s="18">
        <f>ROUNDDOWN((Table2[[#This Row],[Volume Used]]-'Input Data'!$B$9)/'Input Data'!$B$11,0)*'Input Data'!$B$12</f>
        <v>0.2</v>
      </c>
      <c r="D1221" s="15">
        <f>-(Table2[[#This Row],[Volume]]*(1-Table2[[#This Row],[Discount]])*'Input Data'!$B$2)/Table2[[#This Row],[Volume]]</f>
        <v>400</v>
      </c>
      <c r="E1221">
        <f>ROUNDUP(Table2[[#This Row],[Volume]]/'Input Data'!$B$13,0)</f>
        <v>7</v>
      </c>
      <c r="F1221">
        <f>-Table2[[#This Row],[Multiplier]]*'Input Data'!$B$3</f>
        <v>350000</v>
      </c>
      <c r="G1221">
        <f>(1 - (1 / (1 + EXP(-((Table2[[#This Row],[Volume]] / 1000) - 4.25))))) * 0.4 + 0.6</f>
        <v>0.63498560819214822</v>
      </c>
      <c r="H1221">
        <f>Table2[[#This Row],[Sigmoid]]*'Input Data'!$B$7</f>
        <v>476.23920614411117</v>
      </c>
    </row>
    <row r="1222" spans="1:8" x14ac:dyDescent="0.25">
      <c r="A1222">
        <v>6600</v>
      </c>
      <c r="B1222">
        <f>IF(Table2[[#This Row],[Volume]]&lt;'Input Data'!$B$9,'Input Data'!$B$9,IF(Table2[[#This Row],[Volume]]&gt;'Input Data'!$B$10,'Input Data'!$B$10,Table2[[#This Row],[Volume]]))</f>
        <v>6600</v>
      </c>
      <c r="C1222" s="18">
        <f>ROUNDDOWN((Table2[[#This Row],[Volume Used]]-'Input Data'!$B$9)/'Input Data'!$B$11,0)*'Input Data'!$B$12</f>
        <v>0.2</v>
      </c>
      <c r="D1222" s="15">
        <f>-(Table2[[#This Row],[Volume]]*(1-Table2[[#This Row],[Discount]])*'Input Data'!$B$2)/Table2[[#This Row],[Volume]]</f>
        <v>400</v>
      </c>
      <c r="E1222">
        <f>ROUNDUP(Table2[[#This Row],[Volume]]/'Input Data'!$B$13,0)</f>
        <v>7</v>
      </c>
      <c r="F1222">
        <f>-Table2[[#This Row],[Multiplier]]*'Input Data'!$B$3</f>
        <v>350000</v>
      </c>
      <c r="G1222">
        <f>(1 - (1 / (1 + EXP(-((Table2[[#This Row],[Volume]] / 1000) - 4.25))))) * 0.4 + 0.6</f>
        <v>0.63482630897610848</v>
      </c>
      <c r="H1222">
        <f>Table2[[#This Row],[Sigmoid]]*'Input Data'!$B$7</f>
        <v>476.11973173208133</v>
      </c>
    </row>
    <row r="1223" spans="1:8" x14ac:dyDescent="0.25">
      <c r="A1223">
        <v>6605</v>
      </c>
      <c r="B1223">
        <f>IF(Table2[[#This Row],[Volume]]&lt;'Input Data'!$B$9,'Input Data'!$B$9,IF(Table2[[#This Row],[Volume]]&gt;'Input Data'!$B$10,'Input Data'!$B$10,Table2[[#This Row],[Volume]]))</f>
        <v>6605</v>
      </c>
      <c r="C1223" s="18">
        <f>ROUNDDOWN((Table2[[#This Row],[Volume Used]]-'Input Data'!$B$9)/'Input Data'!$B$11,0)*'Input Data'!$B$12</f>
        <v>0.2</v>
      </c>
      <c r="D1223" s="15">
        <f>-(Table2[[#This Row],[Volume]]*(1-Table2[[#This Row],[Discount]])*'Input Data'!$B$2)/Table2[[#This Row],[Volume]]</f>
        <v>400</v>
      </c>
      <c r="E1223">
        <f>ROUNDUP(Table2[[#This Row],[Volume]]/'Input Data'!$B$13,0)</f>
        <v>7</v>
      </c>
      <c r="F1223">
        <f>-Table2[[#This Row],[Multiplier]]*'Input Data'!$B$3</f>
        <v>350000</v>
      </c>
      <c r="G1223">
        <f>(1 - (1 / (1 + EXP(-((Table2[[#This Row],[Volume]] / 1000) - 4.25))))) * 0.4 + 0.6</f>
        <v>0.63466766620434689</v>
      </c>
      <c r="H1223">
        <f>Table2[[#This Row],[Sigmoid]]*'Input Data'!$B$7</f>
        <v>476.00074965326019</v>
      </c>
    </row>
    <row r="1224" spans="1:8" x14ac:dyDescent="0.25">
      <c r="A1224">
        <v>6610</v>
      </c>
      <c r="B1224">
        <f>IF(Table2[[#This Row],[Volume]]&lt;'Input Data'!$B$9,'Input Data'!$B$9,IF(Table2[[#This Row],[Volume]]&gt;'Input Data'!$B$10,'Input Data'!$B$10,Table2[[#This Row],[Volume]]))</f>
        <v>6610</v>
      </c>
      <c r="C1224" s="18">
        <f>ROUNDDOWN((Table2[[#This Row],[Volume Used]]-'Input Data'!$B$9)/'Input Data'!$B$11,0)*'Input Data'!$B$12</f>
        <v>0.2</v>
      </c>
      <c r="D1224" s="15">
        <f>-(Table2[[#This Row],[Volume]]*(1-Table2[[#This Row],[Discount]])*'Input Data'!$B$2)/Table2[[#This Row],[Volume]]</f>
        <v>400</v>
      </c>
      <c r="E1224">
        <f>ROUNDUP(Table2[[#This Row],[Volume]]/'Input Data'!$B$13,0)</f>
        <v>7</v>
      </c>
      <c r="F1224">
        <f>-Table2[[#This Row],[Multiplier]]*'Input Data'!$B$3</f>
        <v>350000</v>
      </c>
      <c r="G1224">
        <f>(1 - (1 / (1 + EXP(-((Table2[[#This Row],[Volume]] / 1000) - 4.25))))) * 0.4 + 0.6</f>
        <v>0.63450967779836664</v>
      </c>
      <c r="H1224">
        <f>Table2[[#This Row],[Sigmoid]]*'Input Data'!$B$7</f>
        <v>475.882258348775</v>
      </c>
    </row>
    <row r="1225" spans="1:8" x14ac:dyDescent="0.25">
      <c r="A1225">
        <v>6615</v>
      </c>
      <c r="B1225">
        <f>IF(Table2[[#This Row],[Volume]]&lt;'Input Data'!$B$9,'Input Data'!$B$9,IF(Table2[[#This Row],[Volume]]&gt;'Input Data'!$B$10,'Input Data'!$B$10,Table2[[#This Row],[Volume]]))</f>
        <v>6615</v>
      </c>
      <c r="C1225" s="18">
        <f>ROUNDDOWN((Table2[[#This Row],[Volume Used]]-'Input Data'!$B$9)/'Input Data'!$B$11,0)*'Input Data'!$B$12</f>
        <v>0.2</v>
      </c>
      <c r="D1225" s="15">
        <f>-(Table2[[#This Row],[Volume]]*(1-Table2[[#This Row],[Discount]])*'Input Data'!$B$2)/Table2[[#This Row],[Volume]]</f>
        <v>400</v>
      </c>
      <c r="E1225">
        <f>ROUNDUP(Table2[[#This Row],[Volume]]/'Input Data'!$B$13,0)</f>
        <v>7</v>
      </c>
      <c r="F1225">
        <f>-Table2[[#This Row],[Multiplier]]*'Input Data'!$B$3</f>
        <v>350000</v>
      </c>
      <c r="G1225">
        <f>(1 - (1 / (1 + EXP(-((Table2[[#This Row],[Volume]] / 1000) - 4.25))))) * 0.4 + 0.6</f>
        <v>0.63435234168049059</v>
      </c>
      <c r="H1225">
        <f>Table2[[#This Row],[Sigmoid]]*'Input Data'!$B$7</f>
        <v>475.76425626036797</v>
      </c>
    </row>
    <row r="1226" spans="1:8" x14ac:dyDescent="0.25">
      <c r="A1226">
        <v>6620</v>
      </c>
      <c r="B1226">
        <f>IF(Table2[[#This Row],[Volume]]&lt;'Input Data'!$B$9,'Input Data'!$B$9,IF(Table2[[#This Row],[Volume]]&gt;'Input Data'!$B$10,'Input Data'!$B$10,Table2[[#This Row],[Volume]]))</f>
        <v>6620</v>
      </c>
      <c r="C1226" s="18">
        <f>ROUNDDOWN((Table2[[#This Row],[Volume Used]]-'Input Data'!$B$9)/'Input Data'!$B$11,0)*'Input Data'!$B$12</f>
        <v>0.2</v>
      </c>
      <c r="D1226" s="15">
        <f>-(Table2[[#This Row],[Volume]]*(1-Table2[[#This Row],[Discount]])*'Input Data'!$B$2)/Table2[[#This Row],[Volume]]</f>
        <v>400</v>
      </c>
      <c r="E1226">
        <f>ROUNDUP(Table2[[#This Row],[Volume]]/'Input Data'!$B$13,0)</f>
        <v>7</v>
      </c>
      <c r="F1226">
        <f>-Table2[[#This Row],[Multiplier]]*'Input Data'!$B$3</f>
        <v>350000</v>
      </c>
      <c r="G1226">
        <f>(1 - (1 / (1 + EXP(-((Table2[[#This Row],[Volume]] / 1000) - 4.25))))) * 0.4 + 0.6</f>
        <v>0.63419565577392256</v>
      </c>
      <c r="H1226">
        <f>Table2[[#This Row],[Sigmoid]]*'Input Data'!$B$7</f>
        <v>475.6467418304419</v>
      </c>
    </row>
    <row r="1227" spans="1:8" x14ac:dyDescent="0.25">
      <c r="A1227">
        <v>6625</v>
      </c>
      <c r="B1227">
        <f>IF(Table2[[#This Row],[Volume]]&lt;'Input Data'!$B$9,'Input Data'!$B$9,IF(Table2[[#This Row],[Volume]]&gt;'Input Data'!$B$10,'Input Data'!$B$10,Table2[[#This Row],[Volume]]))</f>
        <v>6625</v>
      </c>
      <c r="C1227" s="18">
        <f>ROUNDDOWN((Table2[[#This Row],[Volume Used]]-'Input Data'!$B$9)/'Input Data'!$B$11,0)*'Input Data'!$B$12</f>
        <v>0.2</v>
      </c>
      <c r="D1227" s="15">
        <f>-(Table2[[#This Row],[Volume]]*(1-Table2[[#This Row],[Discount]])*'Input Data'!$B$2)/Table2[[#This Row],[Volume]]</f>
        <v>400</v>
      </c>
      <c r="E1227">
        <f>ROUNDUP(Table2[[#This Row],[Volume]]/'Input Data'!$B$13,0)</f>
        <v>7</v>
      </c>
      <c r="F1227">
        <f>-Table2[[#This Row],[Multiplier]]*'Input Data'!$B$3</f>
        <v>350000</v>
      </c>
      <c r="G1227">
        <f>(1 - (1 / (1 + EXP(-((Table2[[#This Row],[Volume]] / 1000) - 4.25))))) * 0.4 + 0.6</f>
        <v>0.63403961800280806</v>
      </c>
      <c r="H1227">
        <f>Table2[[#This Row],[Sigmoid]]*'Input Data'!$B$7</f>
        <v>475.52971350210606</v>
      </c>
    </row>
    <row r="1228" spans="1:8" x14ac:dyDescent="0.25">
      <c r="A1228">
        <v>6630</v>
      </c>
      <c r="B1228">
        <f>IF(Table2[[#This Row],[Volume]]&lt;'Input Data'!$B$9,'Input Data'!$B$9,IF(Table2[[#This Row],[Volume]]&gt;'Input Data'!$B$10,'Input Data'!$B$10,Table2[[#This Row],[Volume]]))</f>
        <v>6630</v>
      </c>
      <c r="C1228" s="18">
        <f>ROUNDDOWN((Table2[[#This Row],[Volume Used]]-'Input Data'!$B$9)/'Input Data'!$B$11,0)*'Input Data'!$B$12</f>
        <v>0.2</v>
      </c>
      <c r="D1228" s="15">
        <f>-(Table2[[#This Row],[Volume]]*(1-Table2[[#This Row],[Discount]])*'Input Data'!$B$2)/Table2[[#This Row],[Volume]]</f>
        <v>400</v>
      </c>
      <c r="E1228">
        <f>ROUNDUP(Table2[[#This Row],[Volume]]/'Input Data'!$B$13,0)</f>
        <v>7</v>
      </c>
      <c r="F1228">
        <f>-Table2[[#This Row],[Multiplier]]*'Input Data'!$B$3</f>
        <v>350000</v>
      </c>
      <c r="G1228">
        <f>(1 - (1 / (1 + EXP(-((Table2[[#This Row],[Volume]] / 1000) - 4.25))))) * 0.4 + 0.6</f>
        <v>0.63388422629229424</v>
      </c>
      <c r="H1228">
        <f>Table2[[#This Row],[Sigmoid]]*'Input Data'!$B$7</f>
        <v>475.41316971922066</v>
      </c>
    </row>
    <row r="1229" spans="1:8" x14ac:dyDescent="0.25">
      <c r="A1229">
        <v>6635</v>
      </c>
      <c r="B1229">
        <f>IF(Table2[[#This Row],[Volume]]&lt;'Input Data'!$B$9,'Input Data'!$B$9,IF(Table2[[#This Row],[Volume]]&gt;'Input Data'!$B$10,'Input Data'!$B$10,Table2[[#This Row],[Volume]]))</f>
        <v>6635</v>
      </c>
      <c r="C1229" s="18">
        <f>ROUNDDOWN((Table2[[#This Row],[Volume Used]]-'Input Data'!$B$9)/'Input Data'!$B$11,0)*'Input Data'!$B$12</f>
        <v>0.2</v>
      </c>
      <c r="D1229" s="15">
        <f>-(Table2[[#This Row],[Volume]]*(1-Table2[[#This Row],[Discount]])*'Input Data'!$B$2)/Table2[[#This Row],[Volume]]</f>
        <v>400</v>
      </c>
      <c r="E1229">
        <f>ROUNDUP(Table2[[#This Row],[Volume]]/'Input Data'!$B$13,0)</f>
        <v>7</v>
      </c>
      <c r="F1229">
        <f>-Table2[[#This Row],[Multiplier]]*'Input Data'!$B$3</f>
        <v>350000</v>
      </c>
      <c r="G1229">
        <f>(1 - (1 / (1 + EXP(-((Table2[[#This Row],[Volume]] / 1000) - 4.25))))) * 0.4 + 0.6</f>
        <v>0.63372947856858974</v>
      </c>
      <c r="H1229">
        <f>Table2[[#This Row],[Sigmoid]]*'Input Data'!$B$7</f>
        <v>475.29710892644232</v>
      </c>
    </row>
    <row r="1230" spans="1:8" x14ac:dyDescent="0.25">
      <c r="A1230">
        <v>6640</v>
      </c>
      <c r="B1230">
        <f>IF(Table2[[#This Row],[Volume]]&lt;'Input Data'!$B$9,'Input Data'!$B$9,IF(Table2[[#This Row],[Volume]]&gt;'Input Data'!$B$10,'Input Data'!$B$10,Table2[[#This Row],[Volume]]))</f>
        <v>6640</v>
      </c>
      <c r="C1230" s="18">
        <f>ROUNDDOWN((Table2[[#This Row],[Volume Used]]-'Input Data'!$B$9)/'Input Data'!$B$11,0)*'Input Data'!$B$12</f>
        <v>0.2</v>
      </c>
      <c r="D1230" s="15">
        <f>-(Table2[[#This Row],[Volume]]*(1-Table2[[#This Row],[Discount]])*'Input Data'!$B$2)/Table2[[#This Row],[Volume]]</f>
        <v>400</v>
      </c>
      <c r="E1230">
        <f>ROUNDUP(Table2[[#This Row],[Volume]]/'Input Data'!$B$13,0)</f>
        <v>7</v>
      </c>
      <c r="F1230">
        <f>-Table2[[#This Row],[Multiplier]]*'Input Data'!$B$3</f>
        <v>350000</v>
      </c>
      <c r="G1230">
        <f>(1 - (1 / (1 + EXP(-((Table2[[#This Row],[Volume]] / 1000) - 4.25))))) * 0.4 + 0.6</f>
        <v>0.6335753727590232</v>
      </c>
      <c r="H1230">
        <f>Table2[[#This Row],[Sigmoid]]*'Input Data'!$B$7</f>
        <v>475.18152956926741</v>
      </c>
    </row>
    <row r="1231" spans="1:8" x14ac:dyDescent="0.25">
      <c r="A1231">
        <v>6645</v>
      </c>
      <c r="B1231">
        <f>IF(Table2[[#This Row],[Volume]]&lt;'Input Data'!$B$9,'Input Data'!$B$9,IF(Table2[[#This Row],[Volume]]&gt;'Input Data'!$B$10,'Input Data'!$B$10,Table2[[#This Row],[Volume]]))</f>
        <v>6645</v>
      </c>
      <c r="C1231" s="18">
        <f>ROUNDDOWN((Table2[[#This Row],[Volume Used]]-'Input Data'!$B$9)/'Input Data'!$B$11,0)*'Input Data'!$B$12</f>
        <v>0.2</v>
      </c>
      <c r="D1231" s="15">
        <f>-(Table2[[#This Row],[Volume]]*(1-Table2[[#This Row],[Discount]])*'Input Data'!$B$2)/Table2[[#This Row],[Volume]]</f>
        <v>400</v>
      </c>
      <c r="E1231">
        <f>ROUNDUP(Table2[[#This Row],[Volume]]/'Input Data'!$B$13,0)</f>
        <v>7</v>
      </c>
      <c r="F1231">
        <f>-Table2[[#This Row],[Multiplier]]*'Input Data'!$B$3</f>
        <v>350000</v>
      </c>
      <c r="G1231">
        <f>(1 - (1 / (1 + EXP(-((Table2[[#This Row],[Volume]] / 1000) - 4.25))))) * 0.4 + 0.6</f>
        <v>0.63342190679210186</v>
      </c>
      <c r="H1231">
        <f>Table2[[#This Row],[Sigmoid]]*'Input Data'!$B$7</f>
        <v>475.0664300940764</v>
      </c>
    </row>
    <row r="1232" spans="1:8" x14ac:dyDescent="0.25">
      <c r="A1232">
        <v>6650</v>
      </c>
      <c r="B1232">
        <f>IF(Table2[[#This Row],[Volume]]&lt;'Input Data'!$B$9,'Input Data'!$B$9,IF(Table2[[#This Row],[Volume]]&gt;'Input Data'!$B$10,'Input Data'!$B$10,Table2[[#This Row],[Volume]]))</f>
        <v>6650</v>
      </c>
      <c r="C1232" s="18">
        <f>ROUNDDOWN((Table2[[#This Row],[Volume Used]]-'Input Data'!$B$9)/'Input Data'!$B$11,0)*'Input Data'!$B$12</f>
        <v>0.2</v>
      </c>
      <c r="D1232" s="15">
        <f>-(Table2[[#This Row],[Volume]]*(1-Table2[[#This Row],[Discount]])*'Input Data'!$B$2)/Table2[[#This Row],[Volume]]</f>
        <v>400</v>
      </c>
      <c r="E1232">
        <f>ROUNDUP(Table2[[#This Row],[Volume]]/'Input Data'!$B$13,0)</f>
        <v>7</v>
      </c>
      <c r="F1232">
        <f>-Table2[[#This Row],[Multiplier]]*'Input Data'!$B$3</f>
        <v>350000</v>
      </c>
      <c r="G1232">
        <f>(1 - (1 / (1 + EXP(-((Table2[[#This Row],[Volume]] / 1000) - 4.25))))) * 0.4 + 0.6</f>
        <v>0.63326907859756887</v>
      </c>
      <c r="H1232">
        <f>Table2[[#This Row],[Sigmoid]]*'Input Data'!$B$7</f>
        <v>474.95180894817668</v>
      </c>
    </row>
    <row r="1233" spans="1:8" x14ac:dyDescent="0.25">
      <c r="A1233">
        <v>6655</v>
      </c>
      <c r="B1233">
        <f>IF(Table2[[#This Row],[Volume]]&lt;'Input Data'!$B$9,'Input Data'!$B$9,IF(Table2[[#This Row],[Volume]]&gt;'Input Data'!$B$10,'Input Data'!$B$10,Table2[[#This Row],[Volume]]))</f>
        <v>6655</v>
      </c>
      <c r="C1233" s="18">
        <f>ROUNDDOWN((Table2[[#This Row],[Volume Used]]-'Input Data'!$B$9)/'Input Data'!$B$11,0)*'Input Data'!$B$12</f>
        <v>0.2</v>
      </c>
      <c r="D1233" s="15">
        <f>-(Table2[[#This Row],[Volume]]*(1-Table2[[#This Row],[Discount]])*'Input Data'!$B$2)/Table2[[#This Row],[Volume]]</f>
        <v>400</v>
      </c>
      <c r="E1233">
        <f>ROUNDUP(Table2[[#This Row],[Volume]]/'Input Data'!$B$13,0)</f>
        <v>7</v>
      </c>
      <c r="F1233">
        <f>-Table2[[#This Row],[Multiplier]]*'Input Data'!$B$3</f>
        <v>350000</v>
      </c>
      <c r="G1233">
        <f>(1 - (1 / (1 + EXP(-((Table2[[#This Row],[Volume]] / 1000) - 4.25))))) * 0.4 + 0.6</f>
        <v>0.63311688610646122</v>
      </c>
      <c r="H1233">
        <f>Table2[[#This Row],[Sigmoid]]*'Input Data'!$B$7</f>
        <v>474.83766457984592</v>
      </c>
    </row>
    <row r="1234" spans="1:8" x14ac:dyDescent="0.25">
      <c r="A1234">
        <v>6660</v>
      </c>
      <c r="B1234">
        <f>IF(Table2[[#This Row],[Volume]]&lt;'Input Data'!$B$9,'Input Data'!$B$9,IF(Table2[[#This Row],[Volume]]&gt;'Input Data'!$B$10,'Input Data'!$B$10,Table2[[#This Row],[Volume]]))</f>
        <v>6660</v>
      </c>
      <c r="C1234" s="18">
        <f>ROUNDDOWN((Table2[[#This Row],[Volume Used]]-'Input Data'!$B$9)/'Input Data'!$B$11,0)*'Input Data'!$B$12</f>
        <v>0.2</v>
      </c>
      <c r="D1234" s="15">
        <f>-(Table2[[#This Row],[Volume]]*(1-Table2[[#This Row],[Discount]])*'Input Data'!$B$2)/Table2[[#This Row],[Volume]]</f>
        <v>400</v>
      </c>
      <c r="E1234">
        <f>ROUNDUP(Table2[[#This Row],[Volume]]/'Input Data'!$B$13,0)</f>
        <v>7</v>
      </c>
      <c r="F1234">
        <f>-Table2[[#This Row],[Multiplier]]*'Input Data'!$B$3</f>
        <v>350000</v>
      </c>
      <c r="G1234">
        <f>(1 - (1 / (1 + EXP(-((Table2[[#This Row],[Volume]] / 1000) - 4.25))))) * 0.4 + 0.6</f>
        <v>0.63296532725116517</v>
      </c>
      <c r="H1234">
        <f>Table2[[#This Row],[Sigmoid]]*'Input Data'!$B$7</f>
        <v>474.72399543837389</v>
      </c>
    </row>
    <row r="1235" spans="1:8" x14ac:dyDescent="0.25">
      <c r="A1235">
        <v>6665</v>
      </c>
      <c r="B1235">
        <f>IF(Table2[[#This Row],[Volume]]&lt;'Input Data'!$B$9,'Input Data'!$B$9,IF(Table2[[#This Row],[Volume]]&gt;'Input Data'!$B$10,'Input Data'!$B$10,Table2[[#This Row],[Volume]]))</f>
        <v>6665</v>
      </c>
      <c r="C1235" s="18">
        <f>ROUNDDOWN((Table2[[#This Row],[Volume Used]]-'Input Data'!$B$9)/'Input Data'!$B$11,0)*'Input Data'!$B$12</f>
        <v>0.2</v>
      </c>
      <c r="D1235" s="15">
        <f>-(Table2[[#This Row],[Volume]]*(1-Table2[[#This Row],[Discount]])*'Input Data'!$B$2)/Table2[[#This Row],[Volume]]</f>
        <v>400</v>
      </c>
      <c r="E1235">
        <f>ROUNDUP(Table2[[#This Row],[Volume]]/'Input Data'!$B$13,0)</f>
        <v>7</v>
      </c>
      <c r="F1235">
        <f>-Table2[[#This Row],[Multiplier]]*'Input Data'!$B$3</f>
        <v>350000</v>
      </c>
      <c r="G1235">
        <f>(1 - (1 / (1 + EXP(-((Table2[[#This Row],[Volume]] / 1000) - 4.25))))) * 0.4 + 0.6</f>
        <v>0.63281439996547284</v>
      </c>
      <c r="H1235">
        <f>Table2[[#This Row],[Sigmoid]]*'Input Data'!$B$7</f>
        <v>474.61079997410462</v>
      </c>
    </row>
    <row r="1236" spans="1:8" x14ac:dyDescent="0.25">
      <c r="A1236">
        <v>6670</v>
      </c>
      <c r="B1236">
        <f>IF(Table2[[#This Row],[Volume]]&lt;'Input Data'!$B$9,'Input Data'!$B$9,IF(Table2[[#This Row],[Volume]]&gt;'Input Data'!$B$10,'Input Data'!$B$10,Table2[[#This Row],[Volume]]))</f>
        <v>6670</v>
      </c>
      <c r="C1236" s="18">
        <f>ROUNDDOWN((Table2[[#This Row],[Volume Used]]-'Input Data'!$B$9)/'Input Data'!$B$11,0)*'Input Data'!$B$12</f>
        <v>0.2</v>
      </c>
      <c r="D1236" s="15">
        <f>-(Table2[[#This Row],[Volume]]*(1-Table2[[#This Row],[Discount]])*'Input Data'!$B$2)/Table2[[#This Row],[Volume]]</f>
        <v>400</v>
      </c>
      <c r="E1236">
        <f>ROUNDUP(Table2[[#This Row],[Volume]]/'Input Data'!$B$13,0)</f>
        <v>7</v>
      </c>
      <c r="F1236">
        <f>-Table2[[#This Row],[Multiplier]]*'Input Data'!$B$3</f>
        <v>350000</v>
      </c>
      <c r="G1236">
        <f>(1 - (1 / (1 + EXP(-((Table2[[#This Row],[Volume]] / 1000) - 4.25))))) * 0.4 + 0.6</f>
        <v>0.63266410218463787</v>
      </c>
      <c r="H1236">
        <f>Table2[[#This Row],[Sigmoid]]*'Input Data'!$B$7</f>
        <v>474.49807663847838</v>
      </c>
    </row>
    <row r="1237" spans="1:8" x14ac:dyDescent="0.25">
      <c r="A1237">
        <v>6675</v>
      </c>
      <c r="B1237">
        <f>IF(Table2[[#This Row],[Volume]]&lt;'Input Data'!$B$9,'Input Data'!$B$9,IF(Table2[[#This Row],[Volume]]&gt;'Input Data'!$B$10,'Input Data'!$B$10,Table2[[#This Row],[Volume]]))</f>
        <v>6675</v>
      </c>
      <c r="C1237" s="18">
        <f>ROUNDDOWN((Table2[[#This Row],[Volume Used]]-'Input Data'!$B$9)/'Input Data'!$B$11,0)*'Input Data'!$B$12</f>
        <v>0.2</v>
      </c>
      <c r="D1237" s="15">
        <f>-(Table2[[#This Row],[Volume]]*(1-Table2[[#This Row],[Discount]])*'Input Data'!$B$2)/Table2[[#This Row],[Volume]]</f>
        <v>400</v>
      </c>
      <c r="E1237">
        <f>ROUNDUP(Table2[[#This Row],[Volume]]/'Input Data'!$B$13,0)</f>
        <v>7</v>
      </c>
      <c r="F1237">
        <f>-Table2[[#This Row],[Multiplier]]*'Input Data'!$B$3</f>
        <v>350000</v>
      </c>
      <c r="G1237">
        <f>(1 - (1 / (1 + EXP(-((Table2[[#This Row],[Volume]] / 1000) - 4.25))))) * 0.4 + 0.6</f>
        <v>0.63251443184542921</v>
      </c>
      <c r="H1237">
        <f>Table2[[#This Row],[Sigmoid]]*'Input Data'!$B$7</f>
        <v>474.3858238840719</v>
      </c>
    </row>
    <row r="1238" spans="1:8" x14ac:dyDescent="0.25">
      <c r="A1238">
        <v>6680</v>
      </c>
      <c r="B1238">
        <f>IF(Table2[[#This Row],[Volume]]&lt;'Input Data'!$B$9,'Input Data'!$B$9,IF(Table2[[#This Row],[Volume]]&gt;'Input Data'!$B$10,'Input Data'!$B$10,Table2[[#This Row],[Volume]]))</f>
        <v>6680</v>
      </c>
      <c r="C1238" s="18">
        <f>ROUNDDOWN((Table2[[#This Row],[Volume Used]]-'Input Data'!$B$9)/'Input Data'!$B$11,0)*'Input Data'!$B$12</f>
        <v>0.2</v>
      </c>
      <c r="D1238" s="15">
        <f>-(Table2[[#This Row],[Volume]]*(1-Table2[[#This Row],[Discount]])*'Input Data'!$B$2)/Table2[[#This Row],[Volume]]</f>
        <v>400</v>
      </c>
      <c r="E1238">
        <f>ROUNDUP(Table2[[#This Row],[Volume]]/'Input Data'!$B$13,0)</f>
        <v>7</v>
      </c>
      <c r="F1238">
        <f>-Table2[[#This Row],[Multiplier]]*'Input Data'!$B$3</f>
        <v>350000</v>
      </c>
      <c r="G1238">
        <f>(1 - (1 / (1 + EXP(-((Table2[[#This Row],[Volume]] / 1000) - 4.25))))) * 0.4 + 0.6</f>
        <v>0.63236538688618615</v>
      </c>
      <c r="H1238">
        <f>Table2[[#This Row],[Sigmoid]]*'Input Data'!$B$7</f>
        <v>474.27404016463964</v>
      </c>
    </row>
    <row r="1239" spans="1:8" x14ac:dyDescent="0.25">
      <c r="A1239">
        <v>6685</v>
      </c>
      <c r="B1239">
        <f>IF(Table2[[#This Row],[Volume]]&lt;'Input Data'!$B$9,'Input Data'!$B$9,IF(Table2[[#This Row],[Volume]]&gt;'Input Data'!$B$10,'Input Data'!$B$10,Table2[[#This Row],[Volume]]))</f>
        <v>6685</v>
      </c>
      <c r="C1239" s="18">
        <f>ROUNDDOWN((Table2[[#This Row],[Volume Used]]-'Input Data'!$B$9)/'Input Data'!$B$11,0)*'Input Data'!$B$12</f>
        <v>0.2</v>
      </c>
      <c r="D1239" s="15">
        <f>-(Table2[[#This Row],[Volume]]*(1-Table2[[#This Row],[Discount]])*'Input Data'!$B$2)/Table2[[#This Row],[Volume]]</f>
        <v>400</v>
      </c>
      <c r="E1239">
        <f>ROUNDUP(Table2[[#This Row],[Volume]]/'Input Data'!$B$13,0)</f>
        <v>7</v>
      </c>
      <c r="F1239">
        <f>-Table2[[#This Row],[Multiplier]]*'Input Data'!$B$3</f>
        <v>350000</v>
      </c>
      <c r="G1239">
        <f>(1 - (1 / (1 + EXP(-((Table2[[#This Row],[Volume]] / 1000) - 4.25))))) * 0.4 + 0.6</f>
        <v>0.63221696524687154</v>
      </c>
      <c r="H1239">
        <f>Table2[[#This Row],[Sigmoid]]*'Input Data'!$B$7</f>
        <v>474.16272393515368</v>
      </c>
    </row>
    <row r="1240" spans="1:8" x14ac:dyDescent="0.25">
      <c r="A1240">
        <v>6690</v>
      </c>
      <c r="B1240">
        <f>IF(Table2[[#This Row],[Volume]]&lt;'Input Data'!$B$9,'Input Data'!$B$9,IF(Table2[[#This Row],[Volume]]&gt;'Input Data'!$B$10,'Input Data'!$B$10,Table2[[#This Row],[Volume]]))</f>
        <v>6690</v>
      </c>
      <c r="C1240" s="18">
        <f>ROUNDDOWN((Table2[[#This Row],[Volume Used]]-'Input Data'!$B$9)/'Input Data'!$B$11,0)*'Input Data'!$B$12</f>
        <v>0.2</v>
      </c>
      <c r="D1240" s="15">
        <f>-(Table2[[#This Row],[Volume]]*(1-Table2[[#This Row],[Discount]])*'Input Data'!$B$2)/Table2[[#This Row],[Volume]]</f>
        <v>400</v>
      </c>
      <c r="E1240">
        <f>ROUNDUP(Table2[[#This Row],[Volume]]/'Input Data'!$B$13,0)</f>
        <v>7</v>
      </c>
      <c r="F1240">
        <f>-Table2[[#This Row],[Multiplier]]*'Input Data'!$B$3</f>
        <v>350000</v>
      </c>
      <c r="G1240">
        <f>(1 - (1 / (1 + EXP(-((Table2[[#This Row],[Volume]] / 1000) - 4.25))))) * 0.4 + 0.6</f>
        <v>0.6320691648691249</v>
      </c>
      <c r="H1240">
        <f>Table2[[#This Row],[Sigmoid]]*'Input Data'!$B$7</f>
        <v>474.05187365184366</v>
      </c>
    </row>
    <row r="1241" spans="1:8" x14ac:dyDescent="0.25">
      <c r="A1241">
        <v>6695</v>
      </c>
      <c r="B1241">
        <f>IF(Table2[[#This Row],[Volume]]&lt;'Input Data'!$B$9,'Input Data'!$B$9,IF(Table2[[#This Row],[Volume]]&gt;'Input Data'!$B$10,'Input Data'!$B$10,Table2[[#This Row],[Volume]]))</f>
        <v>6695</v>
      </c>
      <c r="C1241" s="18">
        <f>ROUNDDOWN((Table2[[#This Row],[Volume Used]]-'Input Data'!$B$9)/'Input Data'!$B$11,0)*'Input Data'!$B$12</f>
        <v>0.2</v>
      </c>
      <c r="D1241" s="15">
        <f>-(Table2[[#This Row],[Volume]]*(1-Table2[[#This Row],[Discount]])*'Input Data'!$B$2)/Table2[[#This Row],[Volume]]</f>
        <v>400</v>
      </c>
      <c r="E1241">
        <f>ROUNDUP(Table2[[#This Row],[Volume]]/'Input Data'!$B$13,0)</f>
        <v>7</v>
      </c>
      <c r="F1241">
        <f>-Table2[[#This Row],[Multiplier]]*'Input Data'!$B$3</f>
        <v>350000</v>
      </c>
      <c r="G1241">
        <f>(1 - (1 / (1 + EXP(-((Table2[[#This Row],[Volume]] / 1000) - 4.25))))) * 0.4 + 0.6</f>
        <v>0.63192198369631492</v>
      </c>
      <c r="H1241">
        <f>Table2[[#This Row],[Sigmoid]]*'Input Data'!$B$7</f>
        <v>473.9414877722362</v>
      </c>
    </row>
    <row r="1242" spans="1:8" x14ac:dyDescent="0.25">
      <c r="A1242">
        <v>6700</v>
      </c>
      <c r="B1242">
        <f>IF(Table2[[#This Row],[Volume]]&lt;'Input Data'!$B$9,'Input Data'!$B$9,IF(Table2[[#This Row],[Volume]]&gt;'Input Data'!$B$10,'Input Data'!$B$10,Table2[[#This Row],[Volume]]))</f>
        <v>6700</v>
      </c>
      <c r="C1242" s="18">
        <f>ROUNDDOWN((Table2[[#This Row],[Volume Used]]-'Input Data'!$B$9)/'Input Data'!$B$11,0)*'Input Data'!$B$12</f>
        <v>0.2</v>
      </c>
      <c r="D1242" s="15">
        <f>-(Table2[[#This Row],[Volume]]*(1-Table2[[#This Row],[Discount]])*'Input Data'!$B$2)/Table2[[#This Row],[Volume]]</f>
        <v>400</v>
      </c>
      <c r="E1242">
        <f>ROUNDUP(Table2[[#This Row],[Volume]]/'Input Data'!$B$13,0)</f>
        <v>7</v>
      </c>
      <c r="F1242">
        <f>-Table2[[#This Row],[Multiplier]]*'Input Data'!$B$3</f>
        <v>350000</v>
      </c>
      <c r="G1242">
        <f>(1 - (1 / (1 + EXP(-((Table2[[#This Row],[Volume]] / 1000) - 4.25))))) * 0.4 + 0.6</f>
        <v>0.6317754196735913</v>
      </c>
      <c r="H1242">
        <f>Table2[[#This Row],[Sigmoid]]*'Input Data'!$B$7</f>
        <v>473.83156475519348</v>
      </c>
    </row>
    <row r="1243" spans="1:8" x14ac:dyDescent="0.25">
      <c r="A1243">
        <v>6705</v>
      </c>
      <c r="B1243">
        <f>IF(Table2[[#This Row],[Volume]]&lt;'Input Data'!$B$9,'Input Data'!$B$9,IF(Table2[[#This Row],[Volume]]&gt;'Input Data'!$B$10,'Input Data'!$B$10,Table2[[#This Row],[Volume]]))</f>
        <v>6705</v>
      </c>
      <c r="C1243" s="18">
        <f>ROUNDDOWN((Table2[[#This Row],[Volume Used]]-'Input Data'!$B$9)/'Input Data'!$B$11,0)*'Input Data'!$B$12</f>
        <v>0.2</v>
      </c>
      <c r="D1243" s="15">
        <f>-(Table2[[#This Row],[Volume]]*(1-Table2[[#This Row],[Discount]])*'Input Data'!$B$2)/Table2[[#This Row],[Volume]]</f>
        <v>400</v>
      </c>
      <c r="E1243">
        <f>ROUNDUP(Table2[[#This Row],[Volume]]/'Input Data'!$B$13,0)</f>
        <v>7</v>
      </c>
      <c r="F1243">
        <f>-Table2[[#This Row],[Multiplier]]*'Input Data'!$B$3</f>
        <v>350000</v>
      </c>
      <c r="G1243">
        <f>(1 - (1 / (1 + EXP(-((Table2[[#This Row],[Volume]] / 1000) - 4.25))))) * 0.4 + 0.6</f>
        <v>0.63162947074793607</v>
      </c>
      <c r="H1243">
        <f>Table2[[#This Row],[Sigmoid]]*'Input Data'!$B$7</f>
        <v>473.72210306095207</v>
      </c>
    </row>
    <row r="1244" spans="1:8" x14ac:dyDescent="0.25">
      <c r="A1244">
        <v>6710</v>
      </c>
      <c r="B1244">
        <f>IF(Table2[[#This Row],[Volume]]&lt;'Input Data'!$B$9,'Input Data'!$B$9,IF(Table2[[#This Row],[Volume]]&gt;'Input Data'!$B$10,'Input Data'!$B$10,Table2[[#This Row],[Volume]]))</f>
        <v>6710</v>
      </c>
      <c r="C1244" s="18">
        <f>ROUNDDOWN((Table2[[#This Row],[Volume Used]]-'Input Data'!$B$9)/'Input Data'!$B$11,0)*'Input Data'!$B$12</f>
        <v>0.2</v>
      </c>
      <c r="D1244" s="15">
        <f>-(Table2[[#This Row],[Volume]]*(1-Table2[[#This Row],[Discount]])*'Input Data'!$B$2)/Table2[[#This Row],[Volume]]</f>
        <v>400</v>
      </c>
      <c r="E1244">
        <f>ROUNDUP(Table2[[#This Row],[Volume]]/'Input Data'!$B$13,0)</f>
        <v>7</v>
      </c>
      <c r="F1244">
        <f>-Table2[[#This Row],[Multiplier]]*'Input Data'!$B$3</f>
        <v>350000</v>
      </c>
      <c r="G1244">
        <f>(1 - (1 / (1 + EXP(-((Table2[[#This Row],[Volume]] / 1000) - 4.25))))) * 0.4 + 0.6</f>
        <v>0.63148413486821398</v>
      </c>
      <c r="H1244">
        <f>Table2[[#This Row],[Sigmoid]]*'Input Data'!$B$7</f>
        <v>473.61310115116049</v>
      </c>
    </row>
    <row r="1245" spans="1:8" x14ac:dyDescent="0.25">
      <c r="A1245">
        <v>6715</v>
      </c>
      <c r="B1245">
        <f>IF(Table2[[#This Row],[Volume]]&lt;'Input Data'!$B$9,'Input Data'!$B$9,IF(Table2[[#This Row],[Volume]]&gt;'Input Data'!$B$10,'Input Data'!$B$10,Table2[[#This Row],[Volume]]))</f>
        <v>6715</v>
      </c>
      <c r="C1245" s="18">
        <f>ROUNDDOWN((Table2[[#This Row],[Volume Used]]-'Input Data'!$B$9)/'Input Data'!$B$11,0)*'Input Data'!$B$12</f>
        <v>0.2</v>
      </c>
      <c r="D1245" s="15">
        <f>-(Table2[[#This Row],[Volume]]*(1-Table2[[#This Row],[Discount]])*'Input Data'!$B$2)/Table2[[#This Row],[Volume]]</f>
        <v>400</v>
      </c>
      <c r="E1245">
        <f>ROUNDUP(Table2[[#This Row],[Volume]]/'Input Data'!$B$13,0)</f>
        <v>7</v>
      </c>
      <c r="F1245">
        <f>-Table2[[#This Row],[Multiplier]]*'Input Data'!$B$3</f>
        <v>350000</v>
      </c>
      <c r="G1245">
        <f>(1 - (1 / (1 + EXP(-((Table2[[#This Row],[Volume]] / 1000) - 4.25))))) * 0.4 + 0.6</f>
        <v>0.63133940998522375</v>
      </c>
      <c r="H1245">
        <f>Table2[[#This Row],[Sigmoid]]*'Input Data'!$B$7</f>
        <v>473.50455748891784</v>
      </c>
    </row>
    <row r="1246" spans="1:8" x14ac:dyDescent="0.25">
      <c r="A1246">
        <v>6720</v>
      </c>
      <c r="B1246">
        <f>IF(Table2[[#This Row],[Volume]]&lt;'Input Data'!$B$9,'Input Data'!$B$9,IF(Table2[[#This Row],[Volume]]&gt;'Input Data'!$B$10,'Input Data'!$B$10,Table2[[#This Row],[Volume]]))</f>
        <v>6720</v>
      </c>
      <c r="C1246" s="18">
        <f>ROUNDDOWN((Table2[[#This Row],[Volume Used]]-'Input Data'!$B$9)/'Input Data'!$B$11,0)*'Input Data'!$B$12</f>
        <v>0.2</v>
      </c>
      <c r="D1246" s="15">
        <f>-(Table2[[#This Row],[Volume]]*(1-Table2[[#This Row],[Discount]])*'Input Data'!$B$2)/Table2[[#This Row],[Volume]]</f>
        <v>400</v>
      </c>
      <c r="E1246">
        <f>ROUNDUP(Table2[[#This Row],[Volume]]/'Input Data'!$B$13,0)</f>
        <v>7</v>
      </c>
      <c r="F1246">
        <f>-Table2[[#This Row],[Multiplier]]*'Input Data'!$B$3</f>
        <v>350000</v>
      </c>
      <c r="G1246">
        <f>(1 - (1 / (1 + EXP(-((Table2[[#This Row],[Volume]] / 1000) - 4.25))))) * 0.4 + 0.6</f>
        <v>0.63119529405174657</v>
      </c>
      <c r="H1246">
        <f>Table2[[#This Row],[Sigmoid]]*'Input Data'!$B$7</f>
        <v>473.39647053880992</v>
      </c>
    </row>
    <row r="1247" spans="1:8" x14ac:dyDescent="0.25">
      <c r="A1247">
        <v>6725</v>
      </c>
      <c r="B1247">
        <f>IF(Table2[[#This Row],[Volume]]&lt;'Input Data'!$B$9,'Input Data'!$B$9,IF(Table2[[#This Row],[Volume]]&gt;'Input Data'!$B$10,'Input Data'!$B$10,Table2[[#This Row],[Volume]]))</f>
        <v>6725</v>
      </c>
      <c r="C1247" s="18">
        <f>ROUNDDOWN((Table2[[#This Row],[Volume Used]]-'Input Data'!$B$9)/'Input Data'!$B$11,0)*'Input Data'!$B$12</f>
        <v>0.2</v>
      </c>
      <c r="D1247" s="15">
        <f>-(Table2[[#This Row],[Volume]]*(1-Table2[[#This Row],[Discount]])*'Input Data'!$B$2)/Table2[[#This Row],[Volume]]</f>
        <v>400</v>
      </c>
      <c r="E1247">
        <f>ROUNDUP(Table2[[#This Row],[Volume]]/'Input Data'!$B$13,0)</f>
        <v>7</v>
      </c>
      <c r="F1247">
        <f>-Table2[[#This Row],[Multiplier]]*'Input Data'!$B$3</f>
        <v>350000</v>
      </c>
      <c r="G1247">
        <f>(1 - (1 / (1 + EXP(-((Table2[[#This Row],[Volume]] / 1000) - 4.25))))) * 0.4 + 0.6</f>
        <v>0.6310517850225954</v>
      </c>
      <c r="H1247">
        <f>Table2[[#This Row],[Sigmoid]]*'Input Data'!$B$7</f>
        <v>473.28883876694653</v>
      </c>
    </row>
    <row r="1248" spans="1:8" x14ac:dyDescent="0.25">
      <c r="A1248">
        <v>6730</v>
      </c>
      <c r="B1248">
        <f>IF(Table2[[#This Row],[Volume]]&lt;'Input Data'!$B$9,'Input Data'!$B$9,IF(Table2[[#This Row],[Volume]]&gt;'Input Data'!$B$10,'Input Data'!$B$10,Table2[[#This Row],[Volume]]))</f>
        <v>6730</v>
      </c>
      <c r="C1248" s="18">
        <f>ROUNDDOWN((Table2[[#This Row],[Volume Used]]-'Input Data'!$B$9)/'Input Data'!$B$11,0)*'Input Data'!$B$12</f>
        <v>0.2</v>
      </c>
      <c r="D1248" s="15">
        <f>-(Table2[[#This Row],[Volume]]*(1-Table2[[#This Row],[Discount]])*'Input Data'!$B$2)/Table2[[#This Row],[Volume]]</f>
        <v>400</v>
      </c>
      <c r="E1248">
        <f>ROUNDUP(Table2[[#This Row],[Volume]]/'Input Data'!$B$13,0)</f>
        <v>7</v>
      </c>
      <c r="F1248">
        <f>-Table2[[#This Row],[Multiplier]]*'Input Data'!$B$3</f>
        <v>350000</v>
      </c>
      <c r="G1248">
        <f>(1 - (1 / (1 + EXP(-((Table2[[#This Row],[Volume]] / 1000) - 4.25))))) * 0.4 + 0.6</f>
        <v>0.6309088808546639</v>
      </c>
      <c r="H1248">
        <f>Table2[[#This Row],[Sigmoid]]*'Input Data'!$B$7</f>
        <v>473.1816606409979</v>
      </c>
    </row>
    <row r="1249" spans="1:8" x14ac:dyDescent="0.25">
      <c r="A1249">
        <v>6735</v>
      </c>
      <c r="B1249">
        <f>IF(Table2[[#This Row],[Volume]]&lt;'Input Data'!$B$9,'Input Data'!$B$9,IF(Table2[[#This Row],[Volume]]&gt;'Input Data'!$B$10,'Input Data'!$B$10,Table2[[#This Row],[Volume]]))</f>
        <v>6735</v>
      </c>
      <c r="C1249" s="18">
        <f>ROUNDDOWN((Table2[[#This Row],[Volume Used]]-'Input Data'!$B$9)/'Input Data'!$B$11,0)*'Input Data'!$B$12</f>
        <v>0.2</v>
      </c>
      <c r="D1249" s="15">
        <f>-(Table2[[#This Row],[Volume]]*(1-Table2[[#This Row],[Discount]])*'Input Data'!$B$2)/Table2[[#This Row],[Volume]]</f>
        <v>400</v>
      </c>
      <c r="E1249">
        <f>ROUNDUP(Table2[[#This Row],[Volume]]/'Input Data'!$B$13,0)</f>
        <v>7</v>
      </c>
      <c r="F1249">
        <f>-Table2[[#This Row],[Multiplier]]*'Input Data'!$B$3</f>
        <v>350000</v>
      </c>
      <c r="G1249">
        <f>(1 - (1 / (1 + EXP(-((Table2[[#This Row],[Volume]] / 1000) - 4.25))))) * 0.4 + 0.6</f>
        <v>0.63076657950697446</v>
      </c>
      <c r="H1249">
        <f>Table2[[#This Row],[Sigmoid]]*'Input Data'!$B$7</f>
        <v>473.07493463023081</v>
      </c>
    </row>
    <row r="1250" spans="1:8" x14ac:dyDescent="0.25">
      <c r="A1250">
        <v>6740</v>
      </c>
      <c r="B1250">
        <f>IF(Table2[[#This Row],[Volume]]&lt;'Input Data'!$B$9,'Input Data'!$B$9,IF(Table2[[#This Row],[Volume]]&gt;'Input Data'!$B$10,'Input Data'!$B$10,Table2[[#This Row],[Volume]]))</f>
        <v>6740</v>
      </c>
      <c r="C1250" s="18">
        <f>ROUNDDOWN((Table2[[#This Row],[Volume Used]]-'Input Data'!$B$9)/'Input Data'!$B$11,0)*'Input Data'!$B$12</f>
        <v>0.2</v>
      </c>
      <c r="D1250" s="15">
        <f>-(Table2[[#This Row],[Volume]]*(1-Table2[[#This Row],[Discount]])*'Input Data'!$B$2)/Table2[[#This Row],[Volume]]</f>
        <v>400</v>
      </c>
      <c r="E1250">
        <f>ROUNDUP(Table2[[#This Row],[Volume]]/'Input Data'!$B$13,0)</f>
        <v>7</v>
      </c>
      <c r="F1250">
        <f>-Table2[[#This Row],[Multiplier]]*'Input Data'!$B$3</f>
        <v>350000</v>
      </c>
      <c r="G1250">
        <f>(1 - (1 / (1 + EXP(-((Table2[[#This Row],[Volume]] / 1000) - 4.25))))) * 0.4 + 0.6</f>
        <v>0.63062487894072483</v>
      </c>
      <c r="H1250">
        <f>Table2[[#This Row],[Sigmoid]]*'Input Data'!$B$7</f>
        <v>472.96865920554364</v>
      </c>
    </row>
    <row r="1251" spans="1:8" x14ac:dyDescent="0.25">
      <c r="A1251">
        <v>6745</v>
      </c>
      <c r="B1251">
        <f>IF(Table2[[#This Row],[Volume]]&lt;'Input Data'!$B$9,'Input Data'!$B$9,IF(Table2[[#This Row],[Volume]]&gt;'Input Data'!$B$10,'Input Data'!$B$10,Table2[[#This Row],[Volume]]))</f>
        <v>6745</v>
      </c>
      <c r="C1251" s="18">
        <f>ROUNDDOWN((Table2[[#This Row],[Volume Used]]-'Input Data'!$B$9)/'Input Data'!$B$11,0)*'Input Data'!$B$12</f>
        <v>0.2</v>
      </c>
      <c r="D1251" s="15">
        <f>-(Table2[[#This Row],[Volume]]*(1-Table2[[#This Row],[Discount]])*'Input Data'!$B$2)/Table2[[#This Row],[Volume]]</f>
        <v>400</v>
      </c>
      <c r="E1251">
        <f>ROUNDUP(Table2[[#This Row],[Volume]]/'Input Data'!$B$13,0)</f>
        <v>7</v>
      </c>
      <c r="F1251">
        <f>-Table2[[#This Row],[Multiplier]]*'Input Data'!$B$3</f>
        <v>350000</v>
      </c>
      <c r="G1251">
        <f>(1 - (1 / (1 + EXP(-((Table2[[#This Row],[Volume]] / 1000) - 4.25))))) * 0.4 + 0.6</f>
        <v>0.6304837771193359</v>
      </c>
      <c r="H1251">
        <f>Table2[[#This Row],[Sigmoid]]*'Input Data'!$B$7</f>
        <v>472.86283283950195</v>
      </c>
    </row>
    <row r="1252" spans="1:8" x14ac:dyDescent="0.25">
      <c r="A1252">
        <v>6750</v>
      </c>
      <c r="B1252">
        <f>IF(Table2[[#This Row],[Volume]]&lt;'Input Data'!$B$9,'Input Data'!$B$9,IF(Table2[[#This Row],[Volume]]&gt;'Input Data'!$B$10,'Input Data'!$B$10,Table2[[#This Row],[Volume]]))</f>
        <v>6750</v>
      </c>
      <c r="C1252" s="18">
        <f>ROUNDDOWN((Table2[[#This Row],[Volume Used]]-'Input Data'!$B$9)/'Input Data'!$B$11,0)*'Input Data'!$B$12</f>
        <v>0.25</v>
      </c>
      <c r="D1252" s="15">
        <f>-(Table2[[#This Row],[Volume]]*(1-Table2[[#This Row],[Discount]])*'Input Data'!$B$2)/Table2[[#This Row],[Volume]]</f>
        <v>375</v>
      </c>
      <c r="E1252">
        <f>ROUNDUP(Table2[[#This Row],[Volume]]/'Input Data'!$B$13,0)</f>
        <v>7</v>
      </c>
      <c r="F1252">
        <f>-Table2[[#This Row],[Multiplier]]*'Input Data'!$B$3</f>
        <v>350000</v>
      </c>
      <c r="G1252">
        <f>(1 - (1 / (1 + EXP(-((Table2[[#This Row],[Volume]] / 1000) - 4.25))))) * 0.4 + 0.6</f>
        <v>0.63034327200849738</v>
      </c>
      <c r="H1252">
        <f>Table2[[#This Row],[Sigmoid]]*'Input Data'!$B$7</f>
        <v>472.75745400637305</v>
      </c>
    </row>
    <row r="1253" spans="1:8" x14ac:dyDescent="0.25">
      <c r="A1253">
        <v>6755</v>
      </c>
      <c r="B1253">
        <f>IF(Table2[[#This Row],[Volume]]&lt;'Input Data'!$B$9,'Input Data'!$B$9,IF(Table2[[#This Row],[Volume]]&gt;'Input Data'!$B$10,'Input Data'!$B$10,Table2[[#This Row],[Volume]]))</f>
        <v>6755</v>
      </c>
      <c r="C1253" s="18">
        <f>ROUNDDOWN((Table2[[#This Row],[Volume Used]]-'Input Data'!$B$9)/'Input Data'!$B$11,0)*'Input Data'!$B$12</f>
        <v>0.25</v>
      </c>
      <c r="D1253" s="15">
        <f>-(Table2[[#This Row],[Volume]]*(1-Table2[[#This Row],[Discount]])*'Input Data'!$B$2)/Table2[[#This Row],[Volume]]</f>
        <v>375</v>
      </c>
      <c r="E1253">
        <f>ROUNDUP(Table2[[#This Row],[Volume]]/'Input Data'!$B$13,0)</f>
        <v>7</v>
      </c>
      <c r="F1253">
        <f>-Table2[[#This Row],[Multiplier]]*'Input Data'!$B$3</f>
        <v>350000</v>
      </c>
      <c r="G1253">
        <f>(1 - (1 / (1 + EXP(-((Table2[[#This Row],[Volume]] / 1000) - 4.25))))) * 0.4 + 0.6</f>
        <v>0.63020336157621404</v>
      </c>
      <c r="H1253">
        <f>Table2[[#This Row],[Sigmoid]]*'Input Data'!$B$7</f>
        <v>472.65252118216051</v>
      </c>
    </row>
    <row r="1254" spans="1:8" x14ac:dyDescent="0.25">
      <c r="A1254">
        <v>6760</v>
      </c>
      <c r="B1254">
        <f>IF(Table2[[#This Row],[Volume]]&lt;'Input Data'!$B$9,'Input Data'!$B$9,IF(Table2[[#This Row],[Volume]]&gt;'Input Data'!$B$10,'Input Data'!$B$10,Table2[[#This Row],[Volume]]))</f>
        <v>6760</v>
      </c>
      <c r="C1254" s="18">
        <f>ROUNDDOWN((Table2[[#This Row],[Volume Used]]-'Input Data'!$B$9)/'Input Data'!$B$11,0)*'Input Data'!$B$12</f>
        <v>0.25</v>
      </c>
      <c r="D1254" s="15">
        <f>-(Table2[[#This Row],[Volume]]*(1-Table2[[#This Row],[Discount]])*'Input Data'!$B$2)/Table2[[#This Row],[Volume]]</f>
        <v>375</v>
      </c>
      <c r="E1254">
        <f>ROUNDUP(Table2[[#This Row],[Volume]]/'Input Data'!$B$13,0)</f>
        <v>7</v>
      </c>
      <c r="F1254">
        <f>-Table2[[#This Row],[Multiplier]]*'Input Data'!$B$3</f>
        <v>350000</v>
      </c>
      <c r="G1254">
        <f>(1 - (1 / (1 + EXP(-((Table2[[#This Row],[Volume]] / 1000) - 4.25))))) * 0.4 + 0.6</f>
        <v>0.63006404379285064</v>
      </c>
      <c r="H1254">
        <f>Table2[[#This Row],[Sigmoid]]*'Input Data'!$B$7</f>
        <v>472.54803284463799</v>
      </c>
    </row>
    <row r="1255" spans="1:8" x14ac:dyDescent="0.25">
      <c r="A1255">
        <v>6765</v>
      </c>
      <c r="B1255">
        <f>IF(Table2[[#This Row],[Volume]]&lt;'Input Data'!$B$9,'Input Data'!$B$9,IF(Table2[[#This Row],[Volume]]&gt;'Input Data'!$B$10,'Input Data'!$B$10,Table2[[#This Row],[Volume]]))</f>
        <v>6765</v>
      </c>
      <c r="C1255" s="18">
        <f>ROUNDDOWN((Table2[[#This Row],[Volume Used]]-'Input Data'!$B$9)/'Input Data'!$B$11,0)*'Input Data'!$B$12</f>
        <v>0.25</v>
      </c>
      <c r="D1255" s="15">
        <f>-(Table2[[#This Row],[Volume]]*(1-Table2[[#This Row],[Discount]])*'Input Data'!$B$2)/Table2[[#This Row],[Volume]]</f>
        <v>375</v>
      </c>
      <c r="E1255">
        <f>ROUNDUP(Table2[[#This Row],[Volume]]/'Input Data'!$B$13,0)</f>
        <v>7</v>
      </c>
      <c r="F1255">
        <f>-Table2[[#This Row],[Multiplier]]*'Input Data'!$B$3</f>
        <v>350000</v>
      </c>
      <c r="G1255">
        <f>(1 - (1 / (1 + EXP(-((Table2[[#This Row],[Volume]] / 1000) - 4.25))))) * 0.4 + 0.6</f>
        <v>0.62992531663117679</v>
      </c>
      <c r="H1255">
        <f>Table2[[#This Row],[Sigmoid]]*'Input Data'!$B$7</f>
        <v>472.44398747338261</v>
      </c>
    </row>
    <row r="1256" spans="1:8" x14ac:dyDescent="0.25">
      <c r="A1256">
        <v>6770</v>
      </c>
      <c r="B1256">
        <f>IF(Table2[[#This Row],[Volume]]&lt;'Input Data'!$B$9,'Input Data'!$B$9,IF(Table2[[#This Row],[Volume]]&gt;'Input Data'!$B$10,'Input Data'!$B$10,Table2[[#This Row],[Volume]]))</f>
        <v>6770</v>
      </c>
      <c r="C1256" s="18">
        <f>ROUNDDOWN((Table2[[#This Row],[Volume Used]]-'Input Data'!$B$9)/'Input Data'!$B$11,0)*'Input Data'!$B$12</f>
        <v>0.25</v>
      </c>
      <c r="D1256" s="15">
        <f>-(Table2[[#This Row],[Volume]]*(1-Table2[[#This Row],[Discount]])*'Input Data'!$B$2)/Table2[[#This Row],[Volume]]</f>
        <v>375</v>
      </c>
      <c r="E1256">
        <f>ROUNDUP(Table2[[#This Row],[Volume]]/'Input Data'!$B$13,0)</f>
        <v>7</v>
      </c>
      <c r="F1256">
        <f>-Table2[[#This Row],[Multiplier]]*'Input Data'!$B$3</f>
        <v>350000</v>
      </c>
      <c r="G1256">
        <f>(1 - (1 / (1 + EXP(-((Table2[[#This Row],[Volume]] / 1000) - 4.25))))) * 0.4 + 0.6</f>
        <v>0.62978717806641116</v>
      </c>
      <c r="H1256">
        <f>Table2[[#This Row],[Sigmoid]]*'Input Data'!$B$7</f>
        <v>472.34038354980839</v>
      </c>
    </row>
    <row r="1257" spans="1:8" x14ac:dyDescent="0.25">
      <c r="A1257">
        <v>6775</v>
      </c>
      <c r="B1257">
        <f>IF(Table2[[#This Row],[Volume]]&lt;'Input Data'!$B$9,'Input Data'!$B$9,IF(Table2[[#This Row],[Volume]]&gt;'Input Data'!$B$10,'Input Data'!$B$10,Table2[[#This Row],[Volume]]))</f>
        <v>6775</v>
      </c>
      <c r="C1257" s="18">
        <f>ROUNDDOWN((Table2[[#This Row],[Volume Used]]-'Input Data'!$B$9)/'Input Data'!$B$11,0)*'Input Data'!$B$12</f>
        <v>0.25</v>
      </c>
      <c r="D1257" s="15">
        <f>-(Table2[[#This Row],[Volume]]*(1-Table2[[#This Row],[Discount]])*'Input Data'!$B$2)/Table2[[#This Row],[Volume]]</f>
        <v>375</v>
      </c>
      <c r="E1257">
        <f>ROUNDUP(Table2[[#This Row],[Volume]]/'Input Data'!$B$13,0)</f>
        <v>7</v>
      </c>
      <c r="F1257">
        <f>-Table2[[#This Row],[Multiplier]]*'Input Data'!$B$3</f>
        <v>350000</v>
      </c>
      <c r="G1257">
        <f>(1 - (1 / (1 + EXP(-((Table2[[#This Row],[Volume]] / 1000) - 4.25))))) * 0.4 + 0.6</f>
        <v>0.62964962607626529</v>
      </c>
      <c r="H1257">
        <f>Table2[[#This Row],[Sigmoid]]*'Input Data'!$B$7</f>
        <v>472.23721955719896</v>
      </c>
    </row>
    <row r="1258" spans="1:8" x14ac:dyDescent="0.25">
      <c r="A1258">
        <v>6780</v>
      </c>
      <c r="B1258">
        <f>IF(Table2[[#This Row],[Volume]]&lt;'Input Data'!$B$9,'Input Data'!$B$9,IF(Table2[[#This Row],[Volume]]&gt;'Input Data'!$B$10,'Input Data'!$B$10,Table2[[#This Row],[Volume]]))</f>
        <v>6780</v>
      </c>
      <c r="C1258" s="18">
        <f>ROUNDDOWN((Table2[[#This Row],[Volume Used]]-'Input Data'!$B$9)/'Input Data'!$B$11,0)*'Input Data'!$B$12</f>
        <v>0.25</v>
      </c>
      <c r="D1258" s="15">
        <f>-(Table2[[#This Row],[Volume]]*(1-Table2[[#This Row],[Discount]])*'Input Data'!$B$2)/Table2[[#This Row],[Volume]]</f>
        <v>375</v>
      </c>
      <c r="E1258">
        <f>ROUNDUP(Table2[[#This Row],[Volume]]/'Input Data'!$B$13,0)</f>
        <v>7</v>
      </c>
      <c r="F1258">
        <f>-Table2[[#This Row],[Multiplier]]*'Input Data'!$B$3</f>
        <v>350000</v>
      </c>
      <c r="G1258">
        <f>(1 - (1 / (1 + EXP(-((Table2[[#This Row],[Volume]] / 1000) - 4.25))))) * 0.4 + 0.6</f>
        <v>0.62951265864098604</v>
      </c>
      <c r="H1258">
        <f>Table2[[#This Row],[Sigmoid]]*'Input Data'!$B$7</f>
        <v>472.13449398073953</v>
      </c>
    </row>
    <row r="1259" spans="1:8" x14ac:dyDescent="0.25">
      <c r="A1259">
        <v>6785</v>
      </c>
      <c r="B1259">
        <f>IF(Table2[[#This Row],[Volume]]&lt;'Input Data'!$B$9,'Input Data'!$B$9,IF(Table2[[#This Row],[Volume]]&gt;'Input Data'!$B$10,'Input Data'!$B$10,Table2[[#This Row],[Volume]]))</f>
        <v>6785</v>
      </c>
      <c r="C1259" s="18">
        <f>ROUNDDOWN((Table2[[#This Row],[Volume Used]]-'Input Data'!$B$9)/'Input Data'!$B$11,0)*'Input Data'!$B$12</f>
        <v>0.25</v>
      </c>
      <c r="D1259" s="15">
        <f>-(Table2[[#This Row],[Volume]]*(1-Table2[[#This Row],[Discount]])*'Input Data'!$B$2)/Table2[[#This Row],[Volume]]</f>
        <v>375</v>
      </c>
      <c r="E1259">
        <f>ROUNDUP(Table2[[#This Row],[Volume]]/'Input Data'!$B$13,0)</f>
        <v>7</v>
      </c>
      <c r="F1259">
        <f>-Table2[[#This Row],[Multiplier]]*'Input Data'!$B$3</f>
        <v>350000</v>
      </c>
      <c r="G1259">
        <f>(1 - (1 / (1 + EXP(-((Table2[[#This Row],[Volume]] / 1000) - 4.25))))) * 0.4 + 0.6</f>
        <v>0.62937627374339933</v>
      </c>
      <c r="H1259">
        <f>Table2[[#This Row],[Sigmoid]]*'Input Data'!$B$7</f>
        <v>472.03220530754948</v>
      </c>
    </row>
    <row r="1260" spans="1:8" x14ac:dyDescent="0.25">
      <c r="A1260">
        <v>6790</v>
      </c>
      <c r="B1260">
        <f>IF(Table2[[#This Row],[Volume]]&lt;'Input Data'!$B$9,'Input Data'!$B$9,IF(Table2[[#This Row],[Volume]]&gt;'Input Data'!$B$10,'Input Data'!$B$10,Table2[[#This Row],[Volume]]))</f>
        <v>6790</v>
      </c>
      <c r="C1260" s="18">
        <f>ROUNDDOWN((Table2[[#This Row],[Volume Used]]-'Input Data'!$B$9)/'Input Data'!$B$11,0)*'Input Data'!$B$12</f>
        <v>0.25</v>
      </c>
      <c r="D1260" s="15">
        <f>-(Table2[[#This Row],[Volume]]*(1-Table2[[#This Row],[Discount]])*'Input Data'!$B$2)/Table2[[#This Row],[Volume]]</f>
        <v>375</v>
      </c>
      <c r="E1260">
        <f>ROUNDUP(Table2[[#This Row],[Volume]]/'Input Data'!$B$13,0)</f>
        <v>7</v>
      </c>
      <c r="F1260">
        <f>-Table2[[#This Row],[Multiplier]]*'Input Data'!$B$3</f>
        <v>350000</v>
      </c>
      <c r="G1260">
        <f>(1 - (1 / (1 + EXP(-((Table2[[#This Row],[Volume]] / 1000) - 4.25))))) * 0.4 + 0.6</f>
        <v>0.62924046936895128</v>
      </c>
      <c r="H1260">
        <f>Table2[[#This Row],[Sigmoid]]*'Input Data'!$B$7</f>
        <v>471.93035202671348</v>
      </c>
    </row>
    <row r="1261" spans="1:8" x14ac:dyDescent="0.25">
      <c r="A1261">
        <v>6795</v>
      </c>
      <c r="B1261">
        <f>IF(Table2[[#This Row],[Volume]]&lt;'Input Data'!$B$9,'Input Data'!$B$9,IF(Table2[[#This Row],[Volume]]&gt;'Input Data'!$B$10,'Input Data'!$B$10,Table2[[#This Row],[Volume]]))</f>
        <v>6795</v>
      </c>
      <c r="C1261" s="18">
        <f>ROUNDDOWN((Table2[[#This Row],[Volume Used]]-'Input Data'!$B$9)/'Input Data'!$B$11,0)*'Input Data'!$B$12</f>
        <v>0.25</v>
      </c>
      <c r="D1261" s="15">
        <f>-(Table2[[#This Row],[Volume]]*(1-Table2[[#This Row],[Discount]])*'Input Data'!$B$2)/Table2[[#This Row],[Volume]]</f>
        <v>375</v>
      </c>
      <c r="E1261">
        <f>ROUNDUP(Table2[[#This Row],[Volume]]/'Input Data'!$B$13,0)</f>
        <v>7</v>
      </c>
      <c r="F1261">
        <f>-Table2[[#This Row],[Multiplier]]*'Input Data'!$B$3</f>
        <v>350000</v>
      </c>
      <c r="G1261">
        <f>(1 - (1 / (1 + EXP(-((Table2[[#This Row],[Volume]] / 1000) - 4.25))))) * 0.4 + 0.6</f>
        <v>0.62910524350574992</v>
      </c>
      <c r="H1261">
        <f>Table2[[#This Row],[Sigmoid]]*'Input Data'!$B$7</f>
        <v>471.82893262931242</v>
      </c>
    </row>
    <row r="1262" spans="1:8" x14ac:dyDescent="0.25">
      <c r="A1262">
        <v>6800</v>
      </c>
      <c r="B1262">
        <f>IF(Table2[[#This Row],[Volume]]&lt;'Input Data'!$B$9,'Input Data'!$B$9,IF(Table2[[#This Row],[Volume]]&gt;'Input Data'!$B$10,'Input Data'!$B$10,Table2[[#This Row],[Volume]]))</f>
        <v>6800</v>
      </c>
      <c r="C1262" s="18">
        <f>ROUNDDOWN((Table2[[#This Row],[Volume Used]]-'Input Data'!$B$9)/'Input Data'!$B$11,0)*'Input Data'!$B$12</f>
        <v>0.25</v>
      </c>
      <c r="D1262" s="15">
        <f>-(Table2[[#This Row],[Volume]]*(1-Table2[[#This Row],[Discount]])*'Input Data'!$B$2)/Table2[[#This Row],[Volume]]</f>
        <v>375</v>
      </c>
      <c r="E1262">
        <f>ROUNDUP(Table2[[#This Row],[Volume]]/'Input Data'!$B$13,0)</f>
        <v>7</v>
      </c>
      <c r="F1262">
        <f>-Table2[[#This Row],[Multiplier]]*'Input Data'!$B$3</f>
        <v>350000</v>
      </c>
      <c r="G1262">
        <f>(1 - (1 / (1 + EXP(-((Table2[[#This Row],[Volume]] / 1000) - 4.25))))) * 0.4 + 0.6</f>
        <v>0.6289705941446071</v>
      </c>
      <c r="H1262">
        <f>Table2[[#This Row],[Sigmoid]]*'Input Data'!$B$7</f>
        <v>471.72794560845534</v>
      </c>
    </row>
    <row r="1263" spans="1:8" x14ac:dyDescent="0.25">
      <c r="A1263">
        <v>6805</v>
      </c>
      <c r="B1263">
        <f>IF(Table2[[#This Row],[Volume]]&lt;'Input Data'!$B$9,'Input Data'!$B$9,IF(Table2[[#This Row],[Volume]]&gt;'Input Data'!$B$10,'Input Data'!$B$10,Table2[[#This Row],[Volume]]))</f>
        <v>6805</v>
      </c>
      <c r="C1263" s="18">
        <f>ROUNDDOWN((Table2[[#This Row],[Volume Used]]-'Input Data'!$B$9)/'Input Data'!$B$11,0)*'Input Data'!$B$12</f>
        <v>0.25</v>
      </c>
      <c r="D1263" s="15">
        <f>-(Table2[[#This Row],[Volume]]*(1-Table2[[#This Row],[Discount]])*'Input Data'!$B$2)/Table2[[#This Row],[Volume]]</f>
        <v>375</v>
      </c>
      <c r="E1263">
        <f>ROUNDUP(Table2[[#This Row],[Volume]]/'Input Data'!$B$13,0)</f>
        <v>7</v>
      </c>
      <c r="F1263">
        <f>-Table2[[#This Row],[Multiplier]]*'Input Data'!$B$3</f>
        <v>350000</v>
      </c>
      <c r="G1263">
        <f>(1 - (1 / (1 + EXP(-((Table2[[#This Row],[Volume]] / 1000) - 4.25))))) * 0.4 + 0.6</f>
        <v>0.62883651927907758</v>
      </c>
      <c r="H1263">
        <f>Table2[[#This Row],[Sigmoid]]*'Input Data'!$B$7</f>
        <v>471.62738945930818</v>
      </c>
    </row>
    <row r="1264" spans="1:8" x14ac:dyDescent="0.25">
      <c r="A1264">
        <v>6810</v>
      </c>
      <c r="B1264">
        <f>IF(Table2[[#This Row],[Volume]]&lt;'Input Data'!$B$9,'Input Data'!$B$9,IF(Table2[[#This Row],[Volume]]&gt;'Input Data'!$B$10,'Input Data'!$B$10,Table2[[#This Row],[Volume]]))</f>
        <v>6810</v>
      </c>
      <c r="C1264" s="18">
        <f>ROUNDDOWN((Table2[[#This Row],[Volume Used]]-'Input Data'!$B$9)/'Input Data'!$B$11,0)*'Input Data'!$B$12</f>
        <v>0.25</v>
      </c>
      <c r="D1264" s="15">
        <f>-(Table2[[#This Row],[Volume]]*(1-Table2[[#This Row],[Discount]])*'Input Data'!$B$2)/Table2[[#This Row],[Volume]]</f>
        <v>375</v>
      </c>
      <c r="E1264">
        <f>ROUNDUP(Table2[[#This Row],[Volume]]/'Input Data'!$B$13,0)</f>
        <v>7</v>
      </c>
      <c r="F1264">
        <f>-Table2[[#This Row],[Multiplier]]*'Input Data'!$B$3</f>
        <v>350000</v>
      </c>
      <c r="G1264">
        <f>(1 - (1 / (1 + EXP(-((Table2[[#This Row],[Volume]] / 1000) - 4.25))))) * 0.4 + 0.6</f>
        <v>0.62870301690550057</v>
      </c>
      <c r="H1264">
        <f>Table2[[#This Row],[Sigmoid]]*'Input Data'!$B$7</f>
        <v>471.52726267912544</v>
      </c>
    </row>
    <row r="1265" spans="1:8" x14ac:dyDescent="0.25">
      <c r="A1265">
        <v>6815</v>
      </c>
      <c r="B1265">
        <f>IF(Table2[[#This Row],[Volume]]&lt;'Input Data'!$B$9,'Input Data'!$B$9,IF(Table2[[#This Row],[Volume]]&gt;'Input Data'!$B$10,'Input Data'!$B$10,Table2[[#This Row],[Volume]]))</f>
        <v>6815</v>
      </c>
      <c r="C1265" s="18">
        <f>ROUNDDOWN((Table2[[#This Row],[Volume Used]]-'Input Data'!$B$9)/'Input Data'!$B$11,0)*'Input Data'!$B$12</f>
        <v>0.25</v>
      </c>
      <c r="D1265" s="15">
        <f>-(Table2[[#This Row],[Volume]]*(1-Table2[[#This Row],[Discount]])*'Input Data'!$B$2)/Table2[[#This Row],[Volume]]</f>
        <v>375</v>
      </c>
      <c r="E1265">
        <f>ROUNDUP(Table2[[#This Row],[Volume]]/'Input Data'!$B$13,0)</f>
        <v>7</v>
      </c>
      <c r="F1265">
        <f>-Table2[[#This Row],[Multiplier]]*'Input Data'!$B$3</f>
        <v>350000</v>
      </c>
      <c r="G1265">
        <f>(1 - (1 / (1 + EXP(-((Table2[[#This Row],[Volume]] / 1000) - 4.25))))) * 0.4 + 0.6</f>
        <v>0.62857008502303802</v>
      </c>
      <c r="H1265">
        <f>Table2[[#This Row],[Sigmoid]]*'Input Data'!$B$7</f>
        <v>471.42756376727851</v>
      </c>
    </row>
    <row r="1266" spans="1:8" x14ac:dyDescent="0.25">
      <c r="A1266">
        <v>6820</v>
      </c>
      <c r="B1266">
        <f>IF(Table2[[#This Row],[Volume]]&lt;'Input Data'!$B$9,'Input Data'!$B$9,IF(Table2[[#This Row],[Volume]]&gt;'Input Data'!$B$10,'Input Data'!$B$10,Table2[[#This Row],[Volume]]))</f>
        <v>6820</v>
      </c>
      <c r="C1266" s="18">
        <f>ROUNDDOWN((Table2[[#This Row],[Volume Used]]-'Input Data'!$B$9)/'Input Data'!$B$11,0)*'Input Data'!$B$12</f>
        <v>0.25</v>
      </c>
      <c r="D1266" s="15">
        <f>-(Table2[[#This Row],[Volume]]*(1-Table2[[#This Row],[Discount]])*'Input Data'!$B$2)/Table2[[#This Row],[Volume]]</f>
        <v>375</v>
      </c>
      <c r="E1266">
        <f>ROUNDUP(Table2[[#This Row],[Volume]]/'Input Data'!$B$13,0)</f>
        <v>7</v>
      </c>
      <c r="F1266">
        <f>-Table2[[#This Row],[Multiplier]]*'Input Data'!$B$3</f>
        <v>350000</v>
      </c>
      <c r="G1266">
        <f>(1 - (1 / (1 + EXP(-((Table2[[#This Row],[Volume]] / 1000) - 4.25))))) * 0.4 + 0.6</f>
        <v>0.62843772163371481</v>
      </c>
      <c r="H1266">
        <f>Table2[[#This Row],[Sigmoid]]*'Input Data'!$B$7</f>
        <v>471.32829122528608</v>
      </c>
    </row>
    <row r="1267" spans="1:8" x14ac:dyDescent="0.25">
      <c r="A1267">
        <v>6825</v>
      </c>
      <c r="B1267">
        <f>IF(Table2[[#This Row],[Volume]]&lt;'Input Data'!$B$9,'Input Data'!$B$9,IF(Table2[[#This Row],[Volume]]&gt;'Input Data'!$B$10,'Input Data'!$B$10,Table2[[#This Row],[Volume]]))</f>
        <v>6825</v>
      </c>
      <c r="C1267" s="18">
        <f>ROUNDDOWN((Table2[[#This Row],[Volume Used]]-'Input Data'!$B$9)/'Input Data'!$B$11,0)*'Input Data'!$B$12</f>
        <v>0.25</v>
      </c>
      <c r="D1267" s="15">
        <f>-(Table2[[#This Row],[Volume]]*(1-Table2[[#This Row],[Discount]])*'Input Data'!$B$2)/Table2[[#This Row],[Volume]]</f>
        <v>375</v>
      </c>
      <c r="E1267">
        <f>ROUNDUP(Table2[[#This Row],[Volume]]/'Input Data'!$B$13,0)</f>
        <v>7</v>
      </c>
      <c r="F1267">
        <f>-Table2[[#This Row],[Multiplier]]*'Input Data'!$B$3</f>
        <v>350000</v>
      </c>
      <c r="G1267">
        <f>(1 - (1 / (1 + EXP(-((Table2[[#This Row],[Volume]] / 1000) - 4.25))))) * 0.4 + 0.6</f>
        <v>0.62830592474245628</v>
      </c>
      <c r="H1267">
        <f>Table2[[#This Row],[Sigmoid]]*'Input Data'!$B$7</f>
        <v>471.22944355684223</v>
      </c>
    </row>
    <row r="1268" spans="1:8" x14ac:dyDescent="0.25">
      <c r="A1268">
        <v>6830</v>
      </c>
      <c r="B1268">
        <f>IF(Table2[[#This Row],[Volume]]&lt;'Input Data'!$B$9,'Input Data'!$B$9,IF(Table2[[#This Row],[Volume]]&gt;'Input Data'!$B$10,'Input Data'!$B$10,Table2[[#This Row],[Volume]]))</f>
        <v>6830</v>
      </c>
      <c r="C1268" s="18">
        <f>ROUNDDOWN((Table2[[#This Row],[Volume Used]]-'Input Data'!$B$9)/'Input Data'!$B$11,0)*'Input Data'!$B$12</f>
        <v>0.25</v>
      </c>
      <c r="D1268" s="15">
        <f>-(Table2[[#This Row],[Volume]]*(1-Table2[[#This Row],[Discount]])*'Input Data'!$B$2)/Table2[[#This Row],[Volume]]</f>
        <v>375</v>
      </c>
      <c r="E1268">
        <f>ROUNDUP(Table2[[#This Row],[Volume]]/'Input Data'!$B$13,0)</f>
        <v>7</v>
      </c>
      <c r="F1268">
        <f>-Table2[[#This Row],[Multiplier]]*'Input Data'!$B$3</f>
        <v>350000</v>
      </c>
      <c r="G1268">
        <f>(1 - (1 / (1 + EXP(-((Table2[[#This Row],[Volume]] / 1000) - 4.25))))) * 0.4 + 0.6</f>
        <v>0.62817469235712675</v>
      </c>
      <c r="H1268">
        <f>Table2[[#This Row],[Sigmoid]]*'Input Data'!$B$7</f>
        <v>471.13101926784509</v>
      </c>
    </row>
    <row r="1269" spans="1:8" x14ac:dyDescent="0.25">
      <c r="A1269">
        <v>6835</v>
      </c>
      <c r="B1269">
        <f>IF(Table2[[#This Row],[Volume]]&lt;'Input Data'!$B$9,'Input Data'!$B$9,IF(Table2[[#This Row],[Volume]]&gt;'Input Data'!$B$10,'Input Data'!$B$10,Table2[[#This Row],[Volume]]))</f>
        <v>6835</v>
      </c>
      <c r="C1269" s="18">
        <f>ROUNDDOWN((Table2[[#This Row],[Volume Used]]-'Input Data'!$B$9)/'Input Data'!$B$11,0)*'Input Data'!$B$12</f>
        <v>0.25</v>
      </c>
      <c r="D1269" s="15">
        <f>-(Table2[[#This Row],[Volume]]*(1-Table2[[#This Row],[Discount]])*'Input Data'!$B$2)/Table2[[#This Row],[Volume]]</f>
        <v>375</v>
      </c>
      <c r="E1269">
        <f>ROUNDUP(Table2[[#This Row],[Volume]]/'Input Data'!$B$13,0)</f>
        <v>7</v>
      </c>
      <c r="F1269">
        <f>-Table2[[#This Row],[Multiplier]]*'Input Data'!$B$3</f>
        <v>350000</v>
      </c>
      <c r="G1269">
        <f>(1 - (1 / (1 + EXP(-((Table2[[#This Row],[Volume]] / 1000) - 4.25))))) * 0.4 + 0.6</f>
        <v>0.62804402248856717</v>
      </c>
      <c r="H1269">
        <f>Table2[[#This Row],[Sigmoid]]*'Input Data'!$B$7</f>
        <v>471.03301686642538</v>
      </c>
    </row>
    <row r="1270" spans="1:8" x14ac:dyDescent="0.25">
      <c r="A1270">
        <v>6840</v>
      </c>
      <c r="B1270">
        <f>IF(Table2[[#This Row],[Volume]]&lt;'Input Data'!$B$9,'Input Data'!$B$9,IF(Table2[[#This Row],[Volume]]&gt;'Input Data'!$B$10,'Input Data'!$B$10,Table2[[#This Row],[Volume]]))</f>
        <v>6840</v>
      </c>
      <c r="C1270" s="18">
        <f>ROUNDDOWN((Table2[[#This Row],[Volume Used]]-'Input Data'!$B$9)/'Input Data'!$B$11,0)*'Input Data'!$B$12</f>
        <v>0.25</v>
      </c>
      <c r="D1270" s="15">
        <f>-(Table2[[#This Row],[Volume]]*(1-Table2[[#This Row],[Discount]])*'Input Data'!$B$2)/Table2[[#This Row],[Volume]]</f>
        <v>375</v>
      </c>
      <c r="E1270">
        <f>ROUNDUP(Table2[[#This Row],[Volume]]/'Input Data'!$B$13,0)</f>
        <v>7</v>
      </c>
      <c r="F1270">
        <f>-Table2[[#This Row],[Multiplier]]*'Input Data'!$B$3</f>
        <v>350000</v>
      </c>
      <c r="G1270">
        <f>(1 - (1 / (1 + EXP(-((Table2[[#This Row],[Volume]] / 1000) - 4.25))))) * 0.4 + 0.6</f>
        <v>0.62791391315063205</v>
      </c>
      <c r="H1270">
        <f>Table2[[#This Row],[Sigmoid]]*'Input Data'!$B$7</f>
        <v>470.93543486297403</v>
      </c>
    </row>
    <row r="1271" spans="1:8" x14ac:dyDescent="0.25">
      <c r="A1271">
        <v>6845</v>
      </c>
      <c r="B1271">
        <f>IF(Table2[[#This Row],[Volume]]&lt;'Input Data'!$B$9,'Input Data'!$B$9,IF(Table2[[#This Row],[Volume]]&gt;'Input Data'!$B$10,'Input Data'!$B$10,Table2[[#This Row],[Volume]]))</f>
        <v>6845</v>
      </c>
      <c r="C1271" s="18">
        <f>ROUNDDOWN((Table2[[#This Row],[Volume Used]]-'Input Data'!$B$9)/'Input Data'!$B$11,0)*'Input Data'!$B$12</f>
        <v>0.25</v>
      </c>
      <c r="D1271" s="15">
        <f>-(Table2[[#This Row],[Volume]]*(1-Table2[[#This Row],[Discount]])*'Input Data'!$B$2)/Table2[[#This Row],[Volume]]</f>
        <v>375</v>
      </c>
      <c r="E1271">
        <f>ROUNDUP(Table2[[#This Row],[Volume]]/'Input Data'!$B$13,0)</f>
        <v>7</v>
      </c>
      <c r="F1271">
        <f>-Table2[[#This Row],[Multiplier]]*'Input Data'!$B$3</f>
        <v>350000</v>
      </c>
      <c r="G1271">
        <f>(1 - (1 / (1 + EXP(-((Table2[[#This Row],[Volume]] / 1000) - 4.25))))) * 0.4 + 0.6</f>
        <v>0.62778436236022561</v>
      </c>
      <c r="H1271">
        <f>Table2[[#This Row],[Sigmoid]]*'Input Data'!$B$7</f>
        <v>470.83827177016923</v>
      </c>
    </row>
    <row r="1272" spans="1:8" x14ac:dyDescent="0.25">
      <c r="A1272">
        <v>6850</v>
      </c>
      <c r="B1272">
        <f>IF(Table2[[#This Row],[Volume]]&lt;'Input Data'!$B$9,'Input Data'!$B$9,IF(Table2[[#This Row],[Volume]]&gt;'Input Data'!$B$10,'Input Data'!$B$10,Table2[[#This Row],[Volume]]))</f>
        <v>6850</v>
      </c>
      <c r="C1272" s="18">
        <f>ROUNDDOWN((Table2[[#This Row],[Volume Used]]-'Input Data'!$B$9)/'Input Data'!$B$11,0)*'Input Data'!$B$12</f>
        <v>0.25</v>
      </c>
      <c r="D1272" s="15">
        <f>-(Table2[[#This Row],[Volume]]*(1-Table2[[#This Row],[Discount]])*'Input Data'!$B$2)/Table2[[#This Row],[Volume]]</f>
        <v>375</v>
      </c>
      <c r="E1272">
        <f>ROUNDUP(Table2[[#This Row],[Volume]]/'Input Data'!$B$13,0)</f>
        <v>7</v>
      </c>
      <c r="F1272">
        <f>-Table2[[#This Row],[Multiplier]]*'Input Data'!$B$3</f>
        <v>350000</v>
      </c>
      <c r="G1272">
        <f>(1 - (1 / (1 + EXP(-((Table2[[#This Row],[Volume]] / 1000) - 4.25))))) * 0.4 + 0.6</f>
        <v>0.6276553681373388</v>
      </c>
      <c r="H1272">
        <f>Table2[[#This Row],[Sigmoid]]*'Input Data'!$B$7</f>
        <v>470.74152610300411</v>
      </c>
    </row>
    <row r="1273" spans="1:8" x14ac:dyDescent="0.25">
      <c r="A1273">
        <v>6855</v>
      </c>
      <c r="B1273">
        <f>IF(Table2[[#This Row],[Volume]]&lt;'Input Data'!$B$9,'Input Data'!$B$9,IF(Table2[[#This Row],[Volume]]&gt;'Input Data'!$B$10,'Input Data'!$B$10,Table2[[#This Row],[Volume]]))</f>
        <v>6855</v>
      </c>
      <c r="C1273" s="18">
        <f>ROUNDDOWN((Table2[[#This Row],[Volume Used]]-'Input Data'!$B$9)/'Input Data'!$B$11,0)*'Input Data'!$B$12</f>
        <v>0.25</v>
      </c>
      <c r="D1273" s="15">
        <f>-(Table2[[#This Row],[Volume]]*(1-Table2[[#This Row],[Discount]])*'Input Data'!$B$2)/Table2[[#This Row],[Volume]]</f>
        <v>375</v>
      </c>
      <c r="E1273">
        <f>ROUNDUP(Table2[[#This Row],[Volume]]/'Input Data'!$B$13,0)</f>
        <v>7</v>
      </c>
      <c r="F1273">
        <f>-Table2[[#This Row],[Multiplier]]*'Input Data'!$B$3</f>
        <v>350000</v>
      </c>
      <c r="G1273">
        <f>(1 - (1 / (1 + EXP(-((Table2[[#This Row],[Volume]] / 1000) - 4.25))))) * 0.4 + 0.6</f>
        <v>0.62752692850508385</v>
      </c>
      <c r="H1273">
        <f>Table2[[#This Row],[Sigmoid]]*'Input Data'!$B$7</f>
        <v>470.6451963788129</v>
      </c>
    </row>
    <row r="1274" spans="1:8" x14ac:dyDescent="0.25">
      <c r="A1274">
        <v>6860</v>
      </c>
      <c r="B1274">
        <f>IF(Table2[[#This Row],[Volume]]&lt;'Input Data'!$B$9,'Input Data'!$B$9,IF(Table2[[#This Row],[Volume]]&gt;'Input Data'!$B$10,'Input Data'!$B$10,Table2[[#This Row],[Volume]]))</f>
        <v>6860</v>
      </c>
      <c r="C1274" s="18">
        <f>ROUNDDOWN((Table2[[#This Row],[Volume Used]]-'Input Data'!$B$9)/'Input Data'!$B$11,0)*'Input Data'!$B$12</f>
        <v>0.25</v>
      </c>
      <c r="D1274" s="15">
        <f>-(Table2[[#This Row],[Volume]]*(1-Table2[[#This Row],[Discount]])*'Input Data'!$B$2)/Table2[[#This Row],[Volume]]</f>
        <v>375</v>
      </c>
      <c r="E1274">
        <f>ROUNDUP(Table2[[#This Row],[Volume]]/'Input Data'!$B$13,0)</f>
        <v>7</v>
      </c>
      <c r="F1274">
        <f>-Table2[[#This Row],[Multiplier]]*'Input Data'!$B$3</f>
        <v>350000</v>
      </c>
      <c r="G1274">
        <f>(1 - (1 / (1 + EXP(-((Table2[[#This Row],[Volume]] / 1000) - 4.25))))) * 0.4 + 0.6</f>
        <v>0.62739904148973036</v>
      </c>
      <c r="H1274">
        <f>Table2[[#This Row],[Sigmoid]]*'Input Data'!$B$7</f>
        <v>470.54928111729777</v>
      </c>
    </row>
    <row r="1275" spans="1:8" x14ac:dyDescent="0.25">
      <c r="A1275">
        <v>6865</v>
      </c>
      <c r="B1275">
        <f>IF(Table2[[#This Row],[Volume]]&lt;'Input Data'!$B$9,'Input Data'!$B$9,IF(Table2[[#This Row],[Volume]]&gt;'Input Data'!$B$10,'Input Data'!$B$10,Table2[[#This Row],[Volume]]))</f>
        <v>6865</v>
      </c>
      <c r="C1275" s="18">
        <f>ROUNDDOWN((Table2[[#This Row],[Volume Used]]-'Input Data'!$B$9)/'Input Data'!$B$11,0)*'Input Data'!$B$12</f>
        <v>0.25</v>
      </c>
      <c r="D1275" s="15">
        <f>-(Table2[[#This Row],[Volume]]*(1-Table2[[#This Row],[Discount]])*'Input Data'!$B$2)/Table2[[#This Row],[Volume]]</f>
        <v>375</v>
      </c>
      <c r="E1275">
        <f>ROUNDUP(Table2[[#This Row],[Volume]]/'Input Data'!$B$13,0)</f>
        <v>7</v>
      </c>
      <c r="F1275">
        <f>-Table2[[#This Row],[Multiplier]]*'Input Data'!$B$3</f>
        <v>350000</v>
      </c>
      <c r="G1275">
        <f>(1 - (1 / (1 + EXP(-((Table2[[#This Row],[Volume]] / 1000) - 4.25))))) * 0.4 + 0.6</f>
        <v>0.62727170512073949</v>
      </c>
      <c r="H1275">
        <f>Table2[[#This Row],[Sigmoid]]*'Input Data'!$B$7</f>
        <v>470.45377884055461</v>
      </c>
    </row>
    <row r="1276" spans="1:8" x14ac:dyDescent="0.25">
      <c r="A1276">
        <v>6870</v>
      </c>
      <c r="B1276">
        <f>IF(Table2[[#This Row],[Volume]]&lt;'Input Data'!$B$9,'Input Data'!$B$9,IF(Table2[[#This Row],[Volume]]&gt;'Input Data'!$B$10,'Input Data'!$B$10,Table2[[#This Row],[Volume]]))</f>
        <v>6870</v>
      </c>
      <c r="C1276" s="18">
        <f>ROUNDDOWN((Table2[[#This Row],[Volume Used]]-'Input Data'!$B$9)/'Input Data'!$B$11,0)*'Input Data'!$B$12</f>
        <v>0.25</v>
      </c>
      <c r="D1276" s="15">
        <f>-(Table2[[#This Row],[Volume]]*(1-Table2[[#This Row],[Discount]])*'Input Data'!$B$2)/Table2[[#This Row],[Volume]]</f>
        <v>375</v>
      </c>
      <c r="E1276">
        <f>ROUNDUP(Table2[[#This Row],[Volume]]/'Input Data'!$B$13,0)</f>
        <v>7</v>
      </c>
      <c r="F1276">
        <f>-Table2[[#This Row],[Multiplier]]*'Input Data'!$B$3</f>
        <v>350000</v>
      </c>
      <c r="G1276">
        <f>(1 - (1 / (1 + EXP(-((Table2[[#This Row],[Volume]] / 1000) - 4.25))))) * 0.4 + 0.6</f>
        <v>0.62714491743079781</v>
      </c>
      <c r="H1276">
        <f>Table2[[#This Row],[Sigmoid]]*'Input Data'!$B$7</f>
        <v>470.35868807309834</v>
      </c>
    </row>
    <row r="1277" spans="1:8" x14ac:dyDescent="0.25">
      <c r="A1277">
        <v>6875</v>
      </c>
      <c r="B1277">
        <f>IF(Table2[[#This Row],[Volume]]&lt;'Input Data'!$B$9,'Input Data'!$B$9,IF(Table2[[#This Row],[Volume]]&gt;'Input Data'!$B$10,'Input Data'!$B$10,Table2[[#This Row],[Volume]]))</f>
        <v>6875</v>
      </c>
      <c r="C1277" s="18">
        <f>ROUNDDOWN((Table2[[#This Row],[Volume Used]]-'Input Data'!$B$9)/'Input Data'!$B$11,0)*'Input Data'!$B$12</f>
        <v>0.25</v>
      </c>
      <c r="D1277" s="15">
        <f>-(Table2[[#This Row],[Volume]]*(1-Table2[[#This Row],[Discount]])*'Input Data'!$B$2)/Table2[[#This Row],[Volume]]</f>
        <v>375</v>
      </c>
      <c r="E1277">
        <f>ROUNDUP(Table2[[#This Row],[Volume]]/'Input Data'!$B$13,0)</f>
        <v>7</v>
      </c>
      <c r="F1277">
        <f>-Table2[[#This Row],[Multiplier]]*'Input Data'!$B$3</f>
        <v>350000</v>
      </c>
      <c r="G1277">
        <f>(1 - (1 / (1 + EXP(-((Table2[[#This Row],[Volume]] / 1000) - 4.25))))) * 0.4 + 0.6</f>
        <v>0.62701867645585163</v>
      </c>
      <c r="H1277">
        <f>Table2[[#This Row],[Sigmoid]]*'Input Data'!$B$7</f>
        <v>470.26400734188871</v>
      </c>
    </row>
    <row r="1278" spans="1:8" x14ac:dyDescent="0.25">
      <c r="A1278">
        <v>6880</v>
      </c>
      <c r="B1278">
        <f>IF(Table2[[#This Row],[Volume]]&lt;'Input Data'!$B$9,'Input Data'!$B$9,IF(Table2[[#This Row],[Volume]]&gt;'Input Data'!$B$10,'Input Data'!$B$10,Table2[[#This Row],[Volume]]))</f>
        <v>6880</v>
      </c>
      <c r="C1278" s="18">
        <f>ROUNDDOWN((Table2[[#This Row],[Volume Used]]-'Input Data'!$B$9)/'Input Data'!$B$11,0)*'Input Data'!$B$12</f>
        <v>0.25</v>
      </c>
      <c r="D1278" s="15">
        <f>-(Table2[[#This Row],[Volume]]*(1-Table2[[#This Row],[Discount]])*'Input Data'!$B$2)/Table2[[#This Row],[Volume]]</f>
        <v>375</v>
      </c>
      <c r="E1278">
        <f>ROUNDUP(Table2[[#This Row],[Volume]]/'Input Data'!$B$13,0)</f>
        <v>7</v>
      </c>
      <c r="F1278">
        <f>-Table2[[#This Row],[Multiplier]]*'Input Data'!$B$3</f>
        <v>350000</v>
      </c>
      <c r="G1278">
        <f>(1 - (1 / (1 + EXP(-((Table2[[#This Row],[Volume]] / 1000) - 4.25))))) * 0.4 + 0.6</f>
        <v>0.62689298023513995</v>
      </c>
      <c r="H1278">
        <f>Table2[[#This Row],[Sigmoid]]*'Input Data'!$B$7</f>
        <v>470.16973517635495</v>
      </c>
    </row>
    <row r="1279" spans="1:8" x14ac:dyDescent="0.25">
      <c r="A1279">
        <v>6885</v>
      </c>
      <c r="B1279">
        <f>IF(Table2[[#This Row],[Volume]]&lt;'Input Data'!$B$9,'Input Data'!$B$9,IF(Table2[[#This Row],[Volume]]&gt;'Input Data'!$B$10,'Input Data'!$B$10,Table2[[#This Row],[Volume]]))</f>
        <v>6885</v>
      </c>
      <c r="C1279" s="18">
        <f>ROUNDDOWN((Table2[[#This Row],[Volume Used]]-'Input Data'!$B$9)/'Input Data'!$B$11,0)*'Input Data'!$B$12</f>
        <v>0.25</v>
      </c>
      <c r="D1279" s="15">
        <f>-(Table2[[#This Row],[Volume]]*(1-Table2[[#This Row],[Discount]])*'Input Data'!$B$2)/Table2[[#This Row],[Volume]]</f>
        <v>375</v>
      </c>
      <c r="E1279">
        <f>ROUNDUP(Table2[[#This Row],[Volume]]/'Input Data'!$B$13,0)</f>
        <v>7</v>
      </c>
      <c r="F1279">
        <f>-Table2[[#This Row],[Multiplier]]*'Input Data'!$B$3</f>
        <v>350000</v>
      </c>
      <c r="G1279">
        <f>(1 - (1 / (1 + EXP(-((Table2[[#This Row],[Volume]] / 1000) - 4.25))))) * 0.4 + 0.6</f>
        <v>0.62676782681122745</v>
      </c>
      <c r="H1279">
        <f>Table2[[#This Row],[Sigmoid]]*'Input Data'!$B$7</f>
        <v>470.07587010842059</v>
      </c>
    </row>
    <row r="1280" spans="1:8" x14ac:dyDescent="0.25">
      <c r="A1280">
        <v>6890</v>
      </c>
      <c r="B1280">
        <f>IF(Table2[[#This Row],[Volume]]&lt;'Input Data'!$B$9,'Input Data'!$B$9,IF(Table2[[#This Row],[Volume]]&gt;'Input Data'!$B$10,'Input Data'!$B$10,Table2[[#This Row],[Volume]]))</f>
        <v>6890</v>
      </c>
      <c r="C1280" s="18">
        <f>ROUNDDOWN((Table2[[#This Row],[Volume Used]]-'Input Data'!$B$9)/'Input Data'!$B$11,0)*'Input Data'!$B$12</f>
        <v>0.25</v>
      </c>
      <c r="D1280" s="15">
        <f>-(Table2[[#This Row],[Volume]]*(1-Table2[[#This Row],[Discount]])*'Input Data'!$B$2)/Table2[[#This Row],[Volume]]</f>
        <v>375</v>
      </c>
      <c r="E1280">
        <f>ROUNDUP(Table2[[#This Row],[Volume]]/'Input Data'!$B$13,0)</f>
        <v>7</v>
      </c>
      <c r="F1280">
        <f>-Table2[[#This Row],[Multiplier]]*'Input Data'!$B$3</f>
        <v>350000</v>
      </c>
      <c r="G1280">
        <f>(1 - (1 / (1 + EXP(-((Table2[[#This Row],[Volume]] / 1000) - 4.25))))) * 0.4 + 0.6</f>
        <v>0.62664321423003622</v>
      </c>
      <c r="H1280">
        <f>Table2[[#This Row],[Sigmoid]]*'Input Data'!$B$7</f>
        <v>469.98241067252718</v>
      </c>
    </row>
    <row r="1281" spans="1:8" x14ac:dyDescent="0.25">
      <c r="A1281">
        <v>6895</v>
      </c>
      <c r="B1281">
        <f>IF(Table2[[#This Row],[Volume]]&lt;'Input Data'!$B$9,'Input Data'!$B$9,IF(Table2[[#This Row],[Volume]]&gt;'Input Data'!$B$10,'Input Data'!$B$10,Table2[[#This Row],[Volume]]))</f>
        <v>6895</v>
      </c>
      <c r="C1281" s="18">
        <f>ROUNDDOWN((Table2[[#This Row],[Volume Used]]-'Input Data'!$B$9)/'Input Data'!$B$11,0)*'Input Data'!$B$12</f>
        <v>0.25</v>
      </c>
      <c r="D1281" s="15">
        <f>-(Table2[[#This Row],[Volume]]*(1-Table2[[#This Row],[Discount]])*'Input Data'!$B$2)/Table2[[#This Row],[Volume]]</f>
        <v>375</v>
      </c>
      <c r="E1281">
        <f>ROUNDUP(Table2[[#This Row],[Volume]]/'Input Data'!$B$13,0)</f>
        <v>7</v>
      </c>
      <c r="F1281">
        <f>-Table2[[#This Row],[Multiplier]]*'Input Data'!$B$3</f>
        <v>350000</v>
      </c>
      <c r="G1281">
        <f>(1 - (1 / (1 + EXP(-((Table2[[#This Row],[Volume]] / 1000) - 4.25))))) * 0.4 + 0.6</f>
        <v>0.62651914054087865</v>
      </c>
      <c r="H1281">
        <f>Table2[[#This Row],[Sigmoid]]*'Input Data'!$B$7</f>
        <v>469.88935540565899</v>
      </c>
    </row>
    <row r="1282" spans="1:8" x14ac:dyDescent="0.25">
      <c r="A1282">
        <v>6900</v>
      </c>
      <c r="B1282">
        <f>IF(Table2[[#This Row],[Volume]]&lt;'Input Data'!$B$9,'Input Data'!$B$9,IF(Table2[[#This Row],[Volume]]&gt;'Input Data'!$B$10,'Input Data'!$B$10,Table2[[#This Row],[Volume]]))</f>
        <v>6900</v>
      </c>
      <c r="C1282" s="18">
        <f>ROUNDDOWN((Table2[[#This Row],[Volume Used]]-'Input Data'!$B$9)/'Input Data'!$B$11,0)*'Input Data'!$B$12</f>
        <v>0.25</v>
      </c>
      <c r="D1282" s="15">
        <f>-(Table2[[#This Row],[Volume]]*(1-Table2[[#This Row],[Discount]])*'Input Data'!$B$2)/Table2[[#This Row],[Volume]]</f>
        <v>375</v>
      </c>
      <c r="E1282">
        <f>ROUNDUP(Table2[[#This Row],[Volume]]/'Input Data'!$B$13,0)</f>
        <v>7</v>
      </c>
      <c r="F1282">
        <f>-Table2[[#This Row],[Multiplier]]*'Input Data'!$B$3</f>
        <v>350000</v>
      </c>
      <c r="G1282">
        <f>(1 - (1 / (1 + EXP(-((Table2[[#This Row],[Volume]] / 1000) - 4.25))))) * 0.4 + 0.6</f>
        <v>0.62639560379648751</v>
      </c>
      <c r="H1282">
        <f>Table2[[#This Row],[Sigmoid]]*'Input Data'!$B$7</f>
        <v>469.79670284736562</v>
      </c>
    </row>
    <row r="1283" spans="1:8" x14ac:dyDescent="0.25">
      <c r="A1283">
        <v>6905</v>
      </c>
      <c r="B1283">
        <f>IF(Table2[[#This Row],[Volume]]&lt;'Input Data'!$B$9,'Input Data'!$B$9,IF(Table2[[#This Row],[Volume]]&gt;'Input Data'!$B$10,'Input Data'!$B$10,Table2[[#This Row],[Volume]]))</f>
        <v>6905</v>
      </c>
      <c r="C1283" s="18">
        <f>ROUNDDOWN((Table2[[#This Row],[Volume Used]]-'Input Data'!$B$9)/'Input Data'!$B$11,0)*'Input Data'!$B$12</f>
        <v>0.25</v>
      </c>
      <c r="D1283" s="15">
        <f>-(Table2[[#This Row],[Volume]]*(1-Table2[[#This Row],[Discount]])*'Input Data'!$B$2)/Table2[[#This Row],[Volume]]</f>
        <v>375</v>
      </c>
      <c r="E1283">
        <f>ROUNDUP(Table2[[#This Row],[Volume]]/'Input Data'!$B$13,0)</f>
        <v>7</v>
      </c>
      <c r="F1283">
        <f>-Table2[[#This Row],[Multiplier]]*'Input Data'!$B$3</f>
        <v>350000</v>
      </c>
      <c r="G1283">
        <f>(1 - (1 / (1 + EXP(-((Table2[[#This Row],[Volume]] / 1000) - 4.25))))) * 0.4 + 0.6</f>
        <v>0.62627260205304836</v>
      </c>
      <c r="H1283">
        <f>Table2[[#This Row],[Sigmoid]]*'Input Data'!$B$7</f>
        <v>469.70445153978625</v>
      </c>
    </row>
    <row r="1284" spans="1:8" x14ac:dyDescent="0.25">
      <c r="A1284">
        <v>6910</v>
      </c>
      <c r="B1284">
        <f>IF(Table2[[#This Row],[Volume]]&lt;'Input Data'!$B$9,'Input Data'!$B$9,IF(Table2[[#This Row],[Volume]]&gt;'Input Data'!$B$10,'Input Data'!$B$10,Table2[[#This Row],[Volume]]))</f>
        <v>6910</v>
      </c>
      <c r="C1284" s="18">
        <f>ROUNDDOWN((Table2[[#This Row],[Volume Used]]-'Input Data'!$B$9)/'Input Data'!$B$11,0)*'Input Data'!$B$12</f>
        <v>0.25</v>
      </c>
      <c r="D1284" s="15">
        <f>-(Table2[[#This Row],[Volume]]*(1-Table2[[#This Row],[Discount]])*'Input Data'!$B$2)/Table2[[#This Row],[Volume]]</f>
        <v>375</v>
      </c>
      <c r="E1284">
        <f>ROUNDUP(Table2[[#This Row],[Volume]]/'Input Data'!$B$13,0)</f>
        <v>7</v>
      </c>
      <c r="F1284">
        <f>-Table2[[#This Row],[Multiplier]]*'Input Data'!$B$3</f>
        <v>350000</v>
      </c>
      <c r="G1284">
        <f>(1 - (1 / (1 + EXP(-((Table2[[#This Row],[Volume]] / 1000) - 4.25))))) * 0.4 + 0.6</f>
        <v>0.62615013337022907</v>
      </c>
      <c r="H1284">
        <f>Table2[[#This Row],[Sigmoid]]*'Input Data'!$B$7</f>
        <v>469.61260002767182</v>
      </c>
    </row>
    <row r="1285" spans="1:8" x14ac:dyDescent="0.25">
      <c r="A1285">
        <v>6915</v>
      </c>
      <c r="B1285">
        <f>IF(Table2[[#This Row],[Volume]]&lt;'Input Data'!$B$9,'Input Data'!$B$9,IF(Table2[[#This Row],[Volume]]&gt;'Input Data'!$B$10,'Input Data'!$B$10,Table2[[#This Row],[Volume]]))</f>
        <v>6915</v>
      </c>
      <c r="C1285" s="18">
        <f>ROUNDDOWN((Table2[[#This Row],[Volume Used]]-'Input Data'!$B$9)/'Input Data'!$B$11,0)*'Input Data'!$B$12</f>
        <v>0.25</v>
      </c>
      <c r="D1285" s="15">
        <f>-(Table2[[#This Row],[Volume]]*(1-Table2[[#This Row],[Discount]])*'Input Data'!$B$2)/Table2[[#This Row],[Volume]]</f>
        <v>375</v>
      </c>
      <c r="E1285">
        <f>ROUNDUP(Table2[[#This Row],[Volume]]/'Input Data'!$B$13,0)</f>
        <v>7</v>
      </c>
      <c r="F1285">
        <f>-Table2[[#This Row],[Multiplier]]*'Input Data'!$B$3</f>
        <v>350000</v>
      </c>
      <c r="G1285">
        <f>(1 - (1 / (1 + EXP(-((Table2[[#This Row],[Volume]] / 1000) - 4.25))))) * 0.4 + 0.6</f>
        <v>0.62602819581121005</v>
      </c>
      <c r="H1285">
        <f>Table2[[#This Row],[Sigmoid]]*'Input Data'!$B$7</f>
        <v>469.52114685840752</v>
      </c>
    </row>
    <row r="1286" spans="1:8" x14ac:dyDescent="0.25">
      <c r="A1286">
        <v>6920</v>
      </c>
      <c r="B1286">
        <f>IF(Table2[[#This Row],[Volume]]&lt;'Input Data'!$B$9,'Input Data'!$B$9,IF(Table2[[#This Row],[Volume]]&gt;'Input Data'!$B$10,'Input Data'!$B$10,Table2[[#This Row],[Volume]]))</f>
        <v>6920</v>
      </c>
      <c r="C1286" s="18">
        <f>ROUNDDOWN((Table2[[#This Row],[Volume Used]]-'Input Data'!$B$9)/'Input Data'!$B$11,0)*'Input Data'!$B$12</f>
        <v>0.25</v>
      </c>
      <c r="D1286" s="15">
        <f>-(Table2[[#This Row],[Volume]]*(1-Table2[[#This Row],[Discount]])*'Input Data'!$B$2)/Table2[[#This Row],[Volume]]</f>
        <v>375</v>
      </c>
      <c r="E1286">
        <f>ROUNDUP(Table2[[#This Row],[Volume]]/'Input Data'!$B$13,0)</f>
        <v>7</v>
      </c>
      <c r="F1286">
        <f>-Table2[[#This Row],[Multiplier]]*'Input Data'!$B$3</f>
        <v>350000</v>
      </c>
      <c r="G1286">
        <f>(1 - (1 / (1 + EXP(-((Table2[[#This Row],[Volume]] / 1000) - 4.25))))) * 0.4 + 0.6</f>
        <v>0.62590678744271422</v>
      </c>
      <c r="H1286">
        <f>Table2[[#This Row],[Sigmoid]]*'Input Data'!$B$7</f>
        <v>469.43009058203569</v>
      </c>
    </row>
    <row r="1287" spans="1:8" x14ac:dyDescent="0.25">
      <c r="A1287">
        <v>6925</v>
      </c>
      <c r="B1287">
        <f>IF(Table2[[#This Row],[Volume]]&lt;'Input Data'!$B$9,'Input Data'!$B$9,IF(Table2[[#This Row],[Volume]]&gt;'Input Data'!$B$10,'Input Data'!$B$10,Table2[[#This Row],[Volume]]))</f>
        <v>6925</v>
      </c>
      <c r="C1287" s="18">
        <f>ROUNDDOWN((Table2[[#This Row],[Volume Used]]-'Input Data'!$B$9)/'Input Data'!$B$11,0)*'Input Data'!$B$12</f>
        <v>0.25</v>
      </c>
      <c r="D1287" s="15">
        <f>-(Table2[[#This Row],[Volume]]*(1-Table2[[#This Row],[Discount]])*'Input Data'!$B$2)/Table2[[#This Row],[Volume]]</f>
        <v>375</v>
      </c>
      <c r="E1287">
        <f>ROUNDUP(Table2[[#This Row],[Volume]]/'Input Data'!$B$13,0)</f>
        <v>7</v>
      </c>
      <c r="F1287">
        <f>-Table2[[#This Row],[Multiplier]]*'Input Data'!$B$3</f>
        <v>350000</v>
      </c>
      <c r="G1287">
        <f>(1 - (1 / (1 + EXP(-((Table2[[#This Row],[Volume]] / 1000) - 4.25))))) * 0.4 + 0.6</f>
        <v>0.62578590633503584</v>
      </c>
      <c r="H1287">
        <f>Table2[[#This Row],[Sigmoid]]*'Input Data'!$B$7</f>
        <v>469.3394297512769</v>
      </c>
    </row>
    <row r="1288" spans="1:8" x14ac:dyDescent="0.25">
      <c r="A1288">
        <v>6930</v>
      </c>
      <c r="B1288">
        <f>IF(Table2[[#This Row],[Volume]]&lt;'Input Data'!$B$9,'Input Data'!$B$9,IF(Table2[[#This Row],[Volume]]&gt;'Input Data'!$B$10,'Input Data'!$B$10,Table2[[#This Row],[Volume]]))</f>
        <v>6930</v>
      </c>
      <c r="C1288" s="18">
        <f>ROUNDDOWN((Table2[[#This Row],[Volume Used]]-'Input Data'!$B$9)/'Input Data'!$B$11,0)*'Input Data'!$B$12</f>
        <v>0.25</v>
      </c>
      <c r="D1288" s="15">
        <f>-(Table2[[#This Row],[Volume]]*(1-Table2[[#This Row],[Discount]])*'Input Data'!$B$2)/Table2[[#This Row],[Volume]]</f>
        <v>375</v>
      </c>
      <c r="E1288">
        <f>ROUNDUP(Table2[[#This Row],[Volume]]/'Input Data'!$B$13,0)</f>
        <v>7</v>
      </c>
      <c r="F1288">
        <f>-Table2[[#This Row],[Multiplier]]*'Input Data'!$B$3</f>
        <v>350000</v>
      </c>
      <c r="G1288">
        <f>(1 - (1 / (1 + EXP(-((Table2[[#This Row],[Volume]] / 1000) - 4.25))))) * 0.4 + 0.6</f>
        <v>0.62566555056206952</v>
      </c>
      <c r="H1288">
        <f>Table2[[#This Row],[Sigmoid]]*'Input Data'!$B$7</f>
        <v>469.24916292155211</v>
      </c>
    </row>
    <row r="1289" spans="1:8" x14ac:dyDescent="0.25">
      <c r="A1289">
        <v>6935</v>
      </c>
      <c r="B1289">
        <f>IF(Table2[[#This Row],[Volume]]&lt;'Input Data'!$B$9,'Input Data'!$B$9,IF(Table2[[#This Row],[Volume]]&gt;'Input Data'!$B$10,'Input Data'!$B$10,Table2[[#This Row],[Volume]]))</f>
        <v>6935</v>
      </c>
      <c r="C1289" s="18">
        <f>ROUNDDOWN((Table2[[#This Row],[Volume Used]]-'Input Data'!$B$9)/'Input Data'!$B$11,0)*'Input Data'!$B$12</f>
        <v>0.25</v>
      </c>
      <c r="D1289" s="15">
        <f>-(Table2[[#This Row],[Volume]]*(1-Table2[[#This Row],[Discount]])*'Input Data'!$B$2)/Table2[[#This Row],[Volume]]</f>
        <v>375</v>
      </c>
      <c r="E1289">
        <f>ROUNDUP(Table2[[#This Row],[Volume]]/'Input Data'!$B$13,0)</f>
        <v>7</v>
      </c>
      <c r="F1289">
        <f>-Table2[[#This Row],[Multiplier]]*'Input Data'!$B$3</f>
        <v>350000</v>
      </c>
      <c r="G1289">
        <f>(1 - (1 / (1 + EXP(-((Table2[[#This Row],[Volume]] / 1000) - 4.25))))) * 0.4 + 0.6</f>
        <v>0.62554571820133853</v>
      </c>
      <c r="H1289">
        <f>Table2[[#This Row],[Sigmoid]]*'Input Data'!$B$7</f>
        <v>469.15928865100392</v>
      </c>
    </row>
    <row r="1290" spans="1:8" x14ac:dyDescent="0.25">
      <c r="A1290">
        <v>6940</v>
      </c>
      <c r="B1290">
        <f>IF(Table2[[#This Row],[Volume]]&lt;'Input Data'!$B$9,'Input Data'!$B$9,IF(Table2[[#This Row],[Volume]]&gt;'Input Data'!$B$10,'Input Data'!$B$10,Table2[[#This Row],[Volume]]))</f>
        <v>6940</v>
      </c>
      <c r="C1290" s="18">
        <f>ROUNDDOWN((Table2[[#This Row],[Volume Used]]-'Input Data'!$B$9)/'Input Data'!$B$11,0)*'Input Data'!$B$12</f>
        <v>0.25</v>
      </c>
      <c r="D1290" s="15">
        <f>-(Table2[[#This Row],[Volume]]*(1-Table2[[#This Row],[Discount]])*'Input Data'!$B$2)/Table2[[#This Row],[Volume]]</f>
        <v>375</v>
      </c>
      <c r="E1290">
        <f>ROUNDUP(Table2[[#This Row],[Volume]]/'Input Data'!$B$13,0)</f>
        <v>7</v>
      </c>
      <c r="F1290">
        <f>-Table2[[#This Row],[Multiplier]]*'Input Data'!$B$3</f>
        <v>350000</v>
      </c>
      <c r="G1290">
        <f>(1 - (1 / (1 + EXP(-((Table2[[#This Row],[Volume]] / 1000) - 4.25))))) * 0.4 + 0.6</f>
        <v>0.62542640733402211</v>
      </c>
      <c r="H1290">
        <f>Table2[[#This Row],[Sigmoid]]*'Input Data'!$B$7</f>
        <v>469.06980550051657</v>
      </c>
    </row>
    <row r="1291" spans="1:8" x14ac:dyDescent="0.25">
      <c r="A1291">
        <v>6945</v>
      </c>
      <c r="B1291">
        <f>IF(Table2[[#This Row],[Volume]]&lt;'Input Data'!$B$9,'Input Data'!$B$9,IF(Table2[[#This Row],[Volume]]&gt;'Input Data'!$B$10,'Input Data'!$B$10,Table2[[#This Row],[Volume]]))</f>
        <v>6945</v>
      </c>
      <c r="C1291" s="18">
        <f>ROUNDDOWN((Table2[[#This Row],[Volume Used]]-'Input Data'!$B$9)/'Input Data'!$B$11,0)*'Input Data'!$B$12</f>
        <v>0.25</v>
      </c>
      <c r="D1291" s="15">
        <f>-(Table2[[#This Row],[Volume]]*(1-Table2[[#This Row],[Discount]])*'Input Data'!$B$2)/Table2[[#This Row],[Volume]]</f>
        <v>375</v>
      </c>
      <c r="E1291">
        <f>ROUNDUP(Table2[[#This Row],[Volume]]/'Input Data'!$B$13,0)</f>
        <v>7</v>
      </c>
      <c r="F1291">
        <f>-Table2[[#This Row],[Multiplier]]*'Input Data'!$B$3</f>
        <v>350000</v>
      </c>
      <c r="G1291">
        <f>(1 - (1 / (1 + EXP(-((Table2[[#This Row],[Volume]] / 1000) - 4.25))))) * 0.4 + 0.6</f>
        <v>0.62530761604498397</v>
      </c>
      <c r="H1291">
        <f>Table2[[#This Row],[Sigmoid]]*'Input Data'!$B$7</f>
        <v>468.98071203373797</v>
      </c>
    </row>
    <row r="1292" spans="1:8" x14ac:dyDescent="0.25">
      <c r="A1292">
        <v>6950</v>
      </c>
      <c r="B1292">
        <f>IF(Table2[[#This Row],[Volume]]&lt;'Input Data'!$B$9,'Input Data'!$B$9,IF(Table2[[#This Row],[Volume]]&gt;'Input Data'!$B$10,'Input Data'!$B$10,Table2[[#This Row],[Volume]]))</f>
        <v>6950</v>
      </c>
      <c r="C1292" s="18">
        <f>ROUNDDOWN((Table2[[#This Row],[Volume Used]]-'Input Data'!$B$9)/'Input Data'!$B$11,0)*'Input Data'!$B$12</f>
        <v>0.25</v>
      </c>
      <c r="D1292" s="15">
        <f>-(Table2[[#This Row],[Volume]]*(1-Table2[[#This Row],[Discount]])*'Input Data'!$B$2)/Table2[[#This Row],[Volume]]</f>
        <v>375</v>
      </c>
      <c r="E1292">
        <f>ROUNDUP(Table2[[#This Row],[Volume]]/'Input Data'!$B$13,0)</f>
        <v>7</v>
      </c>
      <c r="F1292">
        <f>-Table2[[#This Row],[Multiplier]]*'Input Data'!$B$3</f>
        <v>350000</v>
      </c>
      <c r="G1292">
        <f>(1 - (1 / (1 + EXP(-((Table2[[#This Row],[Volume]] / 1000) - 4.25))))) * 0.4 + 0.6</f>
        <v>0.62518934242279856</v>
      </c>
      <c r="H1292">
        <f>Table2[[#This Row],[Sigmoid]]*'Input Data'!$B$7</f>
        <v>468.89200681709889</v>
      </c>
    </row>
    <row r="1293" spans="1:8" x14ac:dyDescent="0.25">
      <c r="A1293">
        <v>6955</v>
      </c>
      <c r="B1293">
        <f>IF(Table2[[#This Row],[Volume]]&lt;'Input Data'!$B$9,'Input Data'!$B$9,IF(Table2[[#This Row],[Volume]]&gt;'Input Data'!$B$10,'Input Data'!$B$10,Table2[[#This Row],[Volume]]))</f>
        <v>6955</v>
      </c>
      <c r="C1293" s="18">
        <f>ROUNDDOWN((Table2[[#This Row],[Volume Used]]-'Input Data'!$B$9)/'Input Data'!$B$11,0)*'Input Data'!$B$12</f>
        <v>0.25</v>
      </c>
      <c r="D1293" s="15">
        <f>-(Table2[[#This Row],[Volume]]*(1-Table2[[#This Row],[Discount]])*'Input Data'!$B$2)/Table2[[#This Row],[Volume]]</f>
        <v>375</v>
      </c>
      <c r="E1293">
        <f>ROUNDUP(Table2[[#This Row],[Volume]]/'Input Data'!$B$13,0)</f>
        <v>7</v>
      </c>
      <c r="F1293">
        <f>-Table2[[#This Row],[Multiplier]]*'Input Data'!$B$3</f>
        <v>350000</v>
      </c>
      <c r="G1293">
        <f>(1 - (1 / (1 + EXP(-((Table2[[#This Row],[Volume]] / 1000) - 4.25))))) * 0.4 + 0.6</f>
        <v>0.62507158455977785</v>
      </c>
      <c r="H1293">
        <f>Table2[[#This Row],[Sigmoid]]*'Input Data'!$B$7</f>
        <v>468.80368841983341</v>
      </c>
    </row>
    <row r="1294" spans="1:8" x14ac:dyDescent="0.25">
      <c r="A1294">
        <v>6960</v>
      </c>
      <c r="B1294">
        <f>IF(Table2[[#This Row],[Volume]]&lt;'Input Data'!$B$9,'Input Data'!$B$9,IF(Table2[[#This Row],[Volume]]&gt;'Input Data'!$B$10,'Input Data'!$B$10,Table2[[#This Row],[Volume]]))</f>
        <v>6960</v>
      </c>
      <c r="C1294" s="18">
        <f>ROUNDDOWN((Table2[[#This Row],[Volume Used]]-'Input Data'!$B$9)/'Input Data'!$B$11,0)*'Input Data'!$B$12</f>
        <v>0.25</v>
      </c>
      <c r="D1294" s="15">
        <f>-(Table2[[#This Row],[Volume]]*(1-Table2[[#This Row],[Discount]])*'Input Data'!$B$2)/Table2[[#This Row],[Volume]]</f>
        <v>375</v>
      </c>
      <c r="E1294">
        <f>ROUNDUP(Table2[[#This Row],[Volume]]/'Input Data'!$B$13,0)</f>
        <v>7</v>
      </c>
      <c r="F1294">
        <f>-Table2[[#This Row],[Multiplier]]*'Input Data'!$B$3</f>
        <v>350000</v>
      </c>
      <c r="G1294">
        <f>(1 - (1 / (1 + EXP(-((Table2[[#This Row],[Volume]] / 1000) - 4.25))))) * 0.4 + 0.6</f>
        <v>0.62495434055199783</v>
      </c>
      <c r="H1294">
        <f>Table2[[#This Row],[Sigmoid]]*'Input Data'!$B$7</f>
        <v>468.71575541399835</v>
      </c>
    </row>
    <row r="1295" spans="1:8" x14ac:dyDescent="0.25">
      <c r="A1295">
        <v>6965</v>
      </c>
      <c r="B1295">
        <f>IF(Table2[[#This Row],[Volume]]&lt;'Input Data'!$B$9,'Input Data'!$B$9,IF(Table2[[#This Row],[Volume]]&gt;'Input Data'!$B$10,'Input Data'!$B$10,Table2[[#This Row],[Volume]]))</f>
        <v>6965</v>
      </c>
      <c r="C1295" s="18">
        <f>ROUNDDOWN((Table2[[#This Row],[Volume Used]]-'Input Data'!$B$9)/'Input Data'!$B$11,0)*'Input Data'!$B$12</f>
        <v>0.25</v>
      </c>
      <c r="D1295" s="15">
        <f>-(Table2[[#This Row],[Volume]]*(1-Table2[[#This Row],[Discount]])*'Input Data'!$B$2)/Table2[[#This Row],[Volume]]</f>
        <v>375</v>
      </c>
      <c r="E1295">
        <f>ROUNDUP(Table2[[#This Row],[Volume]]/'Input Data'!$B$13,0)</f>
        <v>7</v>
      </c>
      <c r="F1295">
        <f>-Table2[[#This Row],[Multiplier]]*'Input Data'!$B$3</f>
        <v>350000</v>
      </c>
      <c r="G1295">
        <f>(1 - (1 / (1 + EXP(-((Table2[[#This Row],[Volume]] / 1000) - 4.25))))) * 0.4 + 0.6</f>
        <v>0.62483760849932346</v>
      </c>
      <c r="H1295">
        <f>Table2[[#This Row],[Sigmoid]]*'Input Data'!$B$7</f>
        <v>468.62820637449261</v>
      </c>
    </row>
    <row r="1296" spans="1:8" x14ac:dyDescent="0.25">
      <c r="A1296">
        <v>6970</v>
      </c>
      <c r="B1296">
        <f>IF(Table2[[#This Row],[Volume]]&lt;'Input Data'!$B$9,'Input Data'!$B$9,IF(Table2[[#This Row],[Volume]]&gt;'Input Data'!$B$10,'Input Data'!$B$10,Table2[[#This Row],[Volume]]))</f>
        <v>6970</v>
      </c>
      <c r="C1296" s="18">
        <f>ROUNDDOWN((Table2[[#This Row],[Volume Used]]-'Input Data'!$B$9)/'Input Data'!$B$11,0)*'Input Data'!$B$12</f>
        <v>0.25</v>
      </c>
      <c r="D1296" s="15">
        <f>-(Table2[[#This Row],[Volume]]*(1-Table2[[#This Row],[Discount]])*'Input Data'!$B$2)/Table2[[#This Row],[Volume]]</f>
        <v>375</v>
      </c>
      <c r="E1296">
        <f>ROUNDUP(Table2[[#This Row],[Volume]]/'Input Data'!$B$13,0)</f>
        <v>7</v>
      </c>
      <c r="F1296">
        <f>-Table2[[#This Row],[Multiplier]]*'Input Data'!$B$3</f>
        <v>350000</v>
      </c>
      <c r="G1296">
        <f>(1 - (1 / (1 + EXP(-((Table2[[#This Row],[Volume]] / 1000) - 4.25))))) * 0.4 + 0.6</f>
        <v>0.62472138650543541</v>
      </c>
      <c r="H1296">
        <f>Table2[[#This Row],[Sigmoid]]*'Input Data'!$B$7</f>
        <v>468.54103987907655</v>
      </c>
    </row>
    <row r="1297" spans="1:8" x14ac:dyDescent="0.25">
      <c r="A1297">
        <v>6975</v>
      </c>
      <c r="B1297">
        <f>IF(Table2[[#This Row],[Volume]]&lt;'Input Data'!$B$9,'Input Data'!$B$9,IF(Table2[[#This Row],[Volume]]&gt;'Input Data'!$B$10,'Input Data'!$B$10,Table2[[#This Row],[Volume]]))</f>
        <v>6975</v>
      </c>
      <c r="C1297" s="18">
        <f>ROUNDDOWN((Table2[[#This Row],[Volume Used]]-'Input Data'!$B$9)/'Input Data'!$B$11,0)*'Input Data'!$B$12</f>
        <v>0.25</v>
      </c>
      <c r="D1297" s="15">
        <f>-(Table2[[#This Row],[Volume]]*(1-Table2[[#This Row],[Discount]])*'Input Data'!$B$2)/Table2[[#This Row],[Volume]]</f>
        <v>375</v>
      </c>
      <c r="E1297">
        <f>ROUNDUP(Table2[[#This Row],[Volume]]/'Input Data'!$B$13,0)</f>
        <v>7</v>
      </c>
      <c r="F1297">
        <f>-Table2[[#This Row],[Multiplier]]*'Input Data'!$B$3</f>
        <v>350000</v>
      </c>
      <c r="G1297">
        <f>(1 - (1 / (1 + EXP(-((Table2[[#This Row],[Volume]] / 1000) - 4.25))))) * 0.4 + 0.6</f>
        <v>0.62460567267785383</v>
      </c>
      <c r="H1297">
        <f>Table2[[#This Row],[Sigmoid]]*'Input Data'!$B$7</f>
        <v>468.45425450839036</v>
      </c>
    </row>
    <row r="1298" spans="1:8" x14ac:dyDescent="0.25">
      <c r="A1298">
        <v>6980</v>
      </c>
      <c r="B1298">
        <f>IF(Table2[[#This Row],[Volume]]&lt;'Input Data'!$B$9,'Input Data'!$B$9,IF(Table2[[#This Row],[Volume]]&gt;'Input Data'!$B$10,'Input Data'!$B$10,Table2[[#This Row],[Volume]]))</f>
        <v>6980</v>
      </c>
      <c r="C1298" s="18">
        <f>ROUNDDOWN((Table2[[#This Row],[Volume Used]]-'Input Data'!$B$9)/'Input Data'!$B$11,0)*'Input Data'!$B$12</f>
        <v>0.25</v>
      </c>
      <c r="D1298" s="15">
        <f>-(Table2[[#This Row],[Volume]]*(1-Table2[[#This Row],[Discount]])*'Input Data'!$B$2)/Table2[[#This Row],[Volume]]</f>
        <v>375</v>
      </c>
      <c r="E1298">
        <f>ROUNDUP(Table2[[#This Row],[Volume]]/'Input Data'!$B$13,0)</f>
        <v>7</v>
      </c>
      <c r="F1298">
        <f>-Table2[[#This Row],[Multiplier]]*'Input Data'!$B$3</f>
        <v>350000</v>
      </c>
      <c r="G1298">
        <f>(1 - (1 / (1 + EXP(-((Table2[[#This Row],[Volume]] / 1000) - 4.25))))) * 0.4 + 0.6</f>
        <v>0.62449046512796313</v>
      </c>
      <c r="H1298">
        <f>Table2[[#This Row],[Sigmoid]]*'Input Data'!$B$7</f>
        <v>468.36784884597233</v>
      </c>
    </row>
    <row r="1299" spans="1:8" x14ac:dyDescent="0.25">
      <c r="A1299">
        <v>6985</v>
      </c>
      <c r="B1299">
        <f>IF(Table2[[#This Row],[Volume]]&lt;'Input Data'!$B$9,'Input Data'!$B$9,IF(Table2[[#This Row],[Volume]]&gt;'Input Data'!$B$10,'Input Data'!$B$10,Table2[[#This Row],[Volume]]))</f>
        <v>6985</v>
      </c>
      <c r="C1299" s="18">
        <f>ROUNDDOWN((Table2[[#This Row],[Volume Used]]-'Input Data'!$B$9)/'Input Data'!$B$11,0)*'Input Data'!$B$12</f>
        <v>0.25</v>
      </c>
      <c r="D1299" s="15">
        <f>-(Table2[[#This Row],[Volume]]*(1-Table2[[#This Row],[Discount]])*'Input Data'!$B$2)/Table2[[#This Row],[Volume]]</f>
        <v>375</v>
      </c>
      <c r="E1299">
        <f>ROUNDUP(Table2[[#This Row],[Volume]]/'Input Data'!$B$13,0)</f>
        <v>7</v>
      </c>
      <c r="F1299">
        <f>-Table2[[#This Row],[Multiplier]]*'Input Data'!$B$3</f>
        <v>350000</v>
      </c>
      <c r="G1299">
        <f>(1 - (1 / (1 + EXP(-((Table2[[#This Row],[Volume]] / 1000) - 4.25))))) * 0.4 + 0.6</f>
        <v>0.62437576197103695</v>
      </c>
      <c r="H1299">
        <f>Table2[[#This Row],[Sigmoid]]*'Input Data'!$B$7</f>
        <v>468.28182147827772</v>
      </c>
    </row>
    <row r="1300" spans="1:8" x14ac:dyDescent="0.25">
      <c r="A1300">
        <v>6990</v>
      </c>
      <c r="B1300">
        <f>IF(Table2[[#This Row],[Volume]]&lt;'Input Data'!$B$9,'Input Data'!$B$9,IF(Table2[[#This Row],[Volume]]&gt;'Input Data'!$B$10,'Input Data'!$B$10,Table2[[#This Row],[Volume]]))</f>
        <v>6990</v>
      </c>
      <c r="C1300" s="18">
        <f>ROUNDDOWN((Table2[[#This Row],[Volume Used]]-'Input Data'!$B$9)/'Input Data'!$B$11,0)*'Input Data'!$B$12</f>
        <v>0.25</v>
      </c>
      <c r="D1300" s="15">
        <f>-(Table2[[#This Row],[Volume]]*(1-Table2[[#This Row],[Discount]])*'Input Data'!$B$2)/Table2[[#This Row],[Volume]]</f>
        <v>375</v>
      </c>
      <c r="E1300">
        <f>ROUNDUP(Table2[[#This Row],[Volume]]/'Input Data'!$B$13,0)</f>
        <v>7</v>
      </c>
      <c r="F1300">
        <f>-Table2[[#This Row],[Multiplier]]*'Input Data'!$B$3</f>
        <v>350000</v>
      </c>
      <c r="G1300">
        <f>(1 - (1 / (1 + EXP(-((Table2[[#This Row],[Volume]] / 1000) - 4.25))))) * 0.4 + 0.6</f>
        <v>0.62426156132626087</v>
      </c>
      <c r="H1300">
        <f>Table2[[#This Row],[Sigmoid]]*'Input Data'!$B$7</f>
        <v>468.19617099469565</v>
      </c>
    </row>
    <row r="1301" spans="1:8" x14ac:dyDescent="0.25">
      <c r="A1301">
        <v>6995</v>
      </c>
      <c r="B1301">
        <f>IF(Table2[[#This Row],[Volume]]&lt;'Input Data'!$B$9,'Input Data'!$B$9,IF(Table2[[#This Row],[Volume]]&gt;'Input Data'!$B$10,'Input Data'!$B$10,Table2[[#This Row],[Volume]]))</f>
        <v>6995</v>
      </c>
      <c r="C1301" s="18">
        <f>ROUNDDOWN((Table2[[#This Row],[Volume Used]]-'Input Data'!$B$9)/'Input Data'!$B$11,0)*'Input Data'!$B$12</f>
        <v>0.25</v>
      </c>
      <c r="D1301" s="15">
        <f>-(Table2[[#This Row],[Volume]]*(1-Table2[[#This Row],[Discount]])*'Input Data'!$B$2)/Table2[[#This Row],[Volume]]</f>
        <v>375</v>
      </c>
      <c r="E1301">
        <f>ROUNDUP(Table2[[#This Row],[Volume]]/'Input Data'!$B$13,0)</f>
        <v>7</v>
      </c>
      <c r="F1301">
        <f>-Table2[[#This Row],[Multiplier]]*'Input Data'!$B$3</f>
        <v>350000</v>
      </c>
      <c r="G1301">
        <f>(1 - (1 / (1 + EXP(-((Table2[[#This Row],[Volume]] / 1000) - 4.25))))) * 0.4 + 0.6</f>
        <v>0.62414786131675615</v>
      </c>
      <c r="H1301">
        <f>Table2[[#This Row],[Sigmoid]]*'Input Data'!$B$7</f>
        <v>468.11089598756712</v>
      </c>
    </row>
    <row r="1302" spans="1:8" x14ac:dyDescent="0.25">
      <c r="A1302">
        <v>7000</v>
      </c>
      <c r="B1302">
        <f>IF(Table2[[#This Row],[Volume]]&lt;'Input Data'!$B$9,'Input Data'!$B$9,IF(Table2[[#This Row],[Volume]]&gt;'Input Data'!$B$10,'Input Data'!$B$10,Table2[[#This Row],[Volume]]))</f>
        <v>7000</v>
      </c>
      <c r="C1302" s="18">
        <f>ROUNDDOWN((Table2[[#This Row],[Volume Used]]-'Input Data'!$B$9)/'Input Data'!$B$11,0)*'Input Data'!$B$12</f>
        <v>0.25</v>
      </c>
      <c r="D1302" s="15">
        <f>-(Table2[[#This Row],[Volume]]*(1-Table2[[#This Row],[Discount]])*'Input Data'!$B$2)/Table2[[#This Row],[Volume]]</f>
        <v>375</v>
      </c>
      <c r="E1302">
        <f>ROUNDUP(Table2[[#This Row],[Volume]]/'Input Data'!$B$13,0)</f>
        <v>7</v>
      </c>
      <c r="F1302">
        <f>-Table2[[#This Row],[Multiplier]]*'Input Data'!$B$3</f>
        <v>350000</v>
      </c>
      <c r="G1302">
        <f>(1 - (1 / (1 + EXP(-((Table2[[#This Row],[Volume]] / 1000) - 4.25))))) * 0.4 + 0.6</f>
        <v>0.62403466006960306</v>
      </c>
      <c r="H1302">
        <f>Table2[[#This Row],[Sigmoid]]*'Input Data'!$B$7</f>
        <v>468.02599505220229</v>
      </c>
    </row>
    <row r="1303" spans="1:8" x14ac:dyDescent="0.25">
      <c r="A1303">
        <v>7005</v>
      </c>
      <c r="B1303">
        <f>IF(Table2[[#This Row],[Volume]]&lt;'Input Data'!$B$9,'Input Data'!$B$9,IF(Table2[[#This Row],[Volume]]&gt;'Input Data'!$B$10,'Input Data'!$B$10,Table2[[#This Row],[Volume]]))</f>
        <v>7005</v>
      </c>
      <c r="C1303" s="18">
        <f>ROUNDDOWN((Table2[[#This Row],[Volume Used]]-'Input Data'!$B$9)/'Input Data'!$B$11,0)*'Input Data'!$B$12</f>
        <v>0.25</v>
      </c>
      <c r="D1303" s="15">
        <f>-(Table2[[#This Row],[Volume]]*(1-Table2[[#This Row],[Discount]])*'Input Data'!$B$2)/Table2[[#This Row],[Volume]]</f>
        <v>375</v>
      </c>
      <c r="E1303">
        <f>ROUNDUP(Table2[[#This Row],[Volume]]/'Input Data'!$B$13,0)</f>
        <v>8</v>
      </c>
      <c r="F1303">
        <f>-Table2[[#This Row],[Multiplier]]*'Input Data'!$B$3</f>
        <v>400000</v>
      </c>
      <c r="G1303">
        <f>(1 - (1 / (1 + EXP(-((Table2[[#This Row],[Volume]] / 1000) - 4.25))))) * 0.4 + 0.6</f>
        <v>0.62392195571586284</v>
      </c>
      <c r="H1303">
        <f>Table2[[#This Row],[Sigmoid]]*'Input Data'!$B$7</f>
        <v>467.94146678689714</v>
      </c>
    </row>
    <row r="1304" spans="1:8" x14ac:dyDescent="0.25">
      <c r="A1304">
        <v>7010</v>
      </c>
      <c r="B1304">
        <f>IF(Table2[[#This Row],[Volume]]&lt;'Input Data'!$B$9,'Input Data'!$B$9,IF(Table2[[#This Row],[Volume]]&gt;'Input Data'!$B$10,'Input Data'!$B$10,Table2[[#This Row],[Volume]]))</f>
        <v>7010</v>
      </c>
      <c r="C1304" s="18">
        <f>ROUNDDOWN((Table2[[#This Row],[Volume Used]]-'Input Data'!$B$9)/'Input Data'!$B$11,0)*'Input Data'!$B$12</f>
        <v>0.25</v>
      </c>
      <c r="D1304" s="15">
        <f>-(Table2[[#This Row],[Volume]]*(1-Table2[[#This Row],[Discount]])*'Input Data'!$B$2)/Table2[[#This Row],[Volume]]</f>
        <v>375</v>
      </c>
      <c r="E1304">
        <f>ROUNDUP(Table2[[#This Row],[Volume]]/'Input Data'!$B$13,0)</f>
        <v>8</v>
      </c>
      <c r="F1304">
        <f>-Table2[[#This Row],[Multiplier]]*'Input Data'!$B$3</f>
        <v>400000</v>
      </c>
      <c r="G1304">
        <f>(1 - (1 / (1 + EXP(-((Table2[[#This Row],[Volume]] / 1000) - 4.25))))) * 0.4 + 0.6</f>
        <v>0.62380974639060061</v>
      </c>
      <c r="H1304">
        <f>Table2[[#This Row],[Sigmoid]]*'Input Data'!$B$7</f>
        <v>467.85730979295045</v>
      </c>
    </row>
    <row r="1305" spans="1:8" x14ac:dyDescent="0.25">
      <c r="A1305">
        <v>7015</v>
      </c>
      <c r="B1305">
        <f>IF(Table2[[#This Row],[Volume]]&lt;'Input Data'!$B$9,'Input Data'!$B$9,IF(Table2[[#This Row],[Volume]]&gt;'Input Data'!$B$10,'Input Data'!$B$10,Table2[[#This Row],[Volume]]))</f>
        <v>7015</v>
      </c>
      <c r="C1305" s="18">
        <f>ROUNDDOWN((Table2[[#This Row],[Volume Used]]-'Input Data'!$B$9)/'Input Data'!$B$11,0)*'Input Data'!$B$12</f>
        <v>0.25</v>
      </c>
      <c r="D1305" s="15">
        <f>-(Table2[[#This Row],[Volume]]*(1-Table2[[#This Row],[Discount]])*'Input Data'!$B$2)/Table2[[#This Row],[Volume]]</f>
        <v>375</v>
      </c>
      <c r="E1305">
        <f>ROUNDUP(Table2[[#This Row],[Volume]]/'Input Data'!$B$13,0)</f>
        <v>8</v>
      </c>
      <c r="F1305">
        <f>-Table2[[#This Row],[Multiplier]]*'Input Data'!$B$3</f>
        <v>400000</v>
      </c>
      <c r="G1305">
        <f>(1 - (1 / (1 + EXP(-((Table2[[#This Row],[Volume]] / 1000) - 4.25))))) * 0.4 + 0.6</f>
        <v>0.62369803023290626</v>
      </c>
      <c r="H1305">
        <f>Table2[[#This Row],[Sigmoid]]*'Input Data'!$B$7</f>
        <v>467.77352267467973</v>
      </c>
    </row>
    <row r="1306" spans="1:8" x14ac:dyDescent="0.25">
      <c r="A1306">
        <v>7020</v>
      </c>
      <c r="B1306">
        <f>IF(Table2[[#This Row],[Volume]]&lt;'Input Data'!$B$9,'Input Data'!$B$9,IF(Table2[[#This Row],[Volume]]&gt;'Input Data'!$B$10,'Input Data'!$B$10,Table2[[#This Row],[Volume]]))</f>
        <v>7020</v>
      </c>
      <c r="C1306" s="18">
        <f>ROUNDDOWN((Table2[[#This Row],[Volume Used]]-'Input Data'!$B$9)/'Input Data'!$B$11,0)*'Input Data'!$B$12</f>
        <v>0.25</v>
      </c>
      <c r="D1306" s="15">
        <f>-(Table2[[#This Row],[Volume]]*(1-Table2[[#This Row],[Discount]])*'Input Data'!$B$2)/Table2[[#This Row],[Volume]]</f>
        <v>375</v>
      </c>
      <c r="E1306">
        <f>ROUNDUP(Table2[[#This Row],[Volume]]/'Input Data'!$B$13,0)</f>
        <v>8</v>
      </c>
      <c r="F1306">
        <f>-Table2[[#This Row],[Multiplier]]*'Input Data'!$B$3</f>
        <v>400000</v>
      </c>
      <c r="G1306">
        <f>(1 - (1 / (1 + EXP(-((Table2[[#This Row],[Volume]] / 1000) - 4.25))))) * 0.4 + 0.6</f>
        <v>0.62358680538591671</v>
      </c>
      <c r="H1306">
        <f>Table2[[#This Row],[Sigmoid]]*'Input Data'!$B$7</f>
        <v>467.69010403943753</v>
      </c>
    </row>
    <row r="1307" spans="1:8" x14ac:dyDescent="0.25">
      <c r="A1307">
        <v>7025</v>
      </c>
      <c r="B1307">
        <f>IF(Table2[[#This Row],[Volume]]&lt;'Input Data'!$B$9,'Input Data'!$B$9,IF(Table2[[#This Row],[Volume]]&gt;'Input Data'!$B$10,'Input Data'!$B$10,Table2[[#This Row],[Volume]]))</f>
        <v>7025</v>
      </c>
      <c r="C1307" s="18">
        <f>ROUNDDOWN((Table2[[#This Row],[Volume Used]]-'Input Data'!$B$9)/'Input Data'!$B$11,0)*'Input Data'!$B$12</f>
        <v>0.25</v>
      </c>
      <c r="D1307" s="15">
        <f>-(Table2[[#This Row],[Volume]]*(1-Table2[[#This Row],[Discount]])*'Input Data'!$B$2)/Table2[[#This Row],[Volume]]</f>
        <v>375</v>
      </c>
      <c r="E1307">
        <f>ROUNDUP(Table2[[#This Row],[Volume]]/'Input Data'!$B$13,0)</f>
        <v>8</v>
      </c>
      <c r="F1307">
        <f>-Table2[[#This Row],[Multiplier]]*'Input Data'!$B$3</f>
        <v>400000</v>
      </c>
      <c r="G1307">
        <f>(1 - (1 / (1 + EXP(-((Table2[[#This Row],[Volume]] / 1000) - 4.25))))) * 0.4 + 0.6</f>
        <v>0.62347606999683647</v>
      </c>
      <c r="H1307">
        <f>Table2[[#This Row],[Sigmoid]]*'Input Data'!$B$7</f>
        <v>467.60705249762736</v>
      </c>
    </row>
    <row r="1308" spans="1:8" x14ac:dyDescent="0.25">
      <c r="A1308">
        <v>7030</v>
      </c>
      <c r="B1308">
        <f>IF(Table2[[#This Row],[Volume]]&lt;'Input Data'!$B$9,'Input Data'!$B$9,IF(Table2[[#This Row],[Volume]]&gt;'Input Data'!$B$10,'Input Data'!$B$10,Table2[[#This Row],[Volume]]))</f>
        <v>7030</v>
      </c>
      <c r="C1308" s="18">
        <f>ROUNDDOWN((Table2[[#This Row],[Volume Used]]-'Input Data'!$B$9)/'Input Data'!$B$11,0)*'Input Data'!$B$12</f>
        <v>0.25</v>
      </c>
      <c r="D1308" s="15">
        <f>-(Table2[[#This Row],[Volume]]*(1-Table2[[#This Row],[Discount]])*'Input Data'!$B$2)/Table2[[#This Row],[Volume]]</f>
        <v>375</v>
      </c>
      <c r="E1308">
        <f>ROUNDUP(Table2[[#This Row],[Volume]]/'Input Data'!$B$13,0)</f>
        <v>8</v>
      </c>
      <c r="F1308">
        <f>-Table2[[#This Row],[Multiplier]]*'Input Data'!$B$3</f>
        <v>400000</v>
      </c>
      <c r="G1308">
        <f>(1 - (1 / (1 + EXP(-((Table2[[#This Row],[Volume]] / 1000) - 4.25))))) * 0.4 + 0.6</f>
        <v>0.62336582221695847</v>
      </c>
      <c r="H1308">
        <f>Table2[[#This Row],[Sigmoid]]*'Input Data'!$B$7</f>
        <v>467.52436666271888</v>
      </c>
    </row>
    <row r="1309" spans="1:8" x14ac:dyDescent="0.25">
      <c r="A1309">
        <v>7035</v>
      </c>
      <c r="B1309">
        <f>IF(Table2[[#This Row],[Volume]]&lt;'Input Data'!$B$9,'Input Data'!$B$9,IF(Table2[[#This Row],[Volume]]&gt;'Input Data'!$B$10,'Input Data'!$B$10,Table2[[#This Row],[Volume]]))</f>
        <v>7035</v>
      </c>
      <c r="C1309" s="18">
        <f>ROUNDDOWN((Table2[[#This Row],[Volume Used]]-'Input Data'!$B$9)/'Input Data'!$B$11,0)*'Input Data'!$B$12</f>
        <v>0.25</v>
      </c>
      <c r="D1309" s="15">
        <f>-(Table2[[#This Row],[Volume]]*(1-Table2[[#This Row],[Discount]])*'Input Data'!$B$2)/Table2[[#This Row],[Volume]]</f>
        <v>375</v>
      </c>
      <c r="E1309">
        <f>ROUNDUP(Table2[[#This Row],[Volume]]/'Input Data'!$B$13,0)</f>
        <v>8</v>
      </c>
      <c r="F1309">
        <f>-Table2[[#This Row],[Multiplier]]*'Input Data'!$B$3</f>
        <v>400000</v>
      </c>
      <c r="G1309">
        <f>(1 - (1 / (1 + EXP(-((Table2[[#This Row],[Volume]] / 1000) - 4.25))))) * 0.4 + 0.6</f>
        <v>0.62325606020168434</v>
      </c>
      <c r="H1309">
        <f>Table2[[#This Row],[Sigmoid]]*'Input Data'!$B$7</f>
        <v>467.44204515126324</v>
      </c>
    </row>
    <row r="1310" spans="1:8" x14ac:dyDescent="0.25">
      <c r="A1310">
        <v>7040</v>
      </c>
      <c r="B1310">
        <f>IF(Table2[[#This Row],[Volume]]&lt;'Input Data'!$B$9,'Input Data'!$B$9,IF(Table2[[#This Row],[Volume]]&gt;'Input Data'!$B$10,'Input Data'!$B$10,Table2[[#This Row],[Volume]]))</f>
        <v>7040</v>
      </c>
      <c r="C1310" s="18">
        <f>ROUNDDOWN((Table2[[#This Row],[Volume Used]]-'Input Data'!$B$9)/'Input Data'!$B$11,0)*'Input Data'!$B$12</f>
        <v>0.25</v>
      </c>
      <c r="D1310" s="15">
        <f>-(Table2[[#This Row],[Volume]]*(1-Table2[[#This Row],[Discount]])*'Input Data'!$B$2)/Table2[[#This Row],[Volume]]</f>
        <v>375</v>
      </c>
      <c r="E1310">
        <f>ROUNDUP(Table2[[#This Row],[Volume]]/'Input Data'!$B$13,0)</f>
        <v>8</v>
      </c>
      <c r="F1310">
        <f>-Table2[[#This Row],[Multiplier]]*'Input Data'!$B$3</f>
        <v>400000</v>
      </c>
      <c r="G1310">
        <f>(1 - (1 / (1 + EXP(-((Table2[[#This Row],[Volume]] / 1000) - 4.25))))) * 0.4 + 0.6</f>
        <v>0.62314678211054442</v>
      </c>
      <c r="H1310">
        <f>Table2[[#This Row],[Sigmoid]]*'Input Data'!$B$7</f>
        <v>467.36008658290831</v>
      </c>
    </row>
    <row r="1311" spans="1:8" x14ac:dyDescent="0.25">
      <c r="A1311">
        <v>7045</v>
      </c>
      <c r="B1311">
        <f>IF(Table2[[#This Row],[Volume]]&lt;'Input Data'!$B$9,'Input Data'!$B$9,IF(Table2[[#This Row],[Volume]]&gt;'Input Data'!$B$10,'Input Data'!$B$10,Table2[[#This Row],[Volume]]))</f>
        <v>7045</v>
      </c>
      <c r="C1311" s="18">
        <f>ROUNDDOWN((Table2[[#This Row],[Volume Used]]-'Input Data'!$B$9)/'Input Data'!$B$11,0)*'Input Data'!$B$12</f>
        <v>0.25</v>
      </c>
      <c r="D1311" s="15">
        <f>-(Table2[[#This Row],[Volume]]*(1-Table2[[#This Row],[Discount]])*'Input Data'!$B$2)/Table2[[#This Row],[Volume]]</f>
        <v>375</v>
      </c>
      <c r="E1311">
        <f>ROUNDUP(Table2[[#This Row],[Volume]]/'Input Data'!$B$13,0)</f>
        <v>8</v>
      </c>
      <c r="F1311">
        <f>-Table2[[#This Row],[Multiplier]]*'Input Data'!$B$3</f>
        <v>400000</v>
      </c>
      <c r="G1311">
        <f>(1 - (1 / (1 + EXP(-((Table2[[#This Row],[Volume]] / 1000) - 4.25))))) * 0.4 + 0.6</f>
        <v>0.62303798610721683</v>
      </c>
      <c r="H1311">
        <f>Table2[[#This Row],[Sigmoid]]*'Input Data'!$B$7</f>
        <v>467.27848958041261</v>
      </c>
    </row>
    <row r="1312" spans="1:8" x14ac:dyDescent="0.25">
      <c r="A1312">
        <v>7050</v>
      </c>
      <c r="B1312">
        <f>IF(Table2[[#This Row],[Volume]]&lt;'Input Data'!$B$9,'Input Data'!$B$9,IF(Table2[[#This Row],[Volume]]&gt;'Input Data'!$B$10,'Input Data'!$B$10,Table2[[#This Row],[Volume]]))</f>
        <v>7050</v>
      </c>
      <c r="C1312" s="18">
        <f>ROUNDDOWN((Table2[[#This Row],[Volume Used]]-'Input Data'!$B$9)/'Input Data'!$B$11,0)*'Input Data'!$B$12</f>
        <v>0.25</v>
      </c>
      <c r="D1312" s="15">
        <f>-(Table2[[#This Row],[Volume]]*(1-Table2[[#This Row],[Discount]])*'Input Data'!$B$2)/Table2[[#This Row],[Volume]]</f>
        <v>375</v>
      </c>
      <c r="E1312">
        <f>ROUNDUP(Table2[[#This Row],[Volume]]/'Input Data'!$B$13,0)</f>
        <v>8</v>
      </c>
      <c r="F1312">
        <f>-Table2[[#This Row],[Multiplier]]*'Input Data'!$B$3</f>
        <v>400000</v>
      </c>
      <c r="G1312">
        <f>(1 - (1 / (1 + EXP(-((Table2[[#This Row],[Volume]] / 1000) - 4.25))))) * 0.4 + 0.6</f>
        <v>0.62292967035954749</v>
      </c>
      <c r="H1312">
        <f>Table2[[#This Row],[Sigmoid]]*'Input Data'!$B$7</f>
        <v>467.19725276966062</v>
      </c>
    </row>
    <row r="1313" spans="1:8" x14ac:dyDescent="0.25">
      <c r="A1313">
        <v>7055</v>
      </c>
      <c r="B1313">
        <f>IF(Table2[[#This Row],[Volume]]&lt;'Input Data'!$B$9,'Input Data'!$B$9,IF(Table2[[#This Row],[Volume]]&gt;'Input Data'!$B$10,'Input Data'!$B$10,Table2[[#This Row],[Volume]]))</f>
        <v>7055</v>
      </c>
      <c r="C1313" s="18">
        <f>ROUNDDOWN((Table2[[#This Row],[Volume Used]]-'Input Data'!$B$9)/'Input Data'!$B$11,0)*'Input Data'!$B$12</f>
        <v>0.25</v>
      </c>
      <c r="D1313" s="15">
        <f>-(Table2[[#This Row],[Volume]]*(1-Table2[[#This Row],[Discount]])*'Input Data'!$B$2)/Table2[[#This Row],[Volume]]</f>
        <v>375</v>
      </c>
      <c r="E1313">
        <f>ROUNDUP(Table2[[#This Row],[Volume]]/'Input Data'!$B$13,0)</f>
        <v>8</v>
      </c>
      <c r="F1313">
        <f>-Table2[[#This Row],[Multiplier]]*'Input Data'!$B$3</f>
        <v>400000</v>
      </c>
      <c r="G1313">
        <f>(1 - (1 / (1 + EXP(-((Table2[[#This Row],[Volume]] / 1000) - 4.25))))) * 0.4 + 0.6</f>
        <v>0.62282183303956817</v>
      </c>
      <c r="H1313">
        <f>Table2[[#This Row],[Sigmoid]]*'Input Data'!$B$7</f>
        <v>467.11637477967611</v>
      </c>
    </row>
    <row r="1314" spans="1:8" x14ac:dyDescent="0.25">
      <c r="A1314">
        <v>7060</v>
      </c>
      <c r="B1314">
        <f>IF(Table2[[#This Row],[Volume]]&lt;'Input Data'!$B$9,'Input Data'!$B$9,IF(Table2[[#This Row],[Volume]]&gt;'Input Data'!$B$10,'Input Data'!$B$10,Table2[[#This Row],[Volume]]))</f>
        <v>7060</v>
      </c>
      <c r="C1314" s="18">
        <f>ROUNDDOWN((Table2[[#This Row],[Volume Used]]-'Input Data'!$B$9)/'Input Data'!$B$11,0)*'Input Data'!$B$12</f>
        <v>0.25</v>
      </c>
      <c r="D1314" s="15">
        <f>-(Table2[[#This Row],[Volume]]*(1-Table2[[#This Row],[Discount]])*'Input Data'!$B$2)/Table2[[#This Row],[Volume]]</f>
        <v>375</v>
      </c>
      <c r="E1314">
        <f>ROUNDUP(Table2[[#This Row],[Volume]]/'Input Data'!$B$13,0)</f>
        <v>8</v>
      </c>
      <c r="F1314">
        <f>-Table2[[#This Row],[Multiplier]]*'Input Data'!$B$3</f>
        <v>400000</v>
      </c>
      <c r="G1314">
        <f>(1 - (1 / (1 + EXP(-((Table2[[#This Row],[Volume]] / 1000) - 4.25))))) * 0.4 + 0.6</f>
        <v>0.6227144723235154</v>
      </c>
      <c r="H1314">
        <f>Table2[[#This Row],[Sigmoid]]*'Input Data'!$B$7</f>
        <v>467.03585424263656</v>
      </c>
    </row>
    <row r="1315" spans="1:8" x14ac:dyDescent="0.25">
      <c r="A1315">
        <v>7065</v>
      </c>
      <c r="B1315">
        <f>IF(Table2[[#This Row],[Volume]]&lt;'Input Data'!$B$9,'Input Data'!$B$9,IF(Table2[[#This Row],[Volume]]&gt;'Input Data'!$B$10,'Input Data'!$B$10,Table2[[#This Row],[Volume]]))</f>
        <v>7065</v>
      </c>
      <c r="C1315" s="18">
        <f>ROUNDDOWN((Table2[[#This Row],[Volume Used]]-'Input Data'!$B$9)/'Input Data'!$B$11,0)*'Input Data'!$B$12</f>
        <v>0.25</v>
      </c>
      <c r="D1315" s="15">
        <f>-(Table2[[#This Row],[Volume]]*(1-Table2[[#This Row],[Discount]])*'Input Data'!$B$2)/Table2[[#This Row],[Volume]]</f>
        <v>375</v>
      </c>
      <c r="E1315">
        <f>ROUNDUP(Table2[[#This Row],[Volume]]/'Input Data'!$B$13,0)</f>
        <v>8</v>
      </c>
      <c r="F1315">
        <f>-Table2[[#This Row],[Multiplier]]*'Input Data'!$B$3</f>
        <v>400000</v>
      </c>
      <c r="G1315">
        <f>(1 - (1 / (1 + EXP(-((Table2[[#This Row],[Volume]] / 1000) - 4.25))))) * 0.4 + 0.6</f>
        <v>0.62260758639184832</v>
      </c>
      <c r="H1315">
        <f>Table2[[#This Row],[Sigmoid]]*'Input Data'!$B$7</f>
        <v>466.95568979388622</v>
      </c>
    </row>
    <row r="1316" spans="1:8" x14ac:dyDescent="0.25">
      <c r="A1316">
        <v>7070</v>
      </c>
      <c r="B1316">
        <f>IF(Table2[[#This Row],[Volume]]&lt;'Input Data'!$B$9,'Input Data'!$B$9,IF(Table2[[#This Row],[Volume]]&gt;'Input Data'!$B$10,'Input Data'!$B$10,Table2[[#This Row],[Volume]]))</f>
        <v>7070</v>
      </c>
      <c r="C1316" s="18">
        <f>ROUNDDOWN((Table2[[#This Row],[Volume Used]]-'Input Data'!$B$9)/'Input Data'!$B$11,0)*'Input Data'!$B$12</f>
        <v>0.25</v>
      </c>
      <c r="D1316" s="15">
        <f>-(Table2[[#This Row],[Volume]]*(1-Table2[[#This Row],[Discount]])*'Input Data'!$B$2)/Table2[[#This Row],[Volume]]</f>
        <v>375</v>
      </c>
      <c r="E1316">
        <f>ROUNDUP(Table2[[#This Row],[Volume]]/'Input Data'!$B$13,0)</f>
        <v>8</v>
      </c>
      <c r="F1316">
        <f>-Table2[[#This Row],[Multiplier]]*'Input Data'!$B$3</f>
        <v>400000</v>
      </c>
      <c r="G1316">
        <f>(1 - (1 / (1 + EXP(-((Table2[[#This Row],[Volume]] / 1000) - 4.25))))) * 0.4 + 0.6</f>
        <v>0.62250117342926692</v>
      </c>
      <c r="H1316">
        <f>Table2[[#This Row],[Sigmoid]]*'Input Data'!$B$7</f>
        <v>466.87588007195018</v>
      </c>
    </row>
    <row r="1317" spans="1:8" x14ac:dyDescent="0.25">
      <c r="A1317">
        <v>7075</v>
      </c>
      <c r="B1317">
        <f>IF(Table2[[#This Row],[Volume]]&lt;'Input Data'!$B$9,'Input Data'!$B$9,IF(Table2[[#This Row],[Volume]]&gt;'Input Data'!$B$10,'Input Data'!$B$10,Table2[[#This Row],[Volume]]))</f>
        <v>7075</v>
      </c>
      <c r="C1317" s="18">
        <f>ROUNDDOWN((Table2[[#This Row],[Volume Used]]-'Input Data'!$B$9)/'Input Data'!$B$11,0)*'Input Data'!$B$12</f>
        <v>0.25</v>
      </c>
      <c r="D1317" s="15">
        <f>-(Table2[[#This Row],[Volume]]*(1-Table2[[#This Row],[Discount]])*'Input Data'!$B$2)/Table2[[#This Row],[Volume]]</f>
        <v>375</v>
      </c>
      <c r="E1317">
        <f>ROUNDUP(Table2[[#This Row],[Volume]]/'Input Data'!$B$13,0)</f>
        <v>8</v>
      </c>
      <c r="F1317">
        <f>-Table2[[#This Row],[Multiplier]]*'Input Data'!$B$3</f>
        <v>400000</v>
      </c>
      <c r="G1317">
        <f>(1 - (1 / (1 + EXP(-((Table2[[#This Row],[Volume]] / 1000) - 4.25))))) * 0.4 + 0.6</f>
        <v>0.62239523162472865</v>
      </c>
      <c r="H1317">
        <f>Table2[[#This Row],[Sigmoid]]*'Input Data'!$B$7</f>
        <v>466.79642371854646</v>
      </c>
    </row>
    <row r="1318" spans="1:8" x14ac:dyDescent="0.25">
      <c r="A1318">
        <v>7080</v>
      </c>
      <c r="B1318">
        <f>IF(Table2[[#This Row],[Volume]]&lt;'Input Data'!$B$9,'Input Data'!$B$9,IF(Table2[[#This Row],[Volume]]&gt;'Input Data'!$B$10,'Input Data'!$B$10,Table2[[#This Row],[Volume]]))</f>
        <v>7080</v>
      </c>
      <c r="C1318" s="18">
        <f>ROUNDDOWN((Table2[[#This Row],[Volume Used]]-'Input Data'!$B$9)/'Input Data'!$B$11,0)*'Input Data'!$B$12</f>
        <v>0.25</v>
      </c>
      <c r="D1318" s="15">
        <f>-(Table2[[#This Row],[Volume]]*(1-Table2[[#This Row],[Discount]])*'Input Data'!$B$2)/Table2[[#This Row],[Volume]]</f>
        <v>375</v>
      </c>
      <c r="E1318">
        <f>ROUNDUP(Table2[[#This Row],[Volume]]/'Input Data'!$B$13,0)</f>
        <v>8</v>
      </c>
      <c r="F1318">
        <f>-Table2[[#This Row],[Multiplier]]*'Input Data'!$B$3</f>
        <v>400000</v>
      </c>
      <c r="G1318">
        <f>(1 - (1 / (1 + EXP(-((Table2[[#This Row],[Volume]] / 1000) - 4.25))))) * 0.4 + 0.6</f>
        <v>0.62228975917146612</v>
      </c>
      <c r="H1318">
        <f>Table2[[#This Row],[Sigmoid]]*'Input Data'!$B$7</f>
        <v>466.7173193785996</v>
      </c>
    </row>
    <row r="1319" spans="1:8" x14ac:dyDescent="0.25">
      <c r="A1319">
        <v>7085</v>
      </c>
      <c r="B1319">
        <f>IF(Table2[[#This Row],[Volume]]&lt;'Input Data'!$B$9,'Input Data'!$B$9,IF(Table2[[#This Row],[Volume]]&gt;'Input Data'!$B$10,'Input Data'!$B$10,Table2[[#This Row],[Volume]]))</f>
        <v>7085</v>
      </c>
      <c r="C1319" s="18">
        <f>ROUNDDOWN((Table2[[#This Row],[Volume Used]]-'Input Data'!$B$9)/'Input Data'!$B$11,0)*'Input Data'!$B$12</f>
        <v>0.25</v>
      </c>
      <c r="D1319" s="15">
        <f>-(Table2[[#This Row],[Volume]]*(1-Table2[[#This Row],[Discount]])*'Input Data'!$B$2)/Table2[[#This Row],[Volume]]</f>
        <v>375</v>
      </c>
      <c r="E1319">
        <f>ROUNDUP(Table2[[#This Row],[Volume]]/'Input Data'!$B$13,0)</f>
        <v>8</v>
      </c>
      <c r="F1319">
        <f>-Table2[[#This Row],[Multiplier]]*'Input Data'!$B$3</f>
        <v>400000</v>
      </c>
      <c r="G1319">
        <f>(1 - (1 / (1 + EXP(-((Table2[[#This Row],[Volume]] / 1000) - 4.25))))) * 0.4 + 0.6</f>
        <v>0.6221847542670037</v>
      </c>
      <c r="H1319">
        <f>Table2[[#This Row],[Sigmoid]]*'Input Data'!$B$7</f>
        <v>466.6385657002528</v>
      </c>
    </row>
    <row r="1320" spans="1:8" x14ac:dyDescent="0.25">
      <c r="A1320">
        <v>7090</v>
      </c>
      <c r="B1320">
        <f>IF(Table2[[#This Row],[Volume]]&lt;'Input Data'!$B$9,'Input Data'!$B$9,IF(Table2[[#This Row],[Volume]]&gt;'Input Data'!$B$10,'Input Data'!$B$10,Table2[[#This Row],[Volume]]))</f>
        <v>7090</v>
      </c>
      <c r="C1320" s="18">
        <f>ROUNDDOWN((Table2[[#This Row],[Volume Used]]-'Input Data'!$B$9)/'Input Data'!$B$11,0)*'Input Data'!$B$12</f>
        <v>0.25</v>
      </c>
      <c r="D1320" s="15">
        <f>-(Table2[[#This Row],[Volume]]*(1-Table2[[#This Row],[Discount]])*'Input Data'!$B$2)/Table2[[#This Row],[Volume]]</f>
        <v>375</v>
      </c>
      <c r="E1320">
        <f>ROUNDUP(Table2[[#This Row],[Volume]]/'Input Data'!$B$13,0)</f>
        <v>8</v>
      </c>
      <c r="F1320">
        <f>-Table2[[#This Row],[Multiplier]]*'Input Data'!$B$3</f>
        <v>400000</v>
      </c>
      <c r="G1320">
        <f>(1 - (1 / (1 + EXP(-((Table2[[#This Row],[Volume]] / 1000) - 4.25))))) * 0.4 + 0.6</f>
        <v>0.62208021511317368</v>
      </c>
      <c r="H1320">
        <f>Table2[[#This Row],[Sigmoid]]*'Input Data'!$B$7</f>
        <v>466.56016133488026</v>
      </c>
    </row>
    <row r="1321" spans="1:8" x14ac:dyDescent="0.25">
      <c r="A1321">
        <v>7095</v>
      </c>
      <c r="B1321">
        <f>IF(Table2[[#This Row],[Volume]]&lt;'Input Data'!$B$9,'Input Data'!$B$9,IF(Table2[[#This Row],[Volume]]&gt;'Input Data'!$B$10,'Input Data'!$B$10,Table2[[#This Row],[Volume]]))</f>
        <v>7095</v>
      </c>
      <c r="C1321" s="18">
        <f>ROUNDDOWN((Table2[[#This Row],[Volume Used]]-'Input Data'!$B$9)/'Input Data'!$B$11,0)*'Input Data'!$B$12</f>
        <v>0.25</v>
      </c>
      <c r="D1321" s="15">
        <f>-(Table2[[#This Row],[Volume]]*(1-Table2[[#This Row],[Discount]])*'Input Data'!$B$2)/Table2[[#This Row],[Volume]]</f>
        <v>375</v>
      </c>
      <c r="E1321">
        <f>ROUNDUP(Table2[[#This Row],[Volume]]/'Input Data'!$B$13,0)</f>
        <v>8</v>
      </c>
      <c r="F1321">
        <f>-Table2[[#This Row],[Multiplier]]*'Input Data'!$B$3</f>
        <v>400000</v>
      </c>
      <c r="G1321">
        <f>(1 - (1 / (1 + EXP(-((Table2[[#This Row],[Volume]] / 1000) - 4.25))))) * 0.4 + 0.6</f>
        <v>0.62197613991613243</v>
      </c>
      <c r="H1321">
        <f>Table2[[#This Row],[Sigmoid]]*'Input Data'!$B$7</f>
        <v>466.48210493709934</v>
      </c>
    </row>
    <row r="1322" spans="1:8" x14ac:dyDescent="0.25">
      <c r="A1322">
        <v>7100</v>
      </c>
      <c r="B1322">
        <f>IF(Table2[[#This Row],[Volume]]&lt;'Input Data'!$B$9,'Input Data'!$B$9,IF(Table2[[#This Row],[Volume]]&gt;'Input Data'!$B$10,'Input Data'!$B$10,Table2[[#This Row],[Volume]]))</f>
        <v>7100</v>
      </c>
      <c r="C1322" s="18">
        <f>ROUNDDOWN((Table2[[#This Row],[Volume Used]]-'Input Data'!$B$9)/'Input Data'!$B$11,0)*'Input Data'!$B$12</f>
        <v>0.25</v>
      </c>
      <c r="D1322" s="15">
        <f>-(Table2[[#This Row],[Volume]]*(1-Table2[[#This Row],[Discount]])*'Input Data'!$B$2)/Table2[[#This Row],[Volume]]</f>
        <v>375</v>
      </c>
      <c r="E1322">
        <f>ROUNDUP(Table2[[#This Row],[Volume]]/'Input Data'!$B$13,0)</f>
        <v>8</v>
      </c>
      <c r="F1322">
        <f>-Table2[[#This Row],[Multiplier]]*'Input Data'!$B$3</f>
        <v>400000</v>
      </c>
      <c r="G1322">
        <f>(1 - (1 / (1 + EXP(-((Table2[[#This Row],[Volume]] / 1000) - 4.25))))) * 0.4 + 0.6</f>
        <v>0.62187252688637629</v>
      </c>
      <c r="H1322">
        <f>Table2[[#This Row],[Sigmoid]]*'Input Data'!$B$7</f>
        <v>466.40439516478222</v>
      </c>
    </row>
    <row r="1323" spans="1:8" x14ac:dyDescent="0.25">
      <c r="A1323">
        <v>7105</v>
      </c>
      <c r="B1323">
        <f>IF(Table2[[#This Row],[Volume]]&lt;'Input Data'!$B$9,'Input Data'!$B$9,IF(Table2[[#This Row],[Volume]]&gt;'Input Data'!$B$10,'Input Data'!$B$10,Table2[[#This Row],[Volume]]))</f>
        <v>7105</v>
      </c>
      <c r="C1323" s="18">
        <f>ROUNDDOWN((Table2[[#This Row],[Volume Used]]-'Input Data'!$B$9)/'Input Data'!$B$11,0)*'Input Data'!$B$12</f>
        <v>0.25</v>
      </c>
      <c r="D1323" s="15">
        <f>-(Table2[[#This Row],[Volume]]*(1-Table2[[#This Row],[Discount]])*'Input Data'!$B$2)/Table2[[#This Row],[Volume]]</f>
        <v>375</v>
      </c>
      <c r="E1323">
        <f>ROUNDUP(Table2[[#This Row],[Volume]]/'Input Data'!$B$13,0)</f>
        <v>8</v>
      </c>
      <c r="F1323">
        <f>-Table2[[#This Row],[Multiplier]]*'Input Data'!$B$3</f>
        <v>400000</v>
      </c>
      <c r="G1323">
        <f>(1 - (1 / (1 + EXP(-((Table2[[#This Row],[Volume]] / 1000) - 4.25))))) * 0.4 + 0.6</f>
        <v>0.62176937423875633</v>
      </c>
      <c r="H1323">
        <f>Table2[[#This Row],[Sigmoid]]*'Input Data'!$B$7</f>
        <v>466.32703067906726</v>
      </c>
    </row>
    <row r="1324" spans="1:8" x14ac:dyDescent="0.25">
      <c r="A1324">
        <v>7110</v>
      </c>
      <c r="B1324">
        <f>IF(Table2[[#This Row],[Volume]]&lt;'Input Data'!$B$9,'Input Data'!$B$9,IF(Table2[[#This Row],[Volume]]&gt;'Input Data'!$B$10,'Input Data'!$B$10,Table2[[#This Row],[Volume]]))</f>
        <v>7110</v>
      </c>
      <c r="C1324" s="18">
        <f>ROUNDDOWN((Table2[[#This Row],[Volume Used]]-'Input Data'!$B$9)/'Input Data'!$B$11,0)*'Input Data'!$B$12</f>
        <v>0.25</v>
      </c>
      <c r="D1324" s="15">
        <f>-(Table2[[#This Row],[Volume]]*(1-Table2[[#This Row],[Discount]])*'Input Data'!$B$2)/Table2[[#This Row],[Volume]]</f>
        <v>375</v>
      </c>
      <c r="E1324">
        <f>ROUNDUP(Table2[[#This Row],[Volume]]/'Input Data'!$B$13,0)</f>
        <v>8</v>
      </c>
      <c r="F1324">
        <f>-Table2[[#This Row],[Multiplier]]*'Input Data'!$B$3</f>
        <v>400000</v>
      </c>
      <c r="G1324">
        <f>(1 - (1 / (1 + EXP(-((Table2[[#This Row],[Volume]] / 1000) - 4.25))))) * 0.4 + 0.6</f>
        <v>0.62166668019249438</v>
      </c>
      <c r="H1324">
        <f>Table2[[#This Row],[Sigmoid]]*'Input Data'!$B$7</f>
        <v>466.25001014437078</v>
      </c>
    </row>
    <row r="1325" spans="1:8" x14ac:dyDescent="0.25">
      <c r="A1325">
        <v>7115</v>
      </c>
      <c r="B1325">
        <f>IF(Table2[[#This Row],[Volume]]&lt;'Input Data'!$B$9,'Input Data'!$B$9,IF(Table2[[#This Row],[Volume]]&gt;'Input Data'!$B$10,'Input Data'!$B$10,Table2[[#This Row],[Volume]]))</f>
        <v>7115</v>
      </c>
      <c r="C1325" s="18">
        <f>ROUNDDOWN((Table2[[#This Row],[Volume Used]]-'Input Data'!$B$9)/'Input Data'!$B$11,0)*'Input Data'!$B$12</f>
        <v>0.25</v>
      </c>
      <c r="D1325" s="15">
        <f>-(Table2[[#This Row],[Volume]]*(1-Table2[[#This Row],[Discount]])*'Input Data'!$B$2)/Table2[[#This Row],[Volume]]</f>
        <v>375</v>
      </c>
      <c r="E1325">
        <f>ROUNDUP(Table2[[#This Row],[Volume]]/'Input Data'!$B$13,0)</f>
        <v>8</v>
      </c>
      <c r="F1325">
        <f>-Table2[[#This Row],[Multiplier]]*'Input Data'!$B$3</f>
        <v>400000</v>
      </c>
      <c r="G1325">
        <f>(1 - (1 / (1 + EXP(-((Table2[[#This Row],[Volume]] / 1000) - 4.25))))) * 0.4 + 0.6</f>
        <v>0.62156444297119662</v>
      </c>
      <c r="H1325">
        <f>Table2[[#This Row],[Sigmoid]]*'Input Data'!$B$7</f>
        <v>466.17333222839744</v>
      </c>
    </row>
    <row r="1326" spans="1:8" x14ac:dyDescent="0.25">
      <c r="A1326">
        <v>7120</v>
      </c>
      <c r="B1326">
        <f>IF(Table2[[#This Row],[Volume]]&lt;'Input Data'!$B$9,'Input Data'!$B$9,IF(Table2[[#This Row],[Volume]]&gt;'Input Data'!$B$10,'Input Data'!$B$10,Table2[[#This Row],[Volume]]))</f>
        <v>7120</v>
      </c>
      <c r="C1326" s="18">
        <f>ROUNDDOWN((Table2[[#This Row],[Volume Used]]-'Input Data'!$B$9)/'Input Data'!$B$11,0)*'Input Data'!$B$12</f>
        <v>0.25</v>
      </c>
      <c r="D1326" s="15">
        <f>-(Table2[[#This Row],[Volume]]*(1-Table2[[#This Row],[Discount]])*'Input Data'!$B$2)/Table2[[#This Row],[Volume]]</f>
        <v>375</v>
      </c>
      <c r="E1326">
        <f>ROUNDUP(Table2[[#This Row],[Volume]]/'Input Data'!$B$13,0)</f>
        <v>8</v>
      </c>
      <c r="F1326">
        <f>-Table2[[#This Row],[Multiplier]]*'Input Data'!$B$3</f>
        <v>400000</v>
      </c>
      <c r="G1326">
        <f>(1 - (1 / (1 + EXP(-((Table2[[#This Row],[Volume]] / 1000) - 4.25))))) * 0.4 + 0.6</f>
        <v>0.62146266080286872</v>
      </c>
      <c r="H1326">
        <f>Table2[[#This Row],[Sigmoid]]*'Input Data'!$B$7</f>
        <v>466.09699560215154</v>
      </c>
    </row>
    <row r="1327" spans="1:8" x14ac:dyDescent="0.25">
      <c r="A1327">
        <v>7125</v>
      </c>
      <c r="B1327">
        <f>IF(Table2[[#This Row],[Volume]]&lt;'Input Data'!$B$9,'Input Data'!$B$9,IF(Table2[[#This Row],[Volume]]&gt;'Input Data'!$B$10,'Input Data'!$B$10,Table2[[#This Row],[Volume]]))</f>
        <v>7125</v>
      </c>
      <c r="C1327" s="18">
        <f>ROUNDDOWN((Table2[[#This Row],[Volume Used]]-'Input Data'!$B$9)/'Input Data'!$B$11,0)*'Input Data'!$B$12</f>
        <v>0.25</v>
      </c>
      <c r="D1327" s="15">
        <f>-(Table2[[#This Row],[Volume]]*(1-Table2[[#This Row],[Discount]])*'Input Data'!$B$2)/Table2[[#This Row],[Volume]]</f>
        <v>375</v>
      </c>
      <c r="E1327">
        <f>ROUNDUP(Table2[[#This Row],[Volume]]/'Input Data'!$B$13,0)</f>
        <v>8</v>
      </c>
      <c r="F1327">
        <f>-Table2[[#This Row],[Multiplier]]*'Input Data'!$B$3</f>
        <v>400000</v>
      </c>
      <c r="G1327">
        <f>(1 - (1 / (1 + EXP(-((Table2[[#This Row],[Volume]] / 1000) - 4.25))))) * 0.4 + 0.6</f>
        <v>0.6213613319199297</v>
      </c>
      <c r="H1327">
        <f>Table2[[#This Row],[Sigmoid]]*'Input Data'!$B$7</f>
        <v>466.02099893994728</v>
      </c>
    </row>
    <row r="1328" spans="1:8" x14ac:dyDescent="0.25">
      <c r="A1328">
        <v>7130</v>
      </c>
      <c r="B1328">
        <f>IF(Table2[[#This Row],[Volume]]&lt;'Input Data'!$B$9,'Input Data'!$B$9,IF(Table2[[#This Row],[Volume]]&gt;'Input Data'!$B$10,'Input Data'!$B$10,Table2[[#This Row],[Volume]]))</f>
        <v>7130</v>
      </c>
      <c r="C1328" s="18">
        <f>ROUNDDOWN((Table2[[#This Row],[Volume Used]]-'Input Data'!$B$9)/'Input Data'!$B$11,0)*'Input Data'!$B$12</f>
        <v>0.25</v>
      </c>
      <c r="D1328" s="15">
        <f>-(Table2[[#This Row],[Volume]]*(1-Table2[[#This Row],[Discount]])*'Input Data'!$B$2)/Table2[[#This Row],[Volume]]</f>
        <v>375</v>
      </c>
      <c r="E1328">
        <f>ROUNDUP(Table2[[#This Row],[Volume]]/'Input Data'!$B$13,0)</f>
        <v>8</v>
      </c>
      <c r="F1328">
        <f>-Table2[[#This Row],[Multiplier]]*'Input Data'!$B$3</f>
        <v>400000</v>
      </c>
      <c r="G1328">
        <f>(1 - (1 / (1 + EXP(-((Table2[[#This Row],[Volume]] / 1000) - 4.25))))) * 0.4 + 0.6</f>
        <v>0.62126045455922552</v>
      </c>
      <c r="H1328">
        <f>Table2[[#This Row],[Sigmoid]]*'Input Data'!$B$7</f>
        <v>465.94534091941915</v>
      </c>
    </row>
    <row r="1329" spans="1:8" x14ac:dyDescent="0.25">
      <c r="A1329">
        <v>7135</v>
      </c>
      <c r="B1329">
        <f>IF(Table2[[#This Row],[Volume]]&lt;'Input Data'!$B$9,'Input Data'!$B$9,IF(Table2[[#This Row],[Volume]]&gt;'Input Data'!$B$10,'Input Data'!$B$10,Table2[[#This Row],[Volume]]))</f>
        <v>7135</v>
      </c>
      <c r="C1329" s="18">
        <f>ROUNDDOWN((Table2[[#This Row],[Volume Used]]-'Input Data'!$B$9)/'Input Data'!$B$11,0)*'Input Data'!$B$12</f>
        <v>0.25</v>
      </c>
      <c r="D1329" s="15">
        <f>-(Table2[[#This Row],[Volume]]*(1-Table2[[#This Row],[Discount]])*'Input Data'!$B$2)/Table2[[#This Row],[Volume]]</f>
        <v>375</v>
      </c>
      <c r="E1329">
        <f>ROUNDUP(Table2[[#This Row],[Volume]]/'Input Data'!$B$13,0)</f>
        <v>8</v>
      </c>
      <c r="F1329">
        <f>-Table2[[#This Row],[Multiplier]]*'Input Data'!$B$3</f>
        <v>400000</v>
      </c>
      <c r="G1329">
        <f>(1 - (1 / (1 + EXP(-((Table2[[#This Row],[Volume]] / 1000) - 4.25))))) * 0.4 + 0.6</f>
        <v>0.62116002696204264</v>
      </c>
      <c r="H1329">
        <f>Table2[[#This Row],[Sigmoid]]*'Input Data'!$B$7</f>
        <v>465.870020221532</v>
      </c>
    </row>
    <row r="1330" spans="1:8" x14ac:dyDescent="0.25">
      <c r="A1330">
        <v>7140</v>
      </c>
      <c r="B1330">
        <f>IF(Table2[[#This Row],[Volume]]&lt;'Input Data'!$B$9,'Input Data'!$B$9,IF(Table2[[#This Row],[Volume]]&gt;'Input Data'!$B$10,'Input Data'!$B$10,Table2[[#This Row],[Volume]]))</f>
        <v>7140</v>
      </c>
      <c r="C1330" s="18">
        <f>ROUNDDOWN((Table2[[#This Row],[Volume Used]]-'Input Data'!$B$9)/'Input Data'!$B$11,0)*'Input Data'!$B$12</f>
        <v>0.25</v>
      </c>
      <c r="D1330" s="15">
        <f>-(Table2[[#This Row],[Volume]]*(1-Table2[[#This Row],[Discount]])*'Input Data'!$B$2)/Table2[[#This Row],[Volume]]</f>
        <v>375</v>
      </c>
      <c r="E1330">
        <f>ROUNDUP(Table2[[#This Row],[Volume]]/'Input Data'!$B$13,0)</f>
        <v>8</v>
      </c>
      <c r="F1330">
        <f>-Table2[[#This Row],[Multiplier]]*'Input Data'!$B$3</f>
        <v>400000</v>
      </c>
      <c r="G1330">
        <f>(1 - (1 / (1 + EXP(-((Table2[[#This Row],[Volume]] / 1000) - 4.25))))) * 0.4 + 0.6</f>
        <v>0.62106004737412113</v>
      </c>
      <c r="H1330">
        <f>Table2[[#This Row],[Sigmoid]]*'Input Data'!$B$7</f>
        <v>465.79503553059084</v>
      </c>
    </row>
    <row r="1331" spans="1:8" x14ac:dyDescent="0.25">
      <c r="A1331">
        <v>7145</v>
      </c>
      <c r="B1331">
        <f>IF(Table2[[#This Row],[Volume]]&lt;'Input Data'!$B$9,'Input Data'!$B$9,IF(Table2[[#This Row],[Volume]]&gt;'Input Data'!$B$10,'Input Data'!$B$10,Table2[[#This Row],[Volume]]))</f>
        <v>7145</v>
      </c>
      <c r="C1331" s="18">
        <f>ROUNDDOWN((Table2[[#This Row],[Volume Used]]-'Input Data'!$B$9)/'Input Data'!$B$11,0)*'Input Data'!$B$12</f>
        <v>0.25</v>
      </c>
      <c r="D1331" s="15">
        <f>-(Table2[[#This Row],[Volume]]*(1-Table2[[#This Row],[Discount]])*'Input Data'!$B$2)/Table2[[#This Row],[Volume]]</f>
        <v>375</v>
      </c>
      <c r="E1331">
        <f>ROUNDUP(Table2[[#This Row],[Volume]]/'Input Data'!$B$13,0)</f>
        <v>8</v>
      </c>
      <c r="F1331">
        <f>-Table2[[#This Row],[Multiplier]]*'Input Data'!$B$3</f>
        <v>400000</v>
      </c>
      <c r="G1331">
        <f>(1 - (1 / (1 + EXP(-((Table2[[#This Row],[Volume]] / 1000) - 4.25))))) * 0.4 + 0.6</f>
        <v>0.62096051404566754</v>
      </c>
      <c r="H1331">
        <f>Table2[[#This Row],[Sigmoid]]*'Input Data'!$B$7</f>
        <v>465.72038553425068</v>
      </c>
    </row>
    <row r="1332" spans="1:8" x14ac:dyDescent="0.25">
      <c r="A1332">
        <v>7150</v>
      </c>
      <c r="B1332">
        <f>IF(Table2[[#This Row],[Volume]]&lt;'Input Data'!$B$9,'Input Data'!$B$9,IF(Table2[[#This Row],[Volume]]&gt;'Input Data'!$B$10,'Input Data'!$B$10,Table2[[#This Row],[Volume]]))</f>
        <v>7150</v>
      </c>
      <c r="C1332" s="18">
        <f>ROUNDDOWN((Table2[[#This Row],[Volume Used]]-'Input Data'!$B$9)/'Input Data'!$B$11,0)*'Input Data'!$B$12</f>
        <v>0.25</v>
      </c>
      <c r="D1332" s="15">
        <f>-(Table2[[#This Row],[Volume]]*(1-Table2[[#This Row],[Discount]])*'Input Data'!$B$2)/Table2[[#This Row],[Volume]]</f>
        <v>375</v>
      </c>
      <c r="E1332">
        <f>ROUNDUP(Table2[[#This Row],[Volume]]/'Input Data'!$B$13,0)</f>
        <v>8</v>
      </c>
      <c r="F1332">
        <f>-Table2[[#This Row],[Multiplier]]*'Input Data'!$B$3</f>
        <v>400000</v>
      </c>
      <c r="G1332">
        <f>(1 - (1 / (1 + EXP(-((Table2[[#This Row],[Volume]] / 1000) - 4.25))))) * 0.4 + 0.6</f>
        <v>0.620861425231367</v>
      </c>
      <c r="H1332">
        <f>Table2[[#This Row],[Sigmoid]]*'Input Data'!$B$7</f>
        <v>465.64606892352526</v>
      </c>
    </row>
    <row r="1333" spans="1:8" x14ac:dyDescent="0.25">
      <c r="A1333">
        <v>7155</v>
      </c>
      <c r="B1333">
        <f>IF(Table2[[#This Row],[Volume]]&lt;'Input Data'!$B$9,'Input Data'!$B$9,IF(Table2[[#This Row],[Volume]]&gt;'Input Data'!$B$10,'Input Data'!$B$10,Table2[[#This Row],[Volume]]))</f>
        <v>7155</v>
      </c>
      <c r="C1333" s="18">
        <f>ROUNDDOWN((Table2[[#This Row],[Volume Used]]-'Input Data'!$B$9)/'Input Data'!$B$11,0)*'Input Data'!$B$12</f>
        <v>0.25</v>
      </c>
      <c r="D1333" s="15">
        <f>-(Table2[[#This Row],[Volume]]*(1-Table2[[#This Row],[Discount]])*'Input Data'!$B$2)/Table2[[#This Row],[Volume]]</f>
        <v>375</v>
      </c>
      <c r="E1333">
        <f>ROUNDUP(Table2[[#This Row],[Volume]]/'Input Data'!$B$13,0)</f>
        <v>8</v>
      </c>
      <c r="F1333">
        <f>-Table2[[#This Row],[Multiplier]]*'Input Data'!$B$3</f>
        <v>400000</v>
      </c>
      <c r="G1333">
        <f>(1 - (1 / (1 + EXP(-((Table2[[#This Row],[Volume]] / 1000) - 4.25))))) * 0.4 + 0.6</f>
        <v>0.62076277919039613</v>
      </c>
      <c r="H1333">
        <f>Table2[[#This Row],[Sigmoid]]*'Input Data'!$B$7</f>
        <v>465.57208439279708</v>
      </c>
    </row>
    <row r="1334" spans="1:8" x14ac:dyDescent="0.25">
      <c r="A1334">
        <v>7160</v>
      </c>
      <c r="B1334">
        <f>IF(Table2[[#This Row],[Volume]]&lt;'Input Data'!$B$9,'Input Data'!$B$9,IF(Table2[[#This Row],[Volume]]&gt;'Input Data'!$B$10,'Input Data'!$B$10,Table2[[#This Row],[Volume]]))</f>
        <v>7160</v>
      </c>
      <c r="C1334" s="18">
        <f>ROUNDDOWN((Table2[[#This Row],[Volume Used]]-'Input Data'!$B$9)/'Input Data'!$B$11,0)*'Input Data'!$B$12</f>
        <v>0.25</v>
      </c>
      <c r="D1334" s="15">
        <f>-(Table2[[#This Row],[Volume]]*(1-Table2[[#This Row],[Discount]])*'Input Data'!$B$2)/Table2[[#This Row],[Volume]]</f>
        <v>375</v>
      </c>
      <c r="E1334">
        <f>ROUNDUP(Table2[[#This Row],[Volume]]/'Input Data'!$B$13,0)</f>
        <v>8</v>
      </c>
      <c r="F1334">
        <f>-Table2[[#This Row],[Multiplier]]*'Input Data'!$B$3</f>
        <v>400000</v>
      </c>
      <c r="G1334">
        <f>(1 - (1 / (1 + EXP(-((Table2[[#This Row],[Volume]] / 1000) - 4.25))))) * 0.4 + 0.6</f>
        <v>0.62066457418643395</v>
      </c>
      <c r="H1334">
        <f>Table2[[#This Row],[Sigmoid]]*'Input Data'!$B$7</f>
        <v>465.49843063982547</v>
      </c>
    </row>
    <row r="1335" spans="1:8" x14ac:dyDescent="0.25">
      <c r="A1335">
        <v>7165</v>
      </c>
      <c r="B1335">
        <f>IF(Table2[[#This Row],[Volume]]&lt;'Input Data'!$B$9,'Input Data'!$B$9,IF(Table2[[#This Row],[Volume]]&gt;'Input Data'!$B$10,'Input Data'!$B$10,Table2[[#This Row],[Volume]]))</f>
        <v>7165</v>
      </c>
      <c r="C1335" s="18">
        <f>ROUNDDOWN((Table2[[#This Row],[Volume Used]]-'Input Data'!$B$9)/'Input Data'!$B$11,0)*'Input Data'!$B$12</f>
        <v>0.25</v>
      </c>
      <c r="D1335" s="15">
        <f>-(Table2[[#This Row],[Volume]]*(1-Table2[[#This Row],[Discount]])*'Input Data'!$B$2)/Table2[[#This Row],[Volume]]</f>
        <v>375</v>
      </c>
      <c r="E1335">
        <f>ROUNDUP(Table2[[#This Row],[Volume]]/'Input Data'!$B$13,0)</f>
        <v>8</v>
      </c>
      <c r="F1335">
        <f>-Table2[[#This Row],[Multiplier]]*'Input Data'!$B$3</f>
        <v>400000</v>
      </c>
      <c r="G1335">
        <f>(1 - (1 / (1 + EXP(-((Table2[[#This Row],[Volume]] / 1000) - 4.25))))) * 0.4 + 0.6</f>
        <v>0.6205668084876742</v>
      </c>
      <c r="H1335">
        <f>Table2[[#This Row],[Sigmoid]]*'Input Data'!$B$7</f>
        <v>465.42510636575565</v>
      </c>
    </row>
    <row r="1336" spans="1:8" x14ac:dyDescent="0.25">
      <c r="A1336">
        <v>7170</v>
      </c>
      <c r="B1336">
        <f>IF(Table2[[#This Row],[Volume]]&lt;'Input Data'!$B$9,'Input Data'!$B$9,IF(Table2[[#This Row],[Volume]]&gt;'Input Data'!$B$10,'Input Data'!$B$10,Table2[[#This Row],[Volume]]))</f>
        <v>7170</v>
      </c>
      <c r="C1336" s="18">
        <f>ROUNDDOWN((Table2[[#This Row],[Volume Used]]-'Input Data'!$B$9)/'Input Data'!$B$11,0)*'Input Data'!$B$12</f>
        <v>0.25</v>
      </c>
      <c r="D1336" s="15">
        <f>-(Table2[[#This Row],[Volume]]*(1-Table2[[#This Row],[Discount]])*'Input Data'!$B$2)/Table2[[#This Row],[Volume]]</f>
        <v>375</v>
      </c>
      <c r="E1336">
        <f>ROUNDUP(Table2[[#This Row],[Volume]]/'Input Data'!$B$13,0)</f>
        <v>8</v>
      </c>
      <c r="F1336">
        <f>-Table2[[#This Row],[Multiplier]]*'Input Data'!$B$3</f>
        <v>400000</v>
      </c>
      <c r="G1336">
        <f>(1 - (1 / (1 + EXP(-((Table2[[#This Row],[Volume]] / 1000) - 4.25))))) * 0.4 + 0.6</f>
        <v>0.62046948036683658</v>
      </c>
      <c r="H1336">
        <f>Table2[[#This Row],[Sigmoid]]*'Input Data'!$B$7</f>
        <v>465.35211027512742</v>
      </c>
    </row>
    <row r="1337" spans="1:8" x14ac:dyDescent="0.25">
      <c r="A1337">
        <v>7175</v>
      </c>
      <c r="B1337">
        <f>IF(Table2[[#This Row],[Volume]]&lt;'Input Data'!$B$9,'Input Data'!$B$9,IF(Table2[[#This Row],[Volume]]&gt;'Input Data'!$B$10,'Input Data'!$B$10,Table2[[#This Row],[Volume]]))</f>
        <v>7175</v>
      </c>
      <c r="C1337" s="18">
        <f>ROUNDDOWN((Table2[[#This Row],[Volume Used]]-'Input Data'!$B$9)/'Input Data'!$B$11,0)*'Input Data'!$B$12</f>
        <v>0.25</v>
      </c>
      <c r="D1337" s="15">
        <f>-(Table2[[#This Row],[Volume]]*(1-Table2[[#This Row],[Discount]])*'Input Data'!$B$2)/Table2[[#This Row],[Volume]]</f>
        <v>375</v>
      </c>
      <c r="E1337">
        <f>ROUNDUP(Table2[[#This Row],[Volume]]/'Input Data'!$B$13,0)</f>
        <v>8</v>
      </c>
      <c r="F1337">
        <f>-Table2[[#This Row],[Multiplier]]*'Input Data'!$B$3</f>
        <v>400000</v>
      </c>
      <c r="G1337">
        <f>(1 - (1 / (1 + EXP(-((Table2[[#This Row],[Volume]] / 1000) - 4.25))))) * 0.4 + 0.6</f>
        <v>0.62037258810117735</v>
      </c>
      <c r="H1337">
        <f>Table2[[#This Row],[Sigmoid]]*'Input Data'!$B$7</f>
        <v>465.27944107588303</v>
      </c>
    </row>
    <row r="1338" spans="1:8" x14ac:dyDescent="0.25">
      <c r="A1338">
        <v>7180</v>
      </c>
      <c r="B1338">
        <f>IF(Table2[[#This Row],[Volume]]&lt;'Input Data'!$B$9,'Input Data'!$B$9,IF(Table2[[#This Row],[Volume]]&gt;'Input Data'!$B$10,'Input Data'!$B$10,Table2[[#This Row],[Volume]]))</f>
        <v>7180</v>
      </c>
      <c r="C1338" s="18">
        <f>ROUNDDOWN((Table2[[#This Row],[Volume Used]]-'Input Data'!$B$9)/'Input Data'!$B$11,0)*'Input Data'!$B$12</f>
        <v>0.25</v>
      </c>
      <c r="D1338" s="15">
        <f>-(Table2[[#This Row],[Volume]]*(1-Table2[[#This Row],[Discount]])*'Input Data'!$B$2)/Table2[[#This Row],[Volume]]</f>
        <v>375</v>
      </c>
      <c r="E1338">
        <f>ROUNDUP(Table2[[#This Row],[Volume]]/'Input Data'!$B$13,0)</f>
        <v>8</v>
      </c>
      <c r="F1338">
        <f>-Table2[[#This Row],[Multiplier]]*'Input Data'!$B$3</f>
        <v>400000</v>
      </c>
      <c r="G1338">
        <f>(1 - (1 / (1 + EXP(-((Table2[[#This Row],[Volume]] / 1000) - 4.25))))) * 0.4 + 0.6</f>
        <v>0.62027612997250026</v>
      </c>
      <c r="H1338">
        <f>Table2[[#This Row],[Sigmoid]]*'Input Data'!$B$7</f>
        <v>465.20709747937519</v>
      </c>
    </row>
    <row r="1339" spans="1:8" x14ac:dyDescent="0.25">
      <c r="A1339">
        <v>7185</v>
      </c>
      <c r="B1339">
        <f>IF(Table2[[#This Row],[Volume]]&lt;'Input Data'!$B$9,'Input Data'!$B$9,IF(Table2[[#This Row],[Volume]]&gt;'Input Data'!$B$10,'Input Data'!$B$10,Table2[[#This Row],[Volume]]))</f>
        <v>7185</v>
      </c>
      <c r="C1339" s="18">
        <f>ROUNDDOWN((Table2[[#This Row],[Volume Used]]-'Input Data'!$B$9)/'Input Data'!$B$11,0)*'Input Data'!$B$12</f>
        <v>0.25</v>
      </c>
      <c r="D1339" s="15">
        <f>-(Table2[[#This Row],[Volume]]*(1-Table2[[#This Row],[Discount]])*'Input Data'!$B$2)/Table2[[#This Row],[Volume]]</f>
        <v>375</v>
      </c>
      <c r="E1339">
        <f>ROUNDUP(Table2[[#This Row],[Volume]]/'Input Data'!$B$13,0)</f>
        <v>8</v>
      </c>
      <c r="F1339">
        <f>-Table2[[#This Row],[Multiplier]]*'Input Data'!$B$3</f>
        <v>400000</v>
      </c>
      <c r="G1339">
        <f>(1 - (1 / (1 + EXP(-((Table2[[#This Row],[Volume]] / 1000) - 4.25))))) * 0.4 + 0.6</f>
        <v>0.62018010426716674</v>
      </c>
      <c r="H1339">
        <f>Table2[[#This Row],[Sigmoid]]*'Input Data'!$B$7</f>
        <v>465.13507820037506</v>
      </c>
    </row>
    <row r="1340" spans="1:8" x14ac:dyDescent="0.25">
      <c r="A1340">
        <v>7190</v>
      </c>
      <c r="B1340">
        <f>IF(Table2[[#This Row],[Volume]]&lt;'Input Data'!$B$9,'Input Data'!$B$9,IF(Table2[[#This Row],[Volume]]&gt;'Input Data'!$B$10,'Input Data'!$B$10,Table2[[#This Row],[Volume]]))</f>
        <v>7190</v>
      </c>
      <c r="C1340" s="18">
        <f>ROUNDDOWN((Table2[[#This Row],[Volume Used]]-'Input Data'!$B$9)/'Input Data'!$B$11,0)*'Input Data'!$B$12</f>
        <v>0.25</v>
      </c>
      <c r="D1340" s="15">
        <f>-(Table2[[#This Row],[Volume]]*(1-Table2[[#This Row],[Discount]])*'Input Data'!$B$2)/Table2[[#This Row],[Volume]]</f>
        <v>375</v>
      </c>
      <c r="E1340">
        <f>ROUNDUP(Table2[[#This Row],[Volume]]/'Input Data'!$B$13,0)</f>
        <v>8</v>
      </c>
      <c r="F1340">
        <f>-Table2[[#This Row],[Multiplier]]*'Input Data'!$B$3</f>
        <v>400000</v>
      </c>
      <c r="G1340">
        <f>(1 - (1 / (1 + EXP(-((Table2[[#This Row],[Volume]] / 1000) - 4.25))))) * 0.4 + 0.6</f>
        <v>0.62008450927610659</v>
      </c>
      <c r="H1340">
        <f>Table2[[#This Row],[Sigmoid]]*'Input Data'!$B$7</f>
        <v>465.06338195707997</v>
      </c>
    </row>
    <row r="1341" spans="1:8" x14ac:dyDescent="0.25">
      <c r="A1341">
        <v>7195</v>
      </c>
      <c r="B1341">
        <f>IF(Table2[[#This Row],[Volume]]&lt;'Input Data'!$B$9,'Input Data'!$B$9,IF(Table2[[#This Row],[Volume]]&gt;'Input Data'!$B$10,'Input Data'!$B$10,Table2[[#This Row],[Volume]]))</f>
        <v>7195</v>
      </c>
      <c r="C1341" s="18">
        <f>ROUNDDOWN((Table2[[#This Row],[Volume Used]]-'Input Data'!$B$9)/'Input Data'!$B$11,0)*'Input Data'!$B$12</f>
        <v>0.25</v>
      </c>
      <c r="D1341" s="15">
        <f>-(Table2[[#This Row],[Volume]]*(1-Table2[[#This Row],[Discount]])*'Input Data'!$B$2)/Table2[[#This Row],[Volume]]</f>
        <v>375</v>
      </c>
      <c r="E1341">
        <f>ROUNDUP(Table2[[#This Row],[Volume]]/'Input Data'!$B$13,0)</f>
        <v>8</v>
      </c>
      <c r="F1341">
        <f>-Table2[[#This Row],[Multiplier]]*'Input Data'!$B$3</f>
        <v>400000</v>
      </c>
      <c r="G1341">
        <f>(1 - (1 / (1 + EXP(-((Table2[[#This Row],[Volume]] / 1000) - 4.25))))) * 0.4 + 0.6</f>
        <v>0.61998934329482702</v>
      </c>
      <c r="H1341">
        <f>Table2[[#This Row],[Sigmoid]]*'Input Data'!$B$7</f>
        <v>464.99200747112025</v>
      </c>
    </row>
    <row r="1342" spans="1:8" x14ac:dyDescent="0.25">
      <c r="A1342">
        <v>7200</v>
      </c>
      <c r="B1342">
        <f>IF(Table2[[#This Row],[Volume]]&lt;'Input Data'!$B$9,'Input Data'!$B$9,IF(Table2[[#This Row],[Volume]]&gt;'Input Data'!$B$10,'Input Data'!$B$10,Table2[[#This Row],[Volume]]))</f>
        <v>7200</v>
      </c>
      <c r="C1342" s="18">
        <f>ROUNDDOWN((Table2[[#This Row],[Volume Used]]-'Input Data'!$B$9)/'Input Data'!$B$11,0)*'Input Data'!$B$12</f>
        <v>0.25</v>
      </c>
      <c r="D1342" s="15">
        <f>-(Table2[[#This Row],[Volume]]*(1-Table2[[#This Row],[Discount]])*'Input Data'!$B$2)/Table2[[#This Row],[Volume]]</f>
        <v>375</v>
      </c>
      <c r="E1342">
        <f>ROUNDUP(Table2[[#This Row],[Volume]]/'Input Data'!$B$13,0)</f>
        <v>8</v>
      </c>
      <c r="F1342">
        <f>-Table2[[#This Row],[Multiplier]]*'Input Data'!$B$3</f>
        <v>400000</v>
      </c>
      <c r="G1342">
        <f>(1 - (1 / (1 + EXP(-((Table2[[#This Row],[Volume]] / 1000) - 4.25))))) * 0.4 + 0.6</f>
        <v>0.61989460462342261</v>
      </c>
      <c r="H1342">
        <f>Table2[[#This Row],[Sigmoid]]*'Input Data'!$B$7</f>
        <v>464.92095346756696</v>
      </c>
    </row>
    <row r="1343" spans="1:8" x14ac:dyDescent="0.25">
      <c r="A1343">
        <v>7205</v>
      </c>
      <c r="B1343">
        <f>IF(Table2[[#This Row],[Volume]]&lt;'Input Data'!$B$9,'Input Data'!$B$9,IF(Table2[[#This Row],[Volume]]&gt;'Input Data'!$B$10,'Input Data'!$B$10,Table2[[#This Row],[Volume]]))</f>
        <v>7205</v>
      </c>
      <c r="C1343" s="18">
        <f>ROUNDDOWN((Table2[[#This Row],[Volume Used]]-'Input Data'!$B$9)/'Input Data'!$B$11,0)*'Input Data'!$B$12</f>
        <v>0.25</v>
      </c>
      <c r="D1343" s="15">
        <f>-(Table2[[#This Row],[Volume]]*(1-Table2[[#This Row],[Discount]])*'Input Data'!$B$2)/Table2[[#This Row],[Volume]]</f>
        <v>375</v>
      </c>
      <c r="E1343">
        <f>ROUNDUP(Table2[[#This Row],[Volume]]/'Input Data'!$B$13,0)</f>
        <v>8</v>
      </c>
      <c r="F1343">
        <f>-Table2[[#This Row],[Multiplier]]*'Input Data'!$B$3</f>
        <v>400000</v>
      </c>
      <c r="G1343">
        <f>(1 - (1 / (1 + EXP(-((Table2[[#This Row],[Volume]] / 1000) - 4.25))))) * 0.4 + 0.6</f>
        <v>0.61980029156658489</v>
      </c>
      <c r="H1343">
        <f>Table2[[#This Row],[Sigmoid]]*'Input Data'!$B$7</f>
        <v>464.85021867493867</v>
      </c>
    </row>
    <row r="1344" spans="1:8" x14ac:dyDescent="0.25">
      <c r="A1344">
        <v>7210</v>
      </c>
      <c r="B1344">
        <f>IF(Table2[[#This Row],[Volume]]&lt;'Input Data'!$B$9,'Input Data'!$B$9,IF(Table2[[#This Row],[Volume]]&gt;'Input Data'!$B$10,'Input Data'!$B$10,Table2[[#This Row],[Volume]]))</f>
        <v>7210</v>
      </c>
      <c r="C1344" s="18">
        <f>ROUNDDOWN((Table2[[#This Row],[Volume Used]]-'Input Data'!$B$9)/'Input Data'!$B$11,0)*'Input Data'!$B$12</f>
        <v>0.25</v>
      </c>
      <c r="D1344" s="15">
        <f>-(Table2[[#This Row],[Volume]]*(1-Table2[[#This Row],[Discount]])*'Input Data'!$B$2)/Table2[[#This Row],[Volume]]</f>
        <v>375</v>
      </c>
      <c r="E1344">
        <f>ROUNDUP(Table2[[#This Row],[Volume]]/'Input Data'!$B$13,0)</f>
        <v>8</v>
      </c>
      <c r="F1344">
        <f>-Table2[[#This Row],[Multiplier]]*'Input Data'!$B$3</f>
        <v>400000</v>
      </c>
      <c r="G1344">
        <f>(1 - (1 / (1 + EXP(-((Table2[[#This Row],[Volume]] / 1000) - 4.25))))) * 0.4 + 0.6</f>
        <v>0.61970640243361064</v>
      </c>
      <c r="H1344">
        <f>Table2[[#This Row],[Sigmoid]]*'Input Data'!$B$7</f>
        <v>464.77980182520798</v>
      </c>
    </row>
    <row r="1345" spans="1:8" x14ac:dyDescent="0.25">
      <c r="A1345">
        <v>7215</v>
      </c>
      <c r="B1345">
        <f>IF(Table2[[#This Row],[Volume]]&lt;'Input Data'!$B$9,'Input Data'!$B$9,IF(Table2[[#This Row],[Volume]]&gt;'Input Data'!$B$10,'Input Data'!$B$10,Table2[[#This Row],[Volume]]))</f>
        <v>7215</v>
      </c>
      <c r="C1345" s="18">
        <f>ROUNDDOWN((Table2[[#This Row],[Volume Used]]-'Input Data'!$B$9)/'Input Data'!$B$11,0)*'Input Data'!$B$12</f>
        <v>0.25</v>
      </c>
      <c r="D1345" s="15">
        <f>-(Table2[[#This Row],[Volume]]*(1-Table2[[#This Row],[Discount]])*'Input Data'!$B$2)/Table2[[#This Row],[Volume]]</f>
        <v>375</v>
      </c>
      <c r="E1345">
        <f>ROUNDUP(Table2[[#This Row],[Volume]]/'Input Data'!$B$13,0)</f>
        <v>8</v>
      </c>
      <c r="F1345">
        <f>-Table2[[#This Row],[Multiplier]]*'Input Data'!$B$3</f>
        <v>400000</v>
      </c>
      <c r="G1345">
        <f>(1 - (1 / (1 + EXP(-((Table2[[#This Row],[Volume]] / 1000) - 4.25))))) * 0.4 + 0.6</f>
        <v>0.61961293553841101</v>
      </c>
      <c r="H1345">
        <f>Table2[[#This Row],[Sigmoid]]*'Input Data'!$B$7</f>
        <v>464.70970165380828</v>
      </c>
    </row>
    <row r="1346" spans="1:8" x14ac:dyDescent="0.25">
      <c r="A1346">
        <v>7220</v>
      </c>
      <c r="B1346">
        <f>IF(Table2[[#This Row],[Volume]]&lt;'Input Data'!$B$9,'Input Data'!$B$9,IF(Table2[[#This Row],[Volume]]&gt;'Input Data'!$B$10,'Input Data'!$B$10,Table2[[#This Row],[Volume]]))</f>
        <v>7220</v>
      </c>
      <c r="C1346" s="18">
        <f>ROUNDDOWN((Table2[[#This Row],[Volume Used]]-'Input Data'!$B$9)/'Input Data'!$B$11,0)*'Input Data'!$B$12</f>
        <v>0.25</v>
      </c>
      <c r="D1346" s="15">
        <f>-(Table2[[#This Row],[Volume]]*(1-Table2[[#This Row],[Discount]])*'Input Data'!$B$2)/Table2[[#This Row],[Volume]]</f>
        <v>375</v>
      </c>
      <c r="E1346">
        <f>ROUNDUP(Table2[[#This Row],[Volume]]/'Input Data'!$B$13,0)</f>
        <v>8</v>
      </c>
      <c r="F1346">
        <f>-Table2[[#This Row],[Multiplier]]*'Input Data'!$B$3</f>
        <v>400000</v>
      </c>
      <c r="G1346">
        <f>(1 - (1 / (1 + EXP(-((Table2[[#This Row],[Volume]] / 1000) - 4.25))))) * 0.4 + 0.6</f>
        <v>0.61951988919951995</v>
      </c>
      <c r="H1346">
        <f>Table2[[#This Row],[Sigmoid]]*'Input Data'!$B$7</f>
        <v>464.63991689963996</v>
      </c>
    </row>
    <row r="1347" spans="1:8" x14ac:dyDescent="0.25">
      <c r="A1347">
        <v>7225</v>
      </c>
      <c r="B1347">
        <f>IF(Table2[[#This Row],[Volume]]&lt;'Input Data'!$B$9,'Input Data'!$B$9,IF(Table2[[#This Row],[Volume]]&gt;'Input Data'!$B$10,'Input Data'!$B$10,Table2[[#This Row],[Volume]]))</f>
        <v>7225</v>
      </c>
      <c r="C1347" s="18">
        <f>ROUNDDOWN((Table2[[#This Row],[Volume Used]]-'Input Data'!$B$9)/'Input Data'!$B$11,0)*'Input Data'!$B$12</f>
        <v>0.25</v>
      </c>
      <c r="D1347" s="15">
        <f>-(Table2[[#This Row],[Volume]]*(1-Table2[[#This Row],[Discount]])*'Input Data'!$B$2)/Table2[[#This Row],[Volume]]</f>
        <v>375</v>
      </c>
      <c r="E1347">
        <f>ROUNDUP(Table2[[#This Row],[Volume]]/'Input Data'!$B$13,0)</f>
        <v>8</v>
      </c>
      <c r="F1347">
        <f>-Table2[[#This Row],[Multiplier]]*'Input Data'!$B$3</f>
        <v>400000</v>
      </c>
      <c r="G1347">
        <f>(1 - (1 / (1 + EXP(-((Table2[[#This Row],[Volume]] / 1000) - 4.25))))) * 0.4 + 0.6</f>
        <v>0.61942726174010243</v>
      </c>
      <c r="H1347">
        <f>Table2[[#This Row],[Sigmoid]]*'Input Data'!$B$7</f>
        <v>464.57044630507681</v>
      </c>
    </row>
    <row r="1348" spans="1:8" x14ac:dyDescent="0.25">
      <c r="A1348">
        <v>7230</v>
      </c>
      <c r="B1348">
        <f>IF(Table2[[#This Row],[Volume]]&lt;'Input Data'!$B$9,'Input Data'!$B$9,IF(Table2[[#This Row],[Volume]]&gt;'Input Data'!$B$10,'Input Data'!$B$10,Table2[[#This Row],[Volume]]))</f>
        <v>7230</v>
      </c>
      <c r="C1348" s="18">
        <f>ROUNDDOWN((Table2[[#This Row],[Volume Used]]-'Input Data'!$B$9)/'Input Data'!$B$11,0)*'Input Data'!$B$12</f>
        <v>0.25</v>
      </c>
      <c r="D1348" s="15">
        <f>-(Table2[[#This Row],[Volume]]*(1-Table2[[#This Row],[Discount]])*'Input Data'!$B$2)/Table2[[#This Row],[Volume]]</f>
        <v>375</v>
      </c>
      <c r="E1348">
        <f>ROUNDUP(Table2[[#This Row],[Volume]]/'Input Data'!$B$13,0)</f>
        <v>8</v>
      </c>
      <c r="F1348">
        <f>-Table2[[#This Row],[Multiplier]]*'Input Data'!$B$3</f>
        <v>400000</v>
      </c>
      <c r="G1348">
        <f>(1 - (1 / (1 + EXP(-((Table2[[#This Row],[Volume]] / 1000) - 4.25))))) * 0.4 + 0.6</f>
        <v>0.61933505148796197</v>
      </c>
      <c r="H1348">
        <f>Table2[[#This Row],[Sigmoid]]*'Input Data'!$B$7</f>
        <v>464.50128861597148</v>
      </c>
    </row>
    <row r="1349" spans="1:8" x14ac:dyDescent="0.25">
      <c r="A1349">
        <v>7235</v>
      </c>
      <c r="B1349">
        <f>IF(Table2[[#This Row],[Volume]]&lt;'Input Data'!$B$9,'Input Data'!$B$9,IF(Table2[[#This Row],[Volume]]&gt;'Input Data'!$B$10,'Input Data'!$B$10,Table2[[#This Row],[Volume]]))</f>
        <v>7235</v>
      </c>
      <c r="C1349" s="18">
        <f>ROUNDDOWN((Table2[[#This Row],[Volume Used]]-'Input Data'!$B$9)/'Input Data'!$B$11,0)*'Input Data'!$B$12</f>
        <v>0.25</v>
      </c>
      <c r="D1349" s="15">
        <f>-(Table2[[#This Row],[Volume]]*(1-Table2[[#This Row],[Discount]])*'Input Data'!$B$2)/Table2[[#This Row],[Volume]]</f>
        <v>375</v>
      </c>
      <c r="E1349">
        <f>ROUNDUP(Table2[[#This Row],[Volume]]/'Input Data'!$B$13,0)</f>
        <v>8</v>
      </c>
      <c r="F1349">
        <f>-Table2[[#This Row],[Multiplier]]*'Input Data'!$B$3</f>
        <v>400000</v>
      </c>
      <c r="G1349">
        <f>(1 - (1 / (1 + EXP(-((Table2[[#This Row],[Volume]] / 1000) - 4.25))))) * 0.4 + 0.6</f>
        <v>0.61924325677554914</v>
      </c>
      <c r="H1349">
        <f>Table2[[#This Row],[Sigmoid]]*'Input Data'!$B$7</f>
        <v>464.43244258166186</v>
      </c>
    </row>
    <row r="1350" spans="1:8" x14ac:dyDescent="0.25">
      <c r="A1350">
        <v>7240</v>
      </c>
      <c r="B1350">
        <f>IF(Table2[[#This Row],[Volume]]&lt;'Input Data'!$B$9,'Input Data'!$B$9,IF(Table2[[#This Row],[Volume]]&gt;'Input Data'!$B$10,'Input Data'!$B$10,Table2[[#This Row],[Volume]]))</f>
        <v>7240</v>
      </c>
      <c r="C1350" s="18">
        <f>ROUNDDOWN((Table2[[#This Row],[Volume Used]]-'Input Data'!$B$9)/'Input Data'!$B$11,0)*'Input Data'!$B$12</f>
        <v>0.25</v>
      </c>
      <c r="D1350" s="15">
        <f>-(Table2[[#This Row],[Volume]]*(1-Table2[[#This Row],[Discount]])*'Input Data'!$B$2)/Table2[[#This Row],[Volume]]</f>
        <v>375</v>
      </c>
      <c r="E1350">
        <f>ROUNDUP(Table2[[#This Row],[Volume]]/'Input Data'!$B$13,0)</f>
        <v>8</v>
      </c>
      <c r="F1350">
        <f>-Table2[[#This Row],[Multiplier]]*'Input Data'!$B$3</f>
        <v>400000</v>
      </c>
      <c r="G1350">
        <f>(1 - (1 / (1 + EXP(-((Table2[[#This Row],[Volume]] / 1000) - 4.25))))) * 0.4 + 0.6</f>
        <v>0.61915187593996757</v>
      </c>
      <c r="H1350">
        <f>Table2[[#This Row],[Sigmoid]]*'Input Data'!$B$7</f>
        <v>464.36390695497568</v>
      </c>
    </row>
    <row r="1351" spans="1:8" x14ac:dyDescent="0.25">
      <c r="A1351">
        <v>7245</v>
      </c>
      <c r="B1351">
        <f>IF(Table2[[#This Row],[Volume]]&lt;'Input Data'!$B$9,'Input Data'!$B$9,IF(Table2[[#This Row],[Volume]]&gt;'Input Data'!$B$10,'Input Data'!$B$10,Table2[[#This Row],[Volume]]))</f>
        <v>7245</v>
      </c>
      <c r="C1351" s="18">
        <f>ROUNDDOWN((Table2[[#This Row],[Volume Used]]-'Input Data'!$B$9)/'Input Data'!$B$11,0)*'Input Data'!$B$12</f>
        <v>0.25</v>
      </c>
      <c r="D1351" s="15">
        <f>-(Table2[[#This Row],[Volume]]*(1-Table2[[#This Row],[Discount]])*'Input Data'!$B$2)/Table2[[#This Row],[Volume]]</f>
        <v>375</v>
      </c>
      <c r="E1351">
        <f>ROUNDUP(Table2[[#This Row],[Volume]]/'Input Data'!$B$13,0)</f>
        <v>8</v>
      </c>
      <c r="F1351">
        <f>-Table2[[#This Row],[Multiplier]]*'Input Data'!$B$3</f>
        <v>400000</v>
      </c>
      <c r="G1351">
        <f>(1 - (1 / (1 + EXP(-((Table2[[#This Row],[Volume]] / 1000) - 4.25))))) * 0.4 + 0.6</f>
        <v>0.61906090732298236</v>
      </c>
      <c r="H1351">
        <f>Table2[[#This Row],[Sigmoid]]*'Input Data'!$B$7</f>
        <v>464.29568049223678</v>
      </c>
    </row>
    <row r="1352" spans="1:8" x14ac:dyDescent="0.25">
      <c r="A1352">
        <v>7250</v>
      </c>
      <c r="B1352">
        <f>IF(Table2[[#This Row],[Volume]]&lt;'Input Data'!$B$9,'Input Data'!$B$9,IF(Table2[[#This Row],[Volume]]&gt;'Input Data'!$B$10,'Input Data'!$B$10,Table2[[#This Row],[Volume]]))</f>
        <v>7250</v>
      </c>
      <c r="C1352" s="18">
        <f>ROUNDDOWN((Table2[[#This Row],[Volume Used]]-'Input Data'!$B$9)/'Input Data'!$B$11,0)*'Input Data'!$B$12</f>
        <v>0.25</v>
      </c>
      <c r="D1352" s="15">
        <f>-(Table2[[#This Row],[Volume]]*(1-Table2[[#This Row],[Discount]])*'Input Data'!$B$2)/Table2[[#This Row],[Volume]]</f>
        <v>375</v>
      </c>
      <c r="E1352">
        <f>ROUNDUP(Table2[[#This Row],[Volume]]/'Input Data'!$B$13,0)</f>
        <v>8</v>
      </c>
      <c r="F1352">
        <f>-Table2[[#This Row],[Multiplier]]*'Input Data'!$B$3</f>
        <v>400000</v>
      </c>
      <c r="G1352">
        <f>(1 - (1 / (1 + EXP(-((Table2[[#This Row],[Volume]] / 1000) - 4.25))))) * 0.4 + 0.6</f>
        <v>0.61897034927102668</v>
      </c>
      <c r="H1352">
        <f>Table2[[#This Row],[Sigmoid]]*'Input Data'!$B$7</f>
        <v>464.22776195327003</v>
      </c>
    </row>
    <row r="1353" spans="1:8" x14ac:dyDescent="0.25">
      <c r="A1353">
        <v>7255</v>
      </c>
      <c r="B1353">
        <f>IF(Table2[[#This Row],[Volume]]&lt;'Input Data'!$B$9,'Input Data'!$B$9,IF(Table2[[#This Row],[Volume]]&gt;'Input Data'!$B$10,'Input Data'!$B$10,Table2[[#This Row],[Volume]]))</f>
        <v>7255</v>
      </c>
      <c r="C1353" s="18">
        <f>ROUNDDOWN((Table2[[#This Row],[Volume Used]]-'Input Data'!$B$9)/'Input Data'!$B$11,0)*'Input Data'!$B$12</f>
        <v>0.25</v>
      </c>
      <c r="D1353" s="15">
        <f>-(Table2[[#This Row],[Volume]]*(1-Table2[[#This Row],[Discount]])*'Input Data'!$B$2)/Table2[[#This Row],[Volume]]</f>
        <v>375</v>
      </c>
      <c r="E1353">
        <f>ROUNDUP(Table2[[#This Row],[Volume]]/'Input Data'!$B$13,0)</f>
        <v>8</v>
      </c>
      <c r="F1353">
        <f>-Table2[[#This Row],[Multiplier]]*'Input Data'!$B$3</f>
        <v>400000</v>
      </c>
      <c r="G1353">
        <f>(1 - (1 / (1 + EXP(-((Table2[[#This Row],[Volume]] / 1000) - 4.25))))) * 0.4 + 0.6</f>
        <v>0.61888020013520761</v>
      </c>
      <c r="H1353">
        <f>Table2[[#This Row],[Sigmoid]]*'Input Data'!$B$7</f>
        <v>464.16015010140569</v>
      </c>
    </row>
    <row r="1354" spans="1:8" x14ac:dyDescent="0.25">
      <c r="A1354">
        <v>7260</v>
      </c>
      <c r="B1354">
        <f>IF(Table2[[#This Row],[Volume]]&lt;'Input Data'!$B$9,'Input Data'!$B$9,IF(Table2[[#This Row],[Volume]]&gt;'Input Data'!$B$10,'Input Data'!$B$10,Table2[[#This Row],[Volume]]))</f>
        <v>7260</v>
      </c>
      <c r="C1354" s="18">
        <f>ROUNDDOWN((Table2[[#This Row],[Volume Used]]-'Input Data'!$B$9)/'Input Data'!$B$11,0)*'Input Data'!$B$12</f>
        <v>0.25</v>
      </c>
      <c r="D1354" s="15">
        <f>-(Table2[[#This Row],[Volume]]*(1-Table2[[#This Row],[Discount]])*'Input Data'!$B$2)/Table2[[#This Row],[Volume]]</f>
        <v>375</v>
      </c>
      <c r="E1354">
        <f>ROUNDUP(Table2[[#This Row],[Volume]]/'Input Data'!$B$13,0)</f>
        <v>8</v>
      </c>
      <c r="F1354">
        <f>-Table2[[#This Row],[Multiplier]]*'Input Data'!$B$3</f>
        <v>400000</v>
      </c>
      <c r="G1354">
        <f>(1 - (1 / (1 + EXP(-((Table2[[#This Row],[Volume]] / 1000) - 4.25))))) * 0.4 + 0.6</f>
        <v>0.6187904582713134</v>
      </c>
      <c r="H1354">
        <f>Table2[[#This Row],[Sigmoid]]*'Input Data'!$B$7</f>
        <v>464.09284370348507</v>
      </c>
    </row>
    <row r="1355" spans="1:8" x14ac:dyDescent="0.25">
      <c r="A1355">
        <v>7265</v>
      </c>
      <c r="B1355">
        <f>IF(Table2[[#This Row],[Volume]]&lt;'Input Data'!$B$9,'Input Data'!$B$9,IF(Table2[[#This Row],[Volume]]&gt;'Input Data'!$B$10,'Input Data'!$B$10,Table2[[#This Row],[Volume]]))</f>
        <v>7265</v>
      </c>
      <c r="C1355" s="18">
        <f>ROUNDDOWN((Table2[[#This Row],[Volume Used]]-'Input Data'!$B$9)/'Input Data'!$B$11,0)*'Input Data'!$B$12</f>
        <v>0.25</v>
      </c>
      <c r="D1355" s="15">
        <f>-(Table2[[#This Row],[Volume]]*(1-Table2[[#This Row],[Discount]])*'Input Data'!$B$2)/Table2[[#This Row],[Volume]]</f>
        <v>375</v>
      </c>
      <c r="E1355">
        <f>ROUNDUP(Table2[[#This Row],[Volume]]/'Input Data'!$B$13,0)</f>
        <v>8</v>
      </c>
      <c r="F1355">
        <f>-Table2[[#This Row],[Multiplier]]*'Input Data'!$B$3</f>
        <v>400000</v>
      </c>
      <c r="G1355">
        <f>(1 - (1 / (1 + EXP(-((Table2[[#This Row],[Volume]] / 1000) - 4.25))))) * 0.4 + 0.6</f>
        <v>0.61870112203981908</v>
      </c>
      <c r="H1355">
        <f>Table2[[#This Row],[Sigmoid]]*'Input Data'!$B$7</f>
        <v>464.02584152986429</v>
      </c>
    </row>
    <row r="1356" spans="1:8" x14ac:dyDescent="0.25">
      <c r="A1356">
        <v>7270</v>
      </c>
      <c r="B1356">
        <f>IF(Table2[[#This Row],[Volume]]&lt;'Input Data'!$B$9,'Input Data'!$B$9,IF(Table2[[#This Row],[Volume]]&gt;'Input Data'!$B$10,'Input Data'!$B$10,Table2[[#This Row],[Volume]]))</f>
        <v>7270</v>
      </c>
      <c r="C1356" s="18">
        <f>ROUNDDOWN((Table2[[#This Row],[Volume Used]]-'Input Data'!$B$9)/'Input Data'!$B$11,0)*'Input Data'!$B$12</f>
        <v>0.25</v>
      </c>
      <c r="D1356" s="15">
        <f>-(Table2[[#This Row],[Volume]]*(1-Table2[[#This Row],[Discount]])*'Input Data'!$B$2)/Table2[[#This Row],[Volume]]</f>
        <v>375</v>
      </c>
      <c r="E1356">
        <f>ROUNDUP(Table2[[#This Row],[Volume]]/'Input Data'!$B$13,0)</f>
        <v>8</v>
      </c>
      <c r="F1356">
        <f>-Table2[[#This Row],[Multiplier]]*'Input Data'!$B$3</f>
        <v>400000</v>
      </c>
      <c r="G1356">
        <f>(1 - (1 / (1 + EXP(-((Table2[[#This Row],[Volume]] / 1000) - 4.25))))) * 0.4 + 0.6</f>
        <v>0.61861218980589261</v>
      </c>
      <c r="H1356">
        <f>Table2[[#This Row],[Sigmoid]]*'Input Data'!$B$7</f>
        <v>463.95914235441944</v>
      </c>
    </row>
    <row r="1357" spans="1:8" x14ac:dyDescent="0.25">
      <c r="A1357">
        <v>7275</v>
      </c>
      <c r="B1357">
        <f>IF(Table2[[#This Row],[Volume]]&lt;'Input Data'!$B$9,'Input Data'!$B$9,IF(Table2[[#This Row],[Volume]]&gt;'Input Data'!$B$10,'Input Data'!$B$10,Table2[[#This Row],[Volume]]))</f>
        <v>7275</v>
      </c>
      <c r="C1357" s="18">
        <f>ROUNDDOWN((Table2[[#This Row],[Volume Used]]-'Input Data'!$B$9)/'Input Data'!$B$11,0)*'Input Data'!$B$12</f>
        <v>0.25</v>
      </c>
      <c r="D1357" s="15">
        <f>-(Table2[[#This Row],[Volume]]*(1-Table2[[#This Row],[Discount]])*'Input Data'!$B$2)/Table2[[#This Row],[Volume]]</f>
        <v>375</v>
      </c>
      <c r="E1357">
        <f>ROUNDUP(Table2[[#This Row],[Volume]]/'Input Data'!$B$13,0)</f>
        <v>8</v>
      </c>
      <c r="F1357">
        <f>-Table2[[#This Row],[Multiplier]]*'Input Data'!$B$3</f>
        <v>400000</v>
      </c>
      <c r="G1357">
        <f>(1 - (1 / (1 + EXP(-((Table2[[#This Row],[Volume]] / 1000) - 4.25))))) * 0.4 + 0.6</f>
        <v>0.61852365993940006</v>
      </c>
      <c r="H1357">
        <f>Table2[[#This Row],[Sigmoid]]*'Input Data'!$B$7</f>
        <v>463.89274495455004</v>
      </c>
    </row>
    <row r="1358" spans="1:8" x14ac:dyDescent="0.25">
      <c r="A1358">
        <v>7280</v>
      </c>
      <c r="B1358">
        <f>IF(Table2[[#This Row],[Volume]]&lt;'Input Data'!$B$9,'Input Data'!$B$9,IF(Table2[[#This Row],[Volume]]&gt;'Input Data'!$B$10,'Input Data'!$B$10,Table2[[#This Row],[Volume]]))</f>
        <v>7280</v>
      </c>
      <c r="C1358" s="18">
        <f>ROUNDDOWN((Table2[[#This Row],[Volume Used]]-'Input Data'!$B$9)/'Input Data'!$B$11,0)*'Input Data'!$B$12</f>
        <v>0.25</v>
      </c>
      <c r="D1358" s="15">
        <f>-(Table2[[#This Row],[Volume]]*(1-Table2[[#This Row],[Discount]])*'Input Data'!$B$2)/Table2[[#This Row],[Volume]]</f>
        <v>375</v>
      </c>
      <c r="E1358">
        <f>ROUNDUP(Table2[[#This Row],[Volume]]/'Input Data'!$B$13,0)</f>
        <v>8</v>
      </c>
      <c r="F1358">
        <f>-Table2[[#This Row],[Multiplier]]*'Input Data'!$B$3</f>
        <v>400000</v>
      </c>
      <c r="G1358">
        <f>(1 - (1 / (1 + EXP(-((Table2[[#This Row],[Volume]] / 1000) - 4.25))))) * 0.4 + 0.6</f>
        <v>0.61843553081491187</v>
      </c>
      <c r="H1358">
        <f>Table2[[#This Row],[Sigmoid]]*'Input Data'!$B$7</f>
        <v>463.82664811118389</v>
      </c>
    </row>
    <row r="1359" spans="1:8" x14ac:dyDescent="0.25">
      <c r="A1359">
        <v>7285</v>
      </c>
      <c r="B1359">
        <f>IF(Table2[[#This Row],[Volume]]&lt;'Input Data'!$B$9,'Input Data'!$B$9,IF(Table2[[#This Row],[Volume]]&gt;'Input Data'!$B$10,'Input Data'!$B$10,Table2[[#This Row],[Volume]]))</f>
        <v>7285</v>
      </c>
      <c r="C1359" s="18">
        <f>ROUNDDOWN((Table2[[#This Row],[Volume Used]]-'Input Data'!$B$9)/'Input Data'!$B$11,0)*'Input Data'!$B$12</f>
        <v>0.25</v>
      </c>
      <c r="D1359" s="15">
        <f>-(Table2[[#This Row],[Volume]]*(1-Table2[[#This Row],[Discount]])*'Input Data'!$B$2)/Table2[[#This Row],[Volume]]</f>
        <v>375</v>
      </c>
      <c r="E1359">
        <f>ROUNDUP(Table2[[#This Row],[Volume]]/'Input Data'!$B$13,0)</f>
        <v>8</v>
      </c>
      <c r="F1359">
        <f>-Table2[[#This Row],[Multiplier]]*'Input Data'!$B$3</f>
        <v>400000</v>
      </c>
      <c r="G1359">
        <f>(1 - (1 / (1 + EXP(-((Table2[[#This Row],[Volume]] / 1000) - 4.25))))) * 0.4 + 0.6</f>
        <v>0.6183478008117067</v>
      </c>
      <c r="H1359">
        <f>Table2[[#This Row],[Sigmoid]]*'Input Data'!$B$7</f>
        <v>463.76085060878</v>
      </c>
    </row>
    <row r="1360" spans="1:8" x14ac:dyDescent="0.25">
      <c r="A1360">
        <v>7290</v>
      </c>
      <c r="B1360">
        <f>IF(Table2[[#This Row],[Volume]]&lt;'Input Data'!$B$9,'Input Data'!$B$9,IF(Table2[[#This Row],[Volume]]&gt;'Input Data'!$B$10,'Input Data'!$B$10,Table2[[#This Row],[Volume]]))</f>
        <v>7290</v>
      </c>
      <c r="C1360" s="18">
        <f>ROUNDDOWN((Table2[[#This Row],[Volume Used]]-'Input Data'!$B$9)/'Input Data'!$B$11,0)*'Input Data'!$B$12</f>
        <v>0.25</v>
      </c>
      <c r="D1360" s="15">
        <f>-(Table2[[#This Row],[Volume]]*(1-Table2[[#This Row],[Discount]])*'Input Data'!$B$2)/Table2[[#This Row],[Volume]]</f>
        <v>375</v>
      </c>
      <c r="E1360">
        <f>ROUNDUP(Table2[[#This Row],[Volume]]/'Input Data'!$B$13,0)</f>
        <v>8</v>
      </c>
      <c r="F1360">
        <f>-Table2[[#This Row],[Multiplier]]*'Input Data'!$B$3</f>
        <v>400000</v>
      </c>
      <c r="G1360">
        <f>(1 - (1 / (1 + EXP(-((Table2[[#This Row],[Volume]] / 1000) - 4.25))))) * 0.4 + 0.6</f>
        <v>0.61826046831377746</v>
      </c>
      <c r="H1360">
        <f>Table2[[#This Row],[Sigmoid]]*'Input Data'!$B$7</f>
        <v>463.69535123533308</v>
      </c>
    </row>
    <row r="1361" spans="1:8" x14ac:dyDescent="0.25">
      <c r="A1361">
        <v>7295</v>
      </c>
      <c r="B1361">
        <f>IF(Table2[[#This Row],[Volume]]&lt;'Input Data'!$B$9,'Input Data'!$B$9,IF(Table2[[#This Row],[Volume]]&gt;'Input Data'!$B$10,'Input Data'!$B$10,Table2[[#This Row],[Volume]]))</f>
        <v>7295</v>
      </c>
      <c r="C1361" s="18">
        <f>ROUNDDOWN((Table2[[#This Row],[Volume Used]]-'Input Data'!$B$9)/'Input Data'!$B$11,0)*'Input Data'!$B$12</f>
        <v>0.25</v>
      </c>
      <c r="D1361" s="15">
        <f>-(Table2[[#This Row],[Volume]]*(1-Table2[[#This Row],[Discount]])*'Input Data'!$B$2)/Table2[[#This Row],[Volume]]</f>
        <v>375</v>
      </c>
      <c r="E1361">
        <f>ROUNDUP(Table2[[#This Row],[Volume]]/'Input Data'!$B$13,0)</f>
        <v>8</v>
      </c>
      <c r="F1361">
        <f>-Table2[[#This Row],[Multiplier]]*'Input Data'!$B$3</f>
        <v>400000</v>
      </c>
      <c r="G1361">
        <f>(1 - (1 / (1 + EXP(-((Table2[[#This Row],[Volume]] / 1000) - 4.25))))) * 0.4 + 0.6</f>
        <v>0.61817353170983547</v>
      </c>
      <c r="H1361">
        <f>Table2[[#This Row],[Sigmoid]]*'Input Data'!$B$7</f>
        <v>463.63014878237658</v>
      </c>
    </row>
    <row r="1362" spans="1:8" x14ac:dyDescent="0.25">
      <c r="A1362">
        <v>7300</v>
      </c>
      <c r="B1362">
        <f>IF(Table2[[#This Row],[Volume]]&lt;'Input Data'!$B$9,'Input Data'!$B$9,IF(Table2[[#This Row],[Volume]]&gt;'Input Data'!$B$10,'Input Data'!$B$10,Table2[[#This Row],[Volume]]))</f>
        <v>7300</v>
      </c>
      <c r="C1362" s="18">
        <f>ROUNDDOWN((Table2[[#This Row],[Volume Used]]-'Input Data'!$B$9)/'Input Data'!$B$11,0)*'Input Data'!$B$12</f>
        <v>0.25</v>
      </c>
      <c r="D1362" s="15">
        <f>-(Table2[[#This Row],[Volume]]*(1-Table2[[#This Row],[Discount]])*'Input Data'!$B$2)/Table2[[#This Row],[Volume]]</f>
        <v>375</v>
      </c>
      <c r="E1362">
        <f>ROUNDUP(Table2[[#This Row],[Volume]]/'Input Data'!$B$13,0)</f>
        <v>8</v>
      </c>
      <c r="F1362">
        <f>-Table2[[#This Row],[Multiplier]]*'Input Data'!$B$3</f>
        <v>400000</v>
      </c>
      <c r="G1362">
        <f>(1 - (1 / (1 + EXP(-((Table2[[#This Row],[Volume]] / 1000) - 4.25))))) * 0.4 + 0.6</f>
        <v>0.61808698939331497</v>
      </c>
      <c r="H1362">
        <f>Table2[[#This Row],[Sigmoid]]*'Input Data'!$B$7</f>
        <v>463.56524204498623</v>
      </c>
    </row>
    <row r="1363" spans="1:8" x14ac:dyDescent="0.25">
      <c r="A1363">
        <v>7305</v>
      </c>
      <c r="B1363">
        <f>IF(Table2[[#This Row],[Volume]]&lt;'Input Data'!$B$9,'Input Data'!$B$9,IF(Table2[[#This Row],[Volume]]&gt;'Input Data'!$B$10,'Input Data'!$B$10,Table2[[#This Row],[Volume]]))</f>
        <v>7305</v>
      </c>
      <c r="C1363" s="18">
        <f>ROUNDDOWN((Table2[[#This Row],[Volume Used]]-'Input Data'!$B$9)/'Input Data'!$B$11,0)*'Input Data'!$B$12</f>
        <v>0.25</v>
      </c>
      <c r="D1363" s="15">
        <f>-(Table2[[#This Row],[Volume]]*(1-Table2[[#This Row],[Discount]])*'Input Data'!$B$2)/Table2[[#This Row],[Volume]]</f>
        <v>375</v>
      </c>
      <c r="E1363">
        <f>ROUNDUP(Table2[[#This Row],[Volume]]/'Input Data'!$B$13,0)</f>
        <v>8</v>
      </c>
      <c r="F1363">
        <f>-Table2[[#This Row],[Multiplier]]*'Input Data'!$B$3</f>
        <v>400000</v>
      </c>
      <c r="G1363">
        <f>(1 - (1 / (1 + EXP(-((Table2[[#This Row],[Volume]] / 1000) - 4.25))))) * 0.4 + 0.6</f>
        <v>0.61800083976237719</v>
      </c>
      <c r="H1363">
        <f>Table2[[#This Row],[Sigmoid]]*'Input Data'!$B$7</f>
        <v>463.50062982178287</v>
      </c>
    </row>
    <row r="1364" spans="1:8" x14ac:dyDescent="0.25">
      <c r="A1364">
        <v>7310</v>
      </c>
      <c r="B1364">
        <f>IF(Table2[[#This Row],[Volume]]&lt;'Input Data'!$B$9,'Input Data'!$B$9,IF(Table2[[#This Row],[Volume]]&gt;'Input Data'!$B$10,'Input Data'!$B$10,Table2[[#This Row],[Volume]]))</f>
        <v>7310</v>
      </c>
      <c r="C1364" s="18">
        <f>ROUNDDOWN((Table2[[#This Row],[Volume Used]]-'Input Data'!$B$9)/'Input Data'!$B$11,0)*'Input Data'!$B$12</f>
        <v>0.25</v>
      </c>
      <c r="D1364" s="15">
        <f>-(Table2[[#This Row],[Volume]]*(1-Table2[[#This Row],[Discount]])*'Input Data'!$B$2)/Table2[[#This Row],[Volume]]</f>
        <v>375</v>
      </c>
      <c r="E1364">
        <f>ROUNDUP(Table2[[#This Row],[Volume]]/'Input Data'!$B$13,0)</f>
        <v>8</v>
      </c>
      <c r="F1364">
        <f>-Table2[[#This Row],[Multiplier]]*'Input Data'!$B$3</f>
        <v>400000</v>
      </c>
      <c r="G1364">
        <f>(1 - (1 / (1 + EXP(-((Table2[[#This Row],[Volume]] / 1000) - 4.25))))) * 0.4 + 0.6</f>
        <v>0.61791508121991467</v>
      </c>
      <c r="H1364">
        <f>Table2[[#This Row],[Sigmoid]]*'Input Data'!$B$7</f>
        <v>463.43631091493603</v>
      </c>
    </row>
    <row r="1365" spans="1:8" x14ac:dyDescent="0.25">
      <c r="A1365">
        <v>7315</v>
      </c>
      <c r="B1365">
        <f>IF(Table2[[#This Row],[Volume]]&lt;'Input Data'!$B$9,'Input Data'!$B$9,IF(Table2[[#This Row],[Volume]]&gt;'Input Data'!$B$10,'Input Data'!$B$10,Table2[[#This Row],[Volume]]))</f>
        <v>7315</v>
      </c>
      <c r="C1365" s="18">
        <f>ROUNDDOWN((Table2[[#This Row],[Volume Used]]-'Input Data'!$B$9)/'Input Data'!$B$11,0)*'Input Data'!$B$12</f>
        <v>0.25</v>
      </c>
      <c r="D1365" s="15">
        <f>-(Table2[[#This Row],[Volume]]*(1-Table2[[#This Row],[Discount]])*'Input Data'!$B$2)/Table2[[#This Row],[Volume]]</f>
        <v>375</v>
      </c>
      <c r="E1365">
        <f>ROUNDUP(Table2[[#This Row],[Volume]]/'Input Data'!$B$13,0)</f>
        <v>8</v>
      </c>
      <c r="F1365">
        <f>-Table2[[#This Row],[Multiplier]]*'Input Data'!$B$3</f>
        <v>400000</v>
      </c>
      <c r="G1365">
        <f>(1 - (1 / (1 + EXP(-((Table2[[#This Row],[Volume]] / 1000) - 4.25))))) * 0.4 + 0.6</f>
        <v>0.61782971217355453</v>
      </c>
      <c r="H1365">
        <f>Table2[[#This Row],[Sigmoid]]*'Input Data'!$B$7</f>
        <v>463.37228413016589</v>
      </c>
    </row>
    <row r="1366" spans="1:8" x14ac:dyDescent="0.25">
      <c r="A1366">
        <v>7320</v>
      </c>
      <c r="B1366">
        <f>IF(Table2[[#This Row],[Volume]]&lt;'Input Data'!$B$9,'Input Data'!$B$9,IF(Table2[[#This Row],[Volume]]&gt;'Input Data'!$B$10,'Input Data'!$B$10,Table2[[#This Row],[Volume]]))</f>
        <v>7320</v>
      </c>
      <c r="C1366" s="18">
        <f>ROUNDDOWN((Table2[[#This Row],[Volume Used]]-'Input Data'!$B$9)/'Input Data'!$B$11,0)*'Input Data'!$B$12</f>
        <v>0.25</v>
      </c>
      <c r="D1366" s="15">
        <f>-(Table2[[#This Row],[Volume]]*(1-Table2[[#This Row],[Discount]])*'Input Data'!$B$2)/Table2[[#This Row],[Volume]]</f>
        <v>375</v>
      </c>
      <c r="E1366">
        <f>ROUNDUP(Table2[[#This Row],[Volume]]/'Input Data'!$B$13,0)</f>
        <v>8</v>
      </c>
      <c r="F1366">
        <f>-Table2[[#This Row],[Multiplier]]*'Input Data'!$B$3</f>
        <v>400000</v>
      </c>
      <c r="G1366">
        <f>(1 - (1 / (1 + EXP(-((Table2[[#This Row],[Volume]] / 1000) - 4.25))))) * 0.4 + 0.6</f>
        <v>0.61774473103566252</v>
      </c>
      <c r="H1366">
        <f>Table2[[#This Row],[Sigmoid]]*'Input Data'!$B$7</f>
        <v>463.30854827674688</v>
      </c>
    </row>
    <row r="1367" spans="1:8" x14ac:dyDescent="0.25">
      <c r="A1367">
        <v>7325</v>
      </c>
      <c r="B1367">
        <f>IF(Table2[[#This Row],[Volume]]&lt;'Input Data'!$B$9,'Input Data'!$B$9,IF(Table2[[#This Row],[Volume]]&gt;'Input Data'!$B$10,'Input Data'!$B$10,Table2[[#This Row],[Volume]]))</f>
        <v>7325</v>
      </c>
      <c r="C1367" s="18">
        <f>ROUNDDOWN((Table2[[#This Row],[Volume Used]]-'Input Data'!$B$9)/'Input Data'!$B$11,0)*'Input Data'!$B$12</f>
        <v>0.25</v>
      </c>
      <c r="D1367" s="15">
        <f>-(Table2[[#This Row],[Volume]]*(1-Table2[[#This Row],[Discount]])*'Input Data'!$B$2)/Table2[[#This Row],[Volume]]</f>
        <v>375</v>
      </c>
      <c r="E1367">
        <f>ROUNDUP(Table2[[#This Row],[Volume]]/'Input Data'!$B$13,0)</f>
        <v>8</v>
      </c>
      <c r="F1367">
        <f>-Table2[[#This Row],[Multiplier]]*'Input Data'!$B$3</f>
        <v>400000</v>
      </c>
      <c r="G1367">
        <f>(1 - (1 / (1 + EXP(-((Table2[[#This Row],[Volume]] / 1000) - 4.25))))) * 0.4 + 0.6</f>
        <v>0.61766013622334581</v>
      </c>
      <c r="H1367">
        <f>Table2[[#This Row],[Sigmoid]]*'Input Data'!$B$7</f>
        <v>463.24510216750934</v>
      </c>
    </row>
    <row r="1368" spans="1:8" x14ac:dyDescent="0.25">
      <c r="A1368">
        <v>7330</v>
      </c>
      <c r="B1368">
        <f>IF(Table2[[#This Row],[Volume]]&lt;'Input Data'!$B$9,'Input Data'!$B$9,IF(Table2[[#This Row],[Volume]]&gt;'Input Data'!$B$10,'Input Data'!$B$10,Table2[[#This Row],[Volume]]))</f>
        <v>7330</v>
      </c>
      <c r="C1368" s="18">
        <f>ROUNDDOWN((Table2[[#This Row],[Volume Used]]-'Input Data'!$B$9)/'Input Data'!$B$11,0)*'Input Data'!$B$12</f>
        <v>0.25</v>
      </c>
      <c r="D1368" s="15">
        <f>-(Table2[[#This Row],[Volume]]*(1-Table2[[#This Row],[Discount]])*'Input Data'!$B$2)/Table2[[#This Row],[Volume]]</f>
        <v>375</v>
      </c>
      <c r="E1368">
        <f>ROUNDUP(Table2[[#This Row],[Volume]]/'Input Data'!$B$13,0)</f>
        <v>8</v>
      </c>
      <c r="F1368">
        <f>-Table2[[#This Row],[Multiplier]]*'Input Data'!$B$3</f>
        <v>400000</v>
      </c>
      <c r="G1368">
        <f>(1 - (1 / (1 + EXP(-((Table2[[#This Row],[Volume]] / 1000) - 4.25))))) * 0.4 + 0.6</f>
        <v>0.61757592615845647</v>
      </c>
      <c r="H1368">
        <f>Table2[[#This Row],[Sigmoid]]*'Input Data'!$B$7</f>
        <v>463.18194461884235</v>
      </c>
    </row>
    <row r="1369" spans="1:8" x14ac:dyDescent="0.25">
      <c r="A1369">
        <v>7335</v>
      </c>
      <c r="B1369">
        <f>IF(Table2[[#This Row],[Volume]]&lt;'Input Data'!$B$9,'Input Data'!$B$9,IF(Table2[[#This Row],[Volume]]&gt;'Input Data'!$B$10,'Input Data'!$B$10,Table2[[#This Row],[Volume]]))</f>
        <v>7335</v>
      </c>
      <c r="C1369" s="18">
        <f>ROUNDDOWN((Table2[[#This Row],[Volume Used]]-'Input Data'!$B$9)/'Input Data'!$B$11,0)*'Input Data'!$B$12</f>
        <v>0.25</v>
      </c>
      <c r="D1369" s="15">
        <f>-(Table2[[#This Row],[Volume]]*(1-Table2[[#This Row],[Discount]])*'Input Data'!$B$2)/Table2[[#This Row],[Volume]]</f>
        <v>375</v>
      </c>
      <c r="E1369">
        <f>ROUNDUP(Table2[[#This Row],[Volume]]/'Input Data'!$B$13,0)</f>
        <v>8</v>
      </c>
      <c r="F1369">
        <f>-Table2[[#This Row],[Multiplier]]*'Input Data'!$B$3</f>
        <v>400000</v>
      </c>
      <c r="G1369">
        <f>(1 - (1 / (1 + EXP(-((Table2[[#This Row],[Volume]] / 1000) - 4.25))))) * 0.4 + 0.6</f>
        <v>0.61749209926759419</v>
      </c>
      <c r="H1369">
        <f>Table2[[#This Row],[Sigmoid]]*'Input Data'!$B$7</f>
        <v>463.11907445069562</v>
      </c>
    </row>
    <row r="1370" spans="1:8" x14ac:dyDescent="0.25">
      <c r="A1370">
        <v>7340</v>
      </c>
      <c r="B1370">
        <f>IF(Table2[[#This Row],[Volume]]&lt;'Input Data'!$B$9,'Input Data'!$B$9,IF(Table2[[#This Row],[Volume]]&gt;'Input Data'!$B$10,'Input Data'!$B$10,Table2[[#This Row],[Volume]]))</f>
        <v>7340</v>
      </c>
      <c r="C1370" s="18">
        <f>ROUNDDOWN((Table2[[#This Row],[Volume Used]]-'Input Data'!$B$9)/'Input Data'!$B$11,0)*'Input Data'!$B$12</f>
        <v>0.25</v>
      </c>
      <c r="D1370" s="15">
        <f>-(Table2[[#This Row],[Volume]]*(1-Table2[[#This Row],[Discount]])*'Input Data'!$B$2)/Table2[[#This Row],[Volume]]</f>
        <v>375</v>
      </c>
      <c r="E1370">
        <f>ROUNDUP(Table2[[#This Row],[Volume]]/'Input Data'!$B$13,0)</f>
        <v>8</v>
      </c>
      <c r="F1370">
        <f>-Table2[[#This Row],[Multiplier]]*'Input Data'!$B$3</f>
        <v>400000</v>
      </c>
      <c r="G1370">
        <f>(1 - (1 / (1 + EXP(-((Table2[[#This Row],[Volume]] / 1000) - 4.25))))) * 0.4 + 0.6</f>
        <v>0.61740865398210887</v>
      </c>
      <c r="H1370">
        <f>Table2[[#This Row],[Sigmoid]]*'Input Data'!$B$7</f>
        <v>463.05649048658165</v>
      </c>
    </row>
    <row r="1371" spans="1:8" x14ac:dyDescent="0.25">
      <c r="A1371">
        <v>7345</v>
      </c>
      <c r="B1371">
        <f>IF(Table2[[#This Row],[Volume]]&lt;'Input Data'!$B$9,'Input Data'!$B$9,IF(Table2[[#This Row],[Volume]]&gt;'Input Data'!$B$10,'Input Data'!$B$10,Table2[[#This Row],[Volume]]))</f>
        <v>7345</v>
      </c>
      <c r="C1371" s="18">
        <f>ROUNDDOWN((Table2[[#This Row],[Volume Used]]-'Input Data'!$B$9)/'Input Data'!$B$11,0)*'Input Data'!$B$12</f>
        <v>0.25</v>
      </c>
      <c r="D1371" s="15">
        <f>-(Table2[[#This Row],[Volume]]*(1-Table2[[#This Row],[Discount]])*'Input Data'!$B$2)/Table2[[#This Row],[Volume]]</f>
        <v>375</v>
      </c>
      <c r="E1371">
        <f>ROUNDUP(Table2[[#This Row],[Volume]]/'Input Data'!$B$13,0)</f>
        <v>8</v>
      </c>
      <c r="F1371">
        <f>-Table2[[#This Row],[Multiplier]]*'Input Data'!$B$3</f>
        <v>400000</v>
      </c>
      <c r="G1371">
        <f>(1 - (1 / (1 + EXP(-((Table2[[#This Row],[Volume]] / 1000) - 4.25))))) * 0.4 + 0.6</f>
        <v>0.61732558873810317</v>
      </c>
      <c r="H1371">
        <f>Table2[[#This Row],[Sigmoid]]*'Input Data'!$B$7</f>
        <v>462.99419155357737</v>
      </c>
    </row>
    <row r="1372" spans="1:8" x14ac:dyDescent="0.25">
      <c r="A1372">
        <v>7350</v>
      </c>
      <c r="B1372">
        <f>IF(Table2[[#This Row],[Volume]]&lt;'Input Data'!$B$9,'Input Data'!$B$9,IF(Table2[[#This Row],[Volume]]&gt;'Input Data'!$B$10,'Input Data'!$B$10,Table2[[#This Row],[Volume]]))</f>
        <v>7350</v>
      </c>
      <c r="C1372" s="18">
        <f>ROUNDDOWN((Table2[[#This Row],[Volume Used]]-'Input Data'!$B$9)/'Input Data'!$B$11,0)*'Input Data'!$B$12</f>
        <v>0.25</v>
      </c>
      <c r="D1372" s="15">
        <f>-(Table2[[#This Row],[Volume]]*(1-Table2[[#This Row],[Discount]])*'Input Data'!$B$2)/Table2[[#This Row],[Volume]]</f>
        <v>375</v>
      </c>
      <c r="E1372">
        <f>ROUNDUP(Table2[[#This Row],[Volume]]/'Input Data'!$B$13,0)</f>
        <v>8</v>
      </c>
      <c r="F1372">
        <f>-Table2[[#This Row],[Multiplier]]*'Input Data'!$B$3</f>
        <v>400000</v>
      </c>
      <c r="G1372">
        <f>(1 - (1 / (1 + EXP(-((Table2[[#This Row],[Volume]] / 1000) - 4.25))))) * 0.4 + 0.6</f>
        <v>0.61724290197643439</v>
      </c>
      <c r="H1372">
        <f>Table2[[#This Row],[Sigmoid]]*'Input Data'!$B$7</f>
        <v>462.93217648232581</v>
      </c>
    </row>
    <row r="1373" spans="1:8" x14ac:dyDescent="0.25">
      <c r="A1373">
        <v>7355</v>
      </c>
      <c r="B1373">
        <f>IF(Table2[[#This Row],[Volume]]&lt;'Input Data'!$B$9,'Input Data'!$B$9,IF(Table2[[#This Row],[Volume]]&gt;'Input Data'!$B$10,'Input Data'!$B$10,Table2[[#This Row],[Volume]]))</f>
        <v>7355</v>
      </c>
      <c r="C1373" s="18">
        <f>ROUNDDOWN((Table2[[#This Row],[Volume Used]]-'Input Data'!$B$9)/'Input Data'!$B$11,0)*'Input Data'!$B$12</f>
        <v>0.25</v>
      </c>
      <c r="D1373" s="15">
        <f>-(Table2[[#This Row],[Volume]]*(1-Table2[[#This Row],[Discount]])*'Input Data'!$B$2)/Table2[[#This Row],[Volume]]</f>
        <v>375</v>
      </c>
      <c r="E1373">
        <f>ROUNDUP(Table2[[#This Row],[Volume]]/'Input Data'!$B$13,0)</f>
        <v>8</v>
      </c>
      <c r="F1373">
        <f>-Table2[[#This Row],[Multiplier]]*'Input Data'!$B$3</f>
        <v>400000</v>
      </c>
      <c r="G1373">
        <f>(1 - (1 / (1 + EXP(-((Table2[[#This Row],[Volume]] / 1000) - 4.25))))) * 0.4 + 0.6</f>
        <v>0.61716059214271746</v>
      </c>
      <c r="H1373">
        <f>Table2[[#This Row],[Sigmoid]]*'Input Data'!$B$7</f>
        <v>462.87044410703811</v>
      </c>
    </row>
    <row r="1374" spans="1:8" x14ac:dyDescent="0.25">
      <c r="A1374">
        <v>7360</v>
      </c>
      <c r="B1374">
        <f>IF(Table2[[#This Row],[Volume]]&lt;'Input Data'!$B$9,'Input Data'!$B$9,IF(Table2[[#This Row],[Volume]]&gt;'Input Data'!$B$10,'Input Data'!$B$10,Table2[[#This Row],[Volume]]))</f>
        <v>7360</v>
      </c>
      <c r="C1374" s="18">
        <f>ROUNDDOWN((Table2[[#This Row],[Volume Used]]-'Input Data'!$B$9)/'Input Data'!$B$11,0)*'Input Data'!$B$12</f>
        <v>0.25</v>
      </c>
      <c r="D1374" s="15">
        <f>-(Table2[[#This Row],[Volume]]*(1-Table2[[#This Row],[Discount]])*'Input Data'!$B$2)/Table2[[#This Row],[Volume]]</f>
        <v>375</v>
      </c>
      <c r="E1374">
        <f>ROUNDUP(Table2[[#This Row],[Volume]]/'Input Data'!$B$13,0)</f>
        <v>8</v>
      </c>
      <c r="F1374">
        <f>-Table2[[#This Row],[Multiplier]]*'Input Data'!$B$3</f>
        <v>400000</v>
      </c>
      <c r="G1374">
        <f>(1 - (1 / (1 + EXP(-((Table2[[#This Row],[Volume]] / 1000) - 4.25))))) * 0.4 + 0.6</f>
        <v>0.6170786576873255</v>
      </c>
      <c r="H1374">
        <f>Table2[[#This Row],[Sigmoid]]*'Input Data'!$B$7</f>
        <v>462.80899326549411</v>
      </c>
    </row>
    <row r="1375" spans="1:8" x14ac:dyDescent="0.25">
      <c r="A1375">
        <v>7365</v>
      </c>
      <c r="B1375">
        <f>IF(Table2[[#This Row],[Volume]]&lt;'Input Data'!$B$9,'Input Data'!$B$9,IF(Table2[[#This Row],[Volume]]&gt;'Input Data'!$B$10,'Input Data'!$B$10,Table2[[#This Row],[Volume]]))</f>
        <v>7365</v>
      </c>
      <c r="C1375" s="18">
        <f>ROUNDDOWN((Table2[[#This Row],[Volume Used]]-'Input Data'!$B$9)/'Input Data'!$B$11,0)*'Input Data'!$B$12</f>
        <v>0.25</v>
      </c>
      <c r="D1375" s="15">
        <f>-(Table2[[#This Row],[Volume]]*(1-Table2[[#This Row],[Discount]])*'Input Data'!$B$2)/Table2[[#This Row],[Volume]]</f>
        <v>375</v>
      </c>
      <c r="E1375">
        <f>ROUNDUP(Table2[[#This Row],[Volume]]/'Input Data'!$B$13,0)</f>
        <v>8</v>
      </c>
      <c r="F1375">
        <f>-Table2[[#This Row],[Multiplier]]*'Input Data'!$B$3</f>
        <v>400000</v>
      </c>
      <c r="G1375">
        <f>(1 - (1 / (1 + EXP(-((Table2[[#This Row],[Volume]] / 1000) - 4.25))))) * 0.4 + 0.6</f>
        <v>0.61699709706539241</v>
      </c>
      <c r="H1375">
        <f>Table2[[#This Row],[Sigmoid]]*'Input Data'!$B$7</f>
        <v>462.74782279904429</v>
      </c>
    </row>
    <row r="1376" spans="1:8" x14ac:dyDescent="0.25">
      <c r="A1376">
        <v>7370</v>
      </c>
      <c r="B1376">
        <f>IF(Table2[[#This Row],[Volume]]&lt;'Input Data'!$B$9,'Input Data'!$B$9,IF(Table2[[#This Row],[Volume]]&gt;'Input Data'!$B$10,'Input Data'!$B$10,Table2[[#This Row],[Volume]]))</f>
        <v>7370</v>
      </c>
      <c r="C1376" s="18">
        <f>ROUNDDOWN((Table2[[#This Row],[Volume Used]]-'Input Data'!$B$9)/'Input Data'!$B$11,0)*'Input Data'!$B$12</f>
        <v>0.25</v>
      </c>
      <c r="D1376" s="15">
        <f>-(Table2[[#This Row],[Volume]]*(1-Table2[[#This Row],[Discount]])*'Input Data'!$B$2)/Table2[[#This Row],[Volume]]</f>
        <v>375</v>
      </c>
      <c r="E1376">
        <f>ROUNDUP(Table2[[#This Row],[Volume]]/'Input Data'!$B$13,0)</f>
        <v>8</v>
      </c>
      <c r="F1376">
        <f>-Table2[[#This Row],[Multiplier]]*'Input Data'!$B$3</f>
        <v>400000</v>
      </c>
      <c r="G1376">
        <f>(1 - (1 / (1 + EXP(-((Table2[[#This Row],[Volume]] / 1000) - 4.25))))) * 0.4 + 0.6</f>
        <v>0.61691590873681346</v>
      </c>
      <c r="H1376">
        <f>Table2[[#This Row],[Sigmoid]]*'Input Data'!$B$7</f>
        <v>462.68693155261008</v>
      </c>
    </row>
    <row r="1377" spans="1:8" x14ac:dyDescent="0.25">
      <c r="A1377">
        <v>7375</v>
      </c>
      <c r="B1377">
        <f>IF(Table2[[#This Row],[Volume]]&lt;'Input Data'!$B$9,'Input Data'!$B$9,IF(Table2[[#This Row],[Volume]]&gt;'Input Data'!$B$10,'Input Data'!$B$10,Table2[[#This Row],[Volume]]))</f>
        <v>7375</v>
      </c>
      <c r="C1377" s="18">
        <f>ROUNDDOWN((Table2[[#This Row],[Volume Used]]-'Input Data'!$B$9)/'Input Data'!$B$11,0)*'Input Data'!$B$12</f>
        <v>0.25</v>
      </c>
      <c r="D1377" s="15">
        <f>-(Table2[[#This Row],[Volume]]*(1-Table2[[#This Row],[Discount]])*'Input Data'!$B$2)/Table2[[#This Row],[Volume]]</f>
        <v>375</v>
      </c>
      <c r="E1377">
        <f>ROUNDUP(Table2[[#This Row],[Volume]]/'Input Data'!$B$13,0)</f>
        <v>8</v>
      </c>
      <c r="F1377">
        <f>-Table2[[#This Row],[Multiplier]]*'Input Data'!$B$3</f>
        <v>400000</v>
      </c>
      <c r="G1377">
        <f>(1 - (1 / (1 + EXP(-((Table2[[#This Row],[Volume]] / 1000) - 4.25))))) * 0.4 + 0.6</f>
        <v>0.61683509116624757</v>
      </c>
      <c r="H1377">
        <f>Table2[[#This Row],[Sigmoid]]*'Input Data'!$B$7</f>
        <v>462.6263183746857</v>
      </c>
    </row>
    <row r="1378" spans="1:8" x14ac:dyDescent="0.25">
      <c r="A1378">
        <v>7380</v>
      </c>
      <c r="B1378">
        <f>IF(Table2[[#This Row],[Volume]]&lt;'Input Data'!$B$9,'Input Data'!$B$9,IF(Table2[[#This Row],[Volume]]&gt;'Input Data'!$B$10,'Input Data'!$B$10,Table2[[#This Row],[Volume]]))</f>
        <v>7380</v>
      </c>
      <c r="C1378" s="18">
        <f>ROUNDDOWN((Table2[[#This Row],[Volume Used]]-'Input Data'!$B$9)/'Input Data'!$B$11,0)*'Input Data'!$B$12</f>
        <v>0.25</v>
      </c>
      <c r="D1378" s="15">
        <f>-(Table2[[#This Row],[Volume]]*(1-Table2[[#This Row],[Discount]])*'Input Data'!$B$2)/Table2[[#This Row],[Volume]]</f>
        <v>375</v>
      </c>
      <c r="E1378">
        <f>ROUNDUP(Table2[[#This Row],[Volume]]/'Input Data'!$B$13,0)</f>
        <v>8</v>
      </c>
      <c r="F1378">
        <f>-Table2[[#This Row],[Multiplier]]*'Input Data'!$B$3</f>
        <v>400000</v>
      </c>
      <c r="G1378">
        <f>(1 - (1 / (1 + EXP(-((Table2[[#This Row],[Volume]] / 1000) - 4.25))))) * 0.4 + 0.6</f>
        <v>0.61675464282311709</v>
      </c>
      <c r="H1378">
        <f>Table2[[#This Row],[Sigmoid]]*'Input Data'!$B$7</f>
        <v>462.5659821173378</v>
      </c>
    </row>
    <row r="1379" spans="1:8" x14ac:dyDescent="0.25">
      <c r="A1379">
        <v>7385</v>
      </c>
      <c r="B1379">
        <f>IF(Table2[[#This Row],[Volume]]&lt;'Input Data'!$B$9,'Input Data'!$B$9,IF(Table2[[#This Row],[Volume]]&gt;'Input Data'!$B$10,'Input Data'!$B$10,Table2[[#This Row],[Volume]]))</f>
        <v>7385</v>
      </c>
      <c r="C1379" s="18">
        <f>ROUNDDOWN((Table2[[#This Row],[Volume Used]]-'Input Data'!$B$9)/'Input Data'!$B$11,0)*'Input Data'!$B$12</f>
        <v>0.25</v>
      </c>
      <c r="D1379" s="15">
        <f>-(Table2[[#This Row],[Volume]]*(1-Table2[[#This Row],[Discount]])*'Input Data'!$B$2)/Table2[[#This Row],[Volume]]</f>
        <v>375</v>
      </c>
      <c r="E1379">
        <f>ROUNDUP(Table2[[#This Row],[Volume]]/'Input Data'!$B$13,0)</f>
        <v>8</v>
      </c>
      <c r="F1379">
        <f>-Table2[[#This Row],[Multiplier]]*'Input Data'!$B$3</f>
        <v>400000</v>
      </c>
      <c r="G1379">
        <f>(1 - (1 / (1 + EXP(-((Table2[[#This Row],[Volume]] / 1000) - 4.25))))) * 0.4 + 0.6</f>
        <v>0.61667456218160965</v>
      </c>
      <c r="H1379">
        <f>Table2[[#This Row],[Sigmoid]]*'Input Data'!$B$7</f>
        <v>462.50592163620723</v>
      </c>
    </row>
    <row r="1380" spans="1:8" x14ac:dyDescent="0.25">
      <c r="A1380">
        <v>7390</v>
      </c>
      <c r="B1380">
        <f>IF(Table2[[#This Row],[Volume]]&lt;'Input Data'!$B$9,'Input Data'!$B$9,IF(Table2[[#This Row],[Volume]]&gt;'Input Data'!$B$10,'Input Data'!$B$10,Table2[[#This Row],[Volume]]))</f>
        <v>7390</v>
      </c>
      <c r="C1380" s="18">
        <f>ROUNDDOWN((Table2[[#This Row],[Volume Used]]-'Input Data'!$B$9)/'Input Data'!$B$11,0)*'Input Data'!$B$12</f>
        <v>0.25</v>
      </c>
      <c r="D1380" s="15">
        <f>-(Table2[[#This Row],[Volume]]*(1-Table2[[#This Row],[Discount]])*'Input Data'!$B$2)/Table2[[#This Row],[Volume]]</f>
        <v>375</v>
      </c>
      <c r="E1380">
        <f>ROUNDUP(Table2[[#This Row],[Volume]]/'Input Data'!$B$13,0)</f>
        <v>8</v>
      </c>
      <c r="F1380">
        <f>-Table2[[#This Row],[Multiplier]]*'Input Data'!$B$3</f>
        <v>400000</v>
      </c>
      <c r="G1380">
        <f>(1 - (1 / (1 + EXP(-((Table2[[#This Row],[Volume]] / 1000) - 4.25))))) * 0.4 + 0.6</f>
        <v>0.6165948477206783</v>
      </c>
      <c r="H1380">
        <f>Table2[[#This Row],[Sigmoid]]*'Input Data'!$B$7</f>
        <v>462.44613579050872</v>
      </c>
    </row>
    <row r="1381" spans="1:8" x14ac:dyDescent="0.25">
      <c r="A1381">
        <v>7395</v>
      </c>
      <c r="B1381">
        <f>IF(Table2[[#This Row],[Volume]]&lt;'Input Data'!$B$9,'Input Data'!$B$9,IF(Table2[[#This Row],[Volume]]&gt;'Input Data'!$B$10,'Input Data'!$B$10,Table2[[#This Row],[Volume]]))</f>
        <v>7395</v>
      </c>
      <c r="C1381" s="18">
        <f>ROUNDDOWN((Table2[[#This Row],[Volume Used]]-'Input Data'!$B$9)/'Input Data'!$B$11,0)*'Input Data'!$B$12</f>
        <v>0.25</v>
      </c>
      <c r="D1381" s="15">
        <f>-(Table2[[#This Row],[Volume]]*(1-Table2[[#This Row],[Discount]])*'Input Data'!$B$2)/Table2[[#This Row],[Volume]]</f>
        <v>375</v>
      </c>
      <c r="E1381">
        <f>ROUNDUP(Table2[[#This Row],[Volume]]/'Input Data'!$B$13,0)</f>
        <v>8</v>
      </c>
      <c r="F1381">
        <f>-Table2[[#This Row],[Multiplier]]*'Input Data'!$B$3</f>
        <v>400000</v>
      </c>
      <c r="G1381">
        <f>(1 - (1 / (1 + EXP(-((Table2[[#This Row],[Volume]] / 1000) - 4.25))))) * 0.4 + 0.6</f>
        <v>0.61651549792404203</v>
      </c>
      <c r="H1381">
        <f>Table2[[#This Row],[Sigmoid]]*'Input Data'!$B$7</f>
        <v>462.38662344303151</v>
      </c>
    </row>
    <row r="1382" spans="1:8" x14ac:dyDescent="0.25">
      <c r="A1382">
        <v>7400</v>
      </c>
      <c r="B1382">
        <f>IF(Table2[[#This Row],[Volume]]&lt;'Input Data'!$B$9,'Input Data'!$B$9,IF(Table2[[#This Row],[Volume]]&gt;'Input Data'!$B$10,'Input Data'!$B$10,Table2[[#This Row],[Volume]]))</f>
        <v>7400</v>
      </c>
      <c r="C1382" s="18">
        <f>ROUNDDOWN((Table2[[#This Row],[Volume Used]]-'Input Data'!$B$9)/'Input Data'!$B$11,0)*'Input Data'!$B$12</f>
        <v>0.25</v>
      </c>
      <c r="D1382" s="15">
        <f>-(Table2[[#This Row],[Volume]]*(1-Table2[[#This Row],[Discount]])*'Input Data'!$B$2)/Table2[[#This Row],[Volume]]</f>
        <v>375</v>
      </c>
      <c r="E1382">
        <f>ROUNDUP(Table2[[#This Row],[Volume]]/'Input Data'!$B$13,0)</f>
        <v>8</v>
      </c>
      <c r="F1382">
        <f>-Table2[[#This Row],[Multiplier]]*'Input Data'!$B$3</f>
        <v>400000</v>
      </c>
      <c r="G1382">
        <f>(1 - (1 / (1 + EXP(-((Table2[[#This Row],[Volume]] / 1000) - 4.25))))) * 0.4 + 0.6</f>
        <v>0.61643651128018595</v>
      </c>
      <c r="H1382">
        <f>Table2[[#This Row],[Sigmoid]]*'Input Data'!$B$7</f>
        <v>462.32738346013946</v>
      </c>
    </row>
    <row r="1383" spans="1:8" x14ac:dyDescent="0.25">
      <c r="A1383">
        <v>7405</v>
      </c>
      <c r="B1383">
        <f>IF(Table2[[#This Row],[Volume]]&lt;'Input Data'!$B$9,'Input Data'!$B$9,IF(Table2[[#This Row],[Volume]]&gt;'Input Data'!$B$10,'Input Data'!$B$10,Table2[[#This Row],[Volume]]))</f>
        <v>7405</v>
      </c>
      <c r="C1383" s="18">
        <f>ROUNDDOWN((Table2[[#This Row],[Volume Used]]-'Input Data'!$B$9)/'Input Data'!$B$11,0)*'Input Data'!$B$12</f>
        <v>0.25</v>
      </c>
      <c r="D1383" s="15">
        <f>-(Table2[[#This Row],[Volume]]*(1-Table2[[#This Row],[Discount]])*'Input Data'!$B$2)/Table2[[#This Row],[Volume]]</f>
        <v>375</v>
      </c>
      <c r="E1383">
        <f>ROUNDUP(Table2[[#This Row],[Volume]]/'Input Data'!$B$13,0)</f>
        <v>8</v>
      </c>
      <c r="F1383">
        <f>-Table2[[#This Row],[Multiplier]]*'Input Data'!$B$3</f>
        <v>400000</v>
      </c>
      <c r="G1383">
        <f>(1 - (1 / (1 + EXP(-((Table2[[#This Row],[Volume]] / 1000) - 4.25))))) * 0.4 + 0.6</f>
        <v>0.61635788628236166</v>
      </c>
      <c r="H1383">
        <f>Table2[[#This Row],[Sigmoid]]*'Input Data'!$B$7</f>
        <v>462.26841471177124</v>
      </c>
    </row>
    <row r="1384" spans="1:8" x14ac:dyDescent="0.25">
      <c r="A1384">
        <v>7410</v>
      </c>
      <c r="B1384">
        <f>IF(Table2[[#This Row],[Volume]]&lt;'Input Data'!$B$9,'Input Data'!$B$9,IF(Table2[[#This Row],[Volume]]&gt;'Input Data'!$B$10,'Input Data'!$B$10,Table2[[#This Row],[Volume]]))</f>
        <v>7410</v>
      </c>
      <c r="C1384" s="18">
        <f>ROUNDDOWN((Table2[[#This Row],[Volume Used]]-'Input Data'!$B$9)/'Input Data'!$B$11,0)*'Input Data'!$B$12</f>
        <v>0.25</v>
      </c>
      <c r="D1384" s="15">
        <f>-(Table2[[#This Row],[Volume]]*(1-Table2[[#This Row],[Discount]])*'Input Data'!$B$2)/Table2[[#This Row],[Volume]]</f>
        <v>375</v>
      </c>
      <c r="E1384">
        <f>ROUNDUP(Table2[[#This Row],[Volume]]/'Input Data'!$B$13,0)</f>
        <v>8</v>
      </c>
      <c r="F1384">
        <f>-Table2[[#This Row],[Multiplier]]*'Input Data'!$B$3</f>
        <v>400000</v>
      </c>
      <c r="G1384">
        <f>(1 - (1 / (1 + EXP(-((Table2[[#This Row],[Volume]] / 1000) - 4.25))))) * 0.4 + 0.6</f>
        <v>0.6162796214285865</v>
      </c>
      <c r="H1384">
        <f>Table2[[#This Row],[Sigmoid]]*'Input Data'!$B$7</f>
        <v>462.20971607143986</v>
      </c>
    </row>
    <row r="1385" spans="1:8" x14ac:dyDescent="0.25">
      <c r="A1385">
        <v>7415</v>
      </c>
      <c r="B1385">
        <f>IF(Table2[[#This Row],[Volume]]&lt;'Input Data'!$B$9,'Input Data'!$B$9,IF(Table2[[#This Row],[Volume]]&gt;'Input Data'!$B$10,'Input Data'!$B$10,Table2[[#This Row],[Volume]]))</f>
        <v>7415</v>
      </c>
      <c r="C1385" s="18">
        <f>ROUNDDOWN((Table2[[#This Row],[Volume Used]]-'Input Data'!$B$9)/'Input Data'!$B$11,0)*'Input Data'!$B$12</f>
        <v>0.25</v>
      </c>
      <c r="D1385" s="15">
        <f>-(Table2[[#This Row],[Volume]]*(1-Table2[[#This Row],[Discount]])*'Input Data'!$B$2)/Table2[[#This Row],[Volume]]</f>
        <v>375</v>
      </c>
      <c r="E1385">
        <f>ROUNDUP(Table2[[#This Row],[Volume]]/'Input Data'!$B$13,0)</f>
        <v>8</v>
      </c>
      <c r="F1385">
        <f>-Table2[[#This Row],[Multiplier]]*'Input Data'!$B$3</f>
        <v>400000</v>
      </c>
      <c r="G1385">
        <f>(1 - (1 / (1 + EXP(-((Table2[[#This Row],[Volume]] / 1000) - 4.25))))) * 0.4 + 0.6</f>
        <v>0.61620171522164424</v>
      </c>
      <c r="H1385">
        <f>Table2[[#This Row],[Sigmoid]]*'Input Data'!$B$7</f>
        <v>462.15128641623318</v>
      </c>
    </row>
    <row r="1386" spans="1:8" x14ac:dyDescent="0.25">
      <c r="A1386">
        <v>7420</v>
      </c>
      <c r="B1386">
        <f>IF(Table2[[#This Row],[Volume]]&lt;'Input Data'!$B$9,'Input Data'!$B$9,IF(Table2[[#This Row],[Volume]]&gt;'Input Data'!$B$10,'Input Data'!$B$10,Table2[[#This Row],[Volume]]))</f>
        <v>7420</v>
      </c>
      <c r="C1386" s="18">
        <f>ROUNDDOWN((Table2[[#This Row],[Volume Used]]-'Input Data'!$B$9)/'Input Data'!$B$11,0)*'Input Data'!$B$12</f>
        <v>0.25</v>
      </c>
      <c r="D1386" s="15">
        <f>-(Table2[[#This Row],[Volume]]*(1-Table2[[#This Row],[Discount]])*'Input Data'!$B$2)/Table2[[#This Row],[Volume]]</f>
        <v>375</v>
      </c>
      <c r="E1386">
        <f>ROUNDUP(Table2[[#This Row],[Volume]]/'Input Data'!$B$13,0)</f>
        <v>8</v>
      </c>
      <c r="F1386">
        <f>-Table2[[#This Row],[Multiplier]]*'Input Data'!$B$3</f>
        <v>400000</v>
      </c>
      <c r="G1386">
        <f>(1 - (1 / (1 + EXP(-((Table2[[#This Row],[Volume]] / 1000) - 4.25))))) * 0.4 + 0.6</f>
        <v>0.61612416616908372</v>
      </c>
      <c r="H1386">
        <f>Table2[[#This Row],[Sigmoid]]*'Input Data'!$B$7</f>
        <v>462.09312462681277</v>
      </c>
    </row>
    <row r="1387" spans="1:8" x14ac:dyDescent="0.25">
      <c r="A1387">
        <v>7425</v>
      </c>
      <c r="B1387">
        <f>IF(Table2[[#This Row],[Volume]]&lt;'Input Data'!$B$9,'Input Data'!$B$9,IF(Table2[[#This Row],[Volume]]&gt;'Input Data'!$B$10,'Input Data'!$B$10,Table2[[#This Row],[Volume]]))</f>
        <v>7425</v>
      </c>
      <c r="C1387" s="18">
        <f>ROUNDDOWN((Table2[[#This Row],[Volume Used]]-'Input Data'!$B$9)/'Input Data'!$B$11,0)*'Input Data'!$B$12</f>
        <v>0.25</v>
      </c>
      <c r="D1387" s="15">
        <f>-(Table2[[#This Row],[Volume]]*(1-Table2[[#This Row],[Discount]])*'Input Data'!$B$2)/Table2[[#This Row],[Volume]]</f>
        <v>375</v>
      </c>
      <c r="E1387">
        <f>ROUNDUP(Table2[[#This Row],[Volume]]/'Input Data'!$B$13,0)</f>
        <v>8</v>
      </c>
      <c r="F1387">
        <f>-Table2[[#This Row],[Multiplier]]*'Input Data'!$B$3</f>
        <v>400000</v>
      </c>
      <c r="G1387">
        <f>(1 - (1 / (1 + EXP(-((Table2[[#This Row],[Volume]] / 1000) - 4.25))))) * 0.4 + 0.6</f>
        <v>0.61604697278321818</v>
      </c>
      <c r="H1387">
        <f>Table2[[#This Row],[Sigmoid]]*'Input Data'!$B$7</f>
        <v>462.03522958741365</v>
      </c>
    </row>
    <row r="1388" spans="1:8" x14ac:dyDescent="0.25">
      <c r="A1388">
        <v>7430</v>
      </c>
      <c r="B1388">
        <f>IF(Table2[[#This Row],[Volume]]&lt;'Input Data'!$B$9,'Input Data'!$B$9,IF(Table2[[#This Row],[Volume]]&gt;'Input Data'!$B$10,'Input Data'!$B$10,Table2[[#This Row],[Volume]]))</f>
        <v>7430</v>
      </c>
      <c r="C1388" s="18">
        <f>ROUNDDOWN((Table2[[#This Row],[Volume Used]]-'Input Data'!$B$9)/'Input Data'!$B$11,0)*'Input Data'!$B$12</f>
        <v>0.25</v>
      </c>
      <c r="D1388" s="15">
        <f>-(Table2[[#This Row],[Volume]]*(1-Table2[[#This Row],[Discount]])*'Input Data'!$B$2)/Table2[[#This Row],[Volume]]</f>
        <v>375</v>
      </c>
      <c r="E1388">
        <f>ROUNDUP(Table2[[#This Row],[Volume]]/'Input Data'!$B$13,0)</f>
        <v>8</v>
      </c>
      <c r="F1388">
        <f>-Table2[[#This Row],[Multiplier]]*'Input Data'!$B$3</f>
        <v>400000</v>
      </c>
      <c r="G1388">
        <f>(1 - (1 / (1 + EXP(-((Table2[[#This Row],[Volume]] / 1000) - 4.25))))) * 0.4 + 0.6</f>
        <v>0.61597013358112551</v>
      </c>
      <c r="H1388">
        <f>Table2[[#This Row],[Sigmoid]]*'Input Data'!$B$7</f>
        <v>461.97760018584415</v>
      </c>
    </row>
    <row r="1389" spans="1:8" x14ac:dyDescent="0.25">
      <c r="A1389">
        <v>7435</v>
      </c>
      <c r="B1389">
        <f>IF(Table2[[#This Row],[Volume]]&lt;'Input Data'!$B$9,'Input Data'!$B$9,IF(Table2[[#This Row],[Volume]]&gt;'Input Data'!$B$10,'Input Data'!$B$10,Table2[[#This Row],[Volume]]))</f>
        <v>7435</v>
      </c>
      <c r="C1389" s="18">
        <f>ROUNDDOWN((Table2[[#This Row],[Volume Used]]-'Input Data'!$B$9)/'Input Data'!$B$11,0)*'Input Data'!$B$12</f>
        <v>0.25</v>
      </c>
      <c r="D1389" s="15">
        <f>-(Table2[[#This Row],[Volume]]*(1-Table2[[#This Row],[Discount]])*'Input Data'!$B$2)/Table2[[#This Row],[Volume]]</f>
        <v>375</v>
      </c>
      <c r="E1389">
        <f>ROUNDUP(Table2[[#This Row],[Volume]]/'Input Data'!$B$13,0)</f>
        <v>8</v>
      </c>
      <c r="F1389">
        <f>-Table2[[#This Row],[Multiplier]]*'Input Data'!$B$3</f>
        <v>400000</v>
      </c>
      <c r="G1389">
        <f>(1 - (1 / (1 + EXP(-((Table2[[#This Row],[Volume]] / 1000) - 4.25))))) * 0.4 + 0.6</f>
        <v>0.61589364708464578</v>
      </c>
      <c r="H1389">
        <f>Table2[[#This Row],[Sigmoid]]*'Input Data'!$B$7</f>
        <v>461.92023531348434</v>
      </c>
    </row>
    <row r="1390" spans="1:8" x14ac:dyDescent="0.25">
      <c r="A1390">
        <v>7440</v>
      </c>
      <c r="B1390">
        <f>IF(Table2[[#This Row],[Volume]]&lt;'Input Data'!$B$9,'Input Data'!$B$9,IF(Table2[[#This Row],[Volume]]&gt;'Input Data'!$B$10,'Input Data'!$B$10,Table2[[#This Row],[Volume]]))</f>
        <v>7440</v>
      </c>
      <c r="C1390" s="18">
        <f>ROUNDDOWN((Table2[[#This Row],[Volume Used]]-'Input Data'!$B$9)/'Input Data'!$B$11,0)*'Input Data'!$B$12</f>
        <v>0.25</v>
      </c>
      <c r="D1390" s="15">
        <f>-(Table2[[#This Row],[Volume]]*(1-Table2[[#This Row],[Discount]])*'Input Data'!$B$2)/Table2[[#This Row],[Volume]]</f>
        <v>375</v>
      </c>
      <c r="E1390">
        <f>ROUNDUP(Table2[[#This Row],[Volume]]/'Input Data'!$B$13,0)</f>
        <v>8</v>
      </c>
      <c r="F1390">
        <f>-Table2[[#This Row],[Multiplier]]*'Input Data'!$B$3</f>
        <v>400000</v>
      </c>
      <c r="G1390">
        <f>(1 - (1 / (1 + EXP(-((Table2[[#This Row],[Volume]] / 1000) - 4.25))))) * 0.4 + 0.6</f>
        <v>0.61581751182038114</v>
      </c>
      <c r="H1390">
        <f>Table2[[#This Row],[Sigmoid]]*'Input Data'!$B$7</f>
        <v>461.86313386528587</v>
      </c>
    </row>
    <row r="1391" spans="1:8" x14ac:dyDescent="0.25">
      <c r="A1391">
        <v>7445</v>
      </c>
      <c r="B1391">
        <f>IF(Table2[[#This Row],[Volume]]&lt;'Input Data'!$B$9,'Input Data'!$B$9,IF(Table2[[#This Row],[Volume]]&gt;'Input Data'!$B$10,'Input Data'!$B$10,Table2[[#This Row],[Volume]]))</f>
        <v>7445</v>
      </c>
      <c r="C1391" s="18">
        <f>ROUNDDOWN((Table2[[#This Row],[Volume Used]]-'Input Data'!$B$9)/'Input Data'!$B$11,0)*'Input Data'!$B$12</f>
        <v>0.25</v>
      </c>
      <c r="D1391" s="15">
        <f>-(Table2[[#This Row],[Volume]]*(1-Table2[[#This Row],[Discount]])*'Input Data'!$B$2)/Table2[[#This Row],[Volume]]</f>
        <v>375</v>
      </c>
      <c r="E1391">
        <f>ROUNDUP(Table2[[#This Row],[Volume]]/'Input Data'!$B$13,0)</f>
        <v>8</v>
      </c>
      <c r="F1391">
        <f>-Table2[[#This Row],[Multiplier]]*'Input Data'!$B$3</f>
        <v>400000</v>
      </c>
      <c r="G1391">
        <f>(1 - (1 / (1 + EXP(-((Table2[[#This Row],[Volume]] / 1000) - 4.25))))) * 0.4 + 0.6</f>
        <v>0.61574172631969404</v>
      </c>
      <c r="H1391">
        <f>Table2[[#This Row],[Sigmoid]]*'Input Data'!$B$7</f>
        <v>461.80629473977052</v>
      </c>
    </row>
    <row r="1392" spans="1:8" x14ac:dyDescent="0.25">
      <c r="A1392">
        <v>7450</v>
      </c>
      <c r="B1392">
        <f>IF(Table2[[#This Row],[Volume]]&lt;'Input Data'!$B$9,'Input Data'!$B$9,IF(Table2[[#This Row],[Volume]]&gt;'Input Data'!$B$10,'Input Data'!$B$10,Table2[[#This Row],[Volume]]))</f>
        <v>7450</v>
      </c>
      <c r="C1392" s="18">
        <f>ROUNDDOWN((Table2[[#This Row],[Volume Used]]-'Input Data'!$B$9)/'Input Data'!$B$11,0)*'Input Data'!$B$12</f>
        <v>0.25</v>
      </c>
      <c r="D1392" s="15">
        <f>-(Table2[[#This Row],[Volume]]*(1-Table2[[#This Row],[Discount]])*'Input Data'!$B$2)/Table2[[#This Row],[Volume]]</f>
        <v>375</v>
      </c>
      <c r="E1392">
        <f>ROUNDUP(Table2[[#This Row],[Volume]]/'Input Data'!$B$13,0)</f>
        <v>8</v>
      </c>
      <c r="F1392">
        <f>-Table2[[#This Row],[Multiplier]]*'Input Data'!$B$3</f>
        <v>400000</v>
      </c>
      <c r="G1392">
        <f>(1 - (1 / (1 + EXP(-((Table2[[#This Row],[Volume]] / 1000) - 4.25))))) * 0.4 + 0.6</f>
        <v>0.61566628911870569</v>
      </c>
      <c r="H1392">
        <f>Table2[[#This Row],[Sigmoid]]*'Input Data'!$B$7</f>
        <v>461.74971683902925</v>
      </c>
    </row>
    <row r="1393" spans="1:8" x14ac:dyDescent="0.25">
      <c r="A1393">
        <v>7455</v>
      </c>
      <c r="B1393">
        <f>IF(Table2[[#This Row],[Volume]]&lt;'Input Data'!$B$9,'Input Data'!$B$9,IF(Table2[[#This Row],[Volume]]&gt;'Input Data'!$B$10,'Input Data'!$B$10,Table2[[#This Row],[Volume]]))</f>
        <v>7455</v>
      </c>
      <c r="C1393" s="18">
        <f>ROUNDDOWN((Table2[[#This Row],[Volume Used]]-'Input Data'!$B$9)/'Input Data'!$B$11,0)*'Input Data'!$B$12</f>
        <v>0.25</v>
      </c>
      <c r="D1393" s="15">
        <f>-(Table2[[#This Row],[Volume]]*(1-Table2[[#This Row],[Discount]])*'Input Data'!$B$2)/Table2[[#This Row],[Volume]]</f>
        <v>375</v>
      </c>
      <c r="E1393">
        <f>ROUNDUP(Table2[[#This Row],[Volume]]/'Input Data'!$B$13,0)</f>
        <v>8</v>
      </c>
      <c r="F1393">
        <f>-Table2[[#This Row],[Multiplier]]*'Input Data'!$B$3</f>
        <v>400000</v>
      </c>
      <c r="G1393">
        <f>(1 - (1 / (1 + EXP(-((Table2[[#This Row],[Volume]] / 1000) - 4.25))))) * 0.4 + 0.6</f>
        <v>0.6155911987582946</v>
      </c>
      <c r="H1393">
        <f>Table2[[#This Row],[Sigmoid]]*'Input Data'!$B$7</f>
        <v>461.69339906872096</v>
      </c>
    </row>
    <row r="1394" spans="1:8" x14ac:dyDescent="0.25">
      <c r="A1394">
        <v>7460</v>
      </c>
      <c r="B1394">
        <f>IF(Table2[[#This Row],[Volume]]&lt;'Input Data'!$B$9,'Input Data'!$B$9,IF(Table2[[#This Row],[Volume]]&gt;'Input Data'!$B$10,'Input Data'!$B$10,Table2[[#This Row],[Volume]]))</f>
        <v>7460</v>
      </c>
      <c r="C1394" s="18">
        <f>ROUNDDOWN((Table2[[#This Row],[Volume Used]]-'Input Data'!$B$9)/'Input Data'!$B$11,0)*'Input Data'!$B$12</f>
        <v>0.25</v>
      </c>
      <c r="D1394" s="15">
        <f>-(Table2[[#This Row],[Volume]]*(1-Table2[[#This Row],[Discount]])*'Input Data'!$B$2)/Table2[[#This Row],[Volume]]</f>
        <v>375</v>
      </c>
      <c r="E1394">
        <f>ROUNDUP(Table2[[#This Row],[Volume]]/'Input Data'!$B$13,0)</f>
        <v>8</v>
      </c>
      <c r="F1394">
        <f>-Table2[[#This Row],[Multiplier]]*'Input Data'!$B$3</f>
        <v>400000</v>
      </c>
      <c r="G1394">
        <f>(1 - (1 / (1 + EXP(-((Table2[[#This Row],[Volume]] / 1000) - 4.25))))) * 0.4 + 0.6</f>
        <v>0.61551645378409436</v>
      </c>
      <c r="H1394">
        <f>Table2[[#This Row],[Sigmoid]]*'Input Data'!$B$7</f>
        <v>461.63734033807077</v>
      </c>
    </row>
    <row r="1395" spans="1:8" x14ac:dyDescent="0.25">
      <c r="A1395">
        <v>7465</v>
      </c>
      <c r="B1395">
        <f>IF(Table2[[#This Row],[Volume]]&lt;'Input Data'!$B$9,'Input Data'!$B$9,IF(Table2[[#This Row],[Volume]]&gt;'Input Data'!$B$10,'Input Data'!$B$10,Table2[[#This Row],[Volume]]))</f>
        <v>7465</v>
      </c>
      <c r="C1395" s="18">
        <f>ROUNDDOWN((Table2[[#This Row],[Volume Used]]-'Input Data'!$B$9)/'Input Data'!$B$11,0)*'Input Data'!$B$12</f>
        <v>0.25</v>
      </c>
      <c r="D1395" s="15">
        <f>-(Table2[[#This Row],[Volume]]*(1-Table2[[#This Row],[Discount]])*'Input Data'!$B$2)/Table2[[#This Row],[Volume]]</f>
        <v>375</v>
      </c>
      <c r="E1395">
        <f>ROUNDUP(Table2[[#This Row],[Volume]]/'Input Data'!$B$13,0)</f>
        <v>8</v>
      </c>
      <c r="F1395">
        <f>-Table2[[#This Row],[Multiplier]]*'Input Data'!$B$3</f>
        <v>400000</v>
      </c>
      <c r="G1395">
        <f>(1 - (1 / (1 + EXP(-((Table2[[#This Row],[Volume]] / 1000) - 4.25))))) * 0.4 + 0.6</f>
        <v>0.61544205274649222</v>
      </c>
      <c r="H1395">
        <f>Table2[[#This Row],[Sigmoid]]*'Input Data'!$B$7</f>
        <v>461.58153955986916</v>
      </c>
    </row>
    <row r="1396" spans="1:8" x14ac:dyDescent="0.25">
      <c r="A1396">
        <v>7470</v>
      </c>
      <c r="B1396">
        <f>IF(Table2[[#This Row],[Volume]]&lt;'Input Data'!$B$9,'Input Data'!$B$9,IF(Table2[[#This Row],[Volume]]&gt;'Input Data'!$B$10,'Input Data'!$B$10,Table2[[#This Row],[Volume]]))</f>
        <v>7470</v>
      </c>
      <c r="C1396" s="18">
        <f>ROUNDDOWN((Table2[[#This Row],[Volume Used]]-'Input Data'!$B$9)/'Input Data'!$B$11,0)*'Input Data'!$B$12</f>
        <v>0.25</v>
      </c>
      <c r="D1396" s="15">
        <f>-(Table2[[#This Row],[Volume]]*(1-Table2[[#This Row],[Discount]])*'Input Data'!$B$2)/Table2[[#This Row],[Volume]]</f>
        <v>375</v>
      </c>
      <c r="E1396">
        <f>ROUNDUP(Table2[[#This Row],[Volume]]/'Input Data'!$B$13,0)</f>
        <v>8</v>
      </c>
      <c r="F1396">
        <f>-Table2[[#This Row],[Multiplier]]*'Input Data'!$B$3</f>
        <v>400000</v>
      </c>
      <c r="G1396">
        <f>(1 - (1 / (1 + EXP(-((Table2[[#This Row],[Volume]] / 1000) - 4.25))))) * 0.4 + 0.6</f>
        <v>0.61536799420062616</v>
      </c>
      <c r="H1396">
        <f>Table2[[#This Row],[Sigmoid]]*'Input Data'!$B$7</f>
        <v>461.52599565046961</v>
      </c>
    </row>
    <row r="1397" spans="1:8" x14ac:dyDescent="0.25">
      <c r="A1397">
        <v>7475</v>
      </c>
      <c r="B1397">
        <f>IF(Table2[[#This Row],[Volume]]&lt;'Input Data'!$B$9,'Input Data'!$B$9,IF(Table2[[#This Row],[Volume]]&gt;'Input Data'!$B$10,'Input Data'!$B$10,Table2[[#This Row],[Volume]]))</f>
        <v>7475</v>
      </c>
      <c r="C1397" s="18">
        <f>ROUNDDOWN((Table2[[#This Row],[Volume Used]]-'Input Data'!$B$9)/'Input Data'!$B$11,0)*'Input Data'!$B$12</f>
        <v>0.25</v>
      </c>
      <c r="D1397" s="15">
        <f>-(Table2[[#This Row],[Volume]]*(1-Table2[[#This Row],[Discount]])*'Input Data'!$B$2)/Table2[[#This Row],[Volume]]</f>
        <v>375</v>
      </c>
      <c r="E1397">
        <f>ROUNDUP(Table2[[#This Row],[Volume]]/'Input Data'!$B$13,0)</f>
        <v>8</v>
      </c>
      <c r="F1397">
        <f>-Table2[[#This Row],[Multiplier]]*'Input Data'!$B$3</f>
        <v>400000</v>
      </c>
      <c r="G1397">
        <f>(1 - (1 / (1 + EXP(-((Table2[[#This Row],[Volume]] / 1000) - 4.25))))) * 0.4 + 0.6</f>
        <v>0.61529427670638326</v>
      </c>
      <c r="H1397">
        <f>Table2[[#This Row],[Sigmoid]]*'Input Data'!$B$7</f>
        <v>461.47070752978743</v>
      </c>
    </row>
    <row r="1398" spans="1:8" x14ac:dyDescent="0.25">
      <c r="A1398">
        <v>7480</v>
      </c>
      <c r="B1398">
        <f>IF(Table2[[#This Row],[Volume]]&lt;'Input Data'!$B$9,'Input Data'!$B$9,IF(Table2[[#This Row],[Volume]]&gt;'Input Data'!$B$10,'Input Data'!$B$10,Table2[[#This Row],[Volume]]))</f>
        <v>7480</v>
      </c>
      <c r="C1398" s="18">
        <f>ROUNDDOWN((Table2[[#This Row],[Volume Used]]-'Input Data'!$B$9)/'Input Data'!$B$11,0)*'Input Data'!$B$12</f>
        <v>0.25</v>
      </c>
      <c r="D1398" s="15">
        <f>-(Table2[[#This Row],[Volume]]*(1-Table2[[#This Row],[Discount]])*'Input Data'!$B$2)/Table2[[#This Row],[Volume]]</f>
        <v>375</v>
      </c>
      <c r="E1398">
        <f>ROUNDUP(Table2[[#This Row],[Volume]]/'Input Data'!$B$13,0)</f>
        <v>8</v>
      </c>
      <c r="F1398">
        <f>-Table2[[#This Row],[Multiplier]]*'Input Data'!$B$3</f>
        <v>400000</v>
      </c>
      <c r="G1398">
        <f>(1 - (1 / (1 + EXP(-((Table2[[#This Row],[Volume]] / 1000) - 4.25))))) * 0.4 + 0.6</f>
        <v>0.61522089882839681</v>
      </c>
      <c r="H1398">
        <f>Table2[[#This Row],[Sigmoid]]*'Input Data'!$B$7</f>
        <v>461.41567412129763</v>
      </c>
    </row>
    <row r="1399" spans="1:8" x14ac:dyDescent="0.25">
      <c r="A1399">
        <v>7485</v>
      </c>
      <c r="B1399">
        <f>IF(Table2[[#This Row],[Volume]]&lt;'Input Data'!$B$9,'Input Data'!$B$9,IF(Table2[[#This Row],[Volume]]&gt;'Input Data'!$B$10,'Input Data'!$B$10,Table2[[#This Row],[Volume]]))</f>
        <v>7485</v>
      </c>
      <c r="C1399" s="18">
        <f>ROUNDDOWN((Table2[[#This Row],[Volume Used]]-'Input Data'!$B$9)/'Input Data'!$B$11,0)*'Input Data'!$B$12</f>
        <v>0.25</v>
      </c>
      <c r="D1399" s="15">
        <f>-(Table2[[#This Row],[Volume]]*(1-Table2[[#This Row],[Discount]])*'Input Data'!$B$2)/Table2[[#This Row],[Volume]]</f>
        <v>375</v>
      </c>
      <c r="E1399">
        <f>ROUNDUP(Table2[[#This Row],[Volume]]/'Input Data'!$B$13,0)</f>
        <v>8</v>
      </c>
      <c r="F1399">
        <f>-Table2[[#This Row],[Multiplier]]*'Input Data'!$B$3</f>
        <v>400000</v>
      </c>
      <c r="G1399">
        <f>(1 - (1 / (1 + EXP(-((Table2[[#This Row],[Volume]] / 1000) - 4.25))))) * 0.4 + 0.6</f>
        <v>0.61514785913604386</v>
      </c>
      <c r="H1399">
        <f>Table2[[#This Row],[Sigmoid]]*'Input Data'!$B$7</f>
        <v>461.36089435203291</v>
      </c>
    </row>
    <row r="1400" spans="1:8" x14ac:dyDescent="0.25">
      <c r="A1400">
        <v>7490</v>
      </c>
      <c r="B1400">
        <f>IF(Table2[[#This Row],[Volume]]&lt;'Input Data'!$B$9,'Input Data'!$B$9,IF(Table2[[#This Row],[Volume]]&gt;'Input Data'!$B$10,'Input Data'!$B$10,Table2[[#This Row],[Volume]]))</f>
        <v>7490</v>
      </c>
      <c r="C1400" s="18">
        <f>ROUNDDOWN((Table2[[#This Row],[Volume Used]]-'Input Data'!$B$9)/'Input Data'!$B$11,0)*'Input Data'!$B$12</f>
        <v>0.25</v>
      </c>
      <c r="D1400" s="15">
        <f>-(Table2[[#This Row],[Volume]]*(1-Table2[[#This Row],[Discount]])*'Input Data'!$B$2)/Table2[[#This Row],[Volume]]</f>
        <v>375</v>
      </c>
      <c r="E1400">
        <f>ROUNDUP(Table2[[#This Row],[Volume]]/'Input Data'!$B$13,0)</f>
        <v>8</v>
      </c>
      <c r="F1400">
        <f>-Table2[[#This Row],[Multiplier]]*'Input Data'!$B$3</f>
        <v>400000</v>
      </c>
      <c r="G1400">
        <f>(1 - (1 / (1 + EXP(-((Table2[[#This Row],[Volume]] / 1000) - 4.25))))) * 0.4 + 0.6</f>
        <v>0.61507515620344233</v>
      </c>
      <c r="H1400">
        <f>Table2[[#This Row],[Sigmoid]]*'Input Data'!$B$7</f>
        <v>461.30636715258174</v>
      </c>
    </row>
    <row r="1401" spans="1:8" x14ac:dyDescent="0.25">
      <c r="A1401">
        <v>7495</v>
      </c>
      <c r="B1401">
        <f>IF(Table2[[#This Row],[Volume]]&lt;'Input Data'!$B$9,'Input Data'!$B$9,IF(Table2[[#This Row],[Volume]]&gt;'Input Data'!$B$10,'Input Data'!$B$10,Table2[[#This Row],[Volume]]))</f>
        <v>7495</v>
      </c>
      <c r="C1401" s="18">
        <f>ROUNDDOWN((Table2[[#This Row],[Volume Used]]-'Input Data'!$B$9)/'Input Data'!$B$11,0)*'Input Data'!$B$12</f>
        <v>0.25</v>
      </c>
      <c r="D1401" s="15">
        <f>-(Table2[[#This Row],[Volume]]*(1-Table2[[#This Row],[Discount]])*'Input Data'!$B$2)/Table2[[#This Row],[Volume]]</f>
        <v>375</v>
      </c>
      <c r="E1401">
        <f>ROUNDUP(Table2[[#This Row],[Volume]]/'Input Data'!$B$13,0)</f>
        <v>8</v>
      </c>
      <c r="F1401">
        <f>-Table2[[#This Row],[Multiplier]]*'Input Data'!$B$3</f>
        <v>400000</v>
      </c>
      <c r="G1401">
        <f>(1 - (1 / (1 + EXP(-((Table2[[#This Row],[Volume]] / 1000) - 4.25))))) * 0.4 + 0.6</f>
        <v>0.61500278860944801</v>
      </c>
      <c r="H1401">
        <f>Table2[[#This Row],[Sigmoid]]*'Input Data'!$B$7</f>
        <v>461.25209145708601</v>
      </c>
    </row>
    <row r="1402" spans="1:8" x14ac:dyDescent="0.25">
      <c r="A1402">
        <v>7500</v>
      </c>
      <c r="B1402">
        <f>IF(Table2[[#This Row],[Volume]]&lt;'Input Data'!$B$9,'Input Data'!$B$9,IF(Table2[[#This Row],[Volume]]&gt;'Input Data'!$B$10,'Input Data'!$B$10,Table2[[#This Row],[Volume]]))</f>
        <v>7500</v>
      </c>
      <c r="C1402" s="18">
        <f>ROUNDDOWN((Table2[[#This Row],[Volume Used]]-'Input Data'!$B$9)/'Input Data'!$B$11,0)*'Input Data'!$B$12</f>
        <v>0.30000000000000004</v>
      </c>
      <c r="D1402" s="15">
        <f>-(Table2[[#This Row],[Volume]]*(1-Table2[[#This Row],[Discount]])*'Input Data'!$B$2)/Table2[[#This Row],[Volume]]</f>
        <v>350</v>
      </c>
      <c r="E1402">
        <f>ROUNDUP(Table2[[#This Row],[Volume]]/'Input Data'!$B$13,0)</f>
        <v>8</v>
      </c>
      <c r="F1402">
        <f>-Table2[[#This Row],[Multiplier]]*'Input Data'!$B$3</f>
        <v>400000</v>
      </c>
      <c r="G1402">
        <f>(1 - (1 / (1 + EXP(-((Table2[[#This Row],[Volume]] / 1000) - 4.25))))) * 0.4 + 0.6</f>
        <v>0.6149307549376517</v>
      </c>
      <c r="H1402">
        <f>Table2[[#This Row],[Sigmoid]]*'Input Data'!$B$7</f>
        <v>461.1980662032388</v>
      </c>
    </row>
    <row r="1403" spans="1:8" x14ac:dyDescent="0.25">
      <c r="A1403">
        <v>7505</v>
      </c>
      <c r="B1403">
        <f>IF(Table2[[#This Row],[Volume]]&lt;'Input Data'!$B$9,'Input Data'!$B$9,IF(Table2[[#This Row],[Volume]]&gt;'Input Data'!$B$10,'Input Data'!$B$10,Table2[[#This Row],[Volume]]))</f>
        <v>7505</v>
      </c>
      <c r="C1403" s="18">
        <f>ROUNDDOWN((Table2[[#This Row],[Volume Used]]-'Input Data'!$B$9)/'Input Data'!$B$11,0)*'Input Data'!$B$12</f>
        <v>0.30000000000000004</v>
      </c>
      <c r="D1403" s="15">
        <f>-(Table2[[#This Row],[Volume]]*(1-Table2[[#This Row],[Discount]])*'Input Data'!$B$2)/Table2[[#This Row],[Volume]]</f>
        <v>350</v>
      </c>
      <c r="E1403">
        <f>ROUNDUP(Table2[[#This Row],[Volume]]/'Input Data'!$B$13,0)</f>
        <v>8</v>
      </c>
      <c r="F1403">
        <f>-Table2[[#This Row],[Multiplier]]*'Input Data'!$B$3</f>
        <v>400000</v>
      </c>
      <c r="G1403">
        <f>(1 - (1 / (1 + EXP(-((Table2[[#This Row],[Volume]] / 1000) - 4.25))))) * 0.4 + 0.6</f>
        <v>0.61485905377637573</v>
      </c>
      <c r="H1403">
        <f>Table2[[#This Row],[Sigmoid]]*'Input Data'!$B$7</f>
        <v>461.1442903322818</v>
      </c>
    </row>
    <row r="1404" spans="1:8" x14ac:dyDescent="0.25">
      <c r="A1404">
        <v>7510</v>
      </c>
      <c r="B1404">
        <f>IF(Table2[[#This Row],[Volume]]&lt;'Input Data'!$B$9,'Input Data'!$B$9,IF(Table2[[#This Row],[Volume]]&gt;'Input Data'!$B$10,'Input Data'!$B$10,Table2[[#This Row],[Volume]]))</f>
        <v>7510</v>
      </c>
      <c r="C1404" s="18">
        <f>ROUNDDOWN((Table2[[#This Row],[Volume Used]]-'Input Data'!$B$9)/'Input Data'!$B$11,0)*'Input Data'!$B$12</f>
        <v>0.30000000000000004</v>
      </c>
      <c r="D1404" s="15">
        <f>-(Table2[[#This Row],[Volume]]*(1-Table2[[#This Row],[Discount]])*'Input Data'!$B$2)/Table2[[#This Row],[Volume]]</f>
        <v>350</v>
      </c>
      <c r="E1404">
        <f>ROUNDUP(Table2[[#This Row],[Volume]]/'Input Data'!$B$13,0)</f>
        <v>8</v>
      </c>
      <c r="F1404">
        <f>-Table2[[#This Row],[Multiplier]]*'Input Data'!$B$3</f>
        <v>400000</v>
      </c>
      <c r="G1404">
        <f>(1 - (1 / (1 + EXP(-((Table2[[#This Row],[Volume]] / 1000) - 4.25))))) * 0.4 + 0.6</f>
        <v>0.61478768371867087</v>
      </c>
      <c r="H1404">
        <f>Table2[[#This Row],[Sigmoid]]*'Input Data'!$B$7</f>
        <v>461.09076278900318</v>
      </c>
    </row>
    <row r="1405" spans="1:8" x14ac:dyDescent="0.25">
      <c r="A1405">
        <v>7515</v>
      </c>
      <c r="B1405">
        <f>IF(Table2[[#This Row],[Volume]]&lt;'Input Data'!$B$9,'Input Data'!$B$9,IF(Table2[[#This Row],[Volume]]&gt;'Input Data'!$B$10,'Input Data'!$B$10,Table2[[#This Row],[Volume]]))</f>
        <v>7515</v>
      </c>
      <c r="C1405" s="18">
        <f>ROUNDDOWN((Table2[[#This Row],[Volume Used]]-'Input Data'!$B$9)/'Input Data'!$B$11,0)*'Input Data'!$B$12</f>
        <v>0.30000000000000004</v>
      </c>
      <c r="D1405" s="15">
        <f>-(Table2[[#This Row],[Volume]]*(1-Table2[[#This Row],[Discount]])*'Input Data'!$B$2)/Table2[[#This Row],[Volume]]</f>
        <v>350</v>
      </c>
      <c r="E1405">
        <f>ROUNDUP(Table2[[#This Row],[Volume]]/'Input Data'!$B$13,0)</f>
        <v>8</v>
      </c>
      <c r="F1405">
        <f>-Table2[[#This Row],[Multiplier]]*'Input Data'!$B$3</f>
        <v>400000</v>
      </c>
      <c r="G1405">
        <f>(1 - (1 / (1 + EXP(-((Table2[[#This Row],[Volume]] / 1000) - 4.25))))) * 0.4 + 0.6</f>
        <v>0.61471664336231202</v>
      </c>
      <c r="H1405">
        <f>Table2[[#This Row],[Sigmoid]]*'Input Data'!$B$7</f>
        <v>461.03748252173403</v>
      </c>
    </row>
    <row r="1406" spans="1:8" x14ac:dyDescent="0.25">
      <c r="A1406">
        <v>7520</v>
      </c>
      <c r="B1406">
        <f>IF(Table2[[#This Row],[Volume]]&lt;'Input Data'!$B$9,'Input Data'!$B$9,IF(Table2[[#This Row],[Volume]]&gt;'Input Data'!$B$10,'Input Data'!$B$10,Table2[[#This Row],[Volume]]))</f>
        <v>7520</v>
      </c>
      <c r="C1406" s="18">
        <f>ROUNDDOWN((Table2[[#This Row],[Volume Used]]-'Input Data'!$B$9)/'Input Data'!$B$11,0)*'Input Data'!$B$12</f>
        <v>0.30000000000000004</v>
      </c>
      <c r="D1406" s="15">
        <f>-(Table2[[#This Row],[Volume]]*(1-Table2[[#This Row],[Discount]])*'Input Data'!$B$2)/Table2[[#This Row],[Volume]]</f>
        <v>350</v>
      </c>
      <c r="E1406">
        <f>ROUNDUP(Table2[[#This Row],[Volume]]/'Input Data'!$B$13,0)</f>
        <v>8</v>
      </c>
      <c r="F1406">
        <f>-Table2[[#This Row],[Multiplier]]*'Input Data'!$B$3</f>
        <v>400000</v>
      </c>
      <c r="G1406">
        <f>(1 - (1 / (1 + EXP(-((Table2[[#This Row],[Volume]] / 1000) - 4.25))))) * 0.4 + 0.6</f>
        <v>0.61464593130979595</v>
      </c>
      <c r="H1406">
        <f>Table2[[#This Row],[Sigmoid]]*'Input Data'!$B$7</f>
        <v>460.98444848234698</v>
      </c>
    </row>
    <row r="1407" spans="1:8" x14ac:dyDescent="0.25">
      <c r="A1407">
        <v>7525</v>
      </c>
      <c r="B1407">
        <f>IF(Table2[[#This Row],[Volume]]&lt;'Input Data'!$B$9,'Input Data'!$B$9,IF(Table2[[#This Row],[Volume]]&gt;'Input Data'!$B$10,'Input Data'!$B$10,Table2[[#This Row],[Volume]]))</f>
        <v>7525</v>
      </c>
      <c r="C1407" s="18">
        <f>ROUNDDOWN((Table2[[#This Row],[Volume Used]]-'Input Data'!$B$9)/'Input Data'!$B$11,0)*'Input Data'!$B$12</f>
        <v>0.30000000000000004</v>
      </c>
      <c r="D1407" s="15">
        <f>-(Table2[[#This Row],[Volume]]*(1-Table2[[#This Row],[Discount]])*'Input Data'!$B$2)/Table2[[#This Row],[Volume]]</f>
        <v>350</v>
      </c>
      <c r="E1407">
        <f>ROUNDUP(Table2[[#This Row],[Volume]]/'Input Data'!$B$13,0)</f>
        <v>8</v>
      </c>
      <c r="F1407">
        <f>-Table2[[#This Row],[Multiplier]]*'Input Data'!$B$3</f>
        <v>400000</v>
      </c>
      <c r="G1407">
        <f>(1 - (1 / (1 + EXP(-((Table2[[#This Row],[Volume]] / 1000) - 4.25))))) * 0.4 + 0.6</f>
        <v>0.6145755461683361</v>
      </c>
      <c r="H1407">
        <f>Table2[[#This Row],[Sigmoid]]*'Input Data'!$B$7</f>
        <v>460.9316596262521</v>
      </c>
    </row>
    <row r="1408" spans="1:8" x14ac:dyDescent="0.25">
      <c r="A1408">
        <v>7530</v>
      </c>
      <c r="B1408">
        <f>IF(Table2[[#This Row],[Volume]]&lt;'Input Data'!$B$9,'Input Data'!$B$9,IF(Table2[[#This Row],[Volume]]&gt;'Input Data'!$B$10,'Input Data'!$B$10,Table2[[#This Row],[Volume]]))</f>
        <v>7530</v>
      </c>
      <c r="C1408" s="18">
        <f>ROUNDDOWN((Table2[[#This Row],[Volume Used]]-'Input Data'!$B$9)/'Input Data'!$B$11,0)*'Input Data'!$B$12</f>
        <v>0.30000000000000004</v>
      </c>
      <c r="D1408" s="15">
        <f>-(Table2[[#This Row],[Volume]]*(1-Table2[[#This Row],[Discount]])*'Input Data'!$B$2)/Table2[[#This Row],[Volume]]</f>
        <v>350</v>
      </c>
      <c r="E1408">
        <f>ROUNDUP(Table2[[#This Row],[Volume]]/'Input Data'!$B$13,0)</f>
        <v>8</v>
      </c>
      <c r="F1408">
        <f>-Table2[[#This Row],[Multiplier]]*'Input Data'!$B$3</f>
        <v>400000</v>
      </c>
      <c r="G1408">
        <f>(1 - (1 / (1 + EXP(-((Table2[[#This Row],[Volume]] / 1000) - 4.25))))) * 0.4 + 0.6</f>
        <v>0.61450548654985926</v>
      </c>
      <c r="H1408">
        <f>Table2[[#This Row],[Sigmoid]]*'Input Data'!$B$7</f>
        <v>460.87911491239447</v>
      </c>
    </row>
    <row r="1409" spans="1:8" x14ac:dyDescent="0.25">
      <c r="A1409">
        <v>7535</v>
      </c>
      <c r="B1409">
        <f>IF(Table2[[#This Row],[Volume]]&lt;'Input Data'!$B$9,'Input Data'!$B$9,IF(Table2[[#This Row],[Volume]]&gt;'Input Data'!$B$10,'Input Data'!$B$10,Table2[[#This Row],[Volume]]))</f>
        <v>7535</v>
      </c>
      <c r="C1409" s="18">
        <f>ROUNDDOWN((Table2[[#This Row],[Volume Used]]-'Input Data'!$B$9)/'Input Data'!$B$11,0)*'Input Data'!$B$12</f>
        <v>0.30000000000000004</v>
      </c>
      <c r="D1409" s="15">
        <f>-(Table2[[#This Row],[Volume]]*(1-Table2[[#This Row],[Discount]])*'Input Data'!$B$2)/Table2[[#This Row],[Volume]]</f>
        <v>350</v>
      </c>
      <c r="E1409">
        <f>ROUNDUP(Table2[[#This Row],[Volume]]/'Input Data'!$B$13,0)</f>
        <v>8</v>
      </c>
      <c r="F1409">
        <f>-Table2[[#This Row],[Multiplier]]*'Input Data'!$B$3</f>
        <v>400000</v>
      </c>
      <c r="G1409">
        <f>(1 - (1 / (1 + EXP(-((Table2[[#This Row],[Volume]] / 1000) - 4.25))))) * 0.4 + 0.6</f>
        <v>0.61443575107100179</v>
      </c>
      <c r="H1409">
        <f>Table2[[#This Row],[Sigmoid]]*'Input Data'!$B$7</f>
        <v>460.82681330325136</v>
      </c>
    </row>
    <row r="1410" spans="1:8" x14ac:dyDescent="0.25">
      <c r="A1410">
        <v>7540</v>
      </c>
      <c r="B1410">
        <f>IF(Table2[[#This Row],[Volume]]&lt;'Input Data'!$B$9,'Input Data'!$B$9,IF(Table2[[#This Row],[Volume]]&gt;'Input Data'!$B$10,'Input Data'!$B$10,Table2[[#This Row],[Volume]]))</f>
        <v>7540</v>
      </c>
      <c r="C1410" s="18">
        <f>ROUNDDOWN((Table2[[#This Row],[Volume Used]]-'Input Data'!$B$9)/'Input Data'!$B$11,0)*'Input Data'!$B$12</f>
        <v>0.30000000000000004</v>
      </c>
      <c r="D1410" s="15">
        <f>-(Table2[[#This Row],[Volume]]*(1-Table2[[#This Row],[Discount]])*'Input Data'!$B$2)/Table2[[#This Row],[Volume]]</f>
        <v>350</v>
      </c>
      <c r="E1410">
        <f>ROUNDUP(Table2[[#This Row],[Volume]]/'Input Data'!$B$13,0)</f>
        <v>8</v>
      </c>
      <c r="F1410">
        <f>-Table2[[#This Row],[Multiplier]]*'Input Data'!$B$3</f>
        <v>400000</v>
      </c>
      <c r="G1410">
        <f>(1 - (1 / (1 + EXP(-((Table2[[#This Row],[Volume]] / 1000) - 4.25))))) * 0.4 + 0.6</f>
        <v>0.61436633835310461</v>
      </c>
      <c r="H1410">
        <f>Table2[[#This Row],[Sigmoid]]*'Input Data'!$B$7</f>
        <v>460.77475376482846</v>
      </c>
    </row>
    <row r="1411" spans="1:8" x14ac:dyDescent="0.25">
      <c r="A1411">
        <v>7545</v>
      </c>
      <c r="B1411">
        <f>IF(Table2[[#This Row],[Volume]]&lt;'Input Data'!$B$9,'Input Data'!$B$9,IF(Table2[[#This Row],[Volume]]&gt;'Input Data'!$B$10,'Input Data'!$B$10,Table2[[#This Row],[Volume]]))</f>
        <v>7545</v>
      </c>
      <c r="C1411" s="18">
        <f>ROUNDDOWN((Table2[[#This Row],[Volume Used]]-'Input Data'!$B$9)/'Input Data'!$B$11,0)*'Input Data'!$B$12</f>
        <v>0.30000000000000004</v>
      </c>
      <c r="D1411" s="15">
        <f>-(Table2[[#This Row],[Volume]]*(1-Table2[[#This Row],[Discount]])*'Input Data'!$B$2)/Table2[[#This Row],[Volume]]</f>
        <v>350</v>
      </c>
      <c r="E1411">
        <f>ROUNDUP(Table2[[#This Row],[Volume]]/'Input Data'!$B$13,0)</f>
        <v>8</v>
      </c>
      <c r="F1411">
        <f>-Table2[[#This Row],[Multiplier]]*'Input Data'!$B$3</f>
        <v>400000</v>
      </c>
      <c r="G1411">
        <f>(1 - (1 / (1 + EXP(-((Table2[[#This Row],[Volume]] / 1000) - 4.25))))) * 0.4 + 0.6</f>
        <v>0.61429724702220956</v>
      </c>
      <c r="H1411">
        <f>Table2[[#This Row],[Sigmoid]]*'Input Data'!$B$7</f>
        <v>460.72293526665715</v>
      </c>
    </row>
    <row r="1412" spans="1:8" x14ac:dyDescent="0.25">
      <c r="A1412">
        <v>7550</v>
      </c>
      <c r="B1412">
        <f>IF(Table2[[#This Row],[Volume]]&lt;'Input Data'!$B$9,'Input Data'!$B$9,IF(Table2[[#This Row],[Volume]]&gt;'Input Data'!$B$10,'Input Data'!$B$10,Table2[[#This Row],[Volume]]))</f>
        <v>7550</v>
      </c>
      <c r="C1412" s="18">
        <f>ROUNDDOWN((Table2[[#This Row],[Volume Used]]-'Input Data'!$B$9)/'Input Data'!$B$11,0)*'Input Data'!$B$12</f>
        <v>0.30000000000000004</v>
      </c>
      <c r="D1412" s="15">
        <f>-(Table2[[#This Row],[Volume]]*(1-Table2[[#This Row],[Discount]])*'Input Data'!$B$2)/Table2[[#This Row],[Volume]]</f>
        <v>350</v>
      </c>
      <c r="E1412">
        <f>ROUNDUP(Table2[[#This Row],[Volume]]/'Input Data'!$B$13,0)</f>
        <v>8</v>
      </c>
      <c r="F1412">
        <f>-Table2[[#This Row],[Multiplier]]*'Input Data'!$B$3</f>
        <v>400000</v>
      </c>
      <c r="G1412">
        <f>(1 - (1 / (1 + EXP(-((Table2[[#This Row],[Volume]] / 1000) - 4.25))))) * 0.4 + 0.6</f>
        <v>0.61422847570905448</v>
      </c>
      <c r="H1412">
        <f>Table2[[#This Row],[Sigmoid]]*'Input Data'!$B$7</f>
        <v>460.67135678179085</v>
      </c>
    </row>
    <row r="1413" spans="1:8" x14ac:dyDescent="0.25">
      <c r="A1413">
        <v>7555</v>
      </c>
      <c r="B1413">
        <f>IF(Table2[[#This Row],[Volume]]&lt;'Input Data'!$B$9,'Input Data'!$B$9,IF(Table2[[#This Row],[Volume]]&gt;'Input Data'!$B$10,'Input Data'!$B$10,Table2[[#This Row],[Volume]]))</f>
        <v>7555</v>
      </c>
      <c r="C1413" s="18">
        <f>ROUNDDOWN((Table2[[#This Row],[Volume Used]]-'Input Data'!$B$9)/'Input Data'!$B$11,0)*'Input Data'!$B$12</f>
        <v>0.30000000000000004</v>
      </c>
      <c r="D1413" s="15">
        <f>-(Table2[[#This Row],[Volume]]*(1-Table2[[#This Row],[Discount]])*'Input Data'!$B$2)/Table2[[#This Row],[Volume]]</f>
        <v>350</v>
      </c>
      <c r="E1413">
        <f>ROUNDUP(Table2[[#This Row],[Volume]]/'Input Data'!$B$13,0)</f>
        <v>8</v>
      </c>
      <c r="F1413">
        <f>-Table2[[#This Row],[Multiplier]]*'Input Data'!$B$3</f>
        <v>400000</v>
      </c>
      <c r="G1413">
        <f>(1 - (1 / (1 + EXP(-((Table2[[#This Row],[Volume]] / 1000) - 4.25))))) * 0.4 + 0.6</f>
        <v>0.61416002304906869</v>
      </c>
      <c r="H1413">
        <f>Table2[[#This Row],[Sigmoid]]*'Input Data'!$B$7</f>
        <v>460.6200172868015</v>
      </c>
    </row>
    <row r="1414" spans="1:8" x14ac:dyDescent="0.25">
      <c r="A1414">
        <v>7560</v>
      </c>
      <c r="B1414">
        <f>IF(Table2[[#This Row],[Volume]]&lt;'Input Data'!$B$9,'Input Data'!$B$9,IF(Table2[[#This Row],[Volume]]&gt;'Input Data'!$B$10,'Input Data'!$B$10,Table2[[#This Row],[Volume]]))</f>
        <v>7560</v>
      </c>
      <c r="C1414" s="18">
        <f>ROUNDDOWN((Table2[[#This Row],[Volume Used]]-'Input Data'!$B$9)/'Input Data'!$B$11,0)*'Input Data'!$B$12</f>
        <v>0.30000000000000004</v>
      </c>
      <c r="D1414" s="15">
        <f>-(Table2[[#This Row],[Volume]]*(1-Table2[[#This Row],[Discount]])*'Input Data'!$B$2)/Table2[[#This Row],[Volume]]</f>
        <v>350</v>
      </c>
      <c r="E1414">
        <f>ROUNDUP(Table2[[#This Row],[Volume]]/'Input Data'!$B$13,0)</f>
        <v>8</v>
      </c>
      <c r="F1414">
        <f>-Table2[[#This Row],[Multiplier]]*'Input Data'!$B$3</f>
        <v>400000</v>
      </c>
      <c r="G1414">
        <f>(1 - (1 / (1 + EXP(-((Table2[[#This Row],[Volume]] / 1000) - 4.25))))) * 0.4 + 0.6</f>
        <v>0.61409188768236855</v>
      </c>
      <c r="H1414">
        <f>Table2[[#This Row],[Sigmoid]]*'Input Data'!$B$7</f>
        <v>460.5689157617764</v>
      </c>
    </row>
    <row r="1415" spans="1:8" x14ac:dyDescent="0.25">
      <c r="A1415">
        <v>7565</v>
      </c>
      <c r="B1415">
        <f>IF(Table2[[#This Row],[Volume]]&lt;'Input Data'!$B$9,'Input Data'!$B$9,IF(Table2[[#This Row],[Volume]]&gt;'Input Data'!$B$10,'Input Data'!$B$10,Table2[[#This Row],[Volume]]))</f>
        <v>7565</v>
      </c>
      <c r="C1415" s="18">
        <f>ROUNDDOWN((Table2[[#This Row],[Volume Used]]-'Input Data'!$B$9)/'Input Data'!$B$11,0)*'Input Data'!$B$12</f>
        <v>0.30000000000000004</v>
      </c>
      <c r="D1415" s="15">
        <f>-(Table2[[#This Row],[Volume]]*(1-Table2[[#This Row],[Discount]])*'Input Data'!$B$2)/Table2[[#This Row],[Volume]]</f>
        <v>350</v>
      </c>
      <c r="E1415">
        <f>ROUNDUP(Table2[[#This Row],[Volume]]/'Input Data'!$B$13,0)</f>
        <v>8</v>
      </c>
      <c r="F1415">
        <f>-Table2[[#This Row],[Multiplier]]*'Input Data'!$B$3</f>
        <v>400000</v>
      </c>
      <c r="G1415">
        <f>(1 - (1 / (1 + EXP(-((Table2[[#This Row],[Volume]] / 1000) - 4.25))))) * 0.4 + 0.6</f>
        <v>0.61402406825375222</v>
      </c>
      <c r="H1415">
        <f>Table2[[#This Row],[Sigmoid]]*'Input Data'!$B$7</f>
        <v>460.51805119031417</v>
      </c>
    </row>
    <row r="1416" spans="1:8" x14ac:dyDescent="0.25">
      <c r="A1416">
        <v>7570</v>
      </c>
      <c r="B1416">
        <f>IF(Table2[[#This Row],[Volume]]&lt;'Input Data'!$B$9,'Input Data'!$B$9,IF(Table2[[#This Row],[Volume]]&gt;'Input Data'!$B$10,'Input Data'!$B$10,Table2[[#This Row],[Volume]]))</f>
        <v>7570</v>
      </c>
      <c r="C1416" s="18">
        <f>ROUNDDOWN((Table2[[#This Row],[Volume Used]]-'Input Data'!$B$9)/'Input Data'!$B$11,0)*'Input Data'!$B$12</f>
        <v>0.30000000000000004</v>
      </c>
      <c r="D1416" s="15">
        <f>-(Table2[[#This Row],[Volume]]*(1-Table2[[#This Row],[Discount]])*'Input Data'!$B$2)/Table2[[#This Row],[Volume]]</f>
        <v>350</v>
      </c>
      <c r="E1416">
        <f>ROUNDUP(Table2[[#This Row],[Volume]]/'Input Data'!$B$13,0)</f>
        <v>8</v>
      </c>
      <c r="F1416">
        <f>-Table2[[#This Row],[Multiplier]]*'Input Data'!$B$3</f>
        <v>400000</v>
      </c>
      <c r="G1416">
        <f>(1 - (1 / (1 + EXP(-((Table2[[#This Row],[Volume]] / 1000) - 4.25))))) * 0.4 + 0.6</f>
        <v>0.61395656341269478</v>
      </c>
      <c r="H1416">
        <f>Table2[[#This Row],[Sigmoid]]*'Input Data'!$B$7</f>
        <v>460.46742255952108</v>
      </c>
    </row>
    <row r="1417" spans="1:8" x14ac:dyDescent="0.25">
      <c r="A1417">
        <v>7575</v>
      </c>
      <c r="B1417">
        <f>IF(Table2[[#This Row],[Volume]]&lt;'Input Data'!$B$9,'Input Data'!$B$9,IF(Table2[[#This Row],[Volume]]&gt;'Input Data'!$B$10,'Input Data'!$B$10,Table2[[#This Row],[Volume]]))</f>
        <v>7575</v>
      </c>
      <c r="C1417" s="18">
        <f>ROUNDDOWN((Table2[[#This Row],[Volume Used]]-'Input Data'!$B$9)/'Input Data'!$B$11,0)*'Input Data'!$B$12</f>
        <v>0.30000000000000004</v>
      </c>
      <c r="D1417" s="15">
        <f>-(Table2[[#This Row],[Volume]]*(1-Table2[[#This Row],[Discount]])*'Input Data'!$B$2)/Table2[[#This Row],[Volume]]</f>
        <v>350</v>
      </c>
      <c r="E1417">
        <f>ROUNDUP(Table2[[#This Row],[Volume]]/'Input Data'!$B$13,0)</f>
        <v>8</v>
      </c>
      <c r="F1417">
        <f>-Table2[[#This Row],[Multiplier]]*'Input Data'!$B$3</f>
        <v>400000</v>
      </c>
      <c r="G1417">
        <f>(1 - (1 / (1 + EXP(-((Table2[[#This Row],[Volume]] / 1000) - 4.25))))) * 0.4 + 0.6</f>
        <v>0.61388937181334302</v>
      </c>
      <c r="H1417">
        <f>Table2[[#This Row],[Sigmoid]]*'Input Data'!$B$7</f>
        <v>460.41702886000729</v>
      </c>
    </row>
    <row r="1418" spans="1:8" x14ac:dyDescent="0.25">
      <c r="A1418">
        <v>7580</v>
      </c>
      <c r="B1418">
        <f>IF(Table2[[#This Row],[Volume]]&lt;'Input Data'!$B$9,'Input Data'!$B$9,IF(Table2[[#This Row],[Volume]]&gt;'Input Data'!$B$10,'Input Data'!$B$10,Table2[[#This Row],[Volume]]))</f>
        <v>7580</v>
      </c>
      <c r="C1418" s="18">
        <f>ROUNDDOWN((Table2[[#This Row],[Volume Used]]-'Input Data'!$B$9)/'Input Data'!$B$11,0)*'Input Data'!$B$12</f>
        <v>0.30000000000000004</v>
      </c>
      <c r="D1418" s="15">
        <f>-(Table2[[#This Row],[Volume]]*(1-Table2[[#This Row],[Discount]])*'Input Data'!$B$2)/Table2[[#This Row],[Volume]]</f>
        <v>350</v>
      </c>
      <c r="E1418">
        <f>ROUNDUP(Table2[[#This Row],[Volume]]/'Input Data'!$B$13,0)</f>
        <v>8</v>
      </c>
      <c r="F1418">
        <f>-Table2[[#This Row],[Multiplier]]*'Input Data'!$B$3</f>
        <v>400000</v>
      </c>
      <c r="G1418">
        <f>(1 - (1 / (1 + EXP(-((Table2[[#This Row],[Volume]] / 1000) - 4.25))))) * 0.4 + 0.6</f>
        <v>0.61382249211451057</v>
      </c>
      <c r="H1418">
        <f>Table2[[#This Row],[Sigmoid]]*'Input Data'!$B$7</f>
        <v>460.36686908588291</v>
      </c>
    </row>
    <row r="1419" spans="1:8" x14ac:dyDescent="0.25">
      <c r="A1419">
        <v>7585</v>
      </c>
      <c r="B1419">
        <f>IF(Table2[[#This Row],[Volume]]&lt;'Input Data'!$B$9,'Input Data'!$B$9,IF(Table2[[#This Row],[Volume]]&gt;'Input Data'!$B$10,'Input Data'!$B$10,Table2[[#This Row],[Volume]]))</f>
        <v>7585</v>
      </c>
      <c r="C1419" s="18">
        <f>ROUNDDOWN((Table2[[#This Row],[Volume Used]]-'Input Data'!$B$9)/'Input Data'!$B$11,0)*'Input Data'!$B$12</f>
        <v>0.30000000000000004</v>
      </c>
      <c r="D1419" s="15">
        <f>-(Table2[[#This Row],[Volume]]*(1-Table2[[#This Row],[Discount]])*'Input Data'!$B$2)/Table2[[#This Row],[Volume]]</f>
        <v>350</v>
      </c>
      <c r="E1419">
        <f>ROUNDUP(Table2[[#This Row],[Volume]]/'Input Data'!$B$13,0)</f>
        <v>8</v>
      </c>
      <c r="F1419">
        <f>-Table2[[#This Row],[Multiplier]]*'Input Data'!$B$3</f>
        <v>400000</v>
      </c>
      <c r="G1419">
        <f>(1 - (1 / (1 + EXP(-((Table2[[#This Row],[Volume]] / 1000) - 4.25))))) * 0.4 + 0.6</f>
        <v>0.61375592297967219</v>
      </c>
      <c r="H1419">
        <f>Table2[[#This Row],[Sigmoid]]*'Input Data'!$B$7</f>
        <v>460.31694223475415</v>
      </c>
    </row>
    <row r="1420" spans="1:8" x14ac:dyDescent="0.25">
      <c r="A1420">
        <v>7590</v>
      </c>
      <c r="B1420">
        <f>IF(Table2[[#This Row],[Volume]]&lt;'Input Data'!$B$9,'Input Data'!$B$9,IF(Table2[[#This Row],[Volume]]&gt;'Input Data'!$B$10,'Input Data'!$B$10,Table2[[#This Row],[Volume]]))</f>
        <v>7590</v>
      </c>
      <c r="C1420" s="18">
        <f>ROUNDDOWN((Table2[[#This Row],[Volume Used]]-'Input Data'!$B$9)/'Input Data'!$B$11,0)*'Input Data'!$B$12</f>
        <v>0.30000000000000004</v>
      </c>
      <c r="D1420" s="15">
        <f>-(Table2[[#This Row],[Volume]]*(1-Table2[[#This Row],[Discount]])*'Input Data'!$B$2)/Table2[[#This Row],[Volume]]</f>
        <v>350</v>
      </c>
      <c r="E1420">
        <f>ROUNDUP(Table2[[#This Row],[Volume]]/'Input Data'!$B$13,0)</f>
        <v>8</v>
      </c>
      <c r="F1420">
        <f>-Table2[[#This Row],[Multiplier]]*'Input Data'!$B$3</f>
        <v>400000</v>
      </c>
      <c r="G1420">
        <f>(1 - (1 / (1 + EXP(-((Table2[[#This Row],[Volume]] / 1000) - 4.25))))) * 0.4 + 0.6</f>
        <v>0.61368966307695838</v>
      </c>
      <c r="H1420">
        <f>Table2[[#This Row],[Sigmoid]]*'Input Data'!$B$7</f>
        <v>460.26724730771878</v>
      </c>
    </row>
    <row r="1421" spans="1:8" x14ac:dyDescent="0.25">
      <c r="A1421">
        <v>7595</v>
      </c>
      <c r="B1421">
        <f>IF(Table2[[#This Row],[Volume]]&lt;'Input Data'!$B$9,'Input Data'!$B$9,IF(Table2[[#This Row],[Volume]]&gt;'Input Data'!$B$10,'Input Data'!$B$10,Table2[[#This Row],[Volume]]))</f>
        <v>7595</v>
      </c>
      <c r="C1421" s="18">
        <f>ROUNDDOWN((Table2[[#This Row],[Volume Used]]-'Input Data'!$B$9)/'Input Data'!$B$11,0)*'Input Data'!$B$12</f>
        <v>0.30000000000000004</v>
      </c>
      <c r="D1421" s="15">
        <f>-(Table2[[#This Row],[Volume]]*(1-Table2[[#This Row],[Discount]])*'Input Data'!$B$2)/Table2[[#This Row],[Volume]]</f>
        <v>350</v>
      </c>
      <c r="E1421">
        <f>ROUNDUP(Table2[[#This Row],[Volume]]/'Input Data'!$B$13,0)</f>
        <v>8</v>
      </c>
      <c r="F1421">
        <f>-Table2[[#This Row],[Multiplier]]*'Input Data'!$B$3</f>
        <v>400000</v>
      </c>
      <c r="G1421">
        <f>(1 - (1 / (1 + EXP(-((Table2[[#This Row],[Volume]] / 1000) - 4.25))))) * 0.4 + 0.6</f>
        <v>0.6136237110791497</v>
      </c>
      <c r="H1421">
        <f>Table2[[#This Row],[Sigmoid]]*'Input Data'!$B$7</f>
        <v>460.21778330936229</v>
      </c>
    </row>
    <row r="1422" spans="1:8" x14ac:dyDescent="0.25">
      <c r="A1422">
        <v>7600</v>
      </c>
      <c r="B1422">
        <f>IF(Table2[[#This Row],[Volume]]&lt;'Input Data'!$B$9,'Input Data'!$B$9,IF(Table2[[#This Row],[Volume]]&gt;'Input Data'!$B$10,'Input Data'!$B$10,Table2[[#This Row],[Volume]]))</f>
        <v>7600</v>
      </c>
      <c r="C1422" s="18">
        <f>ROUNDDOWN((Table2[[#This Row],[Volume Used]]-'Input Data'!$B$9)/'Input Data'!$B$11,0)*'Input Data'!$B$12</f>
        <v>0.30000000000000004</v>
      </c>
      <c r="D1422" s="15">
        <f>-(Table2[[#This Row],[Volume]]*(1-Table2[[#This Row],[Discount]])*'Input Data'!$B$2)/Table2[[#This Row],[Volume]]</f>
        <v>350</v>
      </c>
      <c r="E1422">
        <f>ROUNDUP(Table2[[#This Row],[Volume]]/'Input Data'!$B$13,0)</f>
        <v>8</v>
      </c>
      <c r="F1422">
        <f>-Table2[[#This Row],[Multiplier]]*'Input Data'!$B$3</f>
        <v>400000</v>
      </c>
      <c r="G1422">
        <f>(1 - (1 / (1 + EXP(-((Table2[[#This Row],[Volume]] / 1000) - 4.25))))) * 0.4 + 0.6</f>
        <v>0.61355806566367121</v>
      </c>
      <c r="H1422">
        <f>Table2[[#This Row],[Sigmoid]]*'Input Data'!$B$7</f>
        <v>460.16854924775339</v>
      </c>
    </row>
    <row r="1423" spans="1:8" x14ac:dyDescent="0.25">
      <c r="A1423">
        <v>7605</v>
      </c>
      <c r="B1423">
        <f>IF(Table2[[#This Row],[Volume]]&lt;'Input Data'!$B$9,'Input Data'!$B$9,IF(Table2[[#This Row],[Volume]]&gt;'Input Data'!$B$10,'Input Data'!$B$10,Table2[[#This Row],[Volume]]))</f>
        <v>7605</v>
      </c>
      <c r="C1423" s="18">
        <f>ROUNDDOWN((Table2[[#This Row],[Volume Used]]-'Input Data'!$B$9)/'Input Data'!$B$11,0)*'Input Data'!$B$12</f>
        <v>0.30000000000000004</v>
      </c>
      <c r="D1423" s="15">
        <f>-(Table2[[#This Row],[Volume]]*(1-Table2[[#This Row],[Discount]])*'Input Data'!$B$2)/Table2[[#This Row],[Volume]]</f>
        <v>350</v>
      </c>
      <c r="E1423">
        <f>ROUNDUP(Table2[[#This Row],[Volume]]/'Input Data'!$B$13,0)</f>
        <v>8</v>
      </c>
      <c r="F1423">
        <f>-Table2[[#This Row],[Multiplier]]*'Input Data'!$B$3</f>
        <v>400000</v>
      </c>
      <c r="G1423">
        <f>(1 - (1 / (1 + EXP(-((Table2[[#This Row],[Volume]] / 1000) - 4.25))))) * 0.4 + 0.6</f>
        <v>0.61349272551258693</v>
      </c>
      <c r="H1423">
        <f>Table2[[#This Row],[Sigmoid]]*'Input Data'!$B$7</f>
        <v>460.11954413444022</v>
      </c>
    </row>
    <row r="1424" spans="1:8" x14ac:dyDescent="0.25">
      <c r="A1424">
        <v>7610</v>
      </c>
      <c r="B1424">
        <f>IF(Table2[[#This Row],[Volume]]&lt;'Input Data'!$B$9,'Input Data'!$B$9,IF(Table2[[#This Row],[Volume]]&gt;'Input Data'!$B$10,'Input Data'!$B$10,Table2[[#This Row],[Volume]]))</f>
        <v>7610</v>
      </c>
      <c r="C1424" s="18">
        <f>ROUNDDOWN((Table2[[#This Row],[Volume Used]]-'Input Data'!$B$9)/'Input Data'!$B$11,0)*'Input Data'!$B$12</f>
        <v>0.30000000000000004</v>
      </c>
      <c r="D1424" s="15">
        <f>-(Table2[[#This Row],[Volume]]*(1-Table2[[#This Row],[Discount]])*'Input Data'!$B$2)/Table2[[#This Row],[Volume]]</f>
        <v>350</v>
      </c>
      <c r="E1424">
        <f>ROUNDUP(Table2[[#This Row],[Volume]]/'Input Data'!$B$13,0)</f>
        <v>8</v>
      </c>
      <c r="F1424">
        <f>-Table2[[#This Row],[Multiplier]]*'Input Data'!$B$3</f>
        <v>400000</v>
      </c>
      <c r="G1424">
        <f>(1 - (1 / (1 + EXP(-((Table2[[#This Row],[Volume]] / 1000) - 4.25))))) * 0.4 + 0.6</f>
        <v>0.61342768931259295</v>
      </c>
      <c r="H1424">
        <f>Table2[[#This Row],[Sigmoid]]*'Input Data'!$B$7</f>
        <v>460.07076698444473</v>
      </c>
    </row>
    <row r="1425" spans="1:8" x14ac:dyDescent="0.25">
      <c r="A1425">
        <v>7615</v>
      </c>
      <c r="B1425">
        <f>IF(Table2[[#This Row],[Volume]]&lt;'Input Data'!$B$9,'Input Data'!$B$9,IF(Table2[[#This Row],[Volume]]&gt;'Input Data'!$B$10,'Input Data'!$B$10,Table2[[#This Row],[Volume]]))</f>
        <v>7615</v>
      </c>
      <c r="C1425" s="18">
        <f>ROUNDDOWN((Table2[[#This Row],[Volume Used]]-'Input Data'!$B$9)/'Input Data'!$B$11,0)*'Input Data'!$B$12</f>
        <v>0.30000000000000004</v>
      </c>
      <c r="D1425" s="15">
        <f>-(Table2[[#This Row],[Volume]]*(1-Table2[[#This Row],[Discount]])*'Input Data'!$B$2)/Table2[[#This Row],[Volume]]</f>
        <v>350</v>
      </c>
      <c r="E1425">
        <f>ROUNDUP(Table2[[#This Row],[Volume]]/'Input Data'!$B$13,0)</f>
        <v>8</v>
      </c>
      <c r="F1425">
        <f>-Table2[[#This Row],[Multiplier]]*'Input Data'!$B$3</f>
        <v>400000</v>
      </c>
      <c r="G1425">
        <f>(1 - (1 / (1 + EXP(-((Table2[[#This Row],[Volume]] / 1000) - 4.25))))) * 0.4 + 0.6</f>
        <v>0.61336295575501265</v>
      </c>
      <c r="H1425">
        <f>Table2[[#This Row],[Sigmoid]]*'Input Data'!$B$7</f>
        <v>460.02221681625952</v>
      </c>
    </row>
    <row r="1426" spans="1:8" x14ac:dyDescent="0.25">
      <c r="A1426">
        <v>7620</v>
      </c>
      <c r="B1426">
        <f>IF(Table2[[#This Row],[Volume]]&lt;'Input Data'!$B$9,'Input Data'!$B$9,IF(Table2[[#This Row],[Volume]]&gt;'Input Data'!$B$10,'Input Data'!$B$10,Table2[[#This Row],[Volume]]))</f>
        <v>7620</v>
      </c>
      <c r="C1426" s="18">
        <f>ROUNDDOWN((Table2[[#This Row],[Volume Used]]-'Input Data'!$B$9)/'Input Data'!$B$11,0)*'Input Data'!$B$12</f>
        <v>0.30000000000000004</v>
      </c>
      <c r="D1426" s="15">
        <f>-(Table2[[#This Row],[Volume]]*(1-Table2[[#This Row],[Discount]])*'Input Data'!$B$2)/Table2[[#This Row],[Volume]]</f>
        <v>350</v>
      </c>
      <c r="E1426">
        <f>ROUNDUP(Table2[[#This Row],[Volume]]/'Input Data'!$B$13,0)</f>
        <v>8</v>
      </c>
      <c r="F1426">
        <f>-Table2[[#This Row],[Multiplier]]*'Input Data'!$B$3</f>
        <v>400000</v>
      </c>
      <c r="G1426">
        <f>(1 - (1 / (1 + EXP(-((Table2[[#This Row],[Volume]] / 1000) - 4.25))))) * 0.4 + 0.6</f>
        <v>0.61329852353578962</v>
      </c>
      <c r="H1426">
        <f>Table2[[#This Row],[Sigmoid]]*'Input Data'!$B$7</f>
        <v>459.97389265184222</v>
      </c>
    </row>
    <row r="1427" spans="1:8" x14ac:dyDescent="0.25">
      <c r="A1427">
        <v>7625</v>
      </c>
      <c r="B1427">
        <f>IF(Table2[[#This Row],[Volume]]&lt;'Input Data'!$B$9,'Input Data'!$B$9,IF(Table2[[#This Row],[Volume]]&gt;'Input Data'!$B$10,'Input Data'!$B$10,Table2[[#This Row],[Volume]]))</f>
        <v>7625</v>
      </c>
      <c r="C1427" s="18">
        <f>ROUNDDOWN((Table2[[#This Row],[Volume Used]]-'Input Data'!$B$9)/'Input Data'!$B$11,0)*'Input Data'!$B$12</f>
        <v>0.30000000000000004</v>
      </c>
      <c r="D1427" s="15">
        <f>-(Table2[[#This Row],[Volume]]*(1-Table2[[#This Row],[Discount]])*'Input Data'!$B$2)/Table2[[#This Row],[Volume]]</f>
        <v>350</v>
      </c>
      <c r="E1427">
        <f>ROUNDUP(Table2[[#This Row],[Volume]]/'Input Data'!$B$13,0)</f>
        <v>8</v>
      </c>
      <c r="F1427">
        <f>-Table2[[#This Row],[Multiplier]]*'Input Data'!$B$3</f>
        <v>400000</v>
      </c>
      <c r="G1427">
        <f>(1 - (1 / (1 + EXP(-((Table2[[#This Row],[Volume]] / 1000) - 4.25))))) * 0.4 + 0.6</f>
        <v>0.61323439135548163</v>
      </c>
      <c r="H1427">
        <f>Table2[[#This Row],[Sigmoid]]*'Input Data'!$B$7</f>
        <v>459.92579351661124</v>
      </c>
    </row>
    <row r="1428" spans="1:8" x14ac:dyDescent="0.25">
      <c r="A1428">
        <v>7630</v>
      </c>
      <c r="B1428">
        <f>IF(Table2[[#This Row],[Volume]]&lt;'Input Data'!$B$9,'Input Data'!$B$9,IF(Table2[[#This Row],[Volume]]&gt;'Input Data'!$B$10,'Input Data'!$B$10,Table2[[#This Row],[Volume]]))</f>
        <v>7630</v>
      </c>
      <c r="C1428" s="18">
        <f>ROUNDDOWN((Table2[[#This Row],[Volume Used]]-'Input Data'!$B$9)/'Input Data'!$B$11,0)*'Input Data'!$B$12</f>
        <v>0.30000000000000004</v>
      </c>
      <c r="D1428" s="15">
        <f>-(Table2[[#This Row],[Volume]]*(1-Table2[[#This Row],[Discount]])*'Input Data'!$B$2)/Table2[[#This Row],[Volume]]</f>
        <v>350</v>
      </c>
      <c r="E1428">
        <f>ROUNDUP(Table2[[#This Row],[Volume]]/'Input Data'!$B$13,0)</f>
        <v>8</v>
      </c>
      <c r="F1428">
        <f>-Table2[[#This Row],[Multiplier]]*'Input Data'!$B$3</f>
        <v>400000</v>
      </c>
      <c r="G1428">
        <f>(1 - (1 / (1 + EXP(-((Table2[[#This Row],[Volume]] / 1000) - 4.25))))) * 0.4 + 0.6</f>
        <v>0.61317055791925446</v>
      </c>
      <c r="H1428">
        <f>Table2[[#This Row],[Sigmoid]]*'Input Data'!$B$7</f>
        <v>459.87791843944086</v>
      </c>
    </row>
    <row r="1429" spans="1:8" x14ac:dyDescent="0.25">
      <c r="A1429">
        <v>7635</v>
      </c>
      <c r="B1429">
        <f>IF(Table2[[#This Row],[Volume]]&lt;'Input Data'!$B$9,'Input Data'!$B$9,IF(Table2[[#This Row],[Volume]]&gt;'Input Data'!$B$10,'Input Data'!$B$10,Table2[[#This Row],[Volume]]))</f>
        <v>7635</v>
      </c>
      <c r="C1429" s="18">
        <f>ROUNDDOWN((Table2[[#This Row],[Volume Used]]-'Input Data'!$B$9)/'Input Data'!$B$11,0)*'Input Data'!$B$12</f>
        <v>0.30000000000000004</v>
      </c>
      <c r="D1429" s="15">
        <f>-(Table2[[#This Row],[Volume]]*(1-Table2[[#This Row],[Discount]])*'Input Data'!$B$2)/Table2[[#This Row],[Volume]]</f>
        <v>350</v>
      </c>
      <c r="E1429">
        <f>ROUNDUP(Table2[[#This Row],[Volume]]/'Input Data'!$B$13,0)</f>
        <v>8</v>
      </c>
      <c r="F1429">
        <f>-Table2[[#This Row],[Multiplier]]*'Input Data'!$B$3</f>
        <v>400000</v>
      </c>
      <c r="G1429">
        <f>(1 - (1 / (1 + EXP(-((Table2[[#This Row],[Volume]] / 1000) - 4.25))))) * 0.4 + 0.6</f>
        <v>0.61310702193687538</v>
      </c>
      <c r="H1429">
        <f>Table2[[#This Row],[Sigmoid]]*'Input Data'!$B$7</f>
        <v>459.83026645265653</v>
      </c>
    </row>
    <row r="1430" spans="1:8" x14ac:dyDescent="0.25">
      <c r="A1430">
        <v>7640</v>
      </c>
      <c r="B1430">
        <f>IF(Table2[[#This Row],[Volume]]&lt;'Input Data'!$B$9,'Input Data'!$B$9,IF(Table2[[#This Row],[Volume]]&gt;'Input Data'!$B$10,'Input Data'!$B$10,Table2[[#This Row],[Volume]]))</f>
        <v>7640</v>
      </c>
      <c r="C1430" s="18">
        <f>ROUNDDOWN((Table2[[#This Row],[Volume Used]]-'Input Data'!$B$9)/'Input Data'!$B$11,0)*'Input Data'!$B$12</f>
        <v>0.30000000000000004</v>
      </c>
      <c r="D1430" s="15">
        <f>-(Table2[[#This Row],[Volume]]*(1-Table2[[#This Row],[Discount]])*'Input Data'!$B$2)/Table2[[#This Row],[Volume]]</f>
        <v>350</v>
      </c>
      <c r="E1430">
        <f>ROUNDUP(Table2[[#This Row],[Volume]]/'Input Data'!$B$13,0)</f>
        <v>8</v>
      </c>
      <c r="F1430">
        <f>-Table2[[#This Row],[Multiplier]]*'Input Data'!$B$3</f>
        <v>400000</v>
      </c>
      <c r="G1430">
        <f>(1 - (1 / (1 + EXP(-((Table2[[#This Row],[Volume]] / 1000) - 4.25))))) * 0.4 + 0.6</f>
        <v>0.61304378212270627</v>
      </c>
      <c r="H1430">
        <f>Table2[[#This Row],[Sigmoid]]*'Input Data'!$B$7</f>
        <v>459.7828365920297</v>
      </c>
    </row>
    <row r="1431" spans="1:8" x14ac:dyDescent="0.25">
      <c r="A1431">
        <v>7645</v>
      </c>
      <c r="B1431">
        <f>IF(Table2[[#This Row],[Volume]]&lt;'Input Data'!$B$9,'Input Data'!$B$9,IF(Table2[[#This Row],[Volume]]&gt;'Input Data'!$B$10,'Input Data'!$B$10,Table2[[#This Row],[Volume]]))</f>
        <v>7645</v>
      </c>
      <c r="C1431" s="18">
        <f>ROUNDDOWN((Table2[[#This Row],[Volume Used]]-'Input Data'!$B$9)/'Input Data'!$B$11,0)*'Input Data'!$B$12</f>
        <v>0.30000000000000004</v>
      </c>
      <c r="D1431" s="15">
        <f>-(Table2[[#This Row],[Volume]]*(1-Table2[[#This Row],[Discount]])*'Input Data'!$B$2)/Table2[[#This Row],[Volume]]</f>
        <v>350</v>
      </c>
      <c r="E1431">
        <f>ROUNDUP(Table2[[#This Row],[Volume]]/'Input Data'!$B$13,0)</f>
        <v>8</v>
      </c>
      <c r="F1431">
        <f>-Table2[[#This Row],[Multiplier]]*'Input Data'!$B$3</f>
        <v>400000</v>
      </c>
      <c r="G1431">
        <f>(1 - (1 / (1 + EXP(-((Table2[[#This Row],[Volume]] / 1000) - 4.25))))) * 0.4 + 0.6</f>
        <v>0.6129808371956974</v>
      </c>
      <c r="H1431">
        <f>Table2[[#This Row],[Sigmoid]]*'Input Data'!$B$7</f>
        <v>459.73562789677305</v>
      </c>
    </row>
    <row r="1432" spans="1:8" x14ac:dyDescent="0.25">
      <c r="A1432">
        <v>7650</v>
      </c>
      <c r="B1432">
        <f>IF(Table2[[#This Row],[Volume]]&lt;'Input Data'!$B$9,'Input Data'!$B$9,IF(Table2[[#This Row],[Volume]]&gt;'Input Data'!$B$10,'Input Data'!$B$10,Table2[[#This Row],[Volume]]))</f>
        <v>7650</v>
      </c>
      <c r="C1432" s="18">
        <f>ROUNDDOWN((Table2[[#This Row],[Volume Used]]-'Input Data'!$B$9)/'Input Data'!$B$11,0)*'Input Data'!$B$12</f>
        <v>0.30000000000000004</v>
      </c>
      <c r="D1432" s="15">
        <f>-(Table2[[#This Row],[Volume]]*(1-Table2[[#This Row],[Discount]])*'Input Data'!$B$2)/Table2[[#This Row],[Volume]]</f>
        <v>350</v>
      </c>
      <c r="E1432">
        <f>ROUNDUP(Table2[[#This Row],[Volume]]/'Input Data'!$B$13,0)</f>
        <v>8</v>
      </c>
      <c r="F1432">
        <f>-Table2[[#This Row],[Multiplier]]*'Input Data'!$B$3</f>
        <v>400000</v>
      </c>
      <c r="G1432">
        <f>(1 - (1 / (1 + EXP(-((Table2[[#This Row],[Volume]] / 1000) - 4.25))))) * 0.4 + 0.6</f>
        <v>0.61291818587938018</v>
      </c>
      <c r="H1432">
        <f>Table2[[#This Row],[Sigmoid]]*'Input Data'!$B$7</f>
        <v>459.68863940953514</v>
      </c>
    </row>
    <row r="1433" spans="1:8" x14ac:dyDescent="0.25">
      <c r="A1433">
        <v>7655</v>
      </c>
      <c r="B1433">
        <f>IF(Table2[[#This Row],[Volume]]&lt;'Input Data'!$B$9,'Input Data'!$B$9,IF(Table2[[#This Row],[Volume]]&gt;'Input Data'!$B$10,'Input Data'!$B$10,Table2[[#This Row],[Volume]]))</f>
        <v>7655</v>
      </c>
      <c r="C1433" s="18">
        <f>ROUNDDOWN((Table2[[#This Row],[Volume Used]]-'Input Data'!$B$9)/'Input Data'!$B$11,0)*'Input Data'!$B$12</f>
        <v>0.30000000000000004</v>
      </c>
      <c r="D1433" s="15">
        <f>-(Table2[[#This Row],[Volume]]*(1-Table2[[#This Row],[Discount]])*'Input Data'!$B$2)/Table2[[#This Row],[Volume]]</f>
        <v>350</v>
      </c>
      <c r="E1433">
        <f>ROUNDUP(Table2[[#This Row],[Volume]]/'Input Data'!$B$13,0)</f>
        <v>8</v>
      </c>
      <c r="F1433">
        <f>-Table2[[#This Row],[Multiplier]]*'Input Data'!$B$3</f>
        <v>400000</v>
      </c>
      <c r="G1433">
        <f>(1 - (1 / (1 + EXP(-((Table2[[#This Row],[Volume]] / 1000) - 4.25))))) * 0.4 + 0.6</f>
        <v>0.61285582690186091</v>
      </c>
      <c r="H1433">
        <f>Table2[[#This Row],[Sigmoid]]*'Input Data'!$B$7</f>
        <v>459.64187017639568</v>
      </c>
    </row>
    <row r="1434" spans="1:8" x14ac:dyDescent="0.25">
      <c r="A1434">
        <v>7660</v>
      </c>
      <c r="B1434">
        <f>IF(Table2[[#This Row],[Volume]]&lt;'Input Data'!$B$9,'Input Data'!$B$9,IF(Table2[[#This Row],[Volume]]&gt;'Input Data'!$B$10,'Input Data'!$B$10,Table2[[#This Row],[Volume]]))</f>
        <v>7660</v>
      </c>
      <c r="C1434" s="18">
        <f>ROUNDDOWN((Table2[[#This Row],[Volume Used]]-'Input Data'!$B$9)/'Input Data'!$B$11,0)*'Input Data'!$B$12</f>
        <v>0.30000000000000004</v>
      </c>
      <c r="D1434" s="15">
        <f>-(Table2[[#This Row],[Volume]]*(1-Table2[[#This Row],[Discount]])*'Input Data'!$B$2)/Table2[[#This Row],[Volume]]</f>
        <v>350</v>
      </c>
      <c r="E1434">
        <f>ROUNDUP(Table2[[#This Row],[Volume]]/'Input Data'!$B$13,0)</f>
        <v>8</v>
      </c>
      <c r="F1434">
        <f>-Table2[[#This Row],[Multiplier]]*'Input Data'!$B$3</f>
        <v>400000</v>
      </c>
      <c r="G1434">
        <f>(1 - (1 / (1 + EXP(-((Table2[[#This Row],[Volume]] / 1000) - 4.25))))) * 0.4 + 0.6</f>
        <v>0.61279375899581323</v>
      </c>
      <c r="H1434">
        <f>Table2[[#This Row],[Sigmoid]]*'Input Data'!$B$7</f>
        <v>459.5953192468599</v>
      </c>
    </row>
    <row r="1435" spans="1:8" x14ac:dyDescent="0.25">
      <c r="A1435">
        <v>7665</v>
      </c>
      <c r="B1435">
        <f>IF(Table2[[#This Row],[Volume]]&lt;'Input Data'!$B$9,'Input Data'!$B$9,IF(Table2[[#This Row],[Volume]]&gt;'Input Data'!$B$10,'Input Data'!$B$10,Table2[[#This Row],[Volume]]))</f>
        <v>7665</v>
      </c>
      <c r="C1435" s="18">
        <f>ROUNDDOWN((Table2[[#This Row],[Volume Used]]-'Input Data'!$B$9)/'Input Data'!$B$11,0)*'Input Data'!$B$12</f>
        <v>0.30000000000000004</v>
      </c>
      <c r="D1435" s="15">
        <f>-(Table2[[#This Row],[Volume]]*(1-Table2[[#This Row],[Discount]])*'Input Data'!$B$2)/Table2[[#This Row],[Volume]]</f>
        <v>350</v>
      </c>
      <c r="E1435">
        <f>ROUNDUP(Table2[[#This Row],[Volume]]/'Input Data'!$B$13,0)</f>
        <v>8</v>
      </c>
      <c r="F1435">
        <f>-Table2[[#This Row],[Multiplier]]*'Input Data'!$B$3</f>
        <v>400000</v>
      </c>
      <c r="G1435">
        <f>(1 - (1 / (1 + EXP(-((Table2[[#This Row],[Volume]] / 1000) - 4.25))))) * 0.4 + 0.6</f>
        <v>0.61273198089847136</v>
      </c>
      <c r="H1435">
        <f>Table2[[#This Row],[Sigmoid]]*'Input Data'!$B$7</f>
        <v>459.54898567385351</v>
      </c>
    </row>
    <row r="1436" spans="1:8" x14ac:dyDescent="0.25">
      <c r="A1436">
        <v>7670</v>
      </c>
      <c r="B1436">
        <f>IF(Table2[[#This Row],[Volume]]&lt;'Input Data'!$B$9,'Input Data'!$B$9,IF(Table2[[#This Row],[Volume]]&gt;'Input Data'!$B$10,'Input Data'!$B$10,Table2[[#This Row],[Volume]]))</f>
        <v>7670</v>
      </c>
      <c r="C1436" s="18">
        <f>ROUNDDOWN((Table2[[#This Row],[Volume Used]]-'Input Data'!$B$9)/'Input Data'!$B$11,0)*'Input Data'!$B$12</f>
        <v>0.30000000000000004</v>
      </c>
      <c r="D1436" s="15">
        <f>-(Table2[[#This Row],[Volume]]*(1-Table2[[#This Row],[Discount]])*'Input Data'!$B$2)/Table2[[#This Row],[Volume]]</f>
        <v>350</v>
      </c>
      <c r="E1436">
        <f>ROUNDUP(Table2[[#This Row],[Volume]]/'Input Data'!$B$13,0)</f>
        <v>8</v>
      </c>
      <c r="F1436">
        <f>-Table2[[#This Row],[Multiplier]]*'Input Data'!$B$3</f>
        <v>400000</v>
      </c>
      <c r="G1436">
        <f>(1 - (1 / (1 + EXP(-((Table2[[#This Row],[Volume]] / 1000) - 4.25))))) * 0.4 + 0.6</f>
        <v>0.61267049135162255</v>
      </c>
      <c r="H1436">
        <f>Table2[[#This Row],[Sigmoid]]*'Input Data'!$B$7</f>
        <v>459.50286851371692</v>
      </c>
    </row>
    <row r="1437" spans="1:8" x14ac:dyDescent="0.25">
      <c r="A1437">
        <v>7675</v>
      </c>
      <c r="B1437">
        <f>IF(Table2[[#This Row],[Volume]]&lt;'Input Data'!$B$9,'Input Data'!$B$9,IF(Table2[[#This Row],[Volume]]&gt;'Input Data'!$B$10,'Input Data'!$B$10,Table2[[#This Row],[Volume]]))</f>
        <v>7675</v>
      </c>
      <c r="C1437" s="18">
        <f>ROUNDDOWN((Table2[[#This Row],[Volume Used]]-'Input Data'!$B$9)/'Input Data'!$B$11,0)*'Input Data'!$B$12</f>
        <v>0.30000000000000004</v>
      </c>
      <c r="D1437" s="15">
        <f>-(Table2[[#This Row],[Volume]]*(1-Table2[[#This Row],[Discount]])*'Input Data'!$B$2)/Table2[[#This Row],[Volume]]</f>
        <v>350</v>
      </c>
      <c r="E1437">
        <f>ROUNDUP(Table2[[#This Row],[Volume]]/'Input Data'!$B$13,0)</f>
        <v>8</v>
      </c>
      <c r="F1437">
        <f>-Table2[[#This Row],[Multiplier]]*'Input Data'!$B$3</f>
        <v>400000</v>
      </c>
      <c r="G1437">
        <f>(1 - (1 / (1 + EXP(-((Table2[[#This Row],[Volume]] / 1000) - 4.25))))) * 0.4 + 0.6</f>
        <v>0.61260928910160051</v>
      </c>
      <c r="H1437">
        <f>Table2[[#This Row],[Sigmoid]]*'Input Data'!$B$7</f>
        <v>459.45696682620036</v>
      </c>
    </row>
    <row r="1438" spans="1:8" x14ac:dyDescent="0.25">
      <c r="A1438">
        <v>7680</v>
      </c>
      <c r="B1438">
        <f>IF(Table2[[#This Row],[Volume]]&lt;'Input Data'!$B$9,'Input Data'!$B$9,IF(Table2[[#This Row],[Volume]]&gt;'Input Data'!$B$10,'Input Data'!$B$10,Table2[[#This Row],[Volume]]))</f>
        <v>7680</v>
      </c>
      <c r="C1438" s="18">
        <f>ROUNDDOWN((Table2[[#This Row],[Volume Used]]-'Input Data'!$B$9)/'Input Data'!$B$11,0)*'Input Data'!$B$12</f>
        <v>0.30000000000000004</v>
      </c>
      <c r="D1438" s="15">
        <f>-(Table2[[#This Row],[Volume]]*(1-Table2[[#This Row],[Discount]])*'Input Data'!$B$2)/Table2[[#This Row],[Volume]]</f>
        <v>350</v>
      </c>
      <c r="E1438">
        <f>ROUNDUP(Table2[[#This Row],[Volume]]/'Input Data'!$B$13,0)</f>
        <v>8</v>
      </c>
      <c r="F1438">
        <f>-Table2[[#This Row],[Multiplier]]*'Input Data'!$B$3</f>
        <v>400000</v>
      </c>
      <c r="G1438">
        <f>(1 - (1 / (1 + EXP(-((Table2[[#This Row],[Volume]] / 1000) - 4.25))))) * 0.4 + 0.6</f>
        <v>0.61254837289927755</v>
      </c>
      <c r="H1438">
        <f>Table2[[#This Row],[Sigmoid]]*'Input Data'!$B$7</f>
        <v>459.41127967445817</v>
      </c>
    </row>
    <row r="1439" spans="1:8" x14ac:dyDescent="0.25">
      <c r="A1439">
        <v>7685</v>
      </c>
      <c r="B1439">
        <f>IF(Table2[[#This Row],[Volume]]&lt;'Input Data'!$B$9,'Input Data'!$B$9,IF(Table2[[#This Row],[Volume]]&gt;'Input Data'!$B$10,'Input Data'!$B$10,Table2[[#This Row],[Volume]]))</f>
        <v>7685</v>
      </c>
      <c r="C1439" s="18">
        <f>ROUNDDOWN((Table2[[#This Row],[Volume Used]]-'Input Data'!$B$9)/'Input Data'!$B$11,0)*'Input Data'!$B$12</f>
        <v>0.30000000000000004</v>
      </c>
      <c r="D1439" s="15">
        <f>-(Table2[[#This Row],[Volume]]*(1-Table2[[#This Row],[Discount]])*'Input Data'!$B$2)/Table2[[#This Row],[Volume]]</f>
        <v>350</v>
      </c>
      <c r="E1439">
        <f>ROUNDUP(Table2[[#This Row],[Volume]]/'Input Data'!$B$13,0)</f>
        <v>8</v>
      </c>
      <c r="F1439">
        <f>-Table2[[#This Row],[Multiplier]]*'Input Data'!$B$3</f>
        <v>400000</v>
      </c>
      <c r="G1439">
        <f>(1 - (1 / (1 + EXP(-((Table2[[#This Row],[Volume]] / 1000) - 4.25))))) * 0.4 + 0.6</f>
        <v>0.61248774150005725</v>
      </c>
      <c r="H1439">
        <f>Table2[[#This Row],[Sigmoid]]*'Input Data'!$B$7</f>
        <v>459.36580612504292</v>
      </c>
    </row>
    <row r="1440" spans="1:8" x14ac:dyDescent="0.25">
      <c r="A1440">
        <v>7690</v>
      </c>
      <c r="B1440">
        <f>IF(Table2[[#This Row],[Volume]]&lt;'Input Data'!$B$9,'Input Data'!$B$9,IF(Table2[[#This Row],[Volume]]&gt;'Input Data'!$B$10,'Input Data'!$B$10,Table2[[#This Row],[Volume]]))</f>
        <v>7690</v>
      </c>
      <c r="C1440" s="18">
        <f>ROUNDDOWN((Table2[[#This Row],[Volume Used]]-'Input Data'!$B$9)/'Input Data'!$B$11,0)*'Input Data'!$B$12</f>
        <v>0.30000000000000004</v>
      </c>
      <c r="D1440" s="15">
        <f>-(Table2[[#This Row],[Volume]]*(1-Table2[[#This Row],[Discount]])*'Input Data'!$B$2)/Table2[[#This Row],[Volume]]</f>
        <v>350</v>
      </c>
      <c r="E1440">
        <f>ROUNDUP(Table2[[#This Row],[Volume]]/'Input Data'!$B$13,0)</f>
        <v>8</v>
      </c>
      <c r="F1440">
        <f>-Table2[[#This Row],[Multiplier]]*'Input Data'!$B$3</f>
        <v>400000</v>
      </c>
      <c r="G1440">
        <f>(1 - (1 / (1 + EXP(-((Table2[[#This Row],[Volume]] / 1000) - 4.25))))) * 0.4 + 0.6</f>
        <v>0.612427393663867</v>
      </c>
      <c r="H1440">
        <f>Table2[[#This Row],[Sigmoid]]*'Input Data'!$B$7</f>
        <v>459.32054524790027</v>
      </c>
    </row>
    <row r="1441" spans="1:8" x14ac:dyDescent="0.25">
      <c r="A1441">
        <v>7695</v>
      </c>
      <c r="B1441">
        <f>IF(Table2[[#This Row],[Volume]]&lt;'Input Data'!$B$9,'Input Data'!$B$9,IF(Table2[[#This Row],[Volume]]&gt;'Input Data'!$B$10,'Input Data'!$B$10,Table2[[#This Row],[Volume]]))</f>
        <v>7695</v>
      </c>
      <c r="C1441" s="18">
        <f>ROUNDDOWN((Table2[[#This Row],[Volume Used]]-'Input Data'!$B$9)/'Input Data'!$B$11,0)*'Input Data'!$B$12</f>
        <v>0.30000000000000004</v>
      </c>
      <c r="D1441" s="15">
        <f>-(Table2[[#This Row],[Volume]]*(1-Table2[[#This Row],[Discount]])*'Input Data'!$B$2)/Table2[[#This Row],[Volume]]</f>
        <v>350</v>
      </c>
      <c r="E1441">
        <f>ROUNDUP(Table2[[#This Row],[Volume]]/'Input Data'!$B$13,0)</f>
        <v>8</v>
      </c>
      <c r="F1441">
        <f>-Table2[[#This Row],[Multiplier]]*'Input Data'!$B$3</f>
        <v>400000</v>
      </c>
      <c r="G1441">
        <f>(1 - (1 / (1 + EXP(-((Table2[[#This Row],[Volume]] / 1000) - 4.25))))) * 0.4 + 0.6</f>
        <v>0.61236732815515027</v>
      </c>
      <c r="H1441">
        <f>Table2[[#This Row],[Sigmoid]]*'Input Data'!$B$7</f>
        <v>459.27549611636272</v>
      </c>
    </row>
    <row r="1442" spans="1:8" x14ac:dyDescent="0.25">
      <c r="A1442">
        <v>7700</v>
      </c>
      <c r="B1442">
        <f>IF(Table2[[#This Row],[Volume]]&lt;'Input Data'!$B$9,'Input Data'!$B$9,IF(Table2[[#This Row],[Volume]]&gt;'Input Data'!$B$10,'Input Data'!$B$10,Table2[[#This Row],[Volume]]))</f>
        <v>7700</v>
      </c>
      <c r="C1442" s="18">
        <f>ROUNDDOWN((Table2[[#This Row],[Volume Used]]-'Input Data'!$B$9)/'Input Data'!$B$11,0)*'Input Data'!$B$12</f>
        <v>0.30000000000000004</v>
      </c>
      <c r="D1442" s="15">
        <f>-(Table2[[#This Row],[Volume]]*(1-Table2[[#This Row],[Discount]])*'Input Data'!$B$2)/Table2[[#This Row],[Volume]]</f>
        <v>350</v>
      </c>
      <c r="E1442">
        <f>ROUNDUP(Table2[[#This Row],[Volume]]/'Input Data'!$B$13,0)</f>
        <v>8</v>
      </c>
      <c r="F1442">
        <f>-Table2[[#This Row],[Multiplier]]*'Input Data'!$B$3</f>
        <v>400000</v>
      </c>
      <c r="G1442">
        <f>(1 - (1 / (1 + EXP(-((Table2[[#This Row],[Volume]] / 1000) - 4.25))))) * 0.4 + 0.6</f>
        <v>0.61230754374285923</v>
      </c>
      <c r="H1442">
        <f>Table2[[#This Row],[Sigmoid]]*'Input Data'!$B$7</f>
        <v>459.23065780714444</v>
      </c>
    </row>
    <row r="1443" spans="1:8" x14ac:dyDescent="0.25">
      <c r="A1443">
        <v>7705</v>
      </c>
      <c r="B1443">
        <f>IF(Table2[[#This Row],[Volume]]&lt;'Input Data'!$B$9,'Input Data'!$B$9,IF(Table2[[#This Row],[Volume]]&gt;'Input Data'!$B$10,'Input Data'!$B$10,Table2[[#This Row],[Volume]]))</f>
        <v>7705</v>
      </c>
      <c r="C1443" s="18">
        <f>ROUNDDOWN((Table2[[#This Row],[Volume Used]]-'Input Data'!$B$9)/'Input Data'!$B$11,0)*'Input Data'!$B$12</f>
        <v>0.30000000000000004</v>
      </c>
      <c r="D1443" s="15">
        <f>-(Table2[[#This Row],[Volume]]*(1-Table2[[#This Row],[Discount]])*'Input Data'!$B$2)/Table2[[#This Row],[Volume]]</f>
        <v>350</v>
      </c>
      <c r="E1443">
        <f>ROUNDUP(Table2[[#This Row],[Volume]]/'Input Data'!$B$13,0)</f>
        <v>8</v>
      </c>
      <c r="F1443">
        <f>-Table2[[#This Row],[Multiplier]]*'Input Data'!$B$3</f>
        <v>400000</v>
      </c>
      <c r="G1443">
        <f>(1 - (1 / (1 + EXP(-((Table2[[#This Row],[Volume]] / 1000) - 4.25))))) * 0.4 + 0.6</f>
        <v>0.61224803920044646</v>
      </c>
      <c r="H1443">
        <f>Table2[[#This Row],[Sigmoid]]*'Input Data'!$B$7</f>
        <v>459.18602940033486</v>
      </c>
    </row>
    <row r="1444" spans="1:8" x14ac:dyDescent="0.25">
      <c r="A1444">
        <v>7710</v>
      </c>
      <c r="B1444">
        <f>IF(Table2[[#This Row],[Volume]]&lt;'Input Data'!$B$9,'Input Data'!$B$9,IF(Table2[[#This Row],[Volume]]&gt;'Input Data'!$B$10,'Input Data'!$B$10,Table2[[#This Row],[Volume]]))</f>
        <v>7710</v>
      </c>
      <c r="C1444" s="18">
        <f>ROUNDDOWN((Table2[[#This Row],[Volume Used]]-'Input Data'!$B$9)/'Input Data'!$B$11,0)*'Input Data'!$B$12</f>
        <v>0.30000000000000004</v>
      </c>
      <c r="D1444" s="15">
        <f>-(Table2[[#This Row],[Volume]]*(1-Table2[[#This Row],[Discount]])*'Input Data'!$B$2)/Table2[[#This Row],[Volume]]</f>
        <v>350</v>
      </c>
      <c r="E1444">
        <f>ROUNDUP(Table2[[#This Row],[Volume]]/'Input Data'!$B$13,0)</f>
        <v>8</v>
      </c>
      <c r="F1444">
        <f>-Table2[[#This Row],[Multiplier]]*'Input Data'!$B$3</f>
        <v>400000</v>
      </c>
      <c r="G1444">
        <f>(1 - (1 / (1 + EXP(-((Table2[[#This Row],[Volume]] / 1000) - 4.25))))) * 0.4 + 0.6</f>
        <v>0.61218881330585762</v>
      </c>
      <c r="H1444">
        <f>Table2[[#This Row],[Sigmoid]]*'Input Data'!$B$7</f>
        <v>459.14160997939319</v>
      </c>
    </row>
    <row r="1445" spans="1:8" x14ac:dyDescent="0.25">
      <c r="A1445">
        <v>7715</v>
      </c>
      <c r="B1445">
        <f>IF(Table2[[#This Row],[Volume]]&lt;'Input Data'!$B$9,'Input Data'!$B$9,IF(Table2[[#This Row],[Volume]]&gt;'Input Data'!$B$10,'Input Data'!$B$10,Table2[[#This Row],[Volume]]))</f>
        <v>7715</v>
      </c>
      <c r="C1445" s="18">
        <f>ROUNDDOWN((Table2[[#This Row],[Volume Used]]-'Input Data'!$B$9)/'Input Data'!$B$11,0)*'Input Data'!$B$12</f>
        <v>0.30000000000000004</v>
      </c>
      <c r="D1445" s="15">
        <f>-(Table2[[#This Row],[Volume]]*(1-Table2[[#This Row],[Discount]])*'Input Data'!$B$2)/Table2[[#This Row],[Volume]]</f>
        <v>350</v>
      </c>
      <c r="E1445">
        <f>ROUNDUP(Table2[[#This Row],[Volume]]/'Input Data'!$B$13,0)</f>
        <v>8</v>
      </c>
      <c r="F1445">
        <f>-Table2[[#This Row],[Multiplier]]*'Input Data'!$B$3</f>
        <v>400000</v>
      </c>
      <c r="G1445">
        <f>(1 - (1 / (1 + EXP(-((Table2[[#This Row],[Volume]] / 1000) - 4.25))))) * 0.4 + 0.6</f>
        <v>0.61212986484152321</v>
      </c>
      <c r="H1445">
        <f>Table2[[#This Row],[Sigmoid]]*'Input Data'!$B$7</f>
        <v>459.09739863114243</v>
      </c>
    </row>
    <row r="1446" spans="1:8" x14ac:dyDescent="0.25">
      <c r="A1446">
        <v>7720</v>
      </c>
      <c r="B1446">
        <f>IF(Table2[[#This Row],[Volume]]&lt;'Input Data'!$B$9,'Input Data'!$B$9,IF(Table2[[#This Row],[Volume]]&gt;'Input Data'!$B$10,'Input Data'!$B$10,Table2[[#This Row],[Volume]]))</f>
        <v>7720</v>
      </c>
      <c r="C1446" s="18">
        <f>ROUNDDOWN((Table2[[#This Row],[Volume Used]]-'Input Data'!$B$9)/'Input Data'!$B$11,0)*'Input Data'!$B$12</f>
        <v>0.30000000000000004</v>
      </c>
      <c r="D1446" s="15">
        <f>-(Table2[[#This Row],[Volume]]*(1-Table2[[#This Row],[Discount]])*'Input Data'!$B$2)/Table2[[#This Row],[Volume]]</f>
        <v>350</v>
      </c>
      <c r="E1446">
        <f>ROUNDUP(Table2[[#This Row],[Volume]]/'Input Data'!$B$13,0)</f>
        <v>8</v>
      </c>
      <c r="F1446">
        <f>-Table2[[#This Row],[Multiplier]]*'Input Data'!$B$3</f>
        <v>400000</v>
      </c>
      <c r="G1446">
        <f>(1 - (1 / (1 + EXP(-((Table2[[#This Row],[Volume]] / 1000) - 4.25))))) * 0.4 + 0.6</f>
        <v>0.61207119259435039</v>
      </c>
      <c r="H1446">
        <f>Table2[[#This Row],[Sigmoid]]*'Input Data'!$B$7</f>
        <v>459.05339444576282</v>
      </c>
    </row>
    <row r="1447" spans="1:8" x14ac:dyDescent="0.25">
      <c r="A1447">
        <v>7725</v>
      </c>
      <c r="B1447">
        <f>IF(Table2[[#This Row],[Volume]]&lt;'Input Data'!$B$9,'Input Data'!$B$9,IF(Table2[[#This Row],[Volume]]&gt;'Input Data'!$B$10,'Input Data'!$B$10,Table2[[#This Row],[Volume]]))</f>
        <v>7725</v>
      </c>
      <c r="C1447" s="18">
        <f>ROUNDDOWN((Table2[[#This Row],[Volume Used]]-'Input Data'!$B$9)/'Input Data'!$B$11,0)*'Input Data'!$B$12</f>
        <v>0.30000000000000004</v>
      </c>
      <c r="D1447" s="15">
        <f>-(Table2[[#This Row],[Volume]]*(1-Table2[[#This Row],[Discount]])*'Input Data'!$B$2)/Table2[[#This Row],[Volume]]</f>
        <v>350</v>
      </c>
      <c r="E1447">
        <f>ROUNDUP(Table2[[#This Row],[Volume]]/'Input Data'!$B$13,0)</f>
        <v>8</v>
      </c>
      <c r="F1447">
        <f>-Table2[[#This Row],[Multiplier]]*'Input Data'!$B$3</f>
        <v>400000</v>
      </c>
      <c r="G1447">
        <f>(1 - (1 / (1 + EXP(-((Table2[[#This Row],[Volume]] / 1000) - 4.25))))) * 0.4 + 0.6</f>
        <v>0.61201279535571529</v>
      </c>
      <c r="H1447">
        <f>Table2[[#This Row],[Sigmoid]]*'Input Data'!$B$7</f>
        <v>459.00959651678647</v>
      </c>
    </row>
    <row r="1448" spans="1:8" x14ac:dyDescent="0.25">
      <c r="A1448">
        <v>7730</v>
      </c>
      <c r="B1448">
        <f>IF(Table2[[#This Row],[Volume]]&lt;'Input Data'!$B$9,'Input Data'!$B$9,IF(Table2[[#This Row],[Volume]]&gt;'Input Data'!$B$10,'Input Data'!$B$10,Table2[[#This Row],[Volume]]))</f>
        <v>7730</v>
      </c>
      <c r="C1448" s="18">
        <f>ROUNDDOWN((Table2[[#This Row],[Volume Used]]-'Input Data'!$B$9)/'Input Data'!$B$11,0)*'Input Data'!$B$12</f>
        <v>0.30000000000000004</v>
      </c>
      <c r="D1448" s="15">
        <f>-(Table2[[#This Row],[Volume]]*(1-Table2[[#This Row],[Discount]])*'Input Data'!$B$2)/Table2[[#This Row],[Volume]]</f>
        <v>350</v>
      </c>
      <c r="E1448">
        <f>ROUNDUP(Table2[[#This Row],[Volume]]/'Input Data'!$B$13,0)</f>
        <v>8</v>
      </c>
      <c r="F1448">
        <f>-Table2[[#This Row],[Multiplier]]*'Input Data'!$B$3</f>
        <v>400000</v>
      </c>
      <c r="G1448">
        <f>(1 - (1 / (1 + EXP(-((Table2[[#This Row],[Volume]] / 1000) - 4.25))))) * 0.4 + 0.6</f>
        <v>0.61195467192145447</v>
      </c>
      <c r="H1448">
        <f>Table2[[#This Row],[Sigmoid]]*'Input Data'!$B$7</f>
        <v>458.96600394109083</v>
      </c>
    </row>
    <row r="1449" spans="1:8" x14ac:dyDescent="0.25">
      <c r="A1449">
        <v>7735</v>
      </c>
      <c r="B1449">
        <f>IF(Table2[[#This Row],[Volume]]&lt;'Input Data'!$B$9,'Input Data'!$B$9,IF(Table2[[#This Row],[Volume]]&gt;'Input Data'!$B$10,'Input Data'!$B$10,Table2[[#This Row],[Volume]]))</f>
        <v>7735</v>
      </c>
      <c r="C1449" s="18">
        <f>ROUNDDOWN((Table2[[#This Row],[Volume Used]]-'Input Data'!$B$9)/'Input Data'!$B$11,0)*'Input Data'!$B$12</f>
        <v>0.30000000000000004</v>
      </c>
      <c r="D1449" s="15">
        <f>-(Table2[[#This Row],[Volume]]*(1-Table2[[#This Row],[Discount]])*'Input Data'!$B$2)/Table2[[#This Row],[Volume]]</f>
        <v>350</v>
      </c>
      <c r="E1449">
        <f>ROUNDUP(Table2[[#This Row],[Volume]]/'Input Data'!$B$13,0)</f>
        <v>8</v>
      </c>
      <c r="F1449">
        <f>-Table2[[#This Row],[Multiplier]]*'Input Data'!$B$3</f>
        <v>400000</v>
      </c>
      <c r="G1449">
        <f>(1 - (1 / (1 + EXP(-((Table2[[#This Row],[Volume]] / 1000) - 4.25))))) * 0.4 + 0.6</f>
        <v>0.61189682109185706</v>
      </c>
      <c r="H1449">
        <f>Table2[[#This Row],[Sigmoid]]*'Input Data'!$B$7</f>
        <v>458.92261581889278</v>
      </c>
    </row>
    <row r="1450" spans="1:8" x14ac:dyDescent="0.25">
      <c r="A1450">
        <v>7740</v>
      </c>
      <c r="B1450">
        <f>IF(Table2[[#This Row],[Volume]]&lt;'Input Data'!$B$9,'Input Data'!$B$9,IF(Table2[[#This Row],[Volume]]&gt;'Input Data'!$B$10,'Input Data'!$B$10,Table2[[#This Row],[Volume]]))</f>
        <v>7740</v>
      </c>
      <c r="C1450" s="18">
        <f>ROUNDDOWN((Table2[[#This Row],[Volume Used]]-'Input Data'!$B$9)/'Input Data'!$B$11,0)*'Input Data'!$B$12</f>
        <v>0.30000000000000004</v>
      </c>
      <c r="D1450" s="15">
        <f>-(Table2[[#This Row],[Volume]]*(1-Table2[[#This Row],[Discount]])*'Input Data'!$B$2)/Table2[[#This Row],[Volume]]</f>
        <v>350</v>
      </c>
      <c r="E1450">
        <f>ROUNDUP(Table2[[#This Row],[Volume]]/'Input Data'!$B$13,0)</f>
        <v>8</v>
      </c>
      <c r="F1450">
        <f>-Table2[[#This Row],[Multiplier]]*'Input Data'!$B$3</f>
        <v>400000</v>
      </c>
      <c r="G1450">
        <f>(1 - (1 / (1 + EXP(-((Table2[[#This Row],[Volume]] / 1000) - 4.25))))) * 0.4 + 0.6</f>
        <v>0.6118392416716556</v>
      </c>
      <c r="H1450">
        <f>Table2[[#This Row],[Sigmoid]]*'Input Data'!$B$7</f>
        <v>458.8794312537417</v>
      </c>
    </row>
    <row r="1451" spans="1:8" x14ac:dyDescent="0.25">
      <c r="A1451">
        <v>7745</v>
      </c>
      <c r="B1451">
        <f>IF(Table2[[#This Row],[Volume]]&lt;'Input Data'!$B$9,'Input Data'!$B$9,IF(Table2[[#This Row],[Volume]]&gt;'Input Data'!$B$10,'Input Data'!$B$10,Table2[[#This Row],[Volume]]))</f>
        <v>7745</v>
      </c>
      <c r="C1451" s="18">
        <f>ROUNDDOWN((Table2[[#This Row],[Volume Used]]-'Input Data'!$B$9)/'Input Data'!$B$11,0)*'Input Data'!$B$12</f>
        <v>0.30000000000000004</v>
      </c>
      <c r="D1451" s="15">
        <f>-(Table2[[#This Row],[Volume]]*(1-Table2[[#This Row],[Discount]])*'Input Data'!$B$2)/Table2[[#This Row],[Volume]]</f>
        <v>350</v>
      </c>
      <c r="E1451">
        <f>ROUNDUP(Table2[[#This Row],[Volume]]/'Input Data'!$B$13,0)</f>
        <v>8</v>
      </c>
      <c r="F1451">
        <f>-Table2[[#This Row],[Multiplier]]*'Input Data'!$B$3</f>
        <v>400000</v>
      </c>
      <c r="G1451">
        <f>(1 - (1 / (1 + EXP(-((Table2[[#This Row],[Volume]] / 1000) - 4.25))))) * 0.4 + 0.6</f>
        <v>0.611781932470019</v>
      </c>
      <c r="H1451">
        <f>Table2[[#This Row],[Sigmoid]]*'Input Data'!$B$7</f>
        <v>458.83644935251425</v>
      </c>
    </row>
    <row r="1452" spans="1:8" x14ac:dyDescent="0.25">
      <c r="A1452">
        <v>7750</v>
      </c>
      <c r="B1452">
        <f>IF(Table2[[#This Row],[Volume]]&lt;'Input Data'!$B$9,'Input Data'!$B$9,IF(Table2[[#This Row],[Volume]]&gt;'Input Data'!$B$10,'Input Data'!$B$10,Table2[[#This Row],[Volume]]))</f>
        <v>7750</v>
      </c>
      <c r="C1452" s="18">
        <f>ROUNDDOWN((Table2[[#This Row],[Volume Used]]-'Input Data'!$B$9)/'Input Data'!$B$11,0)*'Input Data'!$B$12</f>
        <v>0.30000000000000004</v>
      </c>
      <c r="D1452" s="15">
        <f>-(Table2[[#This Row],[Volume]]*(1-Table2[[#This Row],[Discount]])*'Input Data'!$B$2)/Table2[[#This Row],[Volume]]</f>
        <v>350</v>
      </c>
      <c r="E1452">
        <f>ROUNDUP(Table2[[#This Row],[Volume]]/'Input Data'!$B$13,0)</f>
        <v>8</v>
      </c>
      <c r="F1452">
        <f>-Table2[[#This Row],[Multiplier]]*'Input Data'!$B$3</f>
        <v>400000</v>
      </c>
      <c r="G1452">
        <f>(1 - (1 / (1 + EXP(-((Table2[[#This Row],[Volume]] / 1000) - 4.25))))) * 0.4 + 0.6</f>
        <v>0.6117248923005425</v>
      </c>
      <c r="H1452">
        <f>Table2[[#This Row],[Sigmoid]]*'Input Data'!$B$7</f>
        <v>458.79366922540686</v>
      </c>
    </row>
    <row r="1453" spans="1:8" x14ac:dyDescent="0.25">
      <c r="A1453">
        <v>7755</v>
      </c>
      <c r="B1453">
        <f>IF(Table2[[#This Row],[Volume]]&lt;'Input Data'!$B$9,'Input Data'!$B$9,IF(Table2[[#This Row],[Volume]]&gt;'Input Data'!$B$10,'Input Data'!$B$10,Table2[[#This Row],[Volume]]))</f>
        <v>7755</v>
      </c>
      <c r="C1453" s="18">
        <f>ROUNDDOWN((Table2[[#This Row],[Volume Used]]-'Input Data'!$B$9)/'Input Data'!$B$11,0)*'Input Data'!$B$12</f>
        <v>0.30000000000000004</v>
      </c>
      <c r="D1453" s="15">
        <f>-(Table2[[#This Row],[Volume]]*(1-Table2[[#This Row],[Discount]])*'Input Data'!$B$2)/Table2[[#This Row],[Volume]]</f>
        <v>350</v>
      </c>
      <c r="E1453">
        <f>ROUNDUP(Table2[[#This Row],[Volume]]/'Input Data'!$B$13,0)</f>
        <v>8</v>
      </c>
      <c r="F1453">
        <f>-Table2[[#This Row],[Multiplier]]*'Input Data'!$B$3</f>
        <v>400000</v>
      </c>
      <c r="G1453">
        <f>(1 - (1 / (1 + EXP(-((Table2[[#This Row],[Volume]] / 1000) - 4.25))))) * 0.4 + 0.6</f>
        <v>0.61166811998124027</v>
      </c>
      <c r="H1453">
        <f>Table2[[#This Row],[Sigmoid]]*'Input Data'!$B$7</f>
        <v>458.75108998593021</v>
      </c>
    </row>
    <row r="1454" spans="1:8" x14ac:dyDescent="0.25">
      <c r="A1454">
        <v>7760</v>
      </c>
      <c r="B1454">
        <f>IF(Table2[[#This Row],[Volume]]&lt;'Input Data'!$B$9,'Input Data'!$B$9,IF(Table2[[#This Row],[Volume]]&gt;'Input Data'!$B$10,'Input Data'!$B$10,Table2[[#This Row],[Volume]]))</f>
        <v>7760</v>
      </c>
      <c r="C1454" s="18">
        <f>ROUNDDOWN((Table2[[#This Row],[Volume Used]]-'Input Data'!$B$9)/'Input Data'!$B$11,0)*'Input Data'!$B$12</f>
        <v>0.30000000000000004</v>
      </c>
      <c r="D1454" s="15">
        <f>-(Table2[[#This Row],[Volume]]*(1-Table2[[#This Row],[Discount]])*'Input Data'!$B$2)/Table2[[#This Row],[Volume]]</f>
        <v>350</v>
      </c>
      <c r="E1454">
        <f>ROUNDUP(Table2[[#This Row],[Volume]]/'Input Data'!$B$13,0)</f>
        <v>8</v>
      </c>
      <c r="F1454">
        <f>-Table2[[#This Row],[Multiplier]]*'Input Data'!$B$3</f>
        <v>400000</v>
      </c>
      <c r="G1454">
        <f>(1 - (1 / (1 + EXP(-((Table2[[#This Row],[Volume]] / 1000) - 4.25))))) * 0.4 + 0.6</f>
        <v>0.61161161433453626</v>
      </c>
      <c r="H1454">
        <f>Table2[[#This Row],[Sigmoid]]*'Input Data'!$B$7</f>
        <v>458.70871075090218</v>
      </c>
    </row>
    <row r="1455" spans="1:8" x14ac:dyDescent="0.25">
      <c r="A1455">
        <v>7765</v>
      </c>
      <c r="B1455">
        <f>IF(Table2[[#This Row],[Volume]]&lt;'Input Data'!$B$9,'Input Data'!$B$9,IF(Table2[[#This Row],[Volume]]&gt;'Input Data'!$B$10,'Input Data'!$B$10,Table2[[#This Row],[Volume]]))</f>
        <v>7765</v>
      </c>
      <c r="C1455" s="18">
        <f>ROUNDDOWN((Table2[[#This Row],[Volume Used]]-'Input Data'!$B$9)/'Input Data'!$B$11,0)*'Input Data'!$B$12</f>
        <v>0.30000000000000004</v>
      </c>
      <c r="D1455" s="15">
        <f>-(Table2[[#This Row],[Volume]]*(1-Table2[[#This Row],[Discount]])*'Input Data'!$B$2)/Table2[[#This Row],[Volume]]</f>
        <v>350</v>
      </c>
      <c r="E1455">
        <f>ROUNDUP(Table2[[#This Row],[Volume]]/'Input Data'!$B$13,0)</f>
        <v>8</v>
      </c>
      <c r="F1455">
        <f>-Table2[[#This Row],[Multiplier]]*'Input Data'!$B$3</f>
        <v>400000</v>
      </c>
      <c r="G1455">
        <f>(1 - (1 / (1 + EXP(-((Table2[[#This Row],[Volume]] / 1000) - 4.25))))) * 0.4 + 0.6</f>
        <v>0.6115553741872557</v>
      </c>
      <c r="H1455">
        <f>Table2[[#This Row],[Sigmoid]]*'Input Data'!$B$7</f>
        <v>458.66653064044175</v>
      </c>
    </row>
    <row r="1456" spans="1:8" x14ac:dyDescent="0.25">
      <c r="A1456">
        <v>7770</v>
      </c>
      <c r="B1456">
        <f>IF(Table2[[#This Row],[Volume]]&lt;'Input Data'!$B$9,'Input Data'!$B$9,IF(Table2[[#This Row],[Volume]]&gt;'Input Data'!$B$10,'Input Data'!$B$10,Table2[[#This Row],[Volume]]))</f>
        <v>7770</v>
      </c>
      <c r="C1456" s="18">
        <f>ROUNDDOWN((Table2[[#This Row],[Volume Used]]-'Input Data'!$B$9)/'Input Data'!$B$11,0)*'Input Data'!$B$12</f>
        <v>0.30000000000000004</v>
      </c>
      <c r="D1456" s="15">
        <f>-(Table2[[#This Row],[Volume]]*(1-Table2[[#This Row],[Discount]])*'Input Data'!$B$2)/Table2[[#This Row],[Volume]]</f>
        <v>350</v>
      </c>
      <c r="E1456">
        <f>ROUNDUP(Table2[[#This Row],[Volume]]/'Input Data'!$B$13,0)</f>
        <v>8</v>
      </c>
      <c r="F1456">
        <f>-Table2[[#This Row],[Multiplier]]*'Input Data'!$B$3</f>
        <v>400000</v>
      </c>
      <c r="G1456">
        <f>(1 - (1 / (1 + EXP(-((Table2[[#This Row],[Volume]] / 1000) - 4.25))))) * 0.4 + 0.6</f>
        <v>0.61149939837061595</v>
      </c>
      <c r="H1456">
        <f>Table2[[#This Row],[Sigmoid]]*'Input Data'!$B$7</f>
        <v>458.62454877796199</v>
      </c>
    </row>
    <row r="1457" spans="1:8" x14ac:dyDescent="0.25">
      <c r="A1457">
        <v>7775</v>
      </c>
      <c r="B1457">
        <f>IF(Table2[[#This Row],[Volume]]&lt;'Input Data'!$B$9,'Input Data'!$B$9,IF(Table2[[#This Row],[Volume]]&gt;'Input Data'!$B$10,'Input Data'!$B$10,Table2[[#This Row],[Volume]]))</f>
        <v>7775</v>
      </c>
      <c r="C1457" s="18">
        <f>ROUNDDOWN((Table2[[#This Row],[Volume Used]]-'Input Data'!$B$9)/'Input Data'!$B$11,0)*'Input Data'!$B$12</f>
        <v>0.30000000000000004</v>
      </c>
      <c r="D1457" s="15">
        <f>-(Table2[[#This Row],[Volume]]*(1-Table2[[#This Row],[Discount]])*'Input Data'!$B$2)/Table2[[#This Row],[Volume]]</f>
        <v>350</v>
      </c>
      <c r="E1457">
        <f>ROUNDUP(Table2[[#This Row],[Volume]]/'Input Data'!$B$13,0)</f>
        <v>8</v>
      </c>
      <c r="F1457">
        <f>-Table2[[#This Row],[Multiplier]]*'Input Data'!$B$3</f>
        <v>400000</v>
      </c>
      <c r="G1457">
        <f>(1 - (1 / (1 + EXP(-((Table2[[#This Row],[Volume]] / 1000) - 4.25))))) * 0.4 + 0.6</f>
        <v>0.61144368572021845</v>
      </c>
      <c r="H1457">
        <f>Table2[[#This Row],[Sigmoid]]*'Input Data'!$B$7</f>
        <v>458.58276429016382</v>
      </c>
    </row>
    <row r="1458" spans="1:8" x14ac:dyDescent="0.25">
      <c r="A1458">
        <v>7780</v>
      </c>
      <c r="B1458">
        <f>IF(Table2[[#This Row],[Volume]]&lt;'Input Data'!$B$9,'Input Data'!$B$9,IF(Table2[[#This Row],[Volume]]&gt;'Input Data'!$B$10,'Input Data'!$B$10,Table2[[#This Row],[Volume]]))</f>
        <v>7780</v>
      </c>
      <c r="C1458" s="18">
        <f>ROUNDDOWN((Table2[[#This Row],[Volume Used]]-'Input Data'!$B$9)/'Input Data'!$B$11,0)*'Input Data'!$B$12</f>
        <v>0.30000000000000004</v>
      </c>
      <c r="D1458" s="15">
        <f>-(Table2[[#This Row],[Volume]]*(1-Table2[[#This Row],[Discount]])*'Input Data'!$B$2)/Table2[[#This Row],[Volume]]</f>
        <v>350</v>
      </c>
      <c r="E1458">
        <f>ROUNDUP(Table2[[#This Row],[Volume]]/'Input Data'!$B$13,0)</f>
        <v>8</v>
      </c>
      <c r="F1458">
        <f>-Table2[[#This Row],[Multiplier]]*'Input Data'!$B$3</f>
        <v>400000</v>
      </c>
      <c r="G1458">
        <f>(1 - (1 / (1 + EXP(-((Table2[[#This Row],[Volume]] / 1000) - 4.25))))) * 0.4 + 0.6</f>
        <v>0.61138823507603879</v>
      </c>
      <c r="H1458">
        <f>Table2[[#This Row],[Sigmoid]]*'Input Data'!$B$7</f>
        <v>458.5411763070291</v>
      </c>
    </row>
    <row r="1459" spans="1:8" x14ac:dyDescent="0.25">
      <c r="A1459">
        <v>7785</v>
      </c>
      <c r="B1459">
        <f>IF(Table2[[#This Row],[Volume]]&lt;'Input Data'!$B$9,'Input Data'!$B$9,IF(Table2[[#This Row],[Volume]]&gt;'Input Data'!$B$10,'Input Data'!$B$10,Table2[[#This Row],[Volume]]))</f>
        <v>7785</v>
      </c>
      <c r="C1459" s="18">
        <f>ROUNDDOWN((Table2[[#This Row],[Volume Used]]-'Input Data'!$B$9)/'Input Data'!$B$11,0)*'Input Data'!$B$12</f>
        <v>0.30000000000000004</v>
      </c>
      <c r="D1459" s="15">
        <f>-(Table2[[#This Row],[Volume]]*(1-Table2[[#This Row],[Discount]])*'Input Data'!$B$2)/Table2[[#This Row],[Volume]]</f>
        <v>350</v>
      </c>
      <c r="E1459">
        <f>ROUNDUP(Table2[[#This Row],[Volume]]/'Input Data'!$B$13,0)</f>
        <v>8</v>
      </c>
      <c r="F1459">
        <f>-Table2[[#This Row],[Multiplier]]*'Input Data'!$B$3</f>
        <v>400000</v>
      </c>
      <c r="G1459">
        <f>(1 - (1 / (1 + EXP(-((Table2[[#This Row],[Volume]] / 1000) - 4.25))))) * 0.4 + 0.6</f>
        <v>0.61133304528241894</v>
      </c>
      <c r="H1459">
        <f>Table2[[#This Row],[Sigmoid]]*'Input Data'!$B$7</f>
        <v>458.49978396181422</v>
      </c>
    </row>
    <row r="1460" spans="1:8" x14ac:dyDescent="0.25">
      <c r="A1460">
        <v>7790</v>
      </c>
      <c r="B1460">
        <f>IF(Table2[[#This Row],[Volume]]&lt;'Input Data'!$B$9,'Input Data'!$B$9,IF(Table2[[#This Row],[Volume]]&gt;'Input Data'!$B$10,'Input Data'!$B$10,Table2[[#This Row],[Volume]]))</f>
        <v>7790</v>
      </c>
      <c r="C1460" s="18">
        <f>ROUNDDOWN((Table2[[#This Row],[Volume Used]]-'Input Data'!$B$9)/'Input Data'!$B$11,0)*'Input Data'!$B$12</f>
        <v>0.30000000000000004</v>
      </c>
      <c r="D1460" s="15">
        <f>-(Table2[[#This Row],[Volume]]*(1-Table2[[#This Row],[Discount]])*'Input Data'!$B$2)/Table2[[#This Row],[Volume]]</f>
        <v>350</v>
      </c>
      <c r="E1460">
        <f>ROUNDUP(Table2[[#This Row],[Volume]]/'Input Data'!$B$13,0)</f>
        <v>8</v>
      </c>
      <c r="F1460">
        <f>-Table2[[#This Row],[Multiplier]]*'Input Data'!$B$3</f>
        <v>400000</v>
      </c>
      <c r="G1460">
        <f>(1 - (1 / (1 + EXP(-((Table2[[#This Row],[Volume]] / 1000) - 4.25))))) * 0.4 + 0.6</f>
        <v>0.61127811518805697</v>
      </c>
      <c r="H1460">
        <f>Table2[[#This Row],[Sigmoid]]*'Input Data'!$B$7</f>
        <v>458.45858639104273</v>
      </c>
    </row>
    <row r="1461" spans="1:8" x14ac:dyDescent="0.25">
      <c r="A1461">
        <v>7795</v>
      </c>
      <c r="B1461">
        <f>IF(Table2[[#This Row],[Volume]]&lt;'Input Data'!$B$9,'Input Data'!$B$9,IF(Table2[[#This Row],[Volume]]&gt;'Input Data'!$B$10,'Input Data'!$B$10,Table2[[#This Row],[Volume]]))</f>
        <v>7795</v>
      </c>
      <c r="C1461" s="18">
        <f>ROUNDDOWN((Table2[[#This Row],[Volume Used]]-'Input Data'!$B$9)/'Input Data'!$B$11,0)*'Input Data'!$B$12</f>
        <v>0.30000000000000004</v>
      </c>
      <c r="D1461" s="15">
        <f>-(Table2[[#This Row],[Volume]]*(1-Table2[[#This Row],[Discount]])*'Input Data'!$B$2)/Table2[[#This Row],[Volume]]</f>
        <v>350</v>
      </c>
      <c r="E1461">
        <f>ROUNDUP(Table2[[#This Row],[Volume]]/'Input Data'!$B$13,0)</f>
        <v>8</v>
      </c>
      <c r="F1461">
        <f>-Table2[[#This Row],[Multiplier]]*'Input Data'!$B$3</f>
        <v>400000</v>
      </c>
      <c r="G1461">
        <f>(1 - (1 / (1 + EXP(-((Table2[[#This Row],[Volume]] / 1000) - 4.25))))) * 0.4 + 0.6</f>
        <v>0.6112234436459989</v>
      </c>
      <c r="H1461">
        <f>Table2[[#This Row],[Sigmoid]]*'Input Data'!$B$7</f>
        <v>458.41758273449915</v>
      </c>
    </row>
    <row r="1462" spans="1:8" x14ac:dyDescent="0.25">
      <c r="A1462">
        <v>7800</v>
      </c>
      <c r="B1462">
        <f>IF(Table2[[#This Row],[Volume]]&lt;'Input Data'!$B$9,'Input Data'!$B$9,IF(Table2[[#This Row],[Volume]]&gt;'Input Data'!$B$10,'Input Data'!$B$10,Table2[[#This Row],[Volume]]))</f>
        <v>7800</v>
      </c>
      <c r="C1462" s="18">
        <f>ROUNDDOWN((Table2[[#This Row],[Volume Used]]-'Input Data'!$B$9)/'Input Data'!$B$11,0)*'Input Data'!$B$12</f>
        <v>0.30000000000000004</v>
      </c>
      <c r="D1462" s="15">
        <f>-(Table2[[#This Row],[Volume]]*(1-Table2[[#This Row],[Discount]])*'Input Data'!$B$2)/Table2[[#This Row],[Volume]]</f>
        <v>350</v>
      </c>
      <c r="E1462">
        <f>ROUNDUP(Table2[[#This Row],[Volume]]/'Input Data'!$B$13,0)</f>
        <v>8</v>
      </c>
      <c r="F1462">
        <f>-Table2[[#This Row],[Multiplier]]*'Input Data'!$B$3</f>
        <v>400000</v>
      </c>
      <c r="G1462">
        <f>(1 - (1 / (1 + EXP(-((Table2[[#This Row],[Volume]] / 1000) - 4.25))))) * 0.4 + 0.6</f>
        <v>0.61116902951362917</v>
      </c>
      <c r="H1462">
        <f>Table2[[#This Row],[Sigmoid]]*'Input Data'!$B$7</f>
        <v>458.37677213522187</v>
      </c>
    </row>
    <row r="1463" spans="1:8" x14ac:dyDescent="0.25">
      <c r="A1463">
        <v>7805</v>
      </c>
      <c r="B1463">
        <f>IF(Table2[[#This Row],[Volume]]&lt;'Input Data'!$B$9,'Input Data'!$B$9,IF(Table2[[#This Row],[Volume]]&gt;'Input Data'!$B$10,'Input Data'!$B$10,Table2[[#This Row],[Volume]]))</f>
        <v>7805</v>
      </c>
      <c r="C1463" s="18">
        <f>ROUNDDOWN((Table2[[#This Row],[Volume Used]]-'Input Data'!$B$9)/'Input Data'!$B$11,0)*'Input Data'!$B$12</f>
        <v>0.30000000000000004</v>
      </c>
      <c r="D1463" s="15">
        <f>-(Table2[[#This Row],[Volume]]*(1-Table2[[#This Row],[Discount]])*'Input Data'!$B$2)/Table2[[#This Row],[Volume]]</f>
        <v>350</v>
      </c>
      <c r="E1463">
        <f>ROUNDUP(Table2[[#This Row],[Volume]]/'Input Data'!$B$13,0)</f>
        <v>8</v>
      </c>
      <c r="F1463">
        <f>-Table2[[#This Row],[Multiplier]]*'Input Data'!$B$3</f>
        <v>400000</v>
      </c>
      <c r="G1463">
        <f>(1 - (1 / (1 + EXP(-((Table2[[#This Row],[Volume]] / 1000) - 4.25))))) * 0.4 + 0.6</f>
        <v>0.61111487165266143</v>
      </c>
      <c r="H1463">
        <f>Table2[[#This Row],[Sigmoid]]*'Input Data'!$B$7</f>
        <v>458.33615373949607</v>
      </c>
    </row>
    <row r="1464" spans="1:8" x14ac:dyDescent="0.25">
      <c r="A1464">
        <v>7810</v>
      </c>
      <c r="B1464">
        <f>IF(Table2[[#This Row],[Volume]]&lt;'Input Data'!$B$9,'Input Data'!$B$9,IF(Table2[[#This Row],[Volume]]&gt;'Input Data'!$B$10,'Input Data'!$B$10,Table2[[#This Row],[Volume]]))</f>
        <v>7810</v>
      </c>
      <c r="C1464" s="18">
        <f>ROUNDDOWN((Table2[[#This Row],[Volume Used]]-'Input Data'!$B$9)/'Input Data'!$B$11,0)*'Input Data'!$B$12</f>
        <v>0.30000000000000004</v>
      </c>
      <c r="D1464" s="15">
        <f>-(Table2[[#This Row],[Volume]]*(1-Table2[[#This Row],[Discount]])*'Input Data'!$B$2)/Table2[[#This Row],[Volume]]</f>
        <v>350</v>
      </c>
      <c r="E1464">
        <f>ROUNDUP(Table2[[#This Row],[Volume]]/'Input Data'!$B$13,0)</f>
        <v>8</v>
      </c>
      <c r="F1464">
        <f>-Table2[[#This Row],[Multiplier]]*'Input Data'!$B$3</f>
        <v>400000</v>
      </c>
      <c r="G1464">
        <f>(1 - (1 / (1 + EXP(-((Table2[[#This Row],[Volume]] / 1000) - 4.25))))) * 0.4 + 0.6</f>
        <v>0.6110609689291292</v>
      </c>
      <c r="H1464">
        <f>Table2[[#This Row],[Sigmoid]]*'Input Data'!$B$7</f>
        <v>458.29572669684688</v>
      </c>
    </row>
    <row r="1465" spans="1:8" x14ac:dyDescent="0.25">
      <c r="A1465">
        <v>7815</v>
      </c>
      <c r="B1465">
        <f>IF(Table2[[#This Row],[Volume]]&lt;'Input Data'!$B$9,'Input Data'!$B$9,IF(Table2[[#This Row],[Volume]]&gt;'Input Data'!$B$10,'Input Data'!$B$10,Table2[[#This Row],[Volume]]))</f>
        <v>7815</v>
      </c>
      <c r="C1465" s="18">
        <f>ROUNDDOWN((Table2[[#This Row],[Volume Used]]-'Input Data'!$B$9)/'Input Data'!$B$11,0)*'Input Data'!$B$12</f>
        <v>0.30000000000000004</v>
      </c>
      <c r="D1465" s="15">
        <f>-(Table2[[#This Row],[Volume]]*(1-Table2[[#This Row],[Discount]])*'Input Data'!$B$2)/Table2[[#This Row],[Volume]]</f>
        <v>350</v>
      </c>
      <c r="E1465">
        <f>ROUNDUP(Table2[[#This Row],[Volume]]/'Input Data'!$B$13,0)</f>
        <v>8</v>
      </c>
      <c r="F1465">
        <f>-Table2[[#This Row],[Multiplier]]*'Input Data'!$B$3</f>
        <v>400000</v>
      </c>
      <c r="G1465">
        <f>(1 - (1 / (1 + EXP(-((Table2[[#This Row],[Volume]] / 1000) - 4.25))))) * 0.4 + 0.6</f>
        <v>0.611007320213377</v>
      </c>
      <c r="H1465">
        <f>Table2[[#This Row],[Sigmoid]]*'Input Data'!$B$7</f>
        <v>458.25549016003276</v>
      </c>
    </row>
    <row r="1466" spans="1:8" x14ac:dyDescent="0.25">
      <c r="A1466">
        <v>7820</v>
      </c>
      <c r="B1466">
        <f>IF(Table2[[#This Row],[Volume]]&lt;'Input Data'!$B$9,'Input Data'!$B$9,IF(Table2[[#This Row],[Volume]]&gt;'Input Data'!$B$10,'Input Data'!$B$10,Table2[[#This Row],[Volume]]))</f>
        <v>7820</v>
      </c>
      <c r="C1466" s="18">
        <f>ROUNDDOWN((Table2[[#This Row],[Volume Used]]-'Input Data'!$B$9)/'Input Data'!$B$11,0)*'Input Data'!$B$12</f>
        <v>0.30000000000000004</v>
      </c>
      <c r="D1466" s="15">
        <f>-(Table2[[#This Row],[Volume]]*(1-Table2[[#This Row],[Discount]])*'Input Data'!$B$2)/Table2[[#This Row],[Volume]]</f>
        <v>350</v>
      </c>
      <c r="E1466">
        <f>ROUNDUP(Table2[[#This Row],[Volume]]/'Input Data'!$B$13,0)</f>
        <v>8</v>
      </c>
      <c r="F1466">
        <f>-Table2[[#This Row],[Multiplier]]*'Input Data'!$B$3</f>
        <v>400000</v>
      </c>
      <c r="G1466">
        <f>(1 - (1 / (1 + EXP(-((Table2[[#This Row],[Volume]] / 1000) - 4.25))))) * 0.4 + 0.6</f>
        <v>0.61095392438005025</v>
      </c>
      <c r="H1466">
        <f>Table2[[#This Row],[Sigmoid]]*'Input Data'!$B$7</f>
        <v>458.21544328503768</v>
      </c>
    </row>
    <row r="1467" spans="1:8" x14ac:dyDescent="0.25">
      <c r="A1467">
        <v>7825</v>
      </c>
      <c r="B1467">
        <f>IF(Table2[[#This Row],[Volume]]&lt;'Input Data'!$B$9,'Input Data'!$B$9,IF(Table2[[#This Row],[Volume]]&gt;'Input Data'!$B$10,'Input Data'!$B$10,Table2[[#This Row],[Volume]]))</f>
        <v>7825</v>
      </c>
      <c r="C1467" s="18">
        <f>ROUNDDOWN((Table2[[#This Row],[Volume Used]]-'Input Data'!$B$9)/'Input Data'!$B$11,0)*'Input Data'!$B$12</f>
        <v>0.30000000000000004</v>
      </c>
      <c r="D1467" s="15">
        <f>-(Table2[[#This Row],[Volume]]*(1-Table2[[#This Row],[Discount]])*'Input Data'!$B$2)/Table2[[#This Row],[Volume]]</f>
        <v>350</v>
      </c>
      <c r="E1467">
        <f>ROUNDUP(Table2[[#This Row],[Volume]]/'Input Data'!$B$13,0)</f>
        <v>8</v>
      </c>
      <c r="F1467">
        <f>-Table2[[#This Row],[Multiplier]]*'Input Data'!$B$3</f>
        <v>400000</v>
      </c>
      <c r="G1467">
        <f>(1 - (1 / (1 + EXP(-((Table2[[#This Row],[Volume]] / 1000) - 4.25))))) * 0.4 + 0.6</f>
        <v>0.61090078030808637</v>
      </c>
      <c r="H1467">
        <f>Table2[[#This Row],[Sigmoid]]*'Input Data'!$B$7</f>
        <v>458.17558523106476</v>
      </c>
    </row>
    <row r="1468" spans="1:8" x14ac:dyDescent="0.25">
      <c r="A1468">
        <v>7830</v>
      </c>
      <c r="B1468">
        <f>IF(Table2[[#This Row],[Volume]]&lt;'Input Data'!$B$9,'Input Data'!$B$9,IF(Table2[[#This Row],[Volume]]&gt;'Input Data'!$B$10,'Input Data'!$B$10,Table2[[#This Row],[Volume]]))</f>
        <v>7830</v>
      </c>
      <c r="C1468" s="18">
        <f>ROUNDDOWN((Table2[[#This Row],[Volume Used]]-'Input Data'!$B$9)/'Input Data'!$B$11,0)*'Input Data'!$B$12</f>
        <v>0.30000000000000004</v>
      </c>
      <c r="D1468" s="15">
        <f>-(Table2[[#This Row],[Volume]]*(1-Table2[[#This Row],[Discount]])*'Input Data'!$B$2)/Table2[[#This Row],[Volume]]</f>
        <v>350</v>
      </c>
      <c r="E1468">
        <f>ROUNDUP(Table2[[#This Row],[Volume]]/'Input Data'!$B$13,0)</f>
        <v>8</v>
      </c>
      <c r="F1468">
        <f>-Table2[[#This Row],[Multiplier]]*'Input Data'!$B$3</f>
        <v>400000</v>
      </c>
      <c r="G1468">
        <f>(1 - (1 / (1 + EXP(-((Table2[[#This Row],[Volume]] / 1000) - 4.25))))) * 0.4 + 0.6</f>
        <v>0.61084788688070524</v>
      </c>
      <c r="H1468">
        <f>Table2[[#This Row],[Sigmoid]]*'Input Data'!$B$7</f>
        <v>458.13591516052895</v>
      </c>
    </row>
    <row r="1469" spans="1:8" x14ac:dyDescent="0.25">
      <c r="A1469">
        <v>7835</v>
      </c>
      <c r="B1469">
        <f>IF(Table2[[#This Row],[Volume]]&lt;'Input Data'!$B$9,'Input Data'!$B$9,IF(Table2[[#This Row],[Volume]]&gt;'Input Data'!$B$10,'Input Data'!$B$10,Table2[[#This Row],[Volume]]))</f>
        <v>7835</v>
      </c>
      <c r="C1469" s="18">
        <f>ROUNDDOWN((Table2[[#This Row],[Volume Used]]-'Input Data'!$B$9)/'Input Data'!$B$11,0)*'Input Data'!$B$12</f>
        <v>0.30000000000000004</v>
      </c>
      <c r="D1469" s="15">
        <f>-(Table2[[#This Row],[Volume]]*(1-Table2[[#This Row],[Discount]])*'Input Data'!$B$2)/Table2[[#This Row],[Volume]]</f>
        <v>350</v>
      </c>
      <c r="E1469">
        <f>ROUNDUP(Table2[[#This Row],[Volume]]/'Input Data'!$B$13,0)</f>
        <v>8</v>
      </c>
      <c r="F1469">
        <f>-Table2[[#This Row],[Multiplier]]*'Input Data'!$B$3</f>
        <v>400000</v>
      </c>
      <c r="G1469">
        <f>(1 - (1 / (1 + EXP(-((Table2[[#This Row],[Volume]] / 1000) - 4.25))))) * 0.4 + 0.6</f>
        <v>0.61079524298539911</v>
      </c>
      <c r="H1469">
        <f>Table2[[#This Row],[Sigmoid]]*'Input Data'!$B$7</f>
        <v>458.09643223904931</v>
      </c>
    </row>
    <row r="1470" spans="1:8" x14ac:dyDescent="0.25">
      <c r="A1470">
        <v>7840</v>
      </c>
      <c r="B1470">
        <f>IF(Table2[[#This Row],[Volume]]&lt;'Input Data'!$B$9,'Input Data'!$B$9,IF(Table2[[#This Row],[Volume]]&gt;'Input Data'!$B$10,'Input Data'!$B$10,Table2[[#This Row],[Volume]]))</f>
        <v>7840</v>
      </c>
      <c r="C1470" s="18">
        <f>ROUNDDOWN((Table2[[#This Row],[Volume Used]]-'Input Data'!$B$9)/'Input Data'!$B$11,0)*'Input Data'!$B$12</f>
        <v>0.30000000000000004</v>
      </c>
      <c r="D1470" s="15">
        <f>-(Table2[[#This Row],[Volume]]*(1-Table2[[#This Row],[Discount]])*'Input Data'!$B$2)/Table2[[#This Row],[Volume]]</f>
        <v>350</v>
      </c>
      <c r="E1470">
        <f>ROUNDUP(Table2[[#This Row],[Volume]]/'Input Data'!$B$13,0)</f>
        <v>8</v>
      </c>
      <c r="F1470">
        <f>-Table2[[#This Row],[Multiplier]]*'Input Data'!$B$3</f>
        <v>400000</v>
      </c>
      <c r="G1470">
        <f>(1 - (1 / (1 + EXP(-((Table2[[#This Row],[Volume]] / 1000) - 4.25))))) * 0.4 + 0.6</f>
        <v>0.61074284751392383</v>
      </c>
      <c r="H1470">
        <f>Table2[[#This Row],[Sigmoid]]*'Input Data'!$B$7</f>
        <v>458.05713563544288</v>
      </c>
    </row>
    <row r="1471" spans="1:8" x14ac:dyDescent="0.25">
      <c r="A1471">
        <v>7845</v>
      </c>
      <c r="B1471">
        <f>IF(Table2[[#This Row],[Volume]]&lt;'Input Data'!$B$9,'Input Data'!$B$9,IF(Table2[[#This Row],[Volume]]&gt;'Input Data'!$B$10,'Input Data'!$B$10,Table2[[#This Row],[Volume]]))</f>
        <v>7845</v>
      </c>
      <c r="C1471" s="18">
        <f>ROUNDDOWN((Table2[[#This Row],[Volume Used]]-'Input Data'!$B$9)/'Input Data'!$B$11,0)*'Input Data'!$B$12</f>
        <v>0.30000000000000004</v>
      </c>
      <c r="D1471" s="15">
        <f>-(Table2[[#This Row],[Volume]]*(1-Table2[[#This Row],[Discount]])*'Input Data'!$B$2)/Table2[[#This Row],[Volume]]</f>
        <v>350</v>
      </c>
      <c r="E1471">
        <f>ROUNDUP(Table2[[#This Row],[Volume]]/'Input Data'!$B$13,0)</f>
        <v>8</v>
      </c>
      <c r="F1471">
        <f>-Table2[[#This Row],[Multiplier]]*'Input Data'!$B$3</f>
        <v>400000</v>
      </c>
      <c r="G1471">
        <f>(1 - (1 / (1 + EXP(-((Table2[[#This Row],[Volume]] / 1000) - 4.25))))) * 0.4 + 0.6</f>
        <v>0.61069069936228859</v>
      </c>
      <c r="H1471">
        <f>Table2[[#This Row],[Sigmoid]]*'Input Data'!$B$7</f>
        <v>458.01802452171643</v>
      </c>
    </row>
    <row r="1472" spans="1:8" x14ac:dyDescent="0.25">
      <c r="A1472">
        <v>7850</v>
      </c>
      <c r="B1472">
        <f>IF(Table2[[#This Row],[Volume]]&lt;'Input Data'!$B$9,'Input Data'!$B$9,IF(Table2[[#This Row],[Volume]]&gt;'Input Data'!$B$10,'Input Data'!$B$10,Table2[[#This Row],[Volume]]))</f>
        <v>7850</v>
      </c>
      <c r="C1472" s="18">
        <f>ROUNDDOWN((Table2[[#This Row],[Volume Used]]-'Input Data'!$B$9)/'Input Data'!$B$11,0)*'Input Data'!$B$12</f>
        <v>0.30000000000000004</v>
      </c>
      <c r="D1472" s="15">
        <f>-(Table2[[#This Row],[Volume]]*(1-Table2[[#This Row],[Discount]])*'Input Data'!$B$2)/Table2[[#This Row],[Volume]]</f>
        <v>350</v>
      </c>
      <c r="E1472">
        <f>ROUNDUP(Table2[[#This Row],[Volume]]/'Input Data'!$B$13,0)</f>
        <v>8</v>
      </c>
      <c r="F1472">
        <f>-Table2[[#This Row],[Multiplier]]*'Input Data'!$B$3</f>
        <v>400000</v>
      </c>
      <c r="G1472">
        <f>(1 - (1 / (1 + EXP(-((Table2[[#This Row],[Volume]] / 1000) - 4.25))))) * 0.4 + 0.6</f>
        <v>0.61063879743074634</v>
      </c>
      <c r="H1472">
        <f>Table2[[#This Row],[Sigmoid]]*'Input Data'!$B$7</f>
        <v>457.97909807305973</v>
      </c>
    </row>
    <row r="1473" spans="1:8" x14ac:dyDescent="0.25">
      <c r="A1473">
        <v>7855</v>
      </c>
      <c r="B1473">
        <f>IF(Table2[[#This Row],[Volume]]&lt;'Input Data'!$B$9,'Input Data'!$B$9,IF(Table2[[#This Row],[Volume]]&gt;'Input Data'!$B$10,'Input Data'!$B$10,Table2[[#This Row],[Volume]]))</f>
        <v>7855</v>
      </c>
      <c r="C1473" s="18">
        <f>ROUNDDOWN((Table2[[#This Row],[Volume Used]]-'Input Data'!$B$9)/'Input Data'!$B$11,0)*'Input Data'!$B$12</f>
        <v>0.30000000000000004</v>
      </c>
      <c r="D1473" s="15">
        <f>-(Table2[[#This Row],[Volume]]*(1-Table2[[#This Row],[Discount]])*'Input Data'!$B$2)/Table2[[#This Row],[Volume]]</f>
        <v>350</v>
      </c>
      <c r="E1473">
        <f>ROUNDUP(Table2[[#This Row],[Volume]]/'Input Data'!$B$13,0)</f>
        <v>8</v>
      </c>
      <c r="F1473">
        <f>-Table2[[#This Row],[Multiplier]]*'Input Data'!$B$3</f>
        <v>400000</v>
      </c>
      <c r="G1473">
        <f>(1 - (1 / (1 + EXP(-((Table2[[#This Row],[Volume]] / 1000) - 4.25))))) * 0.4 + 0.6</f>
        <v>0.61058714062378416</v>
      </c>
      <c r="H1473">
        <f>Table2[[#This Row],[Sigmoid]]*'Input Data'!$B$7</f>
        <v>457.94035546783812</v>
      </c>
    </row>
    <row r="1474" spans="1:8" x14ac:dyDescent="0.25">
      <c r="A1474">
        <v>7860</v>
      </c>
      <c r="B1474">
        <f>IF(Table2[[#This Row],[Volume]]&lt;'Input Data'!$B$9,'Input Data'!$B$9,IF(Table2[[#This Row],[Volume]]&gt;'Input Data'!$B$10,'Input Data'!$B$10,Table2[[#This Row],[Volume]]))</f>
        <v>7860</v>
      </c>
      <c r="C1474" s="18">
        <f>ROUNDDOWN((Table2[[#This Row],[Volume Used]]-'Input Data'!$B$9)/'Input Data'!$B$11,0)*'Input Data'!$B$12</f>
        <v>0.30000000000000004</v>
      </c>
      <c r="D1474" s="15">
        <f>-(Table2[[#This Row],[Volume]]*(1-Table2[[#This Row],[Discount]])*'Input Data'!$B$2)/Table2[[#This Row],[Volume]]</f>
        <v>350</v>
      </c>
      <c r="E1474">
        <f>ROUNDUP(Table2[[#This Row],[Volume]]/'Input Data'!$B$13,0)</f>
        <v>8</v>
      </c>
      <c r="F1474">
        <f>-Table2[[#This Row],[Multiplier]]*'Input Data'!$B$3</f>
        <v>400000</v>
      </c>
      <c r="G1474">
        <f>(1 - (1 / (1 + EXP(-((Table2[[#This Row],[Volume]] / 1000) - 4.25))))) * 0.4 + 0.6</f>
        <v>0.61053572785011323</v>
      </c>
      <c r="H1474">
        <f>Table2[[#This Row],[Sigmoid]]*'Input Data'!$B$7</f>
        <v>457.90179588758491</v>
      </c>
    </row>
    <row r="1475" spans="1:8" x14ac:dyDescent="0.25">
      <c r="A1475">
        <v>7865</v>
      </c>
      <c r="B1475">
        <f>IF(Table2[[#This Row],[Volume]]&lt;'Input Data'!$B$9,'Input Data'!$B$9,IF(Table2[[#This Row],[Volume]]&gt;'Input Data'!$B$10,'Input Data'!$B$10,Table2[[#This Row],[Volume]]))</f>
        <v>7865</v>
      </c>
      <c r="C1475" s="18">
        <f>ROUNDDOWN((Table2[[#This Row],[Volume Used]]-'Input Data'!$B$9)/'Input Data'!$B$11,0)*'Input Data'!$B$12</f>
        <v>0.30000000000000004</v>
      </c>
      <c r="D1475" s="15">
        <f>-(Table2[[#This Row],[Volume]]*(1-Table2[[#This Row],[Discount]])*'Input Data'!$B$2)/Table2[[#This Row],[Volume]]</f>
        <v>350</v>
      </c>
      <c r="E1475">
        <f>ROUNDUP(Table2[[#This Row],[Volume]]/'Input Data'!$B$13,0)</f>
        <v>8</v>
      </c>
      <c r="F1475">
        <f>-Table2[[#This Row],[Multiplier]]*'Input Data'!$B$3</f>
        <v>400000</v>
      </c>
      <c r="G1475">
        <f>(1 - (1 / (1 + EXP(-((Table2[[#This Row],[Volume]] / 1000) - 4.25))))) * 0.4 + 0.6</f>
        <v>0.61048455802265955</v>
      </c>
      <c r="H1475">
        <f>Table2[[#This Row],[Sigmoid]]*'Input Data'!$B$7</f>
        <v>457.86341851699467</v>
      </c>
    </row>
    <row r="1476" spans="1:8" x14ac:dyDescent="0.25">
      <c r="A1476">
        <v>7870</v>
      </c>
      <c r="B1476">
        <f>IF(Table2[[#This Row],[Volume]]&lt;'Input Data'!$B$9,'Input Data'!$B$9,IF(Table2[[#This Row],[Volume]]&gt;'Input Data'!$B$10,'Input Data'!$B$10,Table2[[#This Row],[Volume]]))</f>
        <v>7870</v>
      </c>
      <c r="C1476" s="18">
        <f>ROUNDDOWN((Table2[[#This Row],[Volume Used]]-'Input Data'!$B$9)/'Input Data'!$B$11,0)*'Input Data'!$B$12</f>
        <v>0.30000000000000004</v>
      </c>
      <c r="D1476" s="15">
        <f>-(Table2[[#This Row],[Volume]]*(1-Table2[[#This Row],[Discount]])*'Input Data'!$B$2)/Table2[[#This Row],[Volume]]</f>
        <v>350</v>
      </c>
      <c r="E1476">
        <f>ROUNDUP(Table2[[#This Row],[Volume]]/'Input Data'!$B$13,0)</f>
        <v>8</v>
      </c>
      <c r="F1476">
        <f>-Table2[[#This Row],[Multiplier]]*'Input Data'!$B$3</f>
        <v>400000</v>
      </c>
      <c r="G1476">
        <f>(1 - (1 / (1 + EXP(-((Table2[[#This Row],[Volume]] / 1000) - 4.25))))) * 0.4 + 0.6</f>
        <v>0.61043363005855322</v>
      </c>
      <c r="H1476">
        <f>Table2[[#This Row],[Sigmoid]]*'Input Data'!$B$7</f>
        <v>457.82522254391489</v>
      </c>
    </row>
    <row r="1477" spans="1:8" x14ac:dyDescent="0.25">
      <c r="A1477">
        <v>7875</v>
      </c>
      <c r="B1477">
        <f>IF(Table2[[#This Row],[Volume]]&lt;'Input Data'!$B$9,'Input Data'!$B$9,IF(Table2[[#This Row],[Volume]]&gt;'Input Data'!$B$10,'Input Data'!$B$10,Table2[[#This Row],[Volume]]))</f>
        <v>7875</v>
      </c>
      <c r="C1477" s="18">
        <f>ROUNDDOWN((Table2[[#This Row],[Volume Used]]-'Input Data'!$B$9)/'Input Data'!$B$11,0)*'Input Data'!$B$12</f>
        <v>0.30000000000000004</v>
      </c>
      <c r="D1477" s="15">
        <f>-(Table2[[#This Row],[Volume]]*(1-Table2[[#This Row],[Discount]])*'Input Data'!$B$2)/Table2[[#This Row],[Volume]]</f>
        <v>350</v>
      </c>
      <c r="E1477">
        <f>ROUNDUP(Table2[[#This Row],[Volume]]/'Input Data'!$B$13,0)</f>
        <v>8</v>
      </c>
      <c r="F1477">
        <f>-Table2[[#This Row],[Multiplier]]*'Input Data'!$B$3</f>
        <v>400000</v>
      </c>
      <c r="G1477">
        <f>(1 - (1 / (1 + EXP(-((Table2[[#This Row],[Volume]] / 1000) - 4.25))))) * 0.4 + 0.6</f>
        <v>0.61038294287911876</v>
      </c>
      <c r="H1477">
        <f>Table2[[#This Row],[Sigmoid]]*'Input Data'!$B$7</f>
        <v>457.78720715933906</v>
      </c>
    </row>
    <row r="1478" spans="1:8" x14ac:dyDescent="0.25">
      <c r="A1478">
        <v>7880</v>
      </c>
      <c r="B1478">
        <f>IF(Table2[[#This Row],[Volume]]&lt;'Input Data'!$B$9,'Input Data'!$B$9,IF(Table2[[#This Row],[Volume]]&gt;'Input Data'!$B$10,'Input Data'!$B$10,Table2[[#This Row],[Volume]]))</f>
        <v>7880</v>
      </c>
      <c r="C1478" s="18">
        <f>ROUNDDOWN((Table2[[#This Row],[Volume Used]]-'Input Data'!$B$9)/'Input Data'!$B$11,0)*'Input Data'!$B$12</f>
        <v>0.30000000000000004</v>
      </c>
      <c r="D1478" s="15">
        <f>-(Table2[[#This Row],[Volume]]*(1-Table2[[#This Row],[Discount]])*'Input Data'!$B$2)/Table2[[#This Row],[Volume]]</f>
        <v>350</v>
      </c>
      <c r="E1478">
        <f>ROUNDUP(Table2[[#This Row],[Volume]]/'Input Data'!$B$13,0)</f>
        <v>8</v>
      </c>
      <c r="F1478">
        <f>-Table2[[#This Row],[Multiplier]]*'Input Data'!$B$3</f>
        <v>400000</v>
      </c>
      <c r="G1478">
        <f>(1 - (1 / (1 + EXP(-((Table2[[#This Row],[Volume]] / 1000) - 4.25))))) * 0.4 + 0.6</f>
        <v>0.61033249540986556</v>
      </c>
      <c r="H1478">
        <f>Table2[[#This Row],[Sigmoid]]*'Input Data'!$B$7</f>
        <v>457.74937155739917</v>
      </c>
    </row>
    <row r="1479" spans="1:8" x14ac:dyDescent="0.25">
      <c r="A1479">
        <v>7885</v>
      </c>
      <c r="B1479">
        <f>IF(Table2[[#This Row],[Volume]]&lt;'Input Data'!$B$9,'Input Data'!$B$9,IF(Table2[[#This Row],[Volume]]&gt;'Input Data'!$B$10,'Input Data'!$B$10,Table2[[#This Row],[Volume]]))</f>
        <v>7885</v>
      </c>
      <c r="C1479" s="18">
        <f>ROUNDDOWN((Table2[[#This Row],[Volume Used]]-'Input Data'!$B$9)/'Input Data'!$B$11,0)*'Input Data'!$B$12</f>
        <v>0.30000000000000004</v>
      </c>
      <c r="D1479" s="15">
        <f>-(Table2[[#This Row],[Volume]]*(1-Table2[[#This Row],[Discount]])*'Input Data'!$B$2)/Table2[[#This Row],[Volume]]</f>
        <v>350</v>
      </c>
      <c r="E1479">
        <f>ROUNDUP(Table2[[#This Row],[Volume]]/'Input Data'!$B$13,0)</f>
        <v>8</v>
      </c>
      <c r="F1479">
        <f>-Table2[[#This Row],[Multiplier]]*'Input Data'!$B$3</f>
        <v>400000</v>
      </c>
      <c r="G1479">
        <f>(1 - (1 / (1 + EXP(-((Table2[[#This Row],[Volume]] / 1000) - 4.25))))) * 0.4 + 0.6</f>
        <v>0.61028228658047767</v>
      </c>
      <c r="H1479">
        <f>Table2[[#This Row],[Sigmoid]]*'Input Data'!$B$7</f>
        <v>457.71171493535826</v>
      </c>
    </row>
    <row r="1480" spans="1:8" x14ac:dyDescent="0.25">
      <c r="A1480">
        <v>7890</v>
      </c>
      <c r="B1480">
        <f>IF(Table2[[#This Row],[Volume]]&lt;'Input Data'!$B$9,'Input Data'!$B$9,IF(Table2[[#This Row],[Volume]]&gt;'Input Data'!$B$10,'Input Data'!$B$10,Table2[[#This Row],[Volume]]))</f>
        <v>7890</v>
      </c>
      <c r="C1480" s="18">
        <f>ROUNDDOWN((Table2[[#This Row],[Volume Used]]-'Input Data'!$B$9)/'Input Data'!$B$11,0)*'Input Data'!$B$12</f>
        <v>0.30000000000000004</v>
      </c>
      <c r="D1480" s="15">
        <f>-(Table2[[#This Row],[Volume]]*(1-Table2[[#This Row],[Discount]])*'Input Data'!$B$2)/Table2[[#This Row],[Volume]]</f>
        <v>350</v>
      </c>
      <c r="E1480">
        <f>ROUNDUP(Table2[[#This Row],[Volume]]/'Input Data'!$B$13,0)</f>
        <v>8</v>
      </c>
      <c r="F1480">
        <f>-Table2[[#This Row],[Multiplier]]*'Input Data'!$B$3</f>
        <v>400000</v>
      </c>
      <c r="G1480">
        <f>(1 - (1 / (1 + EXP(-((Table2[[#This Row],[Volume]] / 1000) - 4.25))))) * 0.4 + 0.6</f>
        <v>0.61023231532480304</v>
      </c>
      <c r="H1480">
        <f>Table2[[#This Row],[Sigmoid]]*'Input Data'!$B$7</f>
        <v>457.67423649360228</v>
      </c>
    </row>
    <row r="1481" spans="1:8" x14ac:dyDescent="0.25">
      <c r="A1481">
        <v>7895</v>
      </c>
      <c r="B1481">
        <f>IF(Table2[[#This Row],[Volume]]&lt;'Input Data'!$B$9,'Input Data'!$B$9,IF(Table2[[#This Row],[Volume]]&gt;'Input Data'!$B$10,'Input Data'!$B$10,Table2[[#This Row],[Volume]]))</f>
        <v>7895</v>
      </c>
      <c r="C1481" s="18">
        <f>ROUNDDOWN((Table2[[#This Row],[Volume Used]]-'Input Data'!$B$9)/'Input Data'!$B$11,0)*'Input Data'!$B$12</f>
        <v>0.30000000000000004</v>
      </c>
      <c r="D1481" s="15">
        <f>-(Table2[[#This Row],[Volume]]*(1-Table2[[#This Row],[Discount]])*'Input Data'!$B$2)/Table2[[#This Row],[Volume]]</f>
        <v>350</v>
      </c>
      <c r="E1481">
        <f>ROUNDUP(Table2[[#This Row],[Volume]]/'Input Data'!$B$13,0)</f>
        <v>8</v>
      </c>
      <c r="F1481">
        <f>-Table2[[#This Row],[Multiplier]]*'Input Data'!$B$3</f>
        <v>400000</v>
      </c>
      <c r="G1481">
        <f>(1 - (1 / (1 + EXP(-((Table2[[#This Row],[Volume]] / 1000) - 4.25))))) * 0.4 + 0.6</f>
        <v>0.61018258058084451</v>
      </c>
      <c r="H1481">
        <f>Table2[[#This Row],[Sigmoid]]*'Input Data'!$B$7</f>
        <v>457.6369354356334</v>
      </c>
    </row>
    <row r="1482" spans="1:8" x14ac:dyDescent="0.25">
      <c r="A1482">
        <v>7900</v>
      </c>
      <c r="B1482">
        <f>IF(Table2[[#This Row],[Volume]]&lt;'Input Data'!$B$9,'Input Data'!$B$9,IF(Table2[[#This Row],[Volume]]&gt;'Input Data'!$B$10,'Input Data'!$B$10,Table2[[#This Row],[Volume]]))</f>
        <v>7900</v>
      </c>
      <c r="C1482" s="18">
        <f>ROUNDDOWN((Table2[[#This Row],[Volume Used]]-'Input Data'!$B$9)/'Input Data'!$B$11,0)*'Input Data'!$B$12</f>
        <v>0.30000000000000004</v>
      </c>
      <c r="D1482" s="15">
        <f>-(Table2[[#This Row],[Volume]]*(1-Table2[[#This Row],[Discount]])*'Input Data'!$B$2)/Table2[[#This Row],[Volume]]</f>
        <v>350</v>
      </c>
      <c r="E1482">
        <f>ROUNDUP(Table2[[#This Row],[Volume]]/'Input Data'!$B$13,0)</f>
        <v>8</v>
      </c>
      <c r="F1482">
        <f>-Table2[[#This Row],[Multiplier]]*'Input Data'!$B$3</f>
        <v>400000</v>
      </c>
      <c r="G1482">
        <f>(1 - (1 / (1 + EXP(-((Table2[[#This Row],[Volume]] / 1000) - 4.25))))) * 0.4 + 0.6</f>
        <v>0.61013308129074861</v>
      </c>
      <c r="H1482">
        <f>Table2[[#This Row],[Sigmoid]]*'Input Data'!$B$7</f>
        <v>457.59981096806143</v>
      </c>
    </row>
    <row r="1483" spans="1:8" x14ac:dyDescent="0.25">
      <c r="A1483">
        <v>7905</v>
      </c>
      <c r="B1483">
        <f>IF(Table2[[#This Row],[Volume]]&lt;'Input Data'!$B$9,'Input Data'!$B$9,IF(Table2[[#This Row],[Volume]]&gt;'Input Data'!$B$10,'Input Data'!$B$10,Table2[[#This Row],[Volume]]))</f>
        <v>7905</v>
      </c>
      <c r="C1483" s="18">
        <f>ROUNDDOWN((Table2[[#This Row],[Volume Used]]-'Input Data'!$B$9)/'Input Data'!$B$11,0)*'Input Data'!$B$12</f>
        <v>0.30000000000000004</v>
      </c>
      <c r="D1483" s="15">
        <f>-(Table2[[#This Row],[Volume]]*(1-Table2[[#This Row],[Discount]])*'Input Data'!$B$2)/Table2[[#This Row],[Volume]]</f>
        <v>350</v>
      </c>
      <c r="E1483">
        <f>ROUNDUP(Table2[[#This Row],[Volume]]/'Input Data'!$B$13,0)</f>
        <v>8</v>
      </c>
      <c r="F1483">
        <f>-Table2[[#This Row],[Multiplier]]*'Input Data'!$B$3</f>
        <v>400000</v>
      </c>
      <c r="G1483">
        <f>(1 - (1 / (1 + EXP(-((Table2[[#This Row],[Volume]] / 1000) - 4.25))))) * 0.4 + 0.6</f>
        <v>0.61008381640079634</v>
      </c>
      <c r="H1483">
        <f>Table2[[#This Row],[Sigmoid]]*'Input Data'!$B$7</f>
        <v>457.56286230059726</v>
      </c>
    </row>
    <row r="1484" spans="1:8" x14ac:dyDescent="0.25">
      <c r="A1484">
        <v>7910</v>
      </c>
      <c r="B1484">
        <f>IF(Table2[[#This Row],[Volume]]&lt;'Input Data'!$B$9,'Input Data'!$B$9,IF(Table2[[#This Row],[Volume]]&gt;'Input Data'!$B$10,'Input Data'!$B$10,Table2[[#This Row],[Volume]]))</f>
        <v>7910</v>
      </c>
      <c r="C1484" s="18">
        <f>ROUNDDOWN((Table2[[#This Row],[Volume Used]]-'Input Data'!$B$9)/'Input Data'!$B$11,0)*'Input Data'!$B$12</f>
        <v>0.30000000000000004</v>
      </c>
      <c r="D1484" s="15">
        <f>-(Table2[[#This Row],[Volume]]*(1-Table2[[#This Row],[Discount]])*'Input Data'!$B$2)/Table2[[#This Row],[Volume]]</f>
        <v>350</v>
      </c>
      <c r="E1484">
        <f>ROUNDUP(Table2[[#This Row],[Volume]]/'Input Data'!$B$13,0)</f>
        <v>8</v>
      </c>
      <c r="F1484">
        <f>-Table2[[#This Row],[Multiplier]]*'Input Data'!$B$3</f>
        <v>400000</v>
      </c>
      <c r="G1484">
        <f>(1 - (1 / (1 + EXP(-((Table2[[#This Row],[Volume]] / 1000) - 4.25))))) * 0.4 + 0.6</f>
        <v>0.61003478486139184</v>
      </c>
      <c r="H1484">
        <f>Table2[[#This Row],[Sigmoid]]*'Input Data'!$B$7</f>
        <v>457.52608864604389</v>
      </c>
    </row>
    <row r="1485" spans="1:8" x14ac:dyDescent="0.25">
      <c r="A1485">
        <v>7915</v>
      </c>
      <c r="B1485">
        <f>IF(Table2[[#This Row],[Volume]]&lt;'Input Data'!$B$9,'Input Data'!$B$9,IF(Table2[[#This Row],[Volume]]&gt;'Input Data'!$B$10,'Input Data'!$B$10,Table2[[#This Row],[Volume]]))</f>
        <v>7915</v>
      </c>
      <c r="C1485" s="18">
        <f>ROUNDDOWN((Table2[[#This Row],[Volume Used]]-'Input Data'!$B$9)/'Input Data'!$B$11,0)*'Input Data'!$B$12</f>
        <v>0.30000000000000004</v>
      </c>
      <c r="D1485" s="15">
        <f>-(Table2[[#This Row],[Volume]]*(1-Table2[[#This Row],[Discount]])*'Input Data'!$B$2)/Table2[[#This Row],[Volume]]</f>
        <v>350</v>
      </c>
      <c r="E1485">
        <f>ROUNDUP(Table2[[#This Row],[Volume]]/'Input Data'!$B$13,0)</f>
        <v>8</v>
      </c>
      <c r="F1485">
        <f>-Table2[[#This Row],[Multiplier]]*'Input Data'!$B$3</f>
        <v>400000</v>
      </c>
      <c r="G1485">
        <f>(1 - (1 / (1 + EXP(-((Table2[[#This Row],[Volume]] / 1000) - 4.25))))) * 0.4 + 0.6</f>
        <v>0.60998598562705331</v>
      </c>
      <c r="H1485">
        <f>Table2[[#This Row],[Sigmoid]]*'Input Data'!$B$7</f>
        <v>457.48948922028995</v>
      </c>
    </row>
    <row r="1486" spans="1:8" x14ac:dyDescent="0.25">
      <c r="A1486">
        <v>7920</v>
      </c>
      <c r="B1486">
        <f>IF(Table2[[#This Row],[Volume]]&lt;'Input Data'!$B$9,'Input Data'!$B$9,IF(Table2[[#This Row],[Volume]]&gt;'Input Data'!$B$10,'Input Data'!$B$10,Table2[[#This Row],[Volume]]))</f>
        <v>7920</v>
      </c>
      <c r="C1486" s="18">
        <f>ROUNDDOWN((Table2[[#This Row],[Volume Used]]-'Input Data'!$B$9)/'Input Data'!$B$11,0)*'Input Data'!$B$12</f>
        <v>0.30000000000000004</v>
      </c>
      <c r="D1486" s="15">
        <f>-(Table2[[#This Row],[Volume]]*(1-Table2[[#This Row],[Discount]])*'Input Data'!$B$2)/Table2[[#This Row],[Volume]]</f>
        <v>350</v>
      </c>
      <c r="E1486">
        <f>ROUNDUP(Table2[[#This Row],[Volume]]/'Input Data'!$B$13,0)</f>
        <v>8</v>
      </c>
      <c r="F1486">
        <f>-Table2[[#This Row],[Multiplier]]*'Input Data'!$B$3</f>
        <v>400000</v>
      </c>
      <c r="G1486">
        <f>(1 - (1 / (1 + EXP(-((Table2[[#This Row],[Volume]] / 1000) - 4.25))))) * 0.4 + 0.6</f>
        <v>0.60993741765640141</v>
      </c>
      <c r="H1486">
        <f>Table2[[#This Row],[Sigmoid]]*'Input Data'!$B$7</f>
        <v>457.45306324230108</v>
      </c>
    </row>
    <row r="1487" spans="1:8" x14ac:dyDescent="0.25">
      <c r="A1487">
        <v>7925</v>
      </c>
      <c r="B1487">
        <f>IF(Table2[[#This Row],[Volume]]&lt;'Input Data'!$B$9,'Input Data'!$B$9,IF(Table2[[#This Row],[Volume]]&gt;'Input Data'!$B$10,'Input Data'!$B$10,Table2[[#This Row],[Volume]]))</f>
        <v>7925</v>
      </c>
      <c r="C1487" s="18">
        <f>ROUNDDOWN((Table2[[#This Row],[Volume Used]]-'Input Data'!$B$9)/'Input Data'!$B$11,0)*'Input Data'!$B$12</f>
        <v>0.30000000000000004</v>
      </c>
      <c r="D1487" s="15">
        <f>-(Table2[[#This Row],[Volume]]*(1-Table2[[#This Row],[Discount]])*'Input Data'!$B$2)/Table2[[#This Row],[Volume]]</f>
        <v>350</v>
      </c>
      <c r="E1487">
        <f>ROUNDUP(Table2[[#This Row],[Volume]]/'Input Data'!$B$13,0)</f>
        <v>8</v>
      </c>
      <c r="F1487">
        <f>-Table2[[#This Row],[Multiplier]]*'Input Data'!$B$3</f>
        <v>400000</v>
      </c>
      <c r="G1487">
        <f>(1 - (1 / (1 + EXP(-((Table2[[#This Row],[Volume]] / 1000) - 4.25))))) * 0.4 + 0.6</f>
        <v>0.60988907991215024</v>
      </c>
      <c r="H1487">
        <f>Table2[[#This Row],[Sigmoid]]*'Input Data'!$B$7</f>
        <v>457.41680993411268</v>
      </c>
    </row>
    <row r="1488" spans="1:8" x14ac:dyDescent="0.25">
      <c r="A1488">
        <v>7930</v>
      </c>
      <c r="B1488">
        <f>IF(Table2[[#This Row],[Volume]]&lt;'Input Data'!$B$9,'Input Data'!$B$9,IF(Table2[[#This Row],[Volume]]&gt;'Input Data'!$B$10,'Input Data'!$B$10,Table2[[#This Row],[Volume]]))</f>
        <v>7930</v>
      </c>
      <c r="C1488" s="18">
        <f>ROUNDDOWN((Table2[[#This Row],[Volume Used]]-'Input Data'!$B$9)/'Input Data'!$B$11,0)*'Input Data'!$B$12</f>
        <v>0.30000000000000004</v>
      </c>
      <c r="D1488" s="15">
        <f>-(Table2[[#This Row],[Volume]]*(1-Table2[[#This Row],[Discount]])*'Input Data'!$B$2)/Table2[[#This Row],[Volume]]</f>
        <v>350</v>
      </c>
      <c r="E1488">
        <f>ROUNDUP(Table2[[#This Row],[Volume]]/'Input Data'!$B$13,0)</f>
        <v>8</v>
      </c>
      <c r="F1488">
        <f>-Table2[[#This Row],[Multiplier]]*'Input Data'!$B$3</f>
        <v>400000</v>
      </c>
      <c r="G1488">
        <f>(1 - (1 / (1 + EXP(-((Table2[[#This Row],[Volume]] / 1000) - 4.25))))) * 0.4 + 0.6</f>
        <v>0.60984097136109583</v>
      </c>
      <c r="H1488">
        <f>Table2[[#This Row],[Sigmoid]]*'Input Data'!$B$7</f>
        <v>457.38072852082189</v>
      </c>
    </row>
    <row r="1489" spans="1:8" x14ac:dyDescent="0.25">
      <c r="A1489">
        <v>7935</v>
      </c>
      <c r="B1489">
        <f>IF(Table2[[#This Row],[Volume]]&lt;'Input Data'!$B$9,'Input Data'!$B$9,IF(Table2[[#This Row],[Volume]]&gt;'Input Data'!$B$10,'Input Data'!$B$10,Table2[[#This Row],[Volume]]))</f>
        <v>7935</v>
      </c>
      <c r="C1489" s="18">
        <f>ROUNDDOWN((Table2[[#This Row],[Volume Used]]-'Input Data'!$B$9)/'Input Data'!$B$11,0)*'Input Data'!$B$12</f>
        <v>0.30000000000000004</v>
      </c>
      <c r="D1489" s="15">
        <f>-(Table2[[#This Row],[Volume]]*(1-Table2[[#This Row],[Discount]])*'Input Data'!$B$2)/Table2[[#This Row],[Volume]]</f>
        <v>350</v>
      </c>
      <c r="E1489">
        <f>ROUNDUP(Table2[[#This Row],[Volume]]/'Input Data'!$B$13,0)</f>
        <v>8</v>
      </c>
      <c r="F1489">
        <f>-Table2[[#This Row],[Multiplier]]*'Input Data'!$B$3</f>
        <v>400000</v>
      </c>
      <c r="G1489">
        <f>(1 - (1 / (1 + EXP(-((Table2[[#This Row],[Volume]] / 1000) - 4.25))))) * 0.4 + 0.6</f>
        <v>0.60979309097410617</v>
      </c>
      <c r="H1489">
        <f>Table2[[#This Row],[Sigmoid]]*'Input Data'!$B$7</f>
        <v>457.34481823057962</v>
      </c>
    </row>
    <row r="1490" spans="1:8" x14ac:dyDescent="0.25">
      <c r="A1490">
        <v>7940</v>
      </c>
      <c r="B1490">
        <f>IF(Table2[[#This Row],[Volume]]&lt;'Input Data'!$B$9,'Input Data'!$B$9,IF(Table2[[#This Row],[Volume]]&gt;'Input Data'!$B$10,'Input Data'!$B$10,Table2[[#This Row],[Volume]]))</f>
        <v>7940</v>
      </c>
      <c r="C1490" s="18">
        <f>ROUNDDOWN((Table2[[#This Row],[Volume Used]]-'Input Data'!$B$9)/'Input Data'!$B$11,0)*'Input Data'!$B$12</f>
        <v>0.30000000000000004</v>
      </c>
      <c r="D1490" s="15">
        <f>-(Table2[[#This Row],[Volume]]*(1-Table2[[#This Row],[Discount]])*'Input Data'!$B$2)/Table2[[#This Row],[Volume]]</f>
        <v>350</v>
      </c>
      <c r="E1490">
        <f>ROUNDUP(Table2[[#This Row],[Volume]]/'Input Data'!$B$13,0)</f>
        <v>8</v>
      </c>
      <c r="F1490">
        <f>-Table2[[#This Row],[Multiplier]]*'Input Data'!$B$3</f>
        <v>400000</v>
      </c>
      <c r="G1490">
        <f>(1 - (1 / (1 + EXP(-((Table2[[#This Row],[Volume]] / 1000) - 4.25))))) * 0.4 + 0.6</f>
        <v>0.60974543772611112</v>
      </c>
      <c r="H1490">
        <f>Table2[[#This Row],[Sigmoid]]*'Input Data'!$B$7</f>
        <v>457.30907829458334</v>
      </c>
    </row>
    <row r="1491" spans="1:8" x14ac:dyDescent="0.25">
      <c r="A1491">
        <v>7945</v>
      </c>
      <c r="B1491">
        <f>IF(Table2[[#This Row],[Volume]]&lt;'Input Data'!$B$9,'Input Data'!$B$9,IF(Table2[[#This Row],[Volume]]&gt;'Input Data'!$B$10,'Input Data'!$B$10,Table2[[#This Row],[Volume]]))</f>
        <v>7945</v>
      </c>
      <c r="C1491" s="18">
        <f>ROUNDDOWN((Table2[[#This Row],[Volume Used]]-'Input Data'!$B$9)/'Input Data'!$B$11,0)*'Input Data'!$B$12</f>
        <v>0.30000000000000004</v>
      </c>
      <c r="D1491" s="15">
        <f>-(Table2[[#This Row],[Volume]]*(1-Table2[[#This Row],[Discount]])*'Input Data'!$B$2)/Table2[[#This Row],[Volume]]</f>
        <v>350</v>
      </c>
      <c r="E1491">
        <f>ROUNDUP(Table2[[#This Row],[Volume]]/'Input Data'!$B$13,0)</f>
        <v>8</v>
      </c>
      <c r="F1491">
        <f>-Table2[[#This Row],[Multiplier]]*'Input Data'!$B$3</f>
        <v>400000</v>
      </c>
      <c r="G1491">
        <f>(1 - (1 / (1 + EXP(-((Table2[[#This Row],[Volume]] / 1000) - 4.25))))) * 0.4 + 0.6</f>
        <v>0.60969801059609119</v>
      </c>
      <c r="H1491">
        <f>Table2[[#This Row],[Sigmoid]]*'Input Data'!$B$7</f>
        <v>457.27350794706837</v>
      </c>
    </row>
    <row r="1492" spans="1:8" x14ac:dyDescent="0.25">
      <c r="A1492">
        <v>7950</v>
      </c>
      <c r="B1492">
        <f>IF(Table2[[#This Row],[Volume]]&lt;'Input Data'!$B$9,'Input Data'!$B$9,IF(Table2[[#This Row],[Volume]]&gt;'Input Data'!$B$10,'Input Data'!$B$10,Table2[[#This Row],[Volume]]))</f>
        <v>7950</v>
      </c>
      <c r="C1492" s="18">
        <f>ROUNDDOWN((Table2[[#This Row],[Volume Used]]-'Input Data'!$B$9)/'Input Data'!$B$11,0)*'Input Data'!$B$12</f>
        <v>0.30000000000000004</v>
      </c>
      <c r="D1492" s="15">
        <f>-(Table2[[#This Row],[Volume]]*(1-Table2[[#This Row],[Discount]])*'Input Data'!$B$2)/Table2[[#This Row],[Volume]]</f>
        <v>350</v>
      </c>
      <c r="E1492">
        <f>ROUNDUP(Table2[[#This Row],[Volume]]/'Input Data'!$B$13,0)</f>
        <v>8</v>
      </c>
      <c r="F1492">
        <f>-Table2[[#This Row],[Multiplier]]*'Input Data'!$B$3</f>
        <v>400000</v>
      </c>
      <c r="G1492">
        <f>(1 - (1 / (1 + EXP(-((Table2[[#This Row],[Volume]] / 1000) - 4.25))))) * 0.4 + 0.6</f>
        <v>0.60965080856706766</v>
      </c>
      <c r="H1492">
        <f>Table2[[#This Row],[Sigmoid]]*'Input Data'!$B$7</f>
        <v>457.23810642530077</v>
      </c>
    </row>
    <row r="1493" spans="1:8" x14ac:dyDescent="0.25">
      <c r="A1493">
        <v>7955</v>
      </c>
      <c r="B1493">
        <f>IF(Table2[[#This Row],[Volume]]&lt;'Input Data'!$B$9,'Input Data'!$B$9,IF(Table2[[#This Row],[Volume]]&gt;'Input Data'!$B$10,'Input Data'!$B$10,Table2[[#This Row],[Volume]]))</f>
        <v>7955</v>
      </c>
      <c r="C1493" s="18">
        <f>ROUNDDOWN((Table2[[#This Row],[Volume Used]]-'Input Data'!$B$9)/'Input Data'!$B$11,0)*'Input Data'!$B$12</f>
        <v>0.30000000000000004</v>
      </c>
      <c r="D1493" s="15">
        <f>-(Table2[[#This Row],[Volume]]*(1-Table2[[#This Row],[Discount]])*'Input Data'!$B$2)/Table2[[#This Row],[Volume]]</f>
        <v>350</v>
      </c>
      <c r="E1493">
        <f>ROUNDUP(Table2[[#This Row],[Volume]]/'Input Data'!$B$13,0)</f>
        <v>8</v>
      </c>
      <c r="F1493">
        <f>-Table2[[#This Row],[Multiplier]]*'Input Data'!$B$3</f>
        <v>400000</v>
      </c>
      <c r="G1493">
        <f>(1 - (1 / (1 + EXP(-((Table2[[#This Row],[Volume]] / 1000) - 4.25))))) * 0.4 + 0.6</f>
        <v>0.60960383062609147</v>
      </c>
      <c r="H1493">
        <f>Table2[[#This Row],[Sigmoid]]*'Input Data'!$B$7</f>
        <v>457.2028729695686</v>
      </c>
    </row>
    <row r="1494" spans="1:8" x14ac:dyDescent="0.25">
      <c r="A1494">
        <v>7960</v>
      </c>
      <c r="B1494">
        <f>IF(Table2[[#This Row],[Volume]]&lt;'Input Data'!$B$9,'Input Data'!$B$9,IF(Table2[[#This Row],[Volume]]&gt;'Input Data'!$B$10,'Input Data'!$B$10,Table2[[#This Row],[Volume]]))</f>
        <v>7960</v>
      </c>
      <c r="C1494" s="18">
        <f>ROUNDDOWN((Table2[[#This Row],[Volume Used]]-'Input Data'!$B$9)/'Input Data'!$B$11,0)*'Input Data'!$B$12</f>
        <v>0.30000000000000004</v>
      </c>
      <c r="D1494" s="15">
        <f>-(Table2[[#This Row],[Volume]]*(1-Table2[[#This Row],[Discount]])*'Input Data'!$B$2)/Table2[[#This Row],[Volume]]</f>
        <v>350</v>
      </c>
      <c r="E1494">
        <f>ROUNDUP(Table2[[#This Row],[Volume]]/'Input Data'!$B$13,0)</f>
        <v>8</v>
      </c>
      <c r="F1494">
        <f>-Table2[[#This Row],[Multiplier]]*'Input Data'!$B$3</f>
        <v>400000</v>
      </c>
      <c r="G1494">
        <f>(1 - (1 / (1 + EXP(-((Table2[[#This Row],[Volume]] / 1000) - 4.25))))) * 0.4 + 0.6</f>
        <v>0.60955707576423312</v>
      </c>
      <c r="H1494">
        <f>Table2[[#This Row],[Sigmoid]]*'Input Data'!$B$7</f>
        <v>457.16780682317483</v>
      </c>
    </row>
    <row r="1495" spans="1:8" x14ac:dyDescent="0.25">
      <c r="A1495">
        <v>7965</v>
      </c>
      <c r="B1495">
        <f>IF(Table2[[#This Row],[Volume]]&lt;'Input Data'!$B$9,'Input Data'!$B$9,IF(Table2[[#This Row],[Volume]]&gt;'Input Data'!$B$10,'Input Data'!$B$10,Table2[[#This Row],[Volume]]))</f>
        <v>7965</v>
      </c>
      <c r="C1495" s="18">
        <f>ROUNDDOWN((Table2[[#This Row],[Volume Used]]-'Input Data'!$B$9)/'Input Data'!$B$11,0)*'Input Data'!$B$12</f>
        <v>0.30000000000000004</v>
      </c>
      <c r="D1495" s="15">
        <f>-(Table2[[#This Row],[Volume]]*(1-Table2[[#This Row],[Discount]])*'Input Data'!$B$2)/Table2[[#This Row],[Volume]]</f>
        <v>350</v>
      </c>
      <c r="E1495">
        <f>ROUNDUP(Table2[[#This Row],[Volume]]/'Input Data'!$B$13,0)</f>
        <v>8</v>
      </c>
      <c r="F1495">
        <f>-Table2[[#This Row],[Multiplier]]*'Input Data'!$B$3</f>
        <v>400000</v>
      </c>
      <c r="G1495">
        <f>(1 - (1 / (1 + EXP(-((Table2[[#This Row],[Volume]] / 1000) - 4.25))))) * 0.4 + 0.6</f>
        <v>0.6095105429765717</v>
      </c>
      <c r="H1495">
        <f>Table2[[#This Row],[Sigmoid]]*'Input Data'!$B$7</f>
        <v>457.13290723242875</v>
      </c>
    </row>
    <row r="1496" spans="1:8" x14ac:dyDescent="0.25">
      <c r="A1496">
        <v>7970</v>
      </c>
      <c r="B1496">
        <f>IF(Table2[[#This Row],[Volume]]&lt;'Input Data'!$B$9,'Input Data'!$B$9,IF(Table2[[#This Row],[Volume]]&gt;'Input Data'!$B$10,'Input Data'!$B$10,Table2[[#This Row],[Volume]]))</f>
        <v>7970</v>
      </c>
      <c r="C1496" s="18">
        <f>ROUNDDOWN((Table2[[#This Row],[Volume Used]]-'Input Data'!$B$9)/'Input Data'!$B$11,0)*'Input Data'!$B$12</f>
        <v>0.30000000000000004</v>
      </c>
      <c r="D1496" s="15">
        <f>-(Table2[[#This Row],[Volume]]*(1-Table2[[#This Row],[Discount]])*'Input Data'!$B$2)/Table2[[#This Row],[Volume]]</f>
        <v>350</v>
      </c>
      <c r="E1496">
        <f>ROUNDUP(Table2[[#This Row],[Volume]]/'Input Data'!$B$13,0)</f>
        <v>8</v>
      </c>
      <c r="F1496">
        <f>-Table2[[#This Row],[Multiplier]]*'Input Data'!$B$3</f>
        <v>400000</v>
      </c>
      <c r="G1496">
        <f>(1 - (1 / (1 + EXP(-((Table2[[#This Row],[Volume]] / 1000) - 4.25))))) * 0.4 + 0.6</f>
        <v>0.60946423126218441</v>
      </c>
      <c r="H1496">
        <f>Table2[[#This Row],[Sigmoid]]*'Input Data'!$B$7</f>
        <v>457.09817344663833</v>
      </c>
    </row>
    <row r="1497" spans="1:8" x14ac:dyDescent="0.25">
      <c r="A1497">
        <v>7975</v>
      </c>
      <c r="B1497">
        <f>IF(Table2[[#This Row],[Volume]]&lt;'Input Data'!$B$9,'Input Data'!$B$9,IF(Table2[[#This Row],[Volume]]&gt;'Input Data'!$B$10,'Input Data'!$B$10,Table2[[#This Row],[Volume]]))</f>
        <v>7975</v>
      </c>
      <c r="C1497" s="18">
        <f>ROUNDDOWN((Table2[[#This Row],[Volume Used]]-'Input Data'!$B$9)/'Input Data'!$B$11,0)*'Input Data'!$B$12</f>
        <v>0.30000000000000004</v>
      </c>
      <c r="D1497" s="15">
        <f>-(Table2[[#This Row],[Volume]]*(1-Table2[[#This Row],[Discount]])*'Input Data'!$B$2)/Table2[[#This Row],[Volume]]</f>
        <v>350</v>
      </c>
      <c r="E1497">
        <f>ROUNDUP(Table2[[#This Row],[Volume]]/'Input Data'!$B$13,0)</f>
        <v>8</v>
      </c>
      <c r="F1497">
        <f>-Table2[[#This Row],[Multiplier]]*'Input Data'!$B$3</f>
        <v>400000</v>
      </c>
      <c r="G1497">
        <f>(1 - (1 / (1 + EXP(-((Table2[[#This Row],[Volume]] / 1000) - 4.25))))) * 0.4 + 0.6</f>
        <v>0.60941813962413616</v>
      </c>
      <c r="H1497">
        <f>Table2[[#This Row],[Sigmoid]]*'Input Data'!$B$7</f>
        <v>457.06360471810211</v>
      </c>
    </row>
    <row r="1498" spans="1:8" x14ac:dyDescent="0.25">
      <c r="A1498">
        <v>7980</v>
      </c>
      <c r="B1498">
        <f>IF(Table2[[#This Row],[Volume]]&lt;'Input Data'!$B$9,'Input Data'!$B$9,IF(Table2[[#This Row],[Volume]]&gt;'Input Data'!$B$10,'Input Data'!$B$10,Table2[[#This Row],[Volume]]))</f>
        <v>7980</v>
      </c>
      <c r="C1498" s="18">
        <f>ROUNDDOWN((Table2[[#This Row],[Volume Used]]-'Input Data'!$B$9)/'Input Data'!$B$11,0)*'Input Data'!$B$12</f>
        <v>0.30000000000000004</v>
      </c>
      <c r="D1498" s="15">
        <f>-(Table2[[#This Row],[Volume]]*(1-Table2[[#This Row],[Discount]])*'Input Data'!$B$2)/Table2[[#This Row],[Volume]]</f>
        <v>350</v>
      </c>
      <c r="E1498">
        <f>ROUNDUP(Table2[[#This Row],[Volume]]/'Input Data'!$B$13,0)</f>
        <v>8</v>
      </c>
      <c r="F1498">
        <f>-Table2[[#This Row],[Multiplier]]*'Input Data'!$B$3</f>
        <v>400000</v>
      </c>
      <c r="G1498">
        <f>(1 - (1 / (1 + EXP(-((Table2[[#This Row],[Volume]] / 1000) - 4.25))))) * 0.4 + 0.6</f>
        <v>0.60937226706946812</v>
      </c>
      <c r="H1498">
        <f>Table2[[#This Row],[Sigmoid]]*'Input Data'!$B$7</f>
        <v>457.02920030210112</v>
      </c>
    </row>
    <row r="1499" spans="1:8" x14ac:dyDescent="0.25">
      <c r="A1499">
        <v>7985</v>
      </c>
      <c r="B1499">
        <f>IF(Table2[[#This Row],[Volume]]&lt;'Input Data'!$B$9,'Input Data'!$B$9,IF(Table2[[#This Row],[Volume]]&gt;'Input Data'!$B$10,'Input Data'!$B$10,Table2[[#This Row],[Volume]]))</f>
        <v>7985</v>
      </c>
      <c r="C1499" s="18">
        <f>ROUNDDOWN((Table2[[#This Row],[Volume Used]]-'Input Data'!$B$9)/'Input Data'!$B$11,0)*'Input Data'!$B$12</f>
        <v>0.30000000000000004</v>
      </c>
      <c r="D1499" s="15">
        <f>-(Table2[[#This Row],[Volume]]*(1-Table2[[#This Row],[Discount]])*'Input Data'!$B$2)/Table2[[#This Row],[Volume]]</f>
        <v>350</v>
      </c>
      <c r="E1499">
        <f>ROUNDUP(Table2[[#This Row],[Volume]]/'Input Data'!$B$13,0)</f>
        <v>8</v>
      </c>
      <c r="F1499">
        <f>-Table2[[#This Row],[Multiplier]]*'Input Data'!$B$3</f>
        <v>400000</v>
      </c>
      <c r="G1499">
        <f>(1 - (1 / (1 + EXP(-((Table2[[#This Row],[Volume]] / 1000) - 4.25))))) * 0.4 + 0.6</f>
        <v>0.60932661260918775</v>
      </c>
      <c r="H1499">
        <f>Table2[[#This Row],[Sigmoid]]*'Input Data'!$B$7</f>
        <v>456.9949594568908</v>
      </c>
    </row>
    <row r="1500" spans="1:8" x14ac:dyDescent="0.25">
      <c r="A1500">
        <v>7990</v>
      </c>
      <c r="B1500">
        <f>IF(Table2[[#This Row],[Volume]]&lt;'Input Data'!$B$9,'Input Data'!$B$9,IF(Table2[[#This Row],[Volume]]&gt;'Input Data'!$B$10,'Input Data'!$B$10,Table2[[#This Row],[Volume]]))</f>
        <v>7990</v>
      </c>
      <c r="C1500" s="18">
        <f>ROUNDDOWN((Table2[[#This Row],[Volume Used]]-'Input Data'!$B$9)/'Input Data'!$B$11,0)*'Input Data'!$B$12</f>
        <v>0.30000000000000004</v>
      </c>
      <c r="D1500" s="15">
        <f>-(Table2[[#This Row],[Volume]]*(1-Table2[[#This Row],[Discount]])*'Input Data'!$B$2)/Table2[[#This Row],[Volume]]</f>
        <v>350</v>
      </c>
      <c r="E1500">
        <f>ROUNDUP(Table2[[#This Row],[Volume]]/'Input Data'!$B$13,0)</f>
        <v>8</v>
      </c>
      <c r="F1500">
        <f>-Table2[[#This Row],[Multiplier]]*'Input Data'!$B$3</f>
        <v>400000</v>
      </c>
      <c r="G1500">
        <f>(1 - (1 / (1 + EXP(-((Table2[[#This Row],[Volume]] / 1000) - 4.25))))) * 0.4 + 0.6</f>
        <v>0.60928117525825765</v>
      </c>
      <c r="H1500">
        <f>Table2[[#This Row],[Sigmoid]]*'Input Data'!$B$7</f>
        <v>456.96088144369321</v>
      </c>
    </row>
    <row r="1501" spans="1:8" x14ac:dyDescent="0.25">
      <c r="A1501">
        <v>7995</v>
      </c>
      <c r="B1501">
        <f>IF(Table2[[#This Row],[Volume]]&lt;'Input Data'!$B$9,'Input Data'!$B$9,IF(Table2[[#This Row],[Volume]]&gt;'Input Data'!$B$10,'Input Data'!$B$10,Table2[[#This Row],[Volume]]))</f>
        <v>7995</v>
      </c>
      <c r="C1501" s="18">
        <f>ROUNDDOWN((Table2[[#This Row],[Volume Used]]-'Input Data'!$B$9)/'Input Data'!$B$11,0)*'Input Data'!$B$12</f>
        <v>0.30000000000000004</v>
      </c>
      <c r="D1501" s="15">
        <f>-(Table2[[#This Row],[Volume]]*(1-Table2[[#This Row],[Discount]])*'Input Data'!$B$2)/Table2[[#This Row],[Volume]]</f>
        <v>350</v>
      </c>
      <c r="E1501">
        <f>ROUNDUP(Table2[[#This Row],[Volume]]/'Input Data'!$B$13,0)</f>
        <v>8</v>
      </c>
      <c r="F1501">
        <f>-Table2[[#This Row],[Multiplier]]*'Input Data'!$B$3</f>
        <v>400000</v>
      </c>
      <c r="G1501">
        <f>(1 - (1 / (1 + EXP(-((Table2[[#This Row],[Volume]] / 1000) - 4.25))))) * 0.4 + 0.6</f>
        <v>0.60923595403558484</v>
      </c>
      <c r="H1501">
        <f>Table2[[#This Row],[Sigmoid]]*'Input Data'!$B$7</f>
        <v>456.9269655266886</v>
      </c>
    </row>
    <row r="1502" spans="1:8" x14ac:dyDescent="0.25">
      <c r="A1502">
        <v>8000</v>
      </c>
      <c r="B1502">
        <f>IF(Table2[[#This Row],[Volume]]&lt;'Input Data'!$B$9,'Input Data'!$B$9,IF(Table2[[#This Row],[Volume]]&gt;'Input Data'!$B$10,'Input Data'!$B$10,Table2[[#This Row],[Volume]]))</f>
        <v>8000</v>
      </c>
      <c r="C1502" s="18">
        <f>ROUNDDOWN((Table2[[#This Row],[Volume Used]]-'Input Data'!$B$9)/'Input Data'!$B$11,0)*'Input Data'!$B$12</f>
        <v>0.30000000000000004</v>
      </c>
      <c r="D1502" s="15">
        <f>-(Table2[[#This Row],[Volume]]*(1-Table2[[#This Row],[Discount]])*'Input Data'!$B$2)/Table2[[#This Row],[Volume]]</f>
        <v>350</v>
      </c>
      <c r="E1502">
        <f>ROUNDUP(Table2[[#This Row],[Volume]]/'Input Data'!$B$13,0)</f>
        <v>8</v>
      </c>
      <c r="F1502">
        <f>-Table2[[#This Row],[Multiplier]]*'Input Data'!$B$3</f>
        <v>400000</v>
      </c>
      <c r="G1502">
        <f>(1 - (1 / (1 + EXP(-((Table2[[#This Row],[Volume]] / 1000) - 4.25))))) * 0.4 + 0.6</f>
        <v>0.60919094796401019</v>
      </c>
      <c r="H1502">
        <f>Table2[[#This Row],[Sigmoid]]*'Input Data'!$B$7</f>
        <v>456.89321097300763</v>
      </c>
    </row>
    <row r="1503" spans="1:8" x14ac:dyDescent="0.25">
      <c r="A1503">
        <v>8005</v>
      </c>
      <c r="B1503">
        <f>IF(Table2[[#This Row],[Volume]]&lt;'Input Data'!$B$9,'Input Data'!$B$9,IF(Table2[[#This Row],[Volume]]&gt;'Input Data'!$B$10,'Input Data'!$B$10,Table2[[#This Row],[Volume]]))</f>
        <v>8000</v>
      </c>
      <c r="C1503" s="18">
        <f>ROUNDDOWN((Table2[[#This Row],[Volume Used]]-'Input Data'!$B$9)/'Input Data'!$B$11,0)*'Input Data'!$B$12</f>
        <v>0.30000000000000004</v>
      </c>
      <c r="D1503" s="15">
        <f>-(Table2[[#This Row],[Volume]]*(1-Table2[[#This Row],[Discount]])*'Input Data'!$B$2)/Table2[[#This Row],[Volume]]</f>
        <v>350</v>
      </c>
      <c r="E1503">
        <f>ROUNDUP(Table2[[#This Row],[Volume]]/'Input Data'!$B$13,0)</f>
        <v>9</v>
      </c>
      <c r="F1503">
        <f>-Table2[[#This Row],[Multiplier]]*'Input Data'!$B$3</f>
        <v>450000</v>
      </c>
      <c r="G1503">
        <f>(1 - (1 / (1 + EXP(-((Table2[[#This Row],[Volume]] / 1000) - 4.25))))) * 0.4 + 0.6</f>
        <v>0.60914615607029732</v>
      </c>
      <c r="H1503">
        <f>Table2[[#This Row],[Sigmoid]]*'Input Data'!$B$7</f>
        <v>456.85961705272297</v>
      </c>
    </row>
    <row r="1504" spans="1:8" x14ac:dyDescent="0.25">
      <c r="A1504">
        <v>8010</v>
      </c>
      <c r="B1504">
        <f>IF(Table2[[#This Row],[Volume]]&lt;'Input Data'!$B$9,'Input Data'!$B$9,IF(Table2[[#This Row],[Volume]]&gt;'Input Data'!$B$10,'Input Data'!$B$10,Table2[[#This Row],[Volume]]))</f>
        <v>8000</v>
      </c>
      <c r="C1504" s="18">
        <f>ROUNDDOWN((Table2[[#This Row],[Volume Used]]-'Input Data'!$B$9)/'Input Data'!$B$11,0)*'Input Data'!$B$12</f>
        <v>0.30000000000000004</v>
      </c>
      <c r="D1504" s="15">
        <f>-(Table2[[#This Row],[Volume]]*(1-Table2[[#This Row],[Discount]])*'Input Data'!$B$2)/Table2[[#This Row],[Volume]]</f>
        <v>350</v>
      </c>
      <c r="E1504">
        <f>ROUNDUP(Table2[[#This Row],[Volume]]/'Input Data'!$B$13,0)</f>
        <v>9</v>
      </c>
      <c r="F1504">
        <f>-Table2[[#This Row],[Multiplier]]*'Input Data'!$B$3</f>
        <v>450000</v>
      </c>
      <c r="G1504">
        <f>(1 - (1 / (1 + EXP(-((Table2[[#This Row],[Volume]] / 1000) - 4.25))))) * 0.4 + 0.6</f>
        <v>0.60910157738512161</v>
      </c>
      <c r="H1504">
        <f>Table2[[#This Row],[Sigmoid]]*'Input Data'!$B$7</f>
        <v>456.82618303884118</v>
      </c>
    </row>
    <row r="1505" spans="1:8" x14ac:dyDescent="0.25">
      <c r="A1505">
        <v>8015</v>
      </c>
      <c r="B1505">
        <f>IF(Table2[[#This Row],[Volume]]&lt;'Input Data'!$B$9,'Input Data'!$B$9,IF(Table2[[#This Row],[Volume]]&gt;'Input Data'!$B$10,'Input Data'!$B$10,Table2[[#This Row],[Volume]]))</f>
        <v>8000</v>
      </c>
      <c r="C1505" s="18">
        <f>ROUNDDOWN((Table2[[#This Row],[Volume Used]]-'Input Data'!$B$9)/'Input Data'!$B$11,0)*'Input Data'!$B$12</f>
        <v>0.30000000000000004</v>
      </c>
      <c r="D1505" s="15">
        <f>-(Table2[[#This Row],[Volume]]*(1-Table2[[#This Row],[Discount]])*'Input Data'!$B$2)/Table2[[#This Row],[Volume]]</f>
        <v>350</v>
      </c>
      <c r="E1505">
        <f>ROUNDUP(Table2[[#This Row],[Volume]]/'Input Data'!$B$13,0)</f>
        <v>9</v>
      </c>
      <c r="F1505">
        <f>-Table2[[#This Row],[Multiplier]]*'Input Data'!$B$3</f>
        <v>450000</v>
      </c>
      <c r="G1505">
        <f>(1 - (1 / (1 + EXP(-((Table2[[#This Row],[Volume]] / 1000) - 4.25))))) * 0.4 + 0.6</f>
        <v>0.60905721094305987</v>
      </c>
      <c r="H1505">
        <f>Table2[[#This Row],[Sigmoid]]*'Input Data'!$B$7</f>
        <v>456.79290820729489</v>
      </c>
    </row>
    <row r="1506" spans="1:8" x14ac:dyDescent="0.25">
      <c r="A1506">
        <v>8020</v>
      </c>
      <c r="B1506">
        <f>IF(Table2[[#This Row],[Volume]]&lt;'Input Data'!$B$9,'Input Data'!$B$9,IF(Table2[[#This Row],[Volume]]&gt;'Input Data'!$B$10,'Input Data'!$B$10,Table2[[#This Row],[Volume]]))</f>
        <v>8000</v>
      </c>
      <c r="C1506" s="18">
        <f>ROUNDDOWN((Table2[[#This Row],[Volume Used]]-'Input Data'!$B$9)/'Input Data'!$B$11,0)*'Input Data'!$B$12</f>
        <v>0.30000000000000004</v>
      </c>
      <c r="D1506" s="15">
        <f>-(Table2[[#This Row],[Volume]]*(1-Table2[[#This Row],[Discount]])*'Input Data'!$B$2)/Table2[[#This Row],[Volume]]</f>
        <v>350</v>
      </c>
      <c r="E1506">
        <f>ROUNDUP(Table2[[#This Row],[Volume]]/'Input Data'!$B$13,0)</f>
        <v>9</v>
      </c>
      <c r="F1506">
        <f>-Table2[[#This Row],[Multiplier]]*'Input Data'!$B$3</f>
        <v>450000</v>
      </c>
      <c r="G1506">
        <f>(1 - (1 / (1 + EXP(-((Table2[[#This Row],[Volume]] / 1000) - 4.25))))) * 0.4 + 0.6</f>
        <v>0.60901305578257892</v>
      </c>
      <c r="H1506">
        <f>Table2[[#This Row],[Sigmoid]]*'Input Data'!$B$7</f>
        <v>456.7597918369342</v>
      </c>
    </row>
    <row r="1507" spans="1:8" x14ac:dyDescent="0.25">
      <c r="A1507">
        <v>8025</v>
      </c>
      <c r="B1507">
        <f>IF(Table2[[#This Row],[Volume]]&lt;'Input Data'!$B$9,'Input Data'!$B$9,IF(Table2[[#This Row],[Volume]]&gt;'Input Data'!$B$10,'Input Data'!$B$10,Table2[[#This Row],[Volume]]))</f>
        <v>8000</v>
      </c>
      <c r="C1507" s="18">
        <f>ROUNDDOWN((Table2[[#This Row],[Volume Used]]-'Input Data'!$B$9)/'Input Data'!$B$11,0)*'Input Data'!$B$12</f>
        <v>0.30000000000000004</v>
      </c>
      <c r="D1507" s="15">
        <f>-(Table2[[#This Row],[Volume]]*(1-Table2[[#This Row],[Discount]])*'Input Data'!$B$2)/Table2[[#This Row],[Volume]]</f>
        <v>350</v>
      </c>
      <c r="E1507">
        <f>ROUNDUP(Table2[[#This Row],[Volume]]/'Input Data'!$B$13,0)</f>
        <v>9</v>
      </c>
      <c r="F1507">
        <f>-Table2[[#This Row],[Multiplier]]*'Input Data'!$B$3</f>
        <v>450000</v>
      </c>
      <c r="G1507">
        <f>(1 - (1 / (1 + EXP(-((Table2[[#This Row],[Volume]] / 1000) - 4.25))))) * 0.4 + 0.6</f>
        <v>0.60896911094602502</v>
      </c>
      <c r="H1507">
        <f>Table2[[#This Row],[Sigmoid]]*'Input Data'!$B$7</f>
        <v>456.72683320951876</v>
      </c>
    </row>
    <row r="1508" spans="1:8" x14ac:dyDescent="0.25">
      <c r="A1508">
        <v>8030</v>
      </c>
      <c r="B1508">
        <f>IF(Table2[[#This Row],[Volume]]&lt;'Input Data'!$B$9,'Input Data'!$B$9,IF(Table2[[#This Row],[Volume]]&gt;'Input Data'!$B$10,'Input Data'!$B$10,Table2[[#This Row],[Volume]]))</f>
        <v>8000</v>
      </c>
      <c r="C1508" s="18">
        <f>ROUNDDOWN((Table2[[#This Row],[Volume Used]]-'Input Data'!$B$9)/'Input Data'!$B$11,0)*'Input Data'!$B$12</f>
        <v>0.30000000000000004</v>
      </c>
      <c r="D1508" s="15">
        <f>-(Table2[[#This Row],[Volume]]*(1-Table2[[#This Row],[Discount]])*'Input Data'!$B$2)/Table2[[#This Row],[Volume]]</f>
        <v>350</v>
      </c>
      <c r="E1508">
        <f>ROUNDUP(Table2[[#This Row],[Volume]]/'Input Data'!$B$13,0)</f>
        <v>9</v>
      </c>
      <c r="F1508">
        <f>-Table2[[#This Row],[Multiplier]]*'Input Data'!$B$3</f>
        <v>450000</v>
      </c>
      <c r="G1508">
        <f>(1 - (1 / (1 + EXP(-((Table2[[#This Row],[Volume]] / 1000) - 4.25))))) * 0.4 + 0.6</f>
        <v>0.6089253754796129</v>
      </c>
      <c r="H1508">
        <f>Table2[[#This Row],[Sigmoid]]*'Input Data'!$B$7</f>
        <v>456.69403160970967</v>
      </c>
    </row>
    <row r="1509" spans="1:8" x14ac:dyDescent="0.25">
      <c r="A1509">
        <v>8035</v>
      </c>
      <c r="B1509">
        <f>IF(Table2[[#This Row],[Volume]]&lt;'Input Data'!$B$9,'Input Data'!$B$9,IF(Table2[[#This Row],[Volume]]&gt;'Input Data'!$B$10,'Input Data'!$B$10,Table2[[#This Row],[Volume]]))</f>
        <v>8000</v>
      </c>
      <c r="C1509" s="18">
        <f>ROUNDDOWN((Table2[[#This Row],[Volume Used]]-'Input Data'!$B$9)/'Input Data'!$B$11,0)*'Input Data'!$B$12</f>
        <v>0.30000000000000004</v>
      </c>
      <c r="D1509" s="15">
        <f>-(Table2[[#This Row],[Volume]]*(1-Table2[[#This Row],[Discount]])*'Input Data'!$B$2)/Table2[[#This Row],[Volume]]</f>
        <v>350</v>
      </c>
      <c r="E1509">
        <f>ROUNDUP(Table2[[#This Row],[Volume]]/'Input Data'!$B$13,0)</f>
        <v>9</v>
      </c>
      <c r="F1509">
        <f>-Table2[[#This Row],[Multiplier]]*'Input Data'!$B$3</f>
        <v>450000</v>
      </c>
      <c r="G1509">
        <f>(1 - (1 / (1 + EXP(-((Table2[[#This Row],[Volume]] / 1000) - 4.25))))) * 0.4 + 0.6</f>
        <v>0.60888184843341442</v>
      </c>
      <c r="H1509">
        <f>Table2[[#This Row],[Sigmoid]]*'Input Data'!$B$7</f>
        <v>456.66138632506079</v>
      </c>
    </row>
    <row r="1510" spans="1:8" x14ac:dyDescent="0.25">
      <c r="A1510">
        <v>8040</v>
      </c>
      <c r="B1510">
        <f>IF(Table2[[#This Row],[Volume]]&lt;'Input Data'!$B$9,'Input Data'!$B$9,IF(Table2[[#This Row],[Volume]]&gt;'Input Data'!$B$10,'Input Data'!$B$10,Table2[[#This Row],[Volume]]))</f>
        <v>8000</v>
      </c>
      <c r="C1510" s="18">
        <f>ROUNDDOWN((Table2[[#This Row],[Volume Used]]-'Input Data'!$B$9)/'Input Data'!$B$11,0)*'Input Data'!$B$12</f>
        <v>0.30000000000000004</v>
      </c>
      <c r="D1510" s="15">
        <f>-(Table2[[#This Row],[Volume]]*(1-Table2[[#This Row],[Discount]])*'Input Data'!$B$2)/Table2[[#This Row],[Volume]]</f>
        <v>350</v>
      </c>
      <c r="E1510">
        <f>ROUNDUP(Table2[[#This Row],[Volume]]/'Input Data'!$B$13,0)</f>
        <v>9</v>
      </c>
      <c r="F1510">
        <f>-Table2[[#This Row],[Multiplier]]*'Input Data'!$B$3</f>
        <v>450000</v>
      </c>
      <c r="G1510">
        <f>(1 - (1 / (1 + EXP(-((Table2[[#This Row],[Volume]] / 1000) - 4.25))))) * 0.4 + 0.6</f>
        <v>0.60883852886134815</v>
      </c>
      <c r="H1510">
        <f>Table2[[#This Row],[Sigmoid]]*'Input Data'!$B$7</f>
        <v>456.62889664601113</v>
      </c>
    </row>
    <row r="1511" spans="1:8" x14ac:dyDescent="0.25">
      <c r="A1511">
        <v>8045</v>
      </c>
      <c r="B1511">
        <f>IF(Table2[[#This Row],[Volume]]&lt;'Input Data'!$B$9,'Input Data'!$B$9,IF(Table2[[#This Row],[Volume]]&gt;'Input Data'!$B$10,'Input Data'!$B$10,Table2[[#This Row],[Volume]]))</f>
        <v>8000</v>
      </c>
      <c r="C1511" s="18">
        <f>ROUNDDOWN((Table2[[#This Row],[Volume Used]]-'Input Data'!$B$9)/'Input Data'!$B$11,0)*'Input Data'!$B$12</f>
        <v>0.30000000000000004</v>
      </c>
      <c r="D1511" s="15">
        <f>-(Table2[[#This Row],[Volume]]*(1-Table2[[#This Row],[Discount]])*'Input Data'!$B$2)/Table2[[#This Row],[Volume]]</f>
        <v>350</v>
      </c>
      <c r="E1511">
        <f>ROUNDUP(Table2[[#This Row],[Volume]]/'Input Data'!$B$13,0)</f>
        <v>9</v>
      </c>
      <c r="F1511">
        <f>-Table2[[#This Row],[Multiplier]]*'Input Data'!$B$3</f>
        <v>450000</v>
      </c>
      <c r="G1511">
        <f>(1 - (1 / (1 + EXP(-((Table2[[#This Row],[Volume]] / 1000) - 4.25))))) * 0.4 + 0.6</f>
        <v>0.60879541582116781</v>
      </c>
      <c r="H1511">
        <f>Table2[[#This Row],[Sigmoid]]*'Input Data'!$B$7</f>
        <v>456.59656186587586</v>
      </c>
    </row>
    <row r="1512" spans="1:8" x14ac:dyDescent="0.25">
      <c r="A1512">
        <v>8050</v>
      </c>
      <c r="B1512">
        <f>IF(Table2[[#This Row],[Volume]]&lt;'Input Data'!$B$9,'Input Data'!$B$9,IF(Table2[[#This Row],[Volume]]&gt;'Input Data'!$B$10,'Input Data'!$B$10,Table2[[#This Row],[Volume]]))</f>
        <v>8000</v>
      </c>
      <c r="C1512" s="18">
        <f>ROUNDDOWN((Table2[[#This Row],[Volume Used]]-'Input Data'!$B$9)/'Input Data'!$B$11,0)*'Input Data'!$B$12</f>
        <v>0.30000000000000004</v>
      </c>
      <c r="D1512" s="15">
        <f>-(Table2[[#This Row],[Volume]]*(1-Table2[[#This Row],[Discount]])*'Input Data'!$B$2)/Table2[[#This Row],[Volume]]</f>
        <v>350</v>
      </c>
      <c r="E1512">
        <f>ROUNDUP(Table2[[#This Row],[Volume]]/'Input Data'!$B$13,0)</f>
        <v>9</v>
      </c>
      <c r="F1512">
        <f>-Table2[[#This Row],[Multiplier]]*'Input Data'!$B$3</f>
        <v>450000</v>
      </c>
      <c r="G1512">
        <f>(1 - (1 / (1 + EXP(-((Table2[[#This Row],[Volume]] / 1000) - 4.25))))) * 0.4 + 0.6</f>
        <v>0.60875250837445216</v>
      </c>
      <c r="H1512">
        <f>Table2[[#This Row],[Sigmoid]]*'Input Data'!$B$7</f>
        <v>456.56438128083914</v>
      </c>
    </row>
    <row r="1513" spans="1:8" x14ac:dyDescent="0.25">
      <c r="A1513">
        <v>8055</v>
      </c>
      <c r="B1513">
        <f>IF(Table2[[#This Row],[Volume]]&lt;'Input Data'!$B$9,'Input Data'!$B$9,IF(Table2[[#This Row],[Volume]]&gt;'Input Data'!$B$10,'Input Data'!$B$10,Table2[[#This Row],[Volume]]))</f>
        <v>8000</v>
      </c>
      <c r="C1513" s="18">
        <f>ROUNDDOWN((Table2[[#This Row],[Volume Used]]-'Input Data'!$B$9)/'Input Data'!$B$11,0)*'Input Data'!$B$12</f>
        <v>0.30000000000000004</v>
      </c>
      <c r="D1513" s="15">
        <f>-(Table2[[#This Row],[Volume]]*(1-Table2[[#This Row],[Discount]])*'Input Data'!$B$2)/Table2[[#This Row],[Volume]]</f>
        <v>350</v>
      </c>
      <c r="E1513">
        <f>ROUNDUP(Table2[[#This Row],[Volume]]/'Input Data'!$B$13,0)</f>
        <v>9</v>
      </c>
      <c r="F1513">
        <f>-Table2[[#This Row],[Multiplier]]*'Input Data'!$B$3</f>
        <v>450000</v>
      </c>
      <c r="G1513">
        <f>(1 - (1 / (1 + EXP(-((Table2[[#This Row],[Volume]] / 1000) - 4.25))))) * 0.4 + 0.6</f>
        <v>0.60870980558659293</v>
      </c>
      <c r="H1513">
        <f>Table2[[#This Row],[Sigmoid]]*'Input Data'!$B$7</f>
        <v>456.53235418994473</v>
      </c>
    </row>
    <row r="1514" spans="1:8" x14ac:dyDescent="0.25">
      <c r="A1514">
        <v>8060</v>
      </c>
      <c r="B1514">
        <f>IF(Table2[[#This Row],[Volume]]&lt;'Input Data'!$B$9,'Input Data'!$B$9,IF(Table2[[#This Row],[Volume]]&gt;'Input Data'!$B$10,'Input Data'!$B$10,Table2[[#This Row],[Volume]]))</f>
        <v>8000</v>
      </c>
      <c r="C1514" s="18">
        <f>ROUNDDOWN((Table2[[#This Row],[Volume Used]]-'Input Data'!$B$9)/'Input Data'!$B$11,0)*'Input Data'!$B$12</f>
        <v>0.30000000000000004</v>
      </c>
      <c r="D1514" s="15">
        <f>-(Table2[[#This Row],[Volume]]*(1-Table2[[#This Row],[Discount]])*'Input Data'!$B$2)/Table2[[#This Row],[Volume]]</f>
        <v>350</v>
      </c>
      <c r="E1514">
        <f>ROUNDUP(Table2[[#This Row],[Volume]]/'Input Data'!$B$13,0)</f>
        <v>9</v>
      </c>
      <c r="F1514">
        <f>-Table2[[#This Row],[Multiplier]]*'Input Data'!$B$3</f>
        <v>450000</v>
      </c>
      <c r="G1514">
        <f>(1 - (1 / (1 + EXP(-((Table2[[#This Row],[Volume]] / 1000) - 4.25))))) * 0.4 + 0.6</f>
        <v>0.60866730652678414</v>
      </c>
      <c r="H1514">
        <f>Table2[[#This Row],[Sigmoid]]*'Input Data'!$B$7</f>
        <v>456.50047989508812</v>
      </c>
    </row>
    <row r="1515" spans="1:8" x14ac:dyDescent="0.25">
      <c r="A1515">
        <v>8065</v>
      </c>
      <c r="B1515">
        <f>IF(Table2[[#This Row],[Volume]]&lt;'Input Data'!$B$9,'Input Data'!$B$9,IF(Table2[[#This Row],[Volume]]&gt;'Input Data'!$B$10,'Input Data'!$B$10,Table2[[#This Row],[Volume]]))</f>
        <v>8000</v>
      </c>
      <c r="C1515" s="18">
        <f>ROUNDDOWN((Table2[[#This Row],[Volume Used]]-'Input Data'!$B$9)/'Input Data'!$B$11,0)*'Input Data'!$B$12</f>
        <v>0.30000000000000004</v>
      </c>
      <c r="D1515" s="15">
        <f>-(Table2[[#This Row],[Volume]]*(1-Table2[[#This Row],[Discount]])*'Input Data'!$B$2)/Table2[[#This Row],[Volume]]</f>
        <v>350</v>
      </c>
      <c r="E1515">
        <f>ROUNDUP(Table2[[#This Row],[Volume]]/'Input Data'!$B$13,0)</f>
        <v>9</v>
      </c>
      <c r="F1515">
        <f>-Table2[[#This Row],[Multiplier]]*'Input Data'!$B$3</f>
        <v>450000</v>
      </c>
      <c r="G1515">
        <f>(1 - (1 / (1 + EXP(-((Table2[[#This Row],[Volume]] / 1000) - 4.25))))) * 0.4 + 0.6</f>
        <v>0.60862501026801175</v>
      </c>
      <c r="H1515">
        <f>Table2[[#This Row],[Sigmoid]]*'Input Data'!$B$7</f>
        <v>456.46875770100883</v>
      </c>
    </row>
    <row r="1516" spans="1:8" x14ac:dyDescent="0.25">
      <c r="A1516">
        <v>8070</v>
      </c>
      <c r="B1516">
        <f>IF(Table2[[#This Row],[Volume]]&lt;'Input Data'!$B$9,'Input Data'!$B$9,IF(Table2[[#This Row],[Volume]]&gt;'Input Data'!$B$10,'Input Data'!$B$10,Table2[[#This Row],[Volume]]))</f>
        <v>8000</v>
      </c>
      <c r="C1516" s="18">
        <f>ROUNDDOWN((Table2[[#This Row],[Volume Used]]-'Input Data'!$B$9)/'Input Data'!$B$11,0)*'Input Data'!$B$12</f>
        <v>0.30000000000000004</v>
      </c>
      <c r="D1516" s="15">
        <f>-(Table2[[#This Row],[Volume]]*(1-Table2[[#This Row],[Discount]])*'Input Data'!$B$2)/Table2[[#This Row],[Volume]]</f>
        <v>350</v>
      </c>
      <c r="E1516">
        <f>ROUNDUP(Table2[[#This Row],[Volume]]/'Input Data'!$B$13,0)</f>
        <v>9</v>
      </c>
      <c r="F1516">
        <f>-Table2[[#This Row],[Multiplier]]*'Input Data'!$B$3</f>
        <v>450000</v>
      </c>
      <c r="G1516">
        <f>(1 - (1 / (1 + EXP(-((Table2[[#This Row],[Volume]] / 1000) - 4.25))))) * 0.4 + 0.6</f>
        <v>0.60858291588704139</v>
      </c>
      <c r="H1516">
        <f>Table2[[#This Row],[Sigmoid]]*'Input Data'!$B$7</f>
        <v>456.43718691528102</v>
      </c>
    </row>
    <row r="1517" spans="1:8" x14ac:dyDescent="0.25">
      <c r="A1517">
        <v>8075</v>
      </c>
      <c r="B1517">
        <f>IF(Table2[[#This Row],[Volume]]&lt;'Input Data'!$B$9,'Input Data'!$B$9,IF(Table2[[#This Row],[Volume]]&gt;'Input Data'!$B$10,'Input Data'!$B$10,Table2[[#This Row],[Volume]]))</f>
        <v>8000</v>
      </c>
      <c r="C1517" s="18">
        <f>ROUNDDOWN((Table2[[#This Row],[Volume Used]]-'Input Data'!$B$9)/'Input Data'!$B$11,0)*'Input Data'!$B$12</f>
        <v>0.30000000000000004</v>
      </c>
      <c r="D1517" s="15">
        <f>-(Table2[[#This Row],[Volume]]*(1-Table2[[#This Row],[Discount]])*'Input Data'!$B$2)/Table2[[#This Row],[Volume]]</f>
        <v>350</v>
      </c>
      <c r="E1517">
        <f>ROUNDUP(Table2[[#This Row],[Volume]]/'Input Data'!$B$13,0)</f>
        <v>9</v>
      </c>
      <c r="F1517">
        <f>-Table2[[#This Row],[Multiplier]]*'Input Data'!$B$3</f>
        <v>450000</v>
      </c>
      <c r="G1517">
        <f>(1 - (1 / (1 + EXP(-((Table2[[#This Row],[Volume]] / 1000) - 4.25))))) * 0.4 + 0.6</f>
        <v>0.60854102246440822</v>
      </c>
      <c r="H1517">
        <f>Table2[[#This Row],[Sigmoid]]*'Input Data'!$B$7</f>
        <v>456.40576684830614</v>
      </c>
    </row>
    <row r="1518" spans="1:8" x14ac:dyDescent="0.25">
      <c r="A1518">
        <v>8080</v>
      </c>
      <c r="B1518">
        <f>IF(Table2[[#This Row],[Volume]]&lt;'Input Data'!$B$9,'Input Data'!$B$9,IF(Table2[[#This Row],[Volume]]&gt;'Input Data'!$B$10,'Input Data'!$B$10,Table2[[#This Row],[Volume]]))</f>
        <v>8000</v>
      </c>
      <c r="C1518" s="18">
        <f>ROUNDDOWN((Table2[[#This Row],[Volume Used]]-'Input Data'!$B$9)/'Input Data'!$B$11,0)*'Input Data'!$B$12</f>
        <v>0.30000000000000004</v>
      </c>
      <c r="D1518" s="15">
        <f>-(Table2[[#This Row],[Volume]]*(1-Table2[[#This Row],[Discount]])*'Input Data'!$B$2)/Table2[[#This Row],[Volume]]</f>
        <v>350</v>
      </c>
      <c r="E1518">
        <f>ROUNDUP(Table2[[#This Row],[Volume]]/'Input Data'!$B$13,0)</f>
        <v>9</v>
      </c>
      <c r="F1518">
        <f>-Table2[[#This Row],[Multiplier]]*'Input Data'!$B$3</f>
        <v>450000</v>
      </c>
      <c r="G1518">
        <f>(1 - (1 / (1 + EXP(-((Table2[[#This Row],[Volume]] / 1000) - 4.25))))) * 0.4 + 0.6</f>
        <v>0.6084993290844054</v>
      </c>
      <c r="H1518">
        <f>Table2[[#This Row],[Sigmoid]]*'Input Data'!$B$7</f>
        <v>456.37449681330406</v>
      </c>
    </row>
    <row r="1519" spans="1:8" x14ac:dyDescent="0.25">
      <c r="A1519">
        <v>8085</v>
      </c>
      <c r="B1519">
        <f>IF(Table2[[#This Row],[Volume]]&lt;'Input Data'!$B$9,'Input Data'!$B$9,IF(Table2[[#This Row],[Volume]]&gt;'Input Data'!$B$10,'Input Data'!$B$10,Table2[[#This Row],[Volume]]))</f>
        <v>8000</v>
      </c>
      <c r="C1519" s="18">
        <f>ROUNDDOWN((Table2[[#This Row],[Volume Used]]-'Input Data'!$B$9)/'Input Data'!$B$11,0)*'Input Data'!$B$12</f>
        <v>0.30000000000000004</v>
      </c>
      <c r="D1519" s="15">
        <f>-(Table2[[#This Row],[Volume]]*(1-Table2[[#This Row],[Discount]])*'Input Data'!$B$2)/Table2[[#This Row],[Volume]]</f>
        <v>350</v>
      </c>
      <c r="E1519">
        <f>ROUNDUP(Table2[[#This Row],[Volume]]/'Input Data'!$B$13,0)</f>
        <v>9</v>
      </c>
      <c r="F1519">
        <f>-Table2[[#This Row],[Multiplier]]*'Input Data'!$B$3</f>
        <v>450000</v>
      </c>
      <c r="G1519">
        <f>(1 - (1 / (1 + EXP(-((Table2[[#This Row],[Volume]] / 1000) - 4.25))))) * 0.4 + 0.6</f>
        <v>0.6084578348350731</v>
      </c>
      <c r="H1519">
        <f>Table2[[#This Row],[Sigmoid]]*'Input Data'!$B$7</f>
        <v>456.3433761263048</v>
      </c>
    </row>
    <row r="1520" spans="1:8" x14ac:dyDescent="0.25">
      <c r="A1520">
        <v>8090</v>
      </c>
      <c r="B1520">
        <f>IF(Table2[[#This Row],[Volume]]&lt;'Input Data'!$B$9,'Input Data'!$B$9,IF(Table2[[#This Row],[Volume]]&gt;'Input Data'!$B$10,'Input Data'!$B$10,Table2[[#This Row],[Volume]]))</f>
        <v>8000</v>
      </c>
      <c r="C1520" s="18">
        <f>ROUNDDOWN((Table2[[#This Row],[Volume Used]]-'Input Data'!$B$9)/'Input Data'!$B$11,0)*'Input Data'!$B$12</f>
        <v>0.30000000000000004</v>
      </c>
      <c r="D1520" s="15">
        <f>-(Table2[[#This Row],[Volume]]*(1-Table2[[#This Row],[Discount]])*'Input Data'!$B$2)/Table2[[#This Row],[Volume]]</f>
        <v>350</v>
      </c>
      <c r="E1520">
        <f>ROUNDUP(Table2[[#This Row],[Volume]]/'Input Data'!$B$13,0)</f>
        <v>9</v>
      </c>
      <c r="F1520">
        <f>-Table2[[#This Row],[Multiplier]]*'Input Data'!$B$3</f>
        <v>450000</v>
      </c>
      <c r="G1520">
        <f>(1 - (1 / (1 + EXP(-((Table2[[#This Row],[Volume]] / 1000) - 4.25))))) * 0.4 + 0.6</f>
        <v>0.60841653880818736</v>
      </c>
      <c r="H1520">
        <f>Table2[[#This Row],[Sigmoid]]*'Input Data'!$B$7</f>
        <v>456.31240410614049</v>
      </c>
    </row>
    <row r="1521" spans="1:8" x14ac:dyDescent="0.25">
      <c r="A1521">
        <v>8095</v>
      </c>
      <c r="B1521">
        <f>IF(Table2[[#This Row],[Volume]]&lt;'Input Data'!$B$9,'Input Data'!$B$9,IF(Table2[[#This Row],[Volume]]&gt;'Input Data'!$B$10,'Input Data'!$B$10,Table2[[#This Row],[Volume]]))</f>
        <v>8000</v>
      </c>
      <c r="C1521" s="18">
        <f>ROUNDDOWN((Table2[[#This Row],[Volume Used]]-'Input Data'!$B$9)/'Input Data'!$B$11,0)*'Input Data'!$B$12</f>
        <v>0.30000000000000004</v>
      </c>
      <c r="D1521" s="15">
        <f>-(Table2[[#This Row],[Volume]]*(1-Table2[[#This Row],[Discount]])*'Input Data'!$B$2)/Table2[[#This Row],[Volume]]</f>
        <v>350</v>
      </c>
      <c r="E1521">
        <f>ROUNDUP(Table2[[#This Row],[Volume]]/'Input Data'!$B$13,0)</f>
        <v>9</v>
      </c>
      <c r="F1521">
        <f>-Table2[[#This Row],[Multiplier]]*'Input Data'!$B$3</f>
        <v>450000</v>
      </c>
      <c r="G1521">
        <f>(1 - (1 / (1 + EXP(-((Table2[[#This Row],[Volume]] / 1000) - 4.25))))) * 0.4 + 0.6</f>
        <v>0.60837544009924882</v>
      </c>
      <c r="H1521">
        <f>Table2[[#This Row],[Sigmoid]]*'Input Data'!$B$7</f>
        <v>456.28158007443659</v>
      </c>
    </row>
    <row r="1522" spans="1:8" x14ac:dyDescent="0.25">
      <c r="A1522">
        <v>8100</v>
      </c>
      <c r="B1522">
        <f>IF(Table2[[#This Row],[Volume]]&lt;'Input Data'!$B$9,'Input Data'!$B$9,IF(Table2[[#This Row],[Volume]]&gt;'Input Data'!$B$10,'Input Data'!$B$10,Table2[[#This Row],[Volume]]))</f>
        <v>8000</v>
      </c>
      <c r="C1522" s="18">
        <f>ROUNDDOWN((Table2[[#This Row],[Volume Used]]-'Input Data'!$B$9)/'Input Data'!$B$11,0)*'Input Data'!$B$12</f>
        <v>0.30000000000000004</v>
      </c>
      <c r="D1522" s="15">
        <f>-(Table2[[#This Row],[Volume]]*(1-Table2[[#This Row],[Discount]])*'Input Data'!$B$2)/Table2[[#This Row],[Volume]]</f>
        <v>350</v>
      </c>
      <c r="E1522">
        <f>ROUNDUP(Table2[[#This Row],[Volume]]/'Input Data'!$B$13,0)</f>
        <v>9</v>
      </c>
      <c r="F1522">
        <f>-Table2[[#This Row],[Multiplier]]*'Input Data'!$B$3</f>
        <v>450000</v>
      </c>
      <c r="G1522">
        <f>(1 - (1 / (1 + EXP(-((Table2[[#This Row],[Volume]] / 1000) - 4.25))))) * 0.4 + 0.6</f>
        <v>0.60833453780747215</v>
      </c>
      <c r="H1522">
        <f>Table2[[#This Row],[Sigmoid]]*'Input Data'!$B$7</f>
        <v>456.25090335560412</v>
      </c>
    </row>
    <row r="1523" spans="1:8" x14ac:dyDescent="0.25">
      <c r="A1523">
        <v>8105</v>
      </c>
      <c r="B1523">
        <f>IF(Table2[[#This Row],[Volume]]&lt;'Input Data'!$B$9,'Input Data'!$B$9,IF(Table2[[#This Row],[Volume]]&gt;'Input Data'!$B$10,'Input Data'!$B$10,Table2[[#This Row],[Volume]]))</f>
        <v>8000</v>
      </c>
      <c r="C1523" s="18">
        <f>ROUNDDOWN((Table2[[#This Row],[Volume Used]]-'Input Data'!$B$9)/'Input Data'!$B$11,0)*'Input Data'!$B$12</f>
        <v>0.30000000000000004</v>
      </c>
      <c r="D1523" s="15">
        <f>-(Table2[[#This Row],[Volume]]*(1-Table2[[#This Row],[Discount]])*'Input Data'!$B$2)/Table2[[#This Row],[Volume]]</f>
        <v>350</v>
      </c>
      <c r="E1523">
        <f>ROUNDUP(Table2[[#This Row],[Volume]]/'Input Data'!$B$13,0)</f>
        <v>9</v>
      </c>
      <c r="F1523">
        <f>-Table2[[#This Row],[Multiplier]]*'Input Data'!$B$3</f>
        <v>450000</v>
      </c>
      <c r="G1523">
        <f>(1 - (1 / (1 + EXP(-((Table2[[#This Row],[Volume]] / 1000) - 4.25))))) * 0.4 + 0.6</f>
        <v>0.60829383103577395</v>
      </c>
      <c r="H1523">
        <f>Table2[[#This Row],[Sigmoid]]*'Input Data'!$B$7</f>
        <v>456.22037327683046</v>
      </c>
    </row>
    <row r="1524" spans="1:8" x14ac:dyDescent="0.25">
      <c r="A1524">
        <v>8110</v>
      </c>
      <c r="B1524">
        <f>IF(Table2[[#This Row],[Volume]]&lt;'Input Data'!$B$9,'Input Data'!$B$9,IF(Table2[[#This Row],[Volume]]&gt;'Input Data'!$B$10,'Input Data'!$B$10,Table2[[#This Row],[Volume]]))</f>
        <v>8000</v>
      </c>
      <c r="C1524" s="18">
        <f>ROUNDDOWN((Table2[[#This Row],[Volume Used]]-'Input Data'!$B$9)/'Input Data'!$B$11,0)*'Input Data'!$B$12</f>
        <v>0.30000000000000004</v>
      </c>
      <c r="D1524" s="15">
        <f>-(Table2[[#This Row],[Volume]]*(1-Table2[[#This Row],[Discount]])*'Input Data'!$B$2)/Table2[[#This Row],[Volume]]</f>
        <v>350</v>
      </c>
      <c r="E1524">
        <f>ROUNDUP(Table2[[#This Row],[Volume]]/'Input Data'!$B$13,0)</f>
        <v>9</v>
      </c>
      <c r="F1524">
        <f>-Table2[[#This Row],[Multiplier]]*'Input Data'!$B$3</f>
        <v>450000</v>
      </c>
      <c r="G1524">
        <f>(1 - (1 / (1 + EXP(-((Table2[[#This Row],[Volume]] / 1000) - 4.25))))) * 0.4 + 0.6</f>
        <v>0.60825331889076251</v>
      </c>
      <c r="H1524">
        <f>Table2[[#This Row],[Sigmoid]]*'Input Data'!$B$7</f>
        <v>456.18998916807186</v>
      </c>
    </row>
    <row r="1525" spans="1:8" x14ac:dyDescent="0.25">
      <c r="A1525">
        <v>8115</v>
      </c>
      <c r="B1525">
        <f>IF(Table2[[#This Row],[Volume]]&lt;'Input Data'!$B$9,'Input Data'!$B$9,IF(Table2[[#This Row],[Volume]]&gt;'Input Data'!$B$10,'Input Data'!$B$10,Table2[[#This Row],[Volume]]))</f>
        <v>8000</v>
      </c>
      <c r="C1525" s="18">
        <f>ROUNDDOWN((Table2[[#This Row],[Volume Used]]-'Input Data'!$B$9)/'Input Data'!$B$11,0)*'Input Data'!$B$12</f>
        <v>0.30000000000000004</v>
      </c>
      <c r="D1525" s="15">
        <f>-(Table2[[#This Row],[Volume]]*(1-Table2[[#This Row],[Discount]])*'Input Data'!$B$2)/Table2[[#This Row],[Volume]]</f>
        <v>350</v>
      </c>
      <c r="E1525">
        <f>ROUNDUP(Table2[[#This Row],[Volume]]/'Input Data'!$B$13,0)</f>
        <v>9</v>
      </c>
      <c r="F1525">
        <f>-Table2[[#This Row],[Multiplier]]*'Input Data'!$B$3</f>
        <v>450000</v>
      </c>
      <c r="G1525">
        <f>(1 - (1 / (1 + EXP(-((Table2[[#This Row],[Volume]] / 1000) - 4.25))))) * 0.4 + 0.6</f>
        <v>0.60821300048272586</v>
      </c>
      <c r="H1525">
        <f>Table2[[#This Row],[Sigmoid]]*'Input Data'!$B$7</f>
        <v>456.15975036204441</v>
      </c>
    </row>
    <row r="1526" spans="1:8" x14ac:dyDescent="0.25">
      <c r="A1526">
        <v>8120</v>
      </c>
      <c r="B1526">
        <f>IF(Table2[[#This Row],[Volume]]&lt;'Input Data'!$B$9,'Input Data'!$B$9,IF(Table2[[#This Row],[Volume]]&gt;'Input Data'!$B$10,'Input Data'!$B$10,Table2[[#This Row],[Volume]]))</f>
        <v>8000</v>
      </c>
      <c r="C1526" s="18">
        <f>ROUNDDOWN((Table2[[#This Row],[Volume Used]]-'Input Data'!$B$9)/'Input Data'!$B$11,0)*'Input Data'!$B$12</f>
        <v>0.30000000000000004</v>
      </c>
      <c r="D1526" s="15">
        <f>-(Table2[[#This Row],[Volume]]*(1-Table2[[#This Row],[Discount]])*'Input Data'!$B$2)/Table2[[#This Row],[Volume]]</f>
        <v>350</v>
      </c>
      <c r="E1526">
        <f>ROUNDUP(Table2[[#This Row],[Volume]]/'Input Data'!$B$13,0)</f>
        <v>9</v>
      </c>
      <c r="F1526">
        <f>-Table2[[#This Row],[Multiplier]]*'Input Data'!$B$3</f>
        <v>450000</v>
      </c>
      <c r="G1526">
        <f>(1 - (1 / (1 + EXP(-((Table2[[#This Row],[Volume]] / 1000) - 4.25))))) * 0.4 + 0.6</f>
        <v>0.60817287492562111</v>
      </c>
      <c r="H1526">
        <f>Table2[[#This Row],[Sigmoid]]*'Input Data'!$B$7</f>
        <v>456.12965619421584</v>
      </c>
    </row>
    <row r="1527" spans="1:8" x14ac:dyDescent="0.25">
      <c r="A1527">
        <v>8125</v>
      </c>
      <c r="B1527">
        <f>IF(Table2[[#This Row],[Volume]]&lt;'Input Data'!$B$9,'Input Data'!$B$9,IF(Table2[[#This Row],[Volume]]&gt;'Input Data'!$B$10,'Input Data'!$B$10,Table2[[#This Row],[Volume]]))</f>
        <v>8000</v>
      </c>
      <c r="C1527" s="18">
        <f>ROUNDDOWN((Table2[[#This Row],[Volume Used]]-'Input Data'!$B$9)/'Input Data'!$B$11,0)*'Input Data'!$B$12</f>
        <v>0.30000000000000004</v>
      </c>
      <c r="D1527" s="15">
        <f>-(Table2[[#This Row],[Volume]]*(1-Table2[[#This Row],[Discount]])*'Input Data'!$B$2)/Table2[[#This Row],[Volume]]</f>
        <v>350</v>
      </c>
      <c r="E1527">
        <f>ROUNDUP(Table2[[#This Row],[Volume]]/'Input Data'!$B$13,0)</f>
        <v>9</v>
      </c>
      <c r="F1527">
        <f>-Table2[[#This Row],[Multiplier]]*'Input Data'!$B$3</f>
        <v>450000</v>
      </c>
      <c r="G1527">
        <f>(1 - (1 / (1 + EXP(-((Table2[[#This Row],[Volume]] / 1000) - 4.25))))) * 0.4 + 0.6</f>
        <v>0.60813294133706353</v>
      </c>
      <c r="H1527">
        <f>Table2[[#This Row],[Sigmoid]]*'Input Data'!$B$7</f>
        <v>456.09970600279763</v>
      </c>
    </row>
    <row r="1528" spans="1:8" x14ac:dyDescent="0.25">
      <c r="A1528">
        <v>8130</v>
      </c>
      <c r="B1528">
        <f>IF(Table2[[#This Row],[Volume]]&lt;'Input Data'!$B$9,'Input Data'!$B$9,IF(Table2[[#This Row],[Volume]]&gt;'Input Data'!$B$10,'Input Data'!$B$10,Table2[[#This Row],[Volume]]))</f>
        <v>8000</v>
      </c>
      <c r="C1528" s="18">
        <f>ROUNDDOWN((Table2[[#This Row],[Volume Used]]-'Input Data'!$B$9)/'Input Data'!$B$11,0)*'Input Data'!$B$12</f>
        <v>0.30000000000000004</v>
      </c>
      <c r="D1528" s="15">
        <f>-(Table2[[#This Row],[Volume]]*(1-Table2[[#This Row],[Discount]])*'Input Data'!$B$2)/Table2[[#This Row],[Volume]]</f>
        <v>350</v>
      </c>
      <c r="E1528">
        <f>ROUNDUP(Table2[[#This Row],[Volume]]/'Input Data'!$B$13,0)</f>
        <v>9</v>
      </c>
      <c r="F1528">
        <f>-Table2[[#This Row],[Multiplier]]*'Input Data'!$B$3</f>
        <v>450000</v>
      </c>
      <c r="G1528">
        <f>(1 - (1 / (1 + EXP(-((Table2[[#This Row],[Volume]] / 1000) - 4.25))))) * 0.4 + 0.6</f>
        <v>0.60809319883831414</v>
      </c>
      <c r="H1528">
        <f>Table2[[#This Row],[Sigmoid]]*'Input Data'!$B$7</f>
        <v>456.06989912873559</v>
      </c>
    </row>
    <row r="1529" spans="1:8" x14ac:dyDescent="0.25">
      <c r="A1529">
        <v>8135</v>
      </c>
      <c r="B1529">
        <f>IF(Table2[[#This Row],[Volume]]&lt;'Input Data'!$B$9,'Input Data'!$B$9,IF(Table2[[#This Row],[Volume]]&gt;'Input Data'!$B$10,'Input Data'!$B$10,Table2[[#This Row],[Volume]]))</f>
        <v>8000</v>
      </c>
      <c r="C1529" s="18">
        <f>ROUNDDOWN((Table2[[#This Row],[Volume Used]]-'Input Data'!$B$9)/'Input Data'!$B$11,0)*'Input Data'!$B$12</f>
        <v>0.30000000000000004</v>
      </c>
      <c r="D1529" s="15">
        <f>-(Table2[[#This Row],[Volume]]*(1-Table2[[#This Row],[Discount]])*'Input Data'!$B$2)/Table2[[#This Row],[Volume]]</f>
        <v>350</v>
      </c>
      <c r="E1529">
        <f>ROUNDUP(Table2[[#This Row],[Volume]]/'Input Data'!$B$13,0)</f>
        <v>9</v>
      </c>
      <c r="F1529">
        <f>-Table2[[#This Row],[Multiplier]]*'Input Data'!$B$3</f>
        <v>450000</v>
      </c>
      <c r="G1529">
        <f>(1 - (1 / (1 + EXP(-((Table2[[#This Row],[Volume]] / 1000) - 4.25))))) * 0.4 + 0.6</f>
        <v>0.60805364655426997</v>
      </c>
      <c r="H1529">
        <f>Table2[[#This Row],[Sigmoid]]*'Input Data'!$B$7</f>
        <v>456.04023491570246</v>
      </c>
    </row>
    <row r="1530" spans="1:8" x14ac:dyDescent="0.25">
      <c r="A1530">
        <v>8140</v>
      </c>
      <c r="B1530">
        <f>IF(Table2[[#This Row],[Volume]]&lt;'Input Data'!$B$9,'Input Data'!$B$9,IF(Table2[[#This Row],[Volume]]&gt;'Input Data'!$B$10,'Input Data'!$B$10,Table2[[#This Row],[Volume]]))</f>
        <v>8000</v>
      </c>
      <c r="C1530" s="18">
        <f>ROUNDDOWN((Table2[[#This Row],[Volume Used]]-'Input Data'!$B$9)/'Input Data'!$B$11,0)*'Input Data'!$B$12</f>
        <v>0.30000000000000004</v>
      </c>
      <c r="D1530" s="15">
        <f>-(Table2[[#This Row],[Volume]]*(1-Table2[[#This Row],[Discount]])*'Input Data'!$B$2)/Table2[[#This Row],[Volume]]</f>
        <v>350</v>
      </c>
      <c r="E1530">
        <f>ROUNDUP(Table2[[#This Row],[Volume]]/'Input Data'!$B$13,0)</f>
        <v>9</v>
      </c>
      <c r="F1530">
        <f>-Table2[[#This Row],[Multiplier]]*'Input Data'!$B$3</f>
        <v>450000</v>
      </c>
      <c r="G1530">
        <f>(1 - (1 / (1 + EXP(-((Table2[[#This Row],[Volume]] / 1000) - 4.25))))) * 0.4 + 0.6</f>
        <v>0.60801428361345189</v>
      </c>
      <c r="H1530">
        <f>Table2[[#This Row],[Sigmoid]]*'Input Data'!$B$7</f>
        <v>456.01071271008891</v>
      </c>
    </row>
    <row r="1531" spans="1:8" x14ac:dyDescent="0.25">
      <c r="A1531">
        <v>8145</v>
      </c>
      <c r="B1531">
        <f>IF(Table2[[#This Row],[Volume]]&lt;'Input Data'!$B$9,'Input Data'!$B$9,IF(Table2[[#This Row],[Volume]]&gt;'Input Data'!$B$10,'Input Data'!$B$10,Table2[[#This Row],[Volume]]))</f>
        <v>8000</v>
      </c>
      <c r="C1531" s="18">
        <f>ROUNDDOWN((Table2[[#This Row],[Volume Used]]-'Input Data'!$B$9)/'Input Data'!$B$11,0)*'Input Data'!$B$12</f>
        <v>0.30000000000000004</v>
      </c>
      <c r="D1531" s="15">
        <f>-(Table2[[#This Row],[Volume]]*(1-Table2[[#This Row],[Discount]])*'Input Data'!$B$2)/Table2[[#This Row],[Volume]]</f>
        <v>350</v>
      </c>
      <c r="E1531">
        <f>ROUNDUP(Table2[[#This Row],[Volume]]/'Input Data'!$B$13,0)</f>
        <v>9</v>
      </c>
      <c r="F1531">
        <f>-Table2[[#This Row],[Multiplier]]*'Input Data'!$B$3</f>
        <v>450000</v>
      </c>
      <c r="G1531">
        <f>(1 - (1 / (1 + EXP(-((Table2[[#This Row],[Volume]] / 1000) - 4.25))))) * 0.4 + 0.6</f>
        <v>0.60797510914799369</v>
      </c>
      <c r="H1531">
        <f>Table2[[#This Row],[Sigmoid]]*'Input Data'!$B$7</f>
        <v>455.98133186099528</v>
      </c>
    </row>
    <row r="1532" spans="1:8" x14ac:dyDescent="0.25">
      <c r="A1532">
        <v>8150</v>
      </c>
      <c r="B1532">
        <f>IF(Table2[[#This Row],[Volume]]&lt;'Input Data'!$B$9,'Input Data'!$B$9,IF(Table2[[#This Row],[Volume]]&gt;'Input Data'!$B$10,'Input Data'!$B$10,Table2[[#This Row],[Volume]]))</f>
        <v>8000</v>
      </c>
      <c r="C1532" s="18">
        <f>ROUNDDOWN((Table2[[#This Row],[Volume Used]]-'Input Data'!$B$9)/'Input Data'!$B$11,0)*'Input Data'!$B$12</f>
        <v>0.30000000000000004</v>
      </c>
      <c r="D1532" s="15">
        <f>-(Table2[[#This Row],[Volume]]*(1-Table2[[#This Row],[Discount]])*'Input Data'!$B$2)/Table2[[#This Row],[Volume]]</f>
        <v>350</v>
      </c>
      <c r="E1532">
        <f>ROUNDUP(Table2[[#This Row],[Volume]]/'Input Data'!$B$13,0)</f>
        <v>9</v>
      </c>
      <c r="F1532">
        <f>-Table2[[#This Row],[Multiplier]]*'Input Data'!$B$3</f>
        <v>450000</v>
      </c>
      <c r="G1532">
        <f>(1 - (1 / (1 + EXP(-((Table2[[#This Row],[Volume]] / 1000) - 4.25))))) * 0.4 + 0.6</f>
        <v>0.60793612229363092</v>
      </c>
      <c r="H1532">
        <f>Table2[[#This Row],[Sigmoid]]*'Input Data'!$B$7</f>
        <v>455.95209172022317</v>
      </c>
    </row>
    <row r="1533" spans="1:8" x14ac:dyDescent="0.25">
      <c r="A1533">
        <v>8155</v>
      </c>
      <c r="B1533">
        <f>IF(Table2[[#This Row],[Volume]]&lt;'Input Data'!$B$9,'Input Data'!$B$9,IF(Table2[[#This Row],[Volume]]&gt;'Input Data'!$B$10,'Input Data'!$B$10,Table2[[#This Row],[Volume]]))</f>
        <v>8000</v>
      </c>
      <c r="C1533" s="18">
        <f>ROUNDDOWN((Table2[[#This Row],[Volume Used]]-'Input Data'!$B$9)/'Input Data'!$B$11,0)*'Input Data'!$B$12</f>
        <v>0.30000000000000004</v>
      </c>
      <c r="D1533" s="15">
        <f>-(Table2[[#This Row],[Volume]]*(1-Table2[[#This Row],[Discount]])*'Input Data'!$B$2)/Table2[[#This Row],[Volume]]</f>
        <v>350</v>
      </c>
      <c r="E1533">
        <f>ROUNDUP(Table2[[#This Row],[Volume]]/'Input Data'!$B$13,0)</f>
        <v>9</v>
      </c>
      <c r="F1533">
        <f>-Table2[[#This Row],[Multiplier]]*'Input Data'!$B$3</f>
        <v>450000</v>
      </c>
      <c r="G1533">
        <f>(1 - (1 / (1 + EXP(-((Table2[[#This Row],[Volume]] / 1000) - 4.25))))) * 0.4 + 0.6</f>
        <v>0.60789732218968984</v>
      </c>
      <c r="H1533">
        <f>Table2[[#This Row],[Sigmoid]]*'Input Data'!$B$7</f>
        <v>455.92299164226739</v>
      </c>
    </row>
    <row r="1534" spans="1:8" x14ac:dyDescent="0.25">
      <c r="A1534">
        <v>8160</v>
      </c>
      <c r="B1534">
        <f>IF(Table2[[#This Row],[Volume]]&lt;'Input Data'!$B$9,'Input Data'!$B$9,IF(Table2[[#This Row],[Volume]]&gt;'Input Data'!$B$10,'Input Data'!$B$10,Table2[[#This Row],[Volume]]))</f>
        <v>8000</v>
      </c>
      <c r="C1534" s="18">
        <f>ROUNDDOWN((Table2[[#This Row],[Volume Used]]-'Input Data'!$B$9)/'Input Data'!$B$11,0)*'Input Data'!$B$12</f>
        <v>0.30000000000000004</v>
      </c>
      <c r="D1534" s="15">
        <f>-(Table2[[#This Row],[Volume]]*(1-Table2[[#This Row],[Discount]])*'Input Data'!$B$2)/Table2[[#This Row],[Volume]]</f>
        <v>350</v>
      </c>
      <c r="E1534">
        <f>ROUNDUP(Table2[[#This Row],[Volume]]/'Input Data'!$B$13,0)</f>
        <v>9</v>
      </c>
      <c r="F1534">
        <f>-Table2[[#This Row],[Multiplier]]*'Input Data'!$B$3</f>
        <v>450000</v>
      </c>
      <c r="G1534">
        <f>(1 - (1 / (1 + EXP(-((Table2[[#This Row],[Volume]] / 1000) - 4.25))))) * 0.4 + 0.6</f>
        <v>0.60785870797907549</v>
      </c>
      <c r="H1534">
        <f>Table2[[#This Row],[Sigmoid]]*'Input Data'!$B$7</f>
        <v>455.8940309843066</v>
      </c>
    </row>
    <row r="1535" spans="1:8" x14ac:dyDescent="0.25">
      <c r="A1535">
        <v>8165</v>
      </c>
      <c r="B1535">
        <f>IF(Table2[[#This Row],[Volume]]&lt;'Input Data'!$B$9,'Input Data'!$B$9,IF(Table2[[#This Row],[Volume]]&gt;'Input Data'!$B$10,'Input Data'!$B$10,Table2[[#This Row],[Volume]]))</f>
        <v>8000</v>
      </c>
      <c r="C1535" s="18">
        <f>ROUNDDOWN((Table2[[#This Row],[Volume Used]]-'Input Data'!$B$9)/'Input Data'!$B$11,0)*'Input Data'!$B$12</f>
        <v>0.30000000000000004</v>
      </c>
      <c r="D1535" s="15">
        <f>-(Table2[[#This Row],[Volume]]*(1-Table2[[#This Row],[Discount]])*'Input Data'!$B$2)/Table2[[#This Row],[Volume]]</f>
        <v>350</v>
      </c>
      <c r="E1535">
        <f>ROUNDUP(Table2[[#This Row],[Volume]]/'Input Data'!$B$13,0)</f>
        <v>9</v>
      </c>
      <c r="F1535">
        <f>-Table2[[#This Row],[Multiplier]]*'Input Data'!$B$3</f>
        <v>450000</v>
      </c>
      <c r="G1535">
        <f>(1 - (1 / (1 + EXP(-((Table2[[#This Row],[Volume]] / 1000) - 4.25))))) * 0.4 + 0.6</f>
        <v>0.60782027880826128</v>
      </c>
      <c r="H1535">
        <f>Table2[[#This Row],[Sigmoid]]*'Input Data'!$B$7</f>
        <v>455.86520910619595</v>
      </c>
    </row>
    <row r="1536" spans="1:8" x14ac:dyDescent="0.25">
      <c r="A1536">
        <v>8170</v>
      </c>
      <c r="B1536">
        <f>IF(Table2[[#This Row],[Volume]]&lt;'Input Data'!$B$9,'Input Data'!$B$9,IF(Table2[[#This Row],[Volume]]&gt;'Input Data'!$B$10,'Input Data'!$B$10,Table2[[#This Row],[Volume]]))</f>
        <v>8000</v>
      </c>
      <c r="C1536" s="18">
        <f>ROUNDDOWN((Table2[[#This Row],[Volume Used]]-'Input Data'!$B$9)/'Input Data'!$B$11,0)*'Input Data'!$B$12</f>
        <v>0.30000000000000004</v>
      </c>
      <c r="D1536" s="15">
        <f>-(Table2[[#This Row],[Volume]]*(1-Table2[[#This Row],[Discount]])*'Input Data'!$B$2)/Table2[[#This Row],[Volume]]</f>
        <v>350</v>
      </c>
      <c r="E1536">
        <f>ROUNDUP(Table2[[#This Row],[Volume]]/'Input Data'!$B$13,0)</f>
        <v>9</v>
      </c>
      <c r="F1536">
        <f>-Table2[[#This Row],[Multiplier]]*'Input Data'!$B$3</f>
        <v>450000</v>
      </c>
      <c r="G1536">
        <f>(1 - (1 / (1 + EXP(-((Table2[[#This Row],[Volume]] / 1000) - 4.25))))) * 0.4 + 0.6</f>
        <v>0.60778203382727725</v>
      </c>
      <c r="H1536">
        <f>Table2[[#This Row],[Sigmoid]]*'Input Data'!$B$7</f>
        <v>455.83652537045793</v>
      </c>
    </row>
    <row r="1537" spans="1:8" x14ac:dyDescent="0.25">
      <c r="A1537">
        <v>8175</v>
      </c>
      <c r="B1537">
        <f>IF(Table2[[#This Row],[Volume]]&lt;'Input Data'!$B$9,'Input Data'!$B$9,IF(Table2[[#This Row],[Volume]]&gt;'Input Data'!$B$10,'Input Data'!$B$10,Table2[[#This Row],[Volume]]))</f>
        <v>8000</v>
      </c>
      <c r="C1537" s="18">
        <f>ROUNDDOWN((Table2[[#This Row],[Volume Used]]-'Input Data'!$B$9)/'Input Data'!$B$11,0)*'Input Data'!$B$12</f>
        <v>0.30000000000000004</v>
      </c>
      <c r="D1537" s="15">
        <f>-(Table2[[#This Row],[Volume]]*(1-Table2[[#This Row],[Discount]])*'Input Data'!$B$2)/Table2[[#This Row],[Volume]]</f>
        <v>350</v>
      </c>
      <c r="E1537">
        <f>ROUNDUP(Table2[[#This Row],[Volume]]/'Input Data'!$B$13,0)</f>
        <v>9</v>
      </c>
      <c r="F1537">
        <f>-Table2[[#This Row],[Multiplier]]*'Input Data'!$B$3</f>
        <v>450000</v>
      </c>
      <c r="G1537">
        <f>(1 - (1 / (1 + EXP(-((Table2[[#This Row],[Volume]] / 1000) - 4.25))))) * 0.4 + 0.6</f>
        <v>0.607743972189699</v>
      </c>
      <c r="H1537">
        <f>Table2[[#This Row],[Sigmoid]]*'Input Data'!$B$7</f>
        <v>455.80797914227423</v>
      </c>
    </row>
    <row r="1538" spans="1:8" x14ac:dyDescent="0.25">
      <c r="A1538">
        <v>8180</v>
      </c>
      <c r="B1538">
        <f>IF(Table2[[#This Row],[Volume]]&lt;'Input Data'!$B$9,'Input Data'!$B$9,IF(Table2[[#This Row],[Volume]]&gt;'Input Data'!$B$10,'Input Data'!$B$10,Table2[[#This Row],[Volume]]))</f>
        <v>8000</v>
      </c>
      <c r="C1538" s="18">
        <f>ROUNDDOWN((Table2[[#This Row],[Volume Used]]-'Input Data'!$B$9)/'Input Data'!$B$11,0)*'Input Data'!$B$12</f>
        <v>0.30000000000000004</v>
      </c>
      <c r="D1538" s="15">
        <f>-(Table2[[#This Row],[Volume]]*(1-Table2[[#This Row],[Discount]])*'Input Data'!$B$2)/Table2[[#This Row],[Volume]]</f>
        <v>350</v>
      </c>
      <c r="E1538">
        <f>ROUNDUP(Table2[[#This Row],[Volume]]/'Input Data'!$B$13,0)</f>
        <v>9</v>
      </c>
      <c r="F1538">
        <f>-Table2[[#This Row],[Multiplier]]*'Input Data'!$B$3</f>
        <v>450000</v>
      </c>
      <c r="G1538">
        <f>(1 - (1 / (1 + EXP(-((Table2[[#This Row],[Volume]] / 1000) - 4.25))))) * 0.4 + 0.6</f>
        <v>0.60770609305263668</v>
      </c>
      <c r="H1538">
        <f>Table2[[#This Row],[Sigmoid]]*'Input Data'!$B$7</f>
        <v>455.77956978947753</v>
      </c>
    </row>
    <row r="1539" spans="1:8" x14ac:dyDescent="0.25">
      <c r="A1539">
        <v>8185</v>
      </c>
      <c r="B1539">
        <f>IF(Table2[[#This Row],[Volume]]&lt;'Input Data'!$B$9,'Input Data'!$B$9,IF(Table2[[#This Row],[Volume]]&gt;'Input Data'!$B$10,'Input Data'!$B$10,Table2[[#This Row],[Volume]]))</f>
        <v>8000</v>
      </c>
      <c r="C1539" s="18">
        <f>ROUNDDOWN((Table2[[#This Row],[Volume Used]]-'Input Data'!$B$9)/'Input Data'!$B$11,0)*'Input Data'!$B$12</f>
        <v>0.30000000000000004</v>
      </c>
      <c r="D1539" s="15">
        <f>-(Table2[[#This Row],[Volume]]*(1-Table2[[#This Row],[Discount]])*'Input Data'!$B$2)/Table2[[#This Row],[Volume]]</f>
        <v>350</v>
      </c>
      <c r="E1539">
        <f>ROUNDUP(Table2[[#This Row],[Volume]]/'Input Data'!$B$13,0)</f>
        <v>9</v>
      </c>
      <c r="F1539">
        <f>-Table2[[#This Row],[Multiplier]]*'Input Data'!$B$3</f>
        <v>450000</v>
      </c>
      <c r="G1539">
        <f>(1 - (1 / (1 + EXP(-((Table2[[#This Row],[Volume]] / 1000) - 4.25))))) * 0.4 + 0.6</f>
        <v>0.60766839557672314</v>
      </c>
      <c r="H1539">
        <f>Table2[[#This Row],[Sigmoid]]*'Input Data'!$B$7</f>
        <v>455.75129668254237</v>
      </c>
    </row>
    <row r="1540" spans="1:8" x14ac:dyDescent="0.25">
      <c r="A1540">
        <v>8190</v>
      </c>
      <c r="B1540">
        <f>IF(Table2[[#This Row],[Volume]]&lt;'Input Data'!$B$9,'Input Data'!$B$9,IF(Table2[[#This Row],[Volume]]&gt;'Input Data'!$B$10,'Input Data'!$B$10,Table2[[#This Row],[Volume]]))</f>
        <v>8000</v>
      </c>
      <c r="C1540" s="18">
        <f>ROUNDDOWN((Table2[[#This Row],[Volume Used]]-'Input Data'!$B$9)/'Input Data'!$B$11,0)*'Input Data'!$B$12</f>
        <v>0.30000000000000004</v>
      </c>
      <c r="D1540" s="15">
        <f>-(Table2[[#This Row],[Volume]]*(1-Table2[[#This Row],[Discount]])*'Input Data'!$B$2)/Table2[[#This Row],[Volume]]</f>
        <v>350</v>
      </c>
      <c r="E1540">
        <f>ROUNDUP(Table2[[#This Row],[Volume]]/'Input Data'!$B$13,0)</f>
        <v>9</v>
      </c>
      <c r="F1540">
        <f>-Table2[[#This Row],[Multiplier]]*'Input Data'!$B$3</f>
        <v>450000</v>
      </c>
      <c r="G1540">
        <f>(1 - (1 / (1 + EXP(-((Table2[[#This Row],[Volume]] / 1000) - 4.25))))) * 0.4 + 0.6</f>
        <v>0.60763087892610324</v>
      </c>
      <c r="H1540">
        <f>Table2[[#This Row],[Sigmoid]]*'Input Data'!$B$7</f>
        <v>455.72315919457742</v>
      </c>
    </row>
    <row r="1541" spans="1:8" x14ac:dyDescent="0.25">
      <c r="A1541">
        <v>8195</v>
      </c>
      <c r="B1541">
        <f>IF(Table2[[#This Row],[Volume]]&lt;'Input Data'!$B$9,'Input Data'!$B$9,IF(Table2[[#This Row],[Volume]]&gt;'Input Data'!$B$10,'Input Data'!$B$10,Table2[[#This Row],[Volume]]))</f>
        <v>8000</v>
      </c>
      <c r="C1541" s="18">
        <f>ROUNDDOWN((Table2[[#This Row],[Volume Used]]-'Input Data'!$B$9)/'Input Data'!$B$11,0)*'Input Data'!$B$12</f>
        <v>0.30000000000000004</v>
      </c>
      <c r="D1541" s="15">
        <f>-(Table2[[#This Row],[Volume]]*(1-Table2[[#This Row],[Discount]])*'Input Data'!$B$2)/Table2[[#This Row],[Volume]]</f>
        <v>350</v>
      </c>
      <c r="E1541">
        <f>ROUNDUP(Table2[[#This Row],[Volume]]/'Input Data'!$B$13,0)</f>
        <v>9</v>
      </c>
      <c r="F1541">
        <f>-Table2[[#This Row],[Multiplier]]*'Input Data'!$B$3</f>
        <v>450000</v>
      </c>
      <c r="G1541">
        <f>(1 - (1 / (1 + EXP(-((Table2[[#This Row],[Volume]] / 1000) - 4.25))))) * 0.4 + 0.6</f>
        <v>0.60759354226842255</v>
      </c>
      <c r="H1541">
        <f>Table2[[#This Row],[Sigmoid]]*'Input Data'!$B$7</f>
        <v>455.69515670131693</v>
      </c>
    </row>
    <row r="1542" spans="1:8" x14ac:dyDescent="0.25">
      <c r="A1542">
        <v>8200</v>
      </c>
      <c r="B1542">
        <f>IF(Table2[[#This Row],[Volume]]&lt;'Input Data'!$B$9,'Input Data'!$B$9,IF(Table2[[#This Row],[Volume]]&gt;'Input Data'!$B$10,'Input Data'!$B$10,Table2[[#This Row],[Volume]]))</f>
        <v>8000</v>
      </c>
      <c r="C1542" s="18">
        <f>ROUNDDOWN((Table2[[#This Row],[Volume Used]]-'Input Data'!$B$9)/'Input Data'!$B$11,0)*'Input Data'!$B$12</f>
        <v>0.30000000000000004</v>
      </c>
      <c r="D1542" s="15">
        <f>-(Table2[[#This Row],[Volume]]*(1-Table2[[#This Row],[Discount]])*'Input Data'!$B$2)/Table2[[#This Row],[Volume]]</f>
        <v>350</v>
      </c>
      <c r="E1542">
        <f>ROUNDUP(Table2[[#This Row],[Volume]]/'Input Data'!$B$13,0)</f>
        <v>9</v>
      </c>
      <c r="F1542">
        <f>-Table2[[#This Row],[Multiplier]]*'Input Data'!$B$3</f>
        <v>450000</v>
      </c>
      <c r="G1542">
        <f>(1 - (1 / (1 + EXP(-((Table2[[#This Row],[Volume]] / 1000) - 4.25))))) * 0.4 + 0.6</f>
        <v>0.60755638477481566</v>
      </c>
      <c r="H1542">
        <f>Table2[[#This Row],[Sigmoid]]*'Input Data'!$B$7</f>
        <v>455.66728858111173</v>
      </c>
    </row>
    <row r="1543" spans="1:8" x14ac:dyDescent="0.25">
      <c r="A1543">
        <v>8205</v>
      </c>
      <c r="B1543">
        <f>IF(Table2[[#This Row],[Volume]]&lt;'Input Data'!$B$9,'Input Data'!$B$9,IF(Table2[[#This Row],[Volume]]&gt;'Input Data'!$B$10,'Input Data'!$B$10,Table2[[#This Row],[Volume]]))</f>
        <v>8000</v>
      </c>
      <c r="C1543" s="18">
        <f>ROUNDDOWN((Table2[[#This Row],[Volume Used]]-'Input Data'!$B$9)/'Input Data'!$B$11,0)*'Input Data'!$B$12</f>
        <v>0.30000000000000004</v>
      </c>
      <c r="D1543" s="15">
        <f>-(Table2[[#This Row],[Volume]]*(1-Table2[[#This Row],[Discount]])*'Input Data'!$B$2)/Table2[[#This Row],[Volume]]</f>
        <v>350</v>
      </c>
      <c r="E1543">
        <f>ROUNDUP(Table2[[#This Row],[Volume]]/'Input Data'!$B$13,0)</f>
        <v>9</v>
      </c>
      <c r="F1543">
        <f>-Table2[[#This Row],[Multiplier]]*'Input Data'!$B$3</f>
        <v>450000</v>
      </c>
      <c r="G1543">
        <f>(1 - (1 / (1 + EXP(-((Table2[[#This Row],[Volume]] / 1000) - 4.25))))) * 0.4 + 0.6</f>
        <v>0.60751940561989548</v>
      </c>
      <c r="H1543">
        <f>Table2[[#This Row],[Sigmoid]]*'Input Data'!$B$7</f>
        <v>455.63955421492159</v>
      </c>
    </row>
    <row r="1544" spans="1:8" x14ac:dyDescent="0.25">
      <c r="A1544">
        <v>8210</v>
      </c>
      <c r="B1544">
        <f>IF(Table2[[#This Row],[Volume]]&lt;'Input Data'!$B$9,'Input Data'!$B$9,IF(Table2[[#This Row],[Volume]]&gt;'Input Data'!$B$10,'Input Data'!$B$10,Table2[[#This Row],[Volume]]))</f>
        <v>8000</v>
      </c>
      <c r="C1544" s="18">
        <f>ROUNDDOWN((Table2[[#This Row],[Volume Used]]-'Input Data'!$B$9)/'Input Data'!$B$11,0)*'Input Data'!$B$12</f>
        <v>0.30000000000000004</v>
      </c>
      <c r="D1544" s="15">
        <f>-(Table2[[#This Row],[Volume]]*(1-Table2[[#This Row],[Discount]])*'Input Data'!$B$2)/Table2[[#This Row],[Volume]]</f>
        <v>350</v>
      </c>
      <c r="E1544">
        <f>ROUNDUP(Table2[[#This Row],[Volume]]/'Input Data'!$B$13,0)</f>
        <v>9</v>
      </c>
      <c r="F1544">
        <f>-Table2[[#This Row],[Multiplier]]*'Input Data'!$B$3</f>
        <v>450000</v>
      </c>
      <c r="G1544">
        <f>(1 - (1 / (1 + EXP(-((Table2[[#This Row],[Volume]] / 1000) - 4.25))))) * 0.4 + 0.6</f>
        <v>0.60748260398174181</v>
      </c>
      <c r="H1544">
        <f>Table2[[#This Row],[Sigmoid]]*'Input Data'!$B$7</f>
        <v>455.61195298630633</v>
      </c>
    </row>
    <row r="1545" spans="1:8" x14ac:dyDescent="0.25">
      <c r="A1545">
        <v>8215</v>
      </c>
      <c r="B1545">
        <f>IF(Table2[[#This Row],[Volume]]&lt;'Input Data'!$B$9,'Input Data'!$B$9,IF(Table2[[#This Row],[Volume]]&gt;'Input Data'!$B$10,'Input Data'!$B$10,Table2[[#This Row],[Volume]]))</f>
        <v>8000</v>
      </c>
      <c r="C1545" s="18">
        <f>ROUNDDOWN((Table2[[#This Row],[Volume Used]]-'Input Data'!$B$9)/'Input Data'!$B$11,0)*'Input Data'!$B$12</f>
        <v>0.30000000000000004</v>
      </c>
      <c r="D1545" s="15">
        <f>-(Table2[[#This Row],[Volume]]*(1-Table2[[#This Row],[Discount]])*'Input Data'!$B$2)/Table2[[#This Row],[Volume]]</f>
        <v>350</v>
      </c>
      <c r="E1545">
        <f>ROUNDUP(Table2[[#This Row],[Volume]]/'Input Data'!$B$13,0)</f>
        <v>9</v>
      </c>
      <c r="F1545">
        <f>-Table2[[#This Row],[Multiplier]]*'Input Data'!$B$3</f>
        <v>450000</v>
      </c>
      <c r="G1545">
        <f>(1 - (1 / (1 + EXP(-((Table2[[#This Row],[Volume]] / 1000) - 4.25))))) * 0.4 + 0.6</f>
        <v>0.60744597904188991</v>
      </c>
      <c r="H1545">
        <f>Table2[[#This Row],[Sigmoid]]*'Input Data'!$B$7</f>
        <v>455.58448428141742</v>
      </c>
    </row>
    <row r="1546" spans="1:8" x14ac:dyDescent="0.25">
      <c r="A1546">
        <v>8220</v>
      </c>
      <c r="B1546">
        <f>IF(Table2[[#This Row],[Volume]]&lt;'Input Data'!$B$9,'Input Data'!$B$9,IF(Table2[[#This Row],[Volume]]&gt;'Input Data'!$B$10,'Input Data'!$B$10,Table2[[#This Row],[Volume]]))</f>
        <v>8000</v>
      </c>
      <c r="C1546" s="18">
        <f>ROUNDDOWN((Table2[[#This Row],[Volume Used]]-'Input Data'!$B$9)/'Input Data'!$B$11,0)*'Input Data'!$B$12</f>
        <v>0.30000000000000004</v>
      </c>
      <c r="D1546" s="15">
        <f>-(Table2[[#This Row],[Volume]]*(1-Table2[[#This Row],[Discount]])*'Input Data'!$B$2)/Table2[[#This Row],[Volume]]</f>
        <v>350</v>
      </c>
      <c r="E1546">
        <f>ROUNDUP(Table2[[#This Row],[Volume]]/'Input Data'!$B$13,0)</f>
        <v>9</v>
      </c>
      <c r="F1546">
        <f>-Table2[[#This Row],[Multiplier]]*'Input Data'!$B$3</f>
        <v>450000</v>
      </c>
      <c r="G1546">
        <f>(1 - (1 / (1 + EXP(-((Table2[[#This Row],[Volume]] / 1000) - 4.25))))) * 0.4 + 0.6</f>
        <v>0.60740952998531972</v>
      </c>
      <c r="H1546">
        <f>Table2[[#This Row],[Sigmoid]]*'Input Data'!$B$7</f>
        <v>455.55714748898981</v>
      </c>
    </row>
    <row r="1547" spans="1:8" x14ac:dyDescent="0.25">
      <c r="A1547">
        <v>8225</v>
      </c>
      <c r="B1547">
        <f>IF(Table2[[#This Row],[Volume]]&lt;'Input Data'!$B$9,'Input Data'!$B$9,IF(Table2[[#This Row],[Volume]]&gt;'Input Data'!$B$10,'Input Data'!$B$10,Table2[[#This Row],[Volume]]))</f>
        <v>8000</v>
      </c>
      <c r="C1547" s="18">
        <f>ROUNDDOWN((Table2[[#This Row],[Volume Used]]-'Input Data'!$B$9)/'Input Data'!$B$11,0)*'Input Data'!$B$12</f>
        <v>0.30000000000000004</v>
      </c>
      <c r="D1547" s="15">
        <f>-(Table2[[#This Row],[Volume]]*(1-Table2[[#This Row],[Discount]])*'Input Data'!$B$2)/Table2[[#This Row],[Volume]]</f>
        <v>350</v>
      </c>
      <c r="E1547">
        <f>ROUNDUP(Table2[[#This Row],[Volume]]/'Input Data'!$B$13,0)</f>
        <v>9</v>
      </c>
      <c r="F1547">
        <f>-Table2[[#This Row],[Multiplier]]*'Input Data'!$B$3</f>
        <v>450000</v>
      </c>
      <c r="G1547">
        <f>(1 - (1 / (1 + EXP(-((Table2[[#This Row],[Volume]] / 1000) - 4.25))))) * 0.4 + 0.6</f>
        <v>0.6073732560004439</v>
      </c>
      <c r="H1547">
        <f>Table2[[#This Row],[Sigmoid]]*'Input Data'!$B$7</f>
        <v>455.52994200033294</v>
      </c>
    </row>
    <row r="1548" spans="1:8" x14ac:dyDescent="0.25">
      <c r="A1548">
        <v>8230</v>
      </c>
      <c r="B1548">
        <f>IF(Table2[[#This Row],[Volume]]&lt;'Input Data'!$B$9,'Input Data'!$B$9,IF(Table2[[#This Row],[Volume]]&gt;'Input Data'!$B$10,'Input Data'!$B$10,Table2[[#This Row],[Volume]]))</f>
        <v>8000</v>
      </c>
      <c r="C1548" s="18">
        <f>ROUNDDOWN((Table2[[#This Row],[Volume Used]]-'Input Data'!$B$9)/'Input Data'!$B$11,0)*'Input Data'!$B$12</f>
        <v>0.30000000000000004</v>
      </c>
      <c r="D1548" s="15">
        <f>-(Table2[[#This Row],[Volume]]*(1-Table2[[#This Row],[Discount]])*'Input Data'!$B$2)/Table2[[#This Row],[Volume]]</f>
        <v>350</v>
      </c>
      <c r="E1548">
        <f>ROUNDUP(Table2[[#This Row],[Volume]]/'Input Data'!$B$13,0)</f>
        <v>9</v>
      </c>
      <c r="F1548">
        <f>-Table2[[#This Row],[Multiplier]]*'Input Data'!$B$3</f>
        <v>450000</v>
      </c>
      <c r="G1548">
        <f>(1 - (1 / (1 + EXP(-((Table2[[#This Row],[Volume]] / 1000) - 4.25))))) * 0.4 + 0.6</f>
        <v>0.60733715627909735</v>
      </c>
      <c r="H1548">
        <f>Table2[[#This Row],[Sigmoid]]*'Input Data'!$B$7</f>
        <v>455.50286720932303</v>
      </c>
    </row>
    <row r="1549" spans="1:8" x14ac:dyDescent="0.25">
      <c r="A1549">
        <v>8235</v>
      </c>
      <c r="B1549">
        <f>IF(Table2[[#This Row],[Volume]]&lt;'Input Data'!$B$9,'Input Data'!$B$9,IF(Table2[[#This Row],[Volume]]&gt;'Input Data'!$B$10,'Input Data'!$B$10,Table2[[#This Row],[Volume]]))</f>
        <v>8000</v>
      </c>
      <c r="C1549" s="18">
        <f>ROUNDDOWN((Table2[[#This Row],[Volume Used]]-'Input Data'!$B$9)/'Input Data'!$B$11,0)*'Input Data'!$B$12</f>
        <v>0.30000000000000004</v>
      </c>
      <c r="D1549" s="15">
        <f>-(Table2[[#This Row],[Volume]]*(1-Table2[[#This Row],[Discount]])*'Input Data'!$B$2)/Table2[[#This Row],[Volume]]</f>
        <v>350</v>
      </c>
      <c r="E1549">
        <f>ROUNDUP(Table2[[#This Row],[Volume]]/'Input Data'!$B$13,0)</f>
        <v>9</v>
      </c>
      <c r="F1549">
        <f>-Table2[[#This Row],[Multiplier]]*'Input Data'!$B$3</f>
        <v>450000</v>
      </c>
      <c r="G1549">
        <f>(1 - (1 / (1 + EXP(-((Table2[[#This Row],[Volume]] / 1000) - 4.25))))) * 0.4 + 0.6</f>
        <v>0.60730123001652536</v>
      </c>
      <c r="H1549">
        <f>Table2[[#This Row],[Sigmoid]]*'Input Data'!$B$7</f>
        <v>455.47592251239405</v>
      </c>
    </row>
    <row r="1550" spans="1:8" x14ac:dyDescent="0.25">
      <c r="A1550">
        <v>8240</v>
      </c>
      <c r="B1550">
        <f>IF(Table2[[#This Row],[Volume]]&lt;'Input Data'!$B$9,'Input Data'!$B$9,IF(Table2[[#This Row],[Volume]]&gt;'Input Data'!$B$10,'Input Data'!$B$10,Table2[[#This Row],[Volume]]))</f>
        <v>8000</v>
      </c>
      <c r="C1550" s="18">
        <f>ROUNDDOWN((Table2[[#This Row],[Volume Used]]-'Input Data'!$B$9)/'Input Data'!$B$11,0)*'Input Data'!$B$12</f>
        <v>0.30000000000000004</v>
      </c>
      <c r="D1550" s="15">
        <f>-(Table2[[#This Row],[Volume]]*(1-Table2[[#This Row],[Discount]])*'Input Data'!$B$2)/Table2[[#This Row],[Volume]]</f>
        <v>350</v>
      </c>
      <c r="E1550">
        <f>ROUNDUP(Table2[[#This Row],[Volume]]/'Input Data'!$B$13,0)</f>
        <v>9</v>
      </c>
      <c r="F1550">
        <f>-Table2[[#This Row],[Multiplier]]*'Input Data'!$B$3</f>
        <v>450000</v>
      </c>
      <c r="G1550">
        <f>(1 - (1 / (1 + EXP(-((Table2[[#This Row],[Volume]] / 1000) - 4.25))))) * 0.4 + 0.6</f>
        <v>0.60726547641137307</v>
      </c>
      <c r="H1550">
        <f>Table2[[#This Row],[Sigmoid]]*'Input Data'!$B$7</f>
        <v>455.44910730852979</v>
      </c>
    </row>
    <row r="1551" spans="1:8" x14ac:dyDescent="0.25">
      <c r="A1551">
        <v>8245</v>
      </c>
      <c r="B1551">
        <f>IF(Table2[[#This Row],[Volume]]&lt;'Input Data'!$B$9,'Input Data'!$B$9,IF(Table2[[#This Row],[Volume]]&gt;'Input Data'!$B$10,'Input Data'!$B$10,Table2[[#This Row],[Volume]]))</f>
        <v>8000</v>
      </c>
      <c r="C1551" s="18">
        <f>ROUNDDOWN((Table2[[#This Row],[Volume Used]]-'Input Data'!$B$9)/'Input Data'!$B$11,0)*'Input Data'!$B$12</f>
        <v>0.30000000000000004</v>
      </c>
      <c r="D1551" s="15">
        <f>-(Table2[[#This Row],[Volume]]*(1-Table2[[#This Row],[Discount]])*'Input Data'!$B$2)/Table2[[#This Row],[Volume]]</f>
        <v>350</v>
      </c>
      <c r="E1551">
        <f>ROUNDUP(Table2[[#This Row],[Volume]]/'Input Data'!$B$13,0)</f>
        <v>9</v>
      </c>
      <c r="F1551">
        <f>-Table2[[#This Row],[Multiplier]]*'Input Data'!$B$3</f>
        <v>450000</v>
      </c>
      <c r="G1551">
        <f>(1 - (1 / (1 + EXP(-((Table2[[#This Row],[Volume]] / 1000) - 4.25))))) * 0.4 + 0.6</f>
        <v>0.60722989466567334</v>
      </c>
      <c r="H1551">
        <f>Table2[[#This Row],[Sigmoid]]*'Input Data'!$B$7</f>
        <v>455.422420999255</v>
      </c>
    </row>
    <row r="1552" spans="1:8" x14ac:dyDescent="0.25">
      <c r="A1552">
        <v>8250</v>
      </c>
      <c r="B1552">
        <f>IF(Table2[[#This Row],[Volume]]&lt;'Input Data'!$B$9,'Input Data'!$B$9,IF(Table2[[#This Row],[Volume]]&gt;'Input Data'!$B$10,'Input Data'!$B$10,Table2[[#This Row],[Volume]]))</f>
        <v>8000</v>
      </c>
      <c r="C1552" s="18">
        <f>ROUNDDOWN((Table2[[#This Row],[Volume Used]]-'Input Data'!$B$9)/'Input Data'!$B$11,0)*'Input Data'!$B$12</f>
        <v>0.30000000000000004</v>
      </c>
      <c r="D1552" s="15">
        <f>-(Table2[[#This Row],[Volume]]*(1-Table2[[#This Row],[Discount]])*'Input Data'!$B$2)/Table2[[#This Row],[Volume]]</f>
        <v>350</v>
      </c>
      <c r="E1552">
        <f>ROUNDUP(Table2[[#This Row],[Volume]]/'Input Data'!$B$13,0)</f>
        <v>9</v>
      </c>
      <c r="F1552">
        <f>-Table2[[#This Row],[Multiplier]]*'Input Data'!$B$3</f>
        <v>450000</v>
      </c>
      <c r="G1552">
        <f>(1 - (1 / (1 + EXP(-((Table2[[#This Row],[Volume]] / 1000) - 4.25))))) * 0.4 + 0.6</f>
        <v>0.60719448398483655</v>
      </c>
      <c r="H1552">
        <f>Table2[[#This Row],[Sigmoid]]*'Input Data'!$B$7</f>
        <v>455.39586298862741</v>
      </c>
    </row>
    <row r="1553" spans="1:8" x14ac:dyDescent="0.25">
      <c r="A1553">
        <v>8255</v>
      </c>
      <c r="B1553">
        <f>IF(Table2[[#This Row],[Volume]]&lt;'Input Data'!$B$9,'Input Data'!$B$9,IF(Table2[[#This Row],[Volume]]&gt;'Input Data'!$B$10,'Input Data'!$B$10,Table2[[#This Row],[Volume]]))</f>
        <v>8000</v>
      </c>
      <c r="C1553" s="18">
        <f>ROUNDDOWN((Table2[[#This Row],[Volume Used]]-'Input Data'!$B$9)/'Input Data'!$B$11,0)*'Input Data'!$B$12</f>
        <v>0.30000000000000004</v>
      </c>
      <c r="D1553" s="15">
        <f>-(Table2[[#This Row],[Volume]]*(1-Table2[[#This Row],[Discount]])*'Input Data'!$B$2)/Table2[[#This Row],[Volume]]</f>
        <v>350</v>
      </c>
      <c r="E1553">
        <f>ROUNDUP(Table2[[#This Row],[Volume]]/'Input Data'!$B$13,0)</f>
        <v>9</v>
      </c>
      <c r="F1553">
        <f>-Table2[[#This Row],[Multiplier]]*'Input Data'!$B$3</f>
        <v>450000</v>
      </c>
      <c r="G1553">
        <f>(1 - (1 / (1 + EXP(-((Table2[[#This Row],[Volume]] / 1000) - 4.25))))) * 0.4 + 0.6</f>
        <v>0.60715924357763862</v>
      </c>
      <c r="H1553">
        <f>Table2[[#This Row],[Sigmoid]]*'Input Data'!$B$7</f>
        <v>455.36943268322898</v>
      </c>
    </row>
    <row r="1554" spans="1:8" x14ac:dyDescent="0.25">
      <c r="A1554">
        <v>8260</v>
      </c>
      <c r="B1554">
        <f>IF(Table2[[#This Row],[Volume]]&lt;'Input Data'!$B$9,'Input Data'!$B$9,IF(Table2[[#This Row],[Volume]]&gt;'Input Data'!$B$10,'Input Data'!$B$10,Table2[[#This Row],[Volume]]))</f>
        <v>8000</v>
      </c>
      <c r="C1554" s="18">
        <f>ROUNDDOWN((Table2[[#This Row],[Volume Used]]-'Input Data'!$B$9)/'Input Data'!$B$11,0)*'Input Data'!$B$12</f>
        <v>0.30000000000000004</v>
      </c>
      <c r="D1554" s="15">
        <f>-(Table2[[#This Row],[Volume]]*(1-Table2[[#This Row],[Discount]])*'Input Data'!$B$2)/Table2[[#This Row],[Volume]]</f>
        <v>350</v>
      </c>
      <c r="E1554">
        <f>ROUNDUP(Table2[[#This Row],[Volume]]/'Input Data'!$B$13,0)</f>
        <v>9</v>
      </c>
      <c r="F1554">
        <f>-Table2[[#This Row],[Multiplier]]*'Input Data'!$B$3</f>
        <v>450000</v>
      </c>
      <c r="G1554">
        <f>(1 - (1 / (1 + EXP(-((Table2[[#This Row],[Volume]] / 1000) - 4.25))))) * 0.4 + 0.6</f>
        <v>0.6071241726562101</v>
      </c>
      <c r="H1554">
        <f>Table2[[#This Row],[Sigmoid]]*'Input Data'!$B$7</f>
        <v>455.34312949215757</v>
      </c>
    </row>
    <row r="1555" spans="1:8" x14ac:dyDescent="0.25">
      <c r="A1555">
        <v>8265</v>
      </c>
      <c r="B1555">
        <f>IF(Table2[[#This Row],[Volume]]&lt;'Input Data'!$B$9,'Input Data'!$B$9,IF(Table2[[#This Row],[Volume]]&gt;'Input Data'!$B$10,'Input Data'!$B$10,Table2[[#This Row],[Volume]]))</f>
        <v>8000</v>
      </c>
      <c r="C1555" s="18">
        <f>ROUNDDOWN((Table2[[#This Row],[Volume Used]]-'Input Data'!$B$9)/'Input Data'!$B$11,0)*'Input Data'!$B$12</f>
        <v>0.30000000000000004</v>
      </c>
      <c r="D1555" s="15">
        <f>-(Table2[[#This Row],[Volume]]*(1-Table2[[#This Row],[Discount]])*'Input Data'!$B$2)/Table2[[#This Row],[Volume]]</f>
        <v>350</v>
      </c>
      <c r="E1555">
        <f>ROUNDUP(Table2[[#This Row],[Volume]]/'Input Data'!$B$13,0)</f>
        <v>9</v>
      </c>
      <c r="F1555">
        <f>-Table2[[#This Row],[Multiplier]]*'Input Data'!$B$3</f>
        <v>450000</v>
      </c>
      <c r="G1555">
        <f>(1 - (1 / (1 + EXP(-((Table2[[#This Row],[Volume]] / 1000) - 4.25))))) * 0.4 + 0.6</f>
        <v>0.60708927043602479</v>
      </c>
      <c r="H1555">
        <f>Table2[[#This Row],[Sigmoid]]*'Input Data'!$B$7</f>
        <v>455.31695282701861</v>
      </c>
    </row>
    <row r="1556" spans="1:8" x14ac:dyDescent="0.25">
      <c r="A1556">
        <v>8270</v>
      </c>
      <c r="B1556">
        <f>IF(Table2[[#This Row],[Volume]]&lt;'Input Data'!$B$9,'Input Data'!$B$9,IF(Table2[[#This Row],[Volume]]&gt;'Input Data'!$B$10,'Input Data'!$B$10,Table2[[#This Row],[Volume]]))</f>
        <v>8000</v>
      </c>
      <c r="C1556" s="18">
        <f>ROUNDDOWN((Table2[[#This Row],[Volume Used]]-'Input Data'!$B$9)/'Input Data'!$B$11,0)*'Input Data'!$B$12</f>
        <v>0.30000000000000004</v>
      </c>
      <c r="D1556" s="15">
        <f>-(Table2[[#This Row],[Volume]]*(1-Table2[[#This Row],[Discount]])*'Input Data'!$B$2)/Table2[[#This Row],[Volume]]</f>
        <v>350</v>
      </c>
      <c r="E1556">
        <f>ROUNDUP(Table2[[#This Row],[Volume]]/'Input Data'!$B$13,0)</f>
        <v>9</v>
      </c>
      <c r="F1556">
        <f>-Table2[[#This Row],[Multiplier]]*'Input Data'!$B$3</f>
        <v>450000</v>
      </c>
      <c r="G1556">
        <f>(1 - (1 / (1 + EXP(-((Table2[[#This Row],[Volume]] / 1000) - 4.25))))) * 0.4 + 0.6</f>
        <v>0.60705453613588911</v>
      </c>
      <c r="H1556">
        <f>Table2[[#This Row],[Sigmoid]]*'Input Data'!$B$7</f>
        <v>455.29090210191686</v>
      </c>
    </row>
    <row r="1557" spans="1:8" x14ac:dyDescent="0.25">
      <c r="A1557">
        <v>8275</v>
      </c>
      <c r="B1557">
        <f>IF(Table2[[#This Row],[Volume]]&lt;'Input Data'!$B$9,'Input Data'!$B$9,IF(Table2[[#This Row],[Volume]]&gt;'Input Data'!$B$10,'Input Data'!$B$10,Table2[[#This Row],[Volume]]))</f>
        <v>8000</v>
      </c>
      <c r="C1557" s="18">
        <f>ROUNDDOWN((Table2[[#This Row],[Volume Used]]-'Input Data'!$B$9)/'Input Data'!$B$11,0)*'Input Data'!$B$12</f>
        <v>0.30000000000000004</v>
      </c>
      <c r="D1557" s="15">
        <f>-(Table2[[#This Row],[Volume]]*(1-Table2[[#This Row],[Discount]])*'Input Data'!$B$2)/Table2[[#This Row],[Volume]]</f>
        <v>350</v>
      </c>
      <c r="E1557">
        <f>ROUNDUP(Table2[[#This Row],[Volume]]/'Input Data'!$B$13,0)</f>
        <v>9</v>
      </c>
      <c r="F1557">
        <f>-Table2[[#This Row],[Multiplier]]*'Input Data'!$B$3</f>
        <v>450000</v>
      </c>
      <c r="G1557">
        <f>(1 - (1 / (1 + EXP(-((Table2[[#This Row],[Volume]] / 1000) - 4.25))))) * 0.4 + 0.6</f>
        <v>0.60701996897792976</v>
      </c>
      <c r="H1557">
        <f>Table2[[#This Row],[Sigmoid]]*'Input Data'!$B$7</f>
        <v>455.26497673344733</v>
      </c>
    </row>
    <row r="1558" spans="1:8" x14ac:dyDescent="0.25">
      <c r="A1558">
        <v>8280</v>
      </c>
      <c r="B1558">
        <f>IF(Table2[[#This Row],[Volume]]&lt;'Input Data'!$B$9,'Input Data'!$B$9,IF(Table2[[#This Row],[Volume]]&gt;'Input Data'!$B$10,'Input Data'!$B$10,Table2[[#This Row],[Volume]]))</f>
        <v>8000</v>
      </c>
      <c r="C1558" s="18">
        <f>ROUNDDOWN((Table2[[#This Row],[Volume Used]]-'Input Data'!$B$9)/'Input Data'!$B$11,0)*'Input Data'!$B$12</f>
        <v>0.30000000000000004</v>
      </c>
      <c r="D1558" s="15">
        <f>-(Table2[[#This Row],[Volume]]*(1-Table2[[#This Row],[Discount]])*'Input Data'!$B$2)/Table2[[#This Row],[Volume]]</f>
        <v>350</v>
      </c>
      <c r="E1558">
        <f>ROUNDUP(Table2[[#This Row],[Volume]]/'Input Data'!$B$13,0)</f>
        <v>9</v>
      </c>
      <c r="F1558">
        <f>-Table2[[#This Row],[Multiplier]]*'Input Data'!$B$3</f>
        <v>450000</v>
      </c>
      <c r="G1558">
        <f>(1 - (1 / (1 + EXP(-((Table2[[#This Row],[Volume]] / 1000) - 4.25))))) * 0.4 + 0.6</f>
        <v>0.60698556818758387</v>
      </c>
      <c r="H1558">
        <f>Table2[[#This Row],[Sigmoid]]*'Input Data'!$B$7</f>
        <v>455.2391761406879</v>
      </c>
    </row>
    <row r="1559" spans="1:8" x14ac:dyDescent="0.25">
      <c r="A1559">
        <v>8285</v>
      </c>
      <c r="B1559">
        <f>IF(Table2[[#This Row],[Volume]]&lt;'Input Data'!$B$9,'Input Data'!$B$9,IF(Table2[[#This Row],[Volume]]&gt;'Input Data'!$B$10,'Input Data'!$B$10,Table2[[#This Row],[Volume]]))</f>
        <v>8000</v>
      </c>
      <c r="C1559" s="18">
        <f>ROUNDDOWN((Table2[[#This Row],[Volume Used]]-'Input Data'!$B$9)/'Input Data'!$B$11,0)*'Input Data'!$B$12</f>
        <v>0.30000000000000004</v>
      </c>
      <c r="D1559" s="15">
        <f>-(Table2[[#This Row],[Volume]]*(1-Table2[[#This Row],[Discount]])*'Input Data'!$B$2)/Table2[[#This Row],[Volume]]</f>
        <v>350</v>
      </c>
      <c r="E1559">
        <f>ROUNDUP(Table2[[#This Row],[Volume]]/'Input Data'!$B$13,0)</f>
        <v>9</v>
      </c>
      <c r="F1559">
        <f>-Table2[[#This Row],[Multiplier]]*'Input Data'!$B$3</f>
        <v>450000</v>
      </c>
      <c r="G1559">
        <f>(1 - (1 / (1 + EXP(-((Table2[[#This Row],[Volume]] / 1000) - 4.25))))) * 0.4 + 0.6</f>
        <v>0.60695133299358706</v>
      </c>
      <c r="H1559">
        <f>Table2[[#This Row],[Sigmoid]]*'Input Data'!$B$7</f>
        <v>455.21349974519029</v>
      </c>
    </row>
    <row r="1560" spans="1:8" x14ac:dyDescent="0.25">
      <c r="A1560">
        <v>8290</v>
      </c>
      <c r="B1560">
        <f>IF(Table2[[#This Row],[Volume]]&lt;'Input Data'!$B$9,'Input Data'!$B$9,IF(Table2[[#This Row],[Volume]]&gt;'Input Data'!$B$10,'Input Data'!$B$10,Table2[[#This Row],[Volume]]))</f>
        <v>8000</v>
      </c>
      <c r="C1560" s="18">
        <f>ROUNDDOWN((Table2[[#This Row],[Volume Used]]-'Input Data'!$B$9)/'Input Data'!$B$11,0)*'Input Data'!$B$12</f>
        <v>0.30000000000000004</v>
      </c>
      <c r="D1560" s="15">
        <f>-(Table2[[#This Row],[Volume]]*(1-Table2[[#This Row],[Discount]])*'Input Data'!$B$2)/Table2[[#This Row],[Volume]]</f>
        <v>350</v>
      </c>
      <c r="E1560">
        <f>ROUNDUP(Table2[[#This Row],[Volume]]/'Input Data'!$B$13,0)</f>
        <v>9</v>
      </c>
      <c r="F1560">
        <f>-Table2[[#This Row],[Multiplier]]*'Input Data'!$B$3</f>
        <v>450000</v>
      </c>
      <c r="G1560">
        <f>(1 - (1 / (1 + EXP(-((Table2[[#This Row],[Volume]] / 1000) - 4.25))))) * 0.4 + 0.6</f>
        <v>0.60691726262796208</v>
      </c>
      <c r="H1560">
        <f>Table2[[#This Row],[Sigmoid]]*'Input Data'!$B$7</f>
        <v>455.18794697097155</v>
      </c>
    </row>
    <row r="1561" spans="1:8" x14ac:dyDescent="0.25">
      <c r="A1561">
        <v>8295</v>
      </c>
      <c r="B1561">
        <f>IF(Table2[[#This Row],[Volume]]&lt;'Input Data'!$B$9,'Input Data'!$B$9,IF(Table2[[#This Row],[Volume]]&gt;'Input Data'!$B$10,'Input Data'!$B$10,Table2[[#This Row],[Volume]]))</f>
        <v>8000</v>
      </c>
      <c r="C1561" s="18">
        <f>ROUNDDOWN((Table2[[#This Row],[Volume Used]]-'Input Data'!$B$9)/'Input Data'!$B$11,0)*'Input Data'!$B$12</f>
        <v>0.30000000000000004</v>
      </c>
      <c r="D1561" s="15">
        <f>-(Table2[[#This Row],[Volume]]*(1-Table2[[#This Row],[Discount]])*'Input Data'!$B$2)/Table2[[#This Row],[Volume]]</f>
        <v>350</v>
      </c>
      <c r="E1561">
        <f>ROUNDUP(Table2[[#This Row],[Volume]]/'Input Data'!$B$13,0)</f>
        <v>9</v>
      </c>
      <c r="F1561">
        <f>-Table2[[#This Row],[Multiplier]]*'Input Data'!$B$3</f>
        <v>450000</v>
      </c>
      <c r="G1561">
        <f>(1 - (1 / (1 + EXP(-((Table2[[#This Row],[Volume]] / 1000) - 4.25))))) * 0.4 + 0.6</f>
        <v>0.60688335632600876</v>
      </c>
      <c r="H1561">
        <f>Table2[[#This Row],[Sigmoid]]*'Input Data'!$B$7</f>
        <v>455.16251724450655</v>
      </c>
    </row>
    <row r="1562" spans="1:8" x14ac:dyDescent="0.25">
      <c r="A1562">
        <v>8300</v>
      </c>
      <c r="B1562">
        <f>IF(Table2[[#This Row],[Volume]]&lt;'Input Data'!$B$9,'Input Data'!$B$9,IF(Table2[[#This Row],[Volume]]&gt;'Input Data'!$B$10,'Input Data'!$B$10,Table2[[#This Row],[Volume]]))</f>
        <v>8000</v>
      </c>
      <c r="C1562" s="18">
        <f>ROUNDDOWN((Table2[[#This Row],[Volume Used]]-'Input Data'!$B$9)/'Input Data'!$B$11,0)*'Input Data'!$B$12</f>
        <v>0.30000000000000004</v>
      </c>
      <c r="D1562" s="15">
        <f>-(Table2[[#This Row],[Volume]]*(1-Table2[[#This Row],[Discount]])*'Input Data'!$B$2)/Table2[[#This Row],[Volume]]</f>
        <v>350</v>
      </c>
      <c r="E1562">
        <f>ROUNDUP(Table2[[#This Row],[Volume]]/'Input Data'!$B$13,0)</f>
        <v>9</v>
      </c>
      <c r="F1562">
        <f>-Table2[[#This Row],[Multiplier]]*'Input Data'!$B$3</f>
        <v>450000</v>
      </c>
      <c r="G1562">
        <f>(1 - (1 / (1 + EXP(-((Table2[[#This Row],[Volume]] / 1000) - 4.25))))) * 0.4 + 0.6</f>
        <v>0.60684961332629106</v>
      </c>
      <c r="H1562">
        <f>Table2[[#This Row],[Sigmoid]]*'Input Data'!$B$7</f>
        <v>455.13720999471832</v>
      </c>
    </row>
    <row r="1563" spans="1:8" x14ac:dyDescent="0.25">
      <c r="A1563">
        <v>8305</v>
      </c>
      <c r="B1563">
        <f>IF(Table2[[#This Row],[Volume]]&lt;'Input Data'!$B$9,'Input Data'!$B$9,IF(Table2[[#This Row],[Volume]]&gt;'Input Data'!$B$10,'Input Data'!$B$10,Table2[[#This Row],[Volume]]))</f>
        <v>8000</v>
      </c>
      <c r="C1563" s="18">
        <f>ROUNDDOWN((Table2[[#This Row],[Volume Used]]-'Input Data'!$B$9)/'Input Data'!$B$11,0)*'Input Data'!$B$12</f>
        <v>0.30000000000000004</v>
      </c>
      <c r="D1563" s="15">
        <f>-(Table2[[#This Row],[Volume]]*(1-Table2[[#This Row],[Discount]])*'Input Data'!$B$2)/Table2[[#This Row],[Volume]]</f>
        <v>350</v>
      </c>
      <c r="E1563">
        <f>ROUNDUP(Table2[[#This Row],[Volume]]/'Input Data'!$B$13,0)</f>
        <v>9</v>
      </c>
      <c r="F1563">
        <f>-Table2[[#This Row],[Multiplier]]*'Input Data'!$B$3</f>
        <v>450000</v>
      </c>
      <c r="G1563">
        <f>(1 - (1 / (1 + EXP(-((Table2[[#This Row],[Volume]] / 1000) - 4.25))))) * 0.4 + 0.6</f>
        <v>0.6068160328706278</v>
      </c>
      <c r="H1563">
        <f>Table2[[#This Row],[Sigmoid]]*'Input Data'!$B$7</f>
        <v>455.11202465297083</v>
      </c>
    </row>
    <row r="1564" spans="1:8" x14ac:dyDescent="0.25">
      <c r="A1564">
        <v>8310</v>
      </c>
      <c r="B1564">
        <f>IF(Table2[[#This Row],[Volume]]&lt;'Input Data'!$B$9,'Input Data'!$B$9,IF(Table2[[#This Row],[Volume]]&gt;'Input Data'!$B$10,'Input Data'!$B$10,Table2[[#This Row],[Volume]]))</f>
        <v>8000</v>
      </c>
      <c r="C1564" s="18">
        <f>ROUNDDOWN((Table2[[#This Row],[Volume Used]]-'Input Data'!$B$9)/'Input Data'!$B$11,0)*'Input Data'!$B$12</f>
        <v>0.30000000000000004</v>
      </c>
      <c r="D1564" s="15">
        <f>-(Table2[[#This Row],[Volume]]*(1-Table2[[#This Row],[Discount]])*'Input Data'!$B$2)/Table2[[#This Row],[Volume]]</f>
        <v>350</v>
      </c>
      <c r="E1564">
        <f>ROUNDUP(Table2[[#This Row],[Volume]]/'Input Data'!$B$13,0)</f>
        <v>9</v>
      </c>
      <c r="F1564">
        <f>-Table2[[#This Row],[Multiplier]]*'Input Data'!$B$3</f>
        <v>450000</v>
      </c>
      <c r="G1564">
        <f>(1 - (1 / (1 + EXP(-((Table2[[#This Row],[Volume]] / 1000) - 4.25))))) * 0.4 + 0.6</f>
        <v>0.60678261420408031</v>
      </c>
      <c r="H1564">
        <f>Table2[[#This Row],[Sigmoid]]*'Input Data'!$B$7</f>
        <v>455.0869606530602</v>
      </c>
    </row>
    <row r="1565" spans="1:8" x14ac:dyDescent="0.25">
      <c r="A1565">
        <v>8315</v>
      </c>
      <c r="B1565">
        <f>IF(Table2[[#This Row],[Volume]]&lt;'Input Data'!$B$9,'Input Data'!$B$9,IF(Table2[[#This Row],[Volume]]&gt;'Input Data'!$B$10,'Input Data'!$B$10,Table2[[#This Row],[Volume]]))</f>
        <v>8000</v>
      </c>
      <c r="C1565" s="18">
        <f>ROUNDDOWN((Table2[[#This Row],[Volume Used]]-'Input Data'!$B$9)/'Input Data'!$B$11,0)*'Input Data'!$B$12</f>
        <v>0.30000000000000004</v>
      </c>
      <c r="D1565" s="15">
        <f>-(Table2[[#This Row],[Volume]]*(1-Table2[[#This Row],[Discount]])*'Input Data'!$B$2)/Table2[[#This Row],[Volume]]</f>
        <v>350</v>
      </c>
      <c r="E1565">
        <f>ROUNDUP(Table2[[#This Row],[Volume]]/'Input Data'!$B$13,0)</f>
        <v>9</v>
      </c>
      <c r="F1565">
        <f>-Table2[[#This Row],[Multiplier]]*'Input Data'!$B$3</f>
        <v>450000</v>
      </c>
      <c r="G1565">
        <f>(1 - (1 / (1 + EXP(-((Table2[[#This Row],[Volume]] / 1000) - 4.25))))) * 0.4 + 0.6</f>
        <v>0.60674935657494167</v>
      </c>
      <c r="H1565">
        <f>Table2[[#This Row],[Sigmoid]]*'Input Data'!$B$7</f>
        <v>455.06201743120624</v>
      </c>
    </row>
    <row r="1566" spans="1:8" x14ac:dyDescent="0.25">
      <c r="A1566">
        <v>8320</v>
      </c>
      <c r="B1566">
        <f>IF(Table2[[#This Row],[Volume]]&lt;'Input Data'!$B$9,'Input Data'!$B$9,IF(Table2[[#This Row],[Volume]]&gt;'Input Data'!$B$10,'Input Data'!$B$10,Table2[[#This Row],[Volume]]))</f>
        <v>8000</v>
      </c>
      <c r="C1566" s="18">
        <f>ROUNDDOWN((Table2[[#This Row],[Volume Used]]-'Input Data'!$B$9)/'Input Data'!$B$11,0)*'Input Data'!$B$12</f>
        <v>0.30000000000000004</v>
      </c>
      <c r="D1566" s="15">
        <f>-(Table2[[#This Row],[Volume]]*(1-Table2[[#This Row],[Discount]])*'Input Data'!$B$2)/Table2[[#This Row],[Volume]]</f>
        <v>350</v>
      </c>
      <c r="E1566">
        <f>ROUNDUP(Table2[[#This Row],[Volume]]/'Input Data'!$B$13,0)</f>
        <v>9</v>
      </c>
      <c r="F1566">
        <f>-Table2[[#This Row],[Multiplier]]*'Input Data'!$B$3</f>
        <v>450000</v>
      </c>
      <c r="G1566">
        <f>(1 - (1 / (1 + EXP(-((Table2[[#This Row],[Volume]] / 1000) - 4.25))))) * 0.4 + 0.6</f>
        <v>0.6067162592347255</v>
      </c>
      <c r="H1566">
        <f>Table2[[#This Row],[Sigmoid]]*'Input Data'!$B$7</f>
        <v>455.0371944260441</v>
      </c>
    </row>
    <row r="1567" spans="1:8" x14ac:dyDescent="0.25">
      <c r="A1567">
        <v>8325</v>
      </c>
      <c r="B1567">
        <f>IF(Table2[[#This Row],[Volume]]&lt;'Input Data'!$B$9,'Input Data'!$B$9,IF(Table2[[#This Row],[Volume]]&gt;'Input Data'!$B$10,'Input Data'!$B$10,Table2[[#This Row],[Volume]]))</f>
        <v>8000</v>
      </c>
      <c r="C1567" s="18">
        <f>ROUNDDOWN((Table2[[#This Row],[Volume Used]]-'Input Data'!$B$9)/'Input Data'!$B$11,0)*'Input Data'!$B$12</f>
        <v>0.30000000000000004</v>
      </c>
      <c r="D1567" s="15">
        <f>-(Table2[[#This Row],[Volume]]*(1-Table2[[#This Row],[Discount]])*'Input Data'!$B$2)/Table2[[#This Row],[Volume]]</f>
        <v>350</v>
      </c>
      <c r="E1567">
        <f>ROUNDUP(Table2[[#This Row],[Volume]]/'Input Data'!$B$13,0)</f>
        <v>9</v>
      </c>
      <c r="F1567">
        <f>-Table2[[#This Row],[Multiplier]]*'Input Data'!$B$3</f>
        <v>450000</v>
      </c>
      <c r="G1567">
        <f>(1 - (1 / (1 + EXP(-((Table2[[#This Row],[Volume]] / 1000) - 4.25))))) * 0.4 + 0.6</f>
        <v>0.60668332143815529</v>
      </c>
      <c r="H1567">
        <f>Table2[[#This Row],[Sigmoid]]*'Input Data'!$B$7</f>
        <v>455.01249107861645</v>
      </c>
    </row>
    <row r="1568" spans="1:8" x14ac:dyDescent="0.25">
      <c r="A1568">
        <v>8330</v>
      </c>
      <c r="B1568">
        <f>IF(Table2[[#This Row],[Volume]]&lt;'Input Data'!$B$9,'Input Data'!$B$9,IF(Table2[[#This Row],[Volume]]&gt;'Input Data'!$B$10,'Input Data'!$B$10,Table2[[#This Row],[Volume]]))</f>
        <v>8000</v>
      </c>
      <c r="C1568" s="18">
        <f>ROUNDDOWN((Table2[[#This Row],[Volume Used]]-'Input Data'!$B$9)/'Input Data'!$B$11,0)*'Input Data'!$B$12</f>
        <v>0.30000000000000004</v>
      </c>
      <c r="D1568" s="15">
        <f>-(Table2[[#This Row],[Volume]]*(1-Table2[[#This Row],[Discount]])*'Input Data'!$B$2)/Table2[[#This Row],[Volume]]</f>
        <v>350</v>
      </c>
      <c r="E1568">
        <f>ROUNDUP(Table2[[#This Row],[Volume]]/'Input Data'!$B$13,0)</f>
        <v>9</v>
      </c>
      <c r="F1568">
        <f>-Table2[[#This Row],[Multiplier]]*'Input Data'!$B$3</f>
        <v>450000</v>
      </c>
      <c r="G1568">
        <f>(1 - (1 / (1 + EXP(-((Table2[[#This Row],[Volume]] / 1000) - 4.25))))) * 0.4 + 0.6</f>
        <v>0.60665054244315264</v>
      </c>
      <c r="H1568">
        <f>Table2[[#This Row],[Sigmoid]]*'Input Data'!$B$7</f>
        <v>454.9879068323645</v>
      </c>
    </row>
    <row r="1569" spans="1:8" x14ac:dyDescent="0.25">
      <c r="A1569">
        <v>8335</v>
      </c>
      <c r="B1569">
        <f>IF(Table2[[#This Row],[Volume]]&lt;'Input Data'!$B$9,'Input Data'!$B$9,IF(Table2[[#This Row],[Volume]]&gt;'Input Data'!$B$10,'Input Data'!$B$10,Table2[[#This Row],[Volume]]))</f>
        <v>8000</v>
      </c>
      <c r="C1569" s="18">
        <f>ROUNDDOWN((Table2[[#This Row],[Volume Used]]-'Input Data'!$B$9)/'Input Data'!$B$11,0)*'Input Data'!$B$12</f>
        <v>0.30000000000000004</v>
      </c>
      <c r="D1569" s="15">
        <f>-(Table2[[#This Row],[Volume]]*(1-Table2[[#This Row],[Discount]])*'Input Data'!$B$2)/Table2[[#This Row],[Volume]]</f>
        <v>350</v>
      </c>
      <c r="E1569">
        <f>ROUNDUP(Table2[[#This Row],[Volume]]/'Input Data'!$B$13,0)</f>
        <v>9</v>
      </c>
      <c r="F1569">
        <f>-Table2[[#This Row],[Multiplier]]*'Input Data'!$B$3</f>
        <v>450000</v>
      </c>
      <c r="G1569">
        <f>(1 - (1 / (1 + EXP(-((Table2[[#This Row],[Volume]] / 1000) - 4.25))))) * 0.4 + 0.6</f>
        <v>0.60661792151082661</v>
      </c>
      <c r="H1569">
        <f>Table2[[#This Row],[Sigmoid]]*'Input Data'!$B$7</f>
        <v>454.96344113311994</v>
      </c>
    </row>
    <row r="1570" spans="1:8" x14ac:dyDescent="0.25">
      <c r="A1570">
        <v>8340</v>
      </c>
      <c r="B1570">
        <f>IF(Table2[[#This Row],[Volume]]&lt;'Input Data'!$B$9,'Input Data'!$B$9,IF(Table2[[#This Row],[Volume]]&gt;'Input Data'!$B$10,'Input Data'!$B$10,Table2[[#This Row],[Volume]]))</f>
        <v>8000</v>
      </c>
      <c r="C1570" s="18">
        <f>ROUNDDOWN((Table2[[#This Row],[Volume Used]]-'Input Data'!$B$9)/'Input Data'!$B$11,0)*'Input Data'!$B$12</f>
        <v>0.30000000000000004</v>
      </c>
      <c r="D1570" s="15">
        <f>-(Table2[[#This Row],[Volume]]*(1-Table2[[#This Row],[Discount]])*'Input Data'!$B$2)/Table2[[#This Row],[Volume]]</f>
        <v>350</v>
      </c>
      <c r="E1570">
        <f>ROUNDUP(Table2[[#This Row],[Volume]]/'Input Data'!$B$13,0)</f>
        <v>9</v>
      </c>
      <c r="F1570">
        <f>-Table2[[#This Row],[Multiplier]]*'Input Data'!$B$3</f>
        <v>450000</v>
      </c>
      <c r="G1570">
        <f>(1 - (1 / (1 + EXP(-((Table2[[#This Row],[Volume]] / 1000) - 4.25))))) * 0.4 + 0.6</f>
        <v>0.60658545790546248</v>
      </c>
      <c r="H1570">
        <f>Table2[[#This Row],[Sigmoid]]*'Input Data'!$B$7</f>
        <v>454.93909342909689</v>
      </c>
    </row>
    <row r="1571" spans="1:8" x14ac:dyDescent="0.25">
      <c r="A1571">
        <v>8345</v>
      </c>
      <c r="B1571">
        <f>IF(Table2[[#This Row],[Volume]]&lt;'Input Data'!$B$9,'Input Data'!$B$9,IF(Table2[[#This Row],[Volume]]&gt;'Input Data'!$B$10,'Input Data'!$B$10,Table2[[#This Row],[Volume]]))</f>
        <v>8000</v>
      </c>
      <c r="C1571" s="18">
        <f>ROUNDDOWN((Table2[[#This Row],[Volume Used]]-'Input Data'!$B$9)/'Input Data'!$B$11,0)*'Input Data'!$B$12</f>
        <v>0.30000000000000004</v>
      </c>
      <c r="D1571" s="15">
        <f>-(Table2[[#This Row],[Volume]]*(1-Table2[[#This Row],[Discount]])*'Input Data'!$B$2)/Table2[[#This Row],[Volume]]</f>
        <v>350</v>
      </c>
      <c r="E1571">
        <f>ROUNDUP(Table2[[#This Row],[Volume]]/'Input Data'!$B$13,0)</f>
        <v>9</v>
      </c>
      <c r="F1571">
        <f>-Table2[[#This Row],[Multiplier]]*'Input Data'!$B$3</f>
        <v>450000</v>
      </c>
      <c r="G1571">
        <f>(1 - (1 / (1 + EXP(-((Table2[[#This Row],[Volume]] / 1000) - 4.25))))) * 0.4 + 0.6</f>
        <v>0.6065531508945109</v>
      </c>
      <c r="H1571">
        <f>Table2[[#This Row],[Sigmoid]]*'Input Data'!$B$7</f>
        <v>454.91486317088317</v>
      </c>
    </row>
    <row r="1572" spans="1:8" x14ac:dyDescent="0.25">
      <c r="A1572">
        <v>8350</v>
      </c>
      <c r="B1572">
        <f>IF(Table2[[#This Row],[Volume]]&lt;'Input Data'!$B$9,'Input Data'!$B$9,IF(Table2[[#This Row],[Volume]]&gt;'Input Data'!$B$10,'Input Data'!$B$10,Table2[[#This Row],[Volume]]))</f>
        <v>8000</v>
      </c>
      <c r="C1572" s="18">
        <f>ROUNDDOWN((Table2[[#This Row],[Volume Used]]-'Input Data'!$B$9)/'Input Data'!$B$11,0)*'Input Data'!$B$12</f>
        <v>0.30000000000000004</v>
      </c>
      <c r="D1572" s="15">
        <f>-(Table2[[#This Row],[Volume]]*(1-Table2[[#This Row],[Discount]])*'Input Data'!$B$2)/Table2[[#This Row],[Volume]]</f>
        <v>350</v>
      </c>
      <c r="E1572">
        <f>ROUNDUP(Table2[[#This Row],[Volume]]/'Input Data'!$B$13,0)</f>
        <v>9</v>
      </c>
      <c r="F1572">
        <f>-Table2[[#This Row],[Multiplier]]*'Input Data'!$B$3</f>
        <v>450000</v>
      </c>
      <c r="G1572">
        <f>(1 - (1 / (1 + EXP(-((Table2[[#This Row],[Volume]] / 1000) - 4.25))))) * 0.4 + 0.6</f>
        <v>0.60652099974857632</v>
      </c>
      <c r="H1572">
        <f>Table2[[#This Row],[Sigmoid]]*'Input Data'!$B$7</f>
        <v>454.89074981143222</v>
      </c>
    </row>
    <row r="1573" spans="1:8" x14ac:dyDescent="0.25">
      <c r="A1573">
        <v>8355</v>
      </c>
      <c r="B1573">
        <f>IF(Table2[[#This Row],[Volume]]&lt;'Input Data'!$B$9,'Input Data'!$B$9,IF(Table2[[#This Row],[Volume]]&gt;'Input Data'!$B$10,'Input Data'!$B$10,Table2[[#This Row],[Volume]]))</f>
        <v>8000</v>
      </c>
      <c r="C1573" s="18">
        <f>ROUNDDOWN((Table2[[#This Row],[Volume Used]]-'Input Data'!$B$9)/'Input Data'!$B$11,0)*'Input Data'!$B$12</f>
        <v>0.30000000000000004</v>
      </c>
      <c r="D1573" s="15">
        <f>-(Table2[[#This Row],[Volume]]*(1-Table2[[#This Row],[Discount]])*'Input Data'!$B$2)/Table2[[#This Row],[Volume]]</f>
        <v>350</v>
      </c>
      <c r="E1573">
        <f>ROUNDUP(Table2[[#This Row],[Volume]]/'Input Data'!$B$13,0)</f>
        <v>9</v>
      </c>
      <c r="F1573">
        <f>-Table2[[#This Row],[Multiplier]]*'Input Data'!$B$3</f>
        <v>450000</v>
      </c>
      <c r="G1573">
        <f>(1 - (1 / (1 + EXP(-((Table2[[#This Row],[Volume]] / 1000) - 4.25))))) * 0.4 + 0.6</f>
        <v>0.6064890037414068</v>
      </c>
      <c r="H1573">
        <f>Table2[[#This Row],[Sigmoid]]*'Input Data'!$B$7</f>
        <v>454.8667528060551</v>
      </c>
    </row>
    <row r="1574" spans="1:8" x14ac:dyDescent="0.25">
      <c r="A1574">
        <v>8360</v>
      </c>
      <c r="B1574">
        <f>IF(Table2[[#This Row],[Volume]]&lt;'Input Data'!$B$9,'Input Data'!$B$9,IF(Table2[[#This Row],[Volume]]&gt;'Input Data'!$B$10,'Input Data'!$B$10,Table2[[#This Row],[Volume]]))</f>
        <v>8000</v>
      </c>
      <c r="C1574" s="18">
        <f>ROUNDDOWN((Table2[[#This Row],[Volume Used]]-'Input Data'!$B$9)/'Input Data'!$B$11,0)*'Input Data'!$B$12</f>
        <v>0.30000000000000004</v>
      </c>
      <c r="D1574" s="15">
        <f>-(Table2[[#This Row],[Volume]]*(1-Table2[[#This Row],[Discount]])*'Input Data'!$B$2)/Table2[[#This Row],[Volume]]</f>
        <v>350</v>
      </c>
      <c r="E1574">
        <f>ROUNDUP(Table2[[#This Row],[Volume]]/'Input Data'!$B$13,0)</f>
        <v>9</v>
      </c>
      <c r="F1574">
        <f>-Table2[[#This Row],[Multiplier]]*'Input Data'!$B$3</f>
        <v>450000</v>
      </c>
      <c r="G1574">
        <f>(1 - (1 / (1 + EXP(-((Table2[[#This Row],[Volume]] / 1000) - 4.25))))) * 0.4 + 0.6</f>
        <v>0.6064571621498821</v>
      </c>
      <c r="H1574">
        <f>Table2[[#This Row],[Sigmoid]]*'Input Data'!$B$7</f>
        <v>454.84287161241156</v>
      </c>
    </row>
    <row r="1575" spans="1:8" x14ac:dyDescent="0.25">
      <c r="A1575">
        <v>8365</v>
      </c>
      <c r="B1575">
        <f>IF(Table2[[#This Row],[Volume]]&lt;'Input Data'!$B$9,'Input Data'!$B$9,IF(Table2[[#This Row],[Volume]]&gt;'Input Data'!$B$10,'Input Data'!$B$10,Table2[[#This Row],[Volume]]))</f>
        <v>8000</v>
      </c>
      <c r="C1575" s="18">
        <f>ROUNDDOWN((Table2[[#This Row],[Volume Used]]-'Input Data'!$B$9)/'Input Data'!$B$11,0)*'Input Data'!$B$12</f>
        <v>0.30000000000000004</v>
      </c>
      <c r="D1575" s="15">
        <f>-(Table2[[#This Row],[Volume]]*(1-Table2[[#This Row],[Discount]])*'Input Data'!$B$2)/Table2[[#This Row],[Volume]]</f>
        <v>350</v>
      </c>
      <c r="E1575">
        <f>ROUNDUP(Table2[[#This Row],[Volume]]/'Input Data'!$B$13,0)</f>
        <v>9</v>
      </c>
      <c r="F1575">
        <f>-Table2[[#This Row],[Multiplier]]*'Input Data'!$B$3</f>
        <v>450000</v>
      </c>
      <c r="G1575">
        <f>(1 - (1 / (1 + EXP(-((Table2[[#This Row],[Volume]] / 1000) - 4.25))))) * 0.4 + 0.6</f>
        <v>0.60642547425400306</v>
      </c>
      <c r="H1575">
        <f>Table2[[#This Row],[Sigmoid]]*'Input Data'!$B$7</f>
        <v>454.81910569050228</v>
      </c>
    </row>
    <row r="1576" spans="1:8" x14ac:dyDescent="0.25">
      <c r="A1576">
        <v>8370</v>
      </c>
      <c r="B1576">
        <f>IF(Table2[[#This Row],[Volume]]&lt;'Input Data'!$B$9,'Input Data'!$B$9,IF(Table2[[#This Row],[Volume]]&gt;'Input Data'!$B$10,'Input Data'!$B$10,Table2[[#This Row],[Volume]]))</f>
        <v>8000</v>
      </c>
      <c r="C1576" s="18">
        <f>ROUNDDOWN((Table2[[#This Row],[Volume Used]]-'Input Data'!$B$9)/'Input Data'!$B$11,0)*'Input Data'!$B$12</f>
        <v>0.30000000000000004</v>
      </c>
      <c r="D1576" s="15">
        <f>-(Table2[[#This Row],[Volume]]*(1-Table2[[#This Row],[Discount]])*'Input Data'!$B$2)/Table2[[#This Row],[Volume]]</f>
        <v>350</v>
      </c>
      <c r="E1576">
        <f>ROUNDUP(Table2[[#This Row],[Volume]]/'Input Data'!$B$13,0)</f>
        <v>9</v>
      </c>
      <c r="F1576">
        <f>-Table2[[#This Row],[Multiplier]]*'Input Data'!$B$3</f>
        <v>450000</v>
      </c>
      <c r="G1576">
        <f>(1 - (1 / (1 + EXP(-((Table2[[#This Row],[Volume]] / 1000) - 4.25))))) * 0.4 + 0.6</f>
        <v>0.60639393933688102</v>
      </c>
      <c r="H1576">
        <f>Table2[[#This Row],[Sigmoid]]*'Input Data'!$B$7</f>
        <v>454.79545450266079</v>
      </c>
    </row>
    <row r="1577" spans="1:8" x14ac:dyDescent="0.25">
      <c r="A1577">
        <v>8375</v>
      </c>
      <c r="B1577">
        <f>IF(Table2[[#This Row],[Volume]]&lt;'Input Data'!$B$9,'Input Data'!$B$9,IF(Table2[[#This Row],[Volume]]&gt;'Input Data'!$B$10,'Input Data'!$B$10,Table2[[#This Row],[Volume]]))</f>
        <v>8000</v>
      </c>
      <c r="C1577" s="18">
        <f>ROUNDDOWN((Table2[[#This Row],[Volume Used]]-'Input Data'!$B$9)/'Input Data'!$B$11,0)*'Input Data'!$B$12</f>
        <v>0.30000000000000004</v>
      </c>
      <c r="D1577" s="15">
        <f>-(Table2[[#This Row],[Volume]]*(1-Table2[[#This Row],[Discount]])*'Input Data'!$B$2)/Table2[[#This Row],[Volume]]</f>
        <v>350</v>
      </c>
      <c r="E1577">
        <f>ROUNDUP(Table2[[#This Row],[Volume]]/'Input Data'!$B$13,0)</f>
        <v>9</v>
      </c>
      <c r="F1577">
        <f>-Table2[[#This Row],[Multiplier]]*'Input Data'!$B$3</f>
        <v>450000</v>
      </c>
      <c r="G1577">
        <f>(1 - (1 / (1 + EXP(-((Table2[[#This Row],[Volume]] / 1000) - 4.25))))) * 0.4 + 0.6</f>
        <v>0.60636255668472583</v>
      </c>
      <c r="H1577">
        <f>Table2[[#This Row],[Sigmoid]]*'Input Data'!$B$7</f>
        <v>454.77191751354439</v>
      </c>
    </row>
    <row r="1578" spans="1:8" x14ac:dyDescent="0.25">
      <c r="A1578">
        <v>8380</v>
      </c>
      <c r="B1578">
        <f>IF(Table2[[#This Row],[Volume]]&lt;'Input Data'!$B$9,'Input Data'!$B$9,IF(Table2[[#This Row],[Volume]]&gt;'Input Data'!$B$10,'Input Data'!$B$10,Table2[[#This Row],[Volume]]))</f>
        <v>8000</v>
      </c>
      <c r="C1578" s="18">
        <f>ROUNDDOWN((Table2[[#This Row],[Volume Used]]-'Input Data'!$B$9)/'Input Data'!$B$11,0)*'Input Data'!$B$12</f>
        <v>0.30000000000000004</v>
      </c>
      <c r="D1578" s="15">
        <f>-(Table2[[#This Row],[Volume]]*(1-Table2[[#This Row],[Discount]])*'Input Data'!$B$2)/Table2[[#This Row],[Volume]]</f>
        <v>350</v>
      </c>
      <c r="E1578">
        <f>ROUNDUP(Table2[[#This Row],[Volume]]/'Input Data'!$B$13,0)</f>
        <v>9</v>
      </c>
      <c r="F1578">
        <f>-Table2[[#This Row],[Multiplier]]*'Input Data'!$B$3</f>
        <v>450000</v>
      </c>
      <c r="G1578">
        <f>(1 - (1 / (1 + EXP(-((Table2[[#This Row],[Volume]] / 1000) - 4.25))))) * 0.4 + 0.6</f>
        <v>0.60633132558683589</v>
      </c>
      <c r="H1578">
        <f>Table2[[#This Row],[Sigmoid]]*'Input Data'!$B$7</f>
        <v>454.74849419012691</v>
      </c>
    </row>
    <row r="1579" spans="1:8" x14ac:dyDescent="0.25">
      <c r="A1579">
        <v>8385</v>
      </c>
      <c r="B1579">
        <f>IF(Table2[[#This Row],[Volume]]&lt;'Input Data'!$B$9,'Input Data'!$B$9,IF(Table2[[#This Row],[Volume]]&gt;'Input Data'!$B$10,'Input Data'!$B$10,Table2[[#This Row],[Volume]]))</f>
        <v>8000</v>
      </c>
      <c r="C1579" s="18">
        <f>ROUNDDOWN((Table2[[#This Row],[Volume Used]]-'Input Data'!$B$9)/'Input Data'!$B$11,0)*'Input Data'!$B$12</f>
        <v>0.30000000000000004</v>
      </c>
      <c r="D1579" s="15">
        <f>-(Table2[[#This Row],[Volume]]*(1-Table2[[#This Row],[Discount]])*'Input Data'!$B$2)/Table2[[#This Row],[Volume]]</f>
        <v>350</v>
      </c>
      <c r="E1579">
        <f>ROUNDUP(Table2[[#This Row],[Volume]]/'Input Data'!$B$13,0)</f>
        <v>9</v>
      </c>
      <c r="F1579">
        <f>-Table2[[#This Row],[Multiplier]]*'Input Data'!$B$3</f>
        <v>450000</v>
      </c>
      <c r="G1579">
        <f>(1 - (1 / (1 + EXP(-((Table2[[#This Row],[Volume]] / 1000) - 4.25))))) * 0.4 + 0.6</f>
        <v>0.60630024533558657</v>
      </c>
      <c r="H1579">
        <f>Table2[[#This Row],[Sigmoid]]*'Input Data'!$B$7</f>
        <v>454.72518400168991</v>
      </c>
    </row>
    <row r="1580" spans="1:8" x14ac:dyDescent="0.25">
      <c r="A1580">
        <v>8390</v>
      </c>
      <c r="B1580">
        <f>IF(Table2[[#This Row],[Volume]]&lt;'Input Data'!$B$9,'Input Data'!$B$9,IF(Table2[[#This Row],[Volume]]&gt;'Input Data'!$B$10,'Input Data'!$B$10,Table2[[#This Row],[Volume]]))</f>
        <v>8000</v>
      </c>
      <c r="C1580" s="18">
        <f>ROUNDDOWN((Table2[[#This Row],[Volume Used]]-'Input Data'!$B$9)/'Input Data'!$B$11,0)*'Input Data'!$B$12</f>
        <v>0.30000000000000004</v>
      </c>
      <c r="D1580" s="15">
        <f>-(Table2[[#This Row],[Volume]]*(1-Table2[[#This Row],[Discount]])*'Input Data'!$B$2)/Table2[[#This Row],[Volume]]</f>
        <v>350</v>
      </c>
      <c r="E1580">
        <f>ROUNDUP(Table2[[#This Row],[Volume]]/'Input Data'!$B$13,0)</f>
        <v>9</v>
      </c>
      <c r="F1580">
        <f>-Table2[[#This Row],[Multiplier]]*'Input Data'!$B$3</f>
        <v>450000</v>
      </c>
      <c r="G1580">
        <f>(1 - (1 / (1 + EXP(-((Table2[[#This Row],[Volume]] / 1000) - 4.25))))) * 0.4 + 0.6</f>
        <v>0.60626931522641947</v>
      </c>
      <c r="H1580">
        <f>Table2[[#This Row],[Sigmoid]]*'Input Data'!$B$7</f>
        <v>454.7019864198146</v>
      </c>
    </row>
    <row r="1581" spans="1:8" x14ac:dyDescent="0.25">
      <c r="A1581">
        <v>8395</v>
      </c>
      <c r="B1581">
        <f>IF(Table2[[#This Row],[Volume]]&lt;'Input Data'!$B$9,'Input Data'!$B$9,IF(Table2[[#This Row],[Volume]]&gt;'Input Data'!$B$10,'Input Data'!$B$10,Table2[[#This Row],[Volume]]))</f>
        <v>8000</v>
      </c>
      <c r="C1581" s="18">
        <f>ROUNDDOWN((Table2[[#This Row],[Volume Used]]-'Input Data'!$B$9)/'Input Data'!$B$11,0)*'Input Data'!$B$12</f>
        <v>0.30000000000000004</v>
      </c>
      <c r="D1581" s="15">
        <f>-(Table2[[#This Row],[Volume]]*(1-Table2[[#This Row],[Discount]])*'Input Data'!$B$2)/Table2[[#This Row],[Volume]]</f>
        <v>350</v>
      </c>
      <c r="E1581">
        <f>ROUNDUP(Table2[[#This Row],[Volume]]/'Input Data'!$B$13,0)</f>
        <v>9</v>
      </c>
      <c r="F1581">
        <f>-Table2[[#This Row],[Multiplier]]*'Input Data'!$B$3</f>
        <v>450000</v>
      </c>
      <c r="G1581">
        <f>(1 - (1 / (1 + EXP(-((Table2[[#This Row],[Volume]] / 1000) - 4.25))))) * 0.4 + 0.6</f>
        <v>0.60623853455783128</v>
      </c>
      <c r="H1581">
        <f>Table2[[#This Row],[Sigmoid]]*'Input Data'!$B$7</f>
        <v>454.67890091837347</v>
      </c>
    </row>
    <row r="1582" spans="1:8" x14ac:dyDescent="0.25">
      <c r="A1582">
        <v>8400</v>
      </c>
      <c r="B1582">
        <f>IF(Table2[[#This Row],[Volume]]&lt;'Input Data'!$B$9,'Input Data'!$B$9,IF(Table2[[#This Row],[Volume]]&gt;'Input Data'!$B$10,'Input Data'!$B$10,Table2[[#This Row],[Volume]]))</f>
        <v>8000</v>
      </c>
      <c r="C1582" s="18">
        <f>ROUNDDOWN((Table2[[#This Row],[Volume Used]]-'Input Data'!$B$9)/'Input Data'!$B$11,0)*'Input Data'!$B$12</f>
        <v>0.30000000000000004</v>
      </c>
      <c r="D1582" s="15">
        <f>-(Table2[[#This Row],[Volume]]*(1-Table2[[#This Row],[Discount]])*'Input Data'!$B$2)/Table2[[#This Row],[Volume]]</f>
        <v>350</v>
      </c>
      <c r="E1582">
        <f>ROUNDUP(Table2[[#This Row],[Volume]]/'Input Data'!$B$13,0)</f>
        <v>9</v>
      </c>
      <c r="F1582">
        <f>-Table2[[#This Row],[Multiplier]]*'Input Data'!$B$3</f>
        <v>450000</v>
      </c>
      <c r="G1582">
        <f>(1 - (1 / (1 + EXP(-((Table2[[#This Row],[Volume]] / 1000) - 4.25))))) * 0.4 + 0.6</f>
        <v>0.60620790263136348</v>
      </c>
      <c r="H1582">
        <f>Table2[[#This Row],[Sigmoid]]*'Input Data'!$B$7</f>
        <v>454.65592697352264</v>
      </c>
    </row>
    <row r="1583" spans="1:8" x14ac:dyDescent="0.25">
      <c r="A1583">
        <v>8405</v>
      </c>
      <c r="B1583">
        <f>IF(Table2[[#This Row],[Volume]]&lt;'Input Data'!$B$9,'Input Data'!$B$9,IF(Table2[[#This Row],[Volume]]&gt;'Input Data'!$B$10,'Input Data'!$B$10,Table2[[#This Row],[Volume]]))</f>
        <v>8000</v>
      </c>
      <c r="C1583" s="18">
        <f>ROUNDDOWN((Table2[[#This Row],[Volume Used]]-'Input Data'!$B$9)/'Input Data'!$B$11,0)*'Input Data'!$B$12</f>
        <v>0.30000000000000004</v>
      </c>
      <c r="D1583" s="15">
        <f>-(Table2[[#This Row],[Volume]]*(1-Table2[[#This Row],[Discount]])*'Input Data'!$B$2)/Table2[[#This Row],[Volume]]</f>
        <v>350</v>
      </c>
      <c r="E1583">
        <f>ROUNDUP(Table2[[#This Row],[Volume]]/'Input Data'!$B$13,0)</f>
        <v>9</v>
      </c>
      <c r="F1583">
        <f>-Table2[[#This Row],[Multiplier]]*'Input Data'!$B$3</f>
        <v>450000</v>
      </c>
      <c r="G1583">
        <f>(1 - (1 / (1 + EXP(-((Table2[[#This Row],[Volume]] / 1000) - 4.25))))) * 0.4 + 0.6</f>
        <v>0.60617741875159081</v>
      </c>
      <c r="H1583">
        <f>Table2[[#This Row],[Sigmoid]]*'Input Data'!$B$7</f>
        <v>454.6330640636931</v>
      </c>
    </row>
    <row r="1584" spans="1:8" x14ac:dyDescent="0.25">
      <c r="A1584">
        <v>8410</v>
      </c>
      <c r="B1584">
        <f>IF(Table2[[#This Row],[Volume]]&lt;'Input Data'!$B$9,'Input Data'!$B$9,IF(Table2[[#This Row],[Volume]]&gt;'Input Data'!$B$10,'Input Data'!$B$10,Table2[[#This Row],[Volume]]))</f>
        <v>8000</v>
      </c>
      <c r="C1584" s="18">
        <f>ROUNDDOWN((Table2[[#This Row],[Volume Used]]-'Input Data'!$B$9)/'Input Data'!$B$11,0)*'Input Data'!$B$12</f>
        <v>0.30000000000000004</v>
      </c>
      <c r="D1584" s="15">
        <f>-(Table2[[#This Row],[Volume]]*(1-Table2[[#This Row],[Discount]])*'Input Data'!$B$2)/Table2[[#This Row],[Volume]]</f>
        <v>350</v>
      </c>
      <c r="E1584">
        <f>ROUNDUP(Table2[[#This Row],[Volume]]/'Input Data'!$B$13,0)</f>
        <v>9</v>
      </c>
      <c r="F1584">
        <f>-Table2[[#This Row],[Multiplier]]*'Input Data'!$B$3</f>
        <v>450000</v>
      </c>
      <c r="G1584">
        <f>(1 - (1 / (1 + EXP(-((Table2[[#This Row],[Volume]] / 1000) - 4.25))))) * 0.4 + 0.6</f>
        <v>0.60614708222611025</v>
      </c>
      <c r="H1584">
        <f>Table2[[#This Row],[Sigmoid]]*'Input Data'!$B$7</f>
        <v>454.6103116695827</v>
      </c>
    </row>
    <row r="1585" spans="1:8" x14ac:dyDescent="0.25">
      <c r="A1585">
        <v>8415</v>
      </c>
      <c r="B1585">
        <f>IF(Table2[[#This Row],[Volume]]&lt;'Input Data'!$B$9,'Input Data'!$B$9,IF(Table2[[#This Row],[Volume]]&gt;'Input Data'!$B$10,'Input Data'!$B$10,Table2[[#This Row],[Volume]]))</f>
        <v>8000</v>
      </c>
      <c r="C1585" s="18">
        <f>ROUNDDOWN((Table2[[#This Row],[Volume Used]]-'Input Data'!$B$9)/'Input Data'!$B$11,0)*'Input Data'!$B$12</f>
        <v>0.30000000000000004</v>
      </c>
      <c r="D1585" s="15">
        <f>-(Table2[[#This Row],[Volume]]*(1-Table2[[#This Row],[Discount]])*'Input Data'!$B$2)/Table2[[#This Row],[Volume]]</f>
        <v>350</v>
      </c>
      <c r="E1585">
        <f>ROUNDUP(Table2[[#This Row],[Volume]]/'Input Data'!$B$13,0)</f>
        <v>9</v>
      </c>
      <c r="F1585">
        <f>-Table2[[#This Row],[Multiplier]]*'Input Data'!$B$3</f>
        <v>450000</v>
      </c>
      <c r="G1585">
        <f>(1 - (1 / (1 + EXP(-((Table2[[#This Row],[Volume]] / 1000) - 4.25))))) * 0.4 + 0.6</f>
        <v>0.60611689236553079</v>
      </c>
      <c r="H1585">
        <f>Table2[[#This Row],[Sigmoid]]*'Input Data'!$B$7</f>
        <v>454.58766927414808</v>
      </c>
    </row>
    <row r="1586" spans="1:8" x14ac:dyDescent="0.25">
      <c r="A1586">
        <v>8420</v>
      </c>
      <c r="B1586">
        <f>IF(Table2[[#This Row],[Volume]]&lt;'Input Data'!$B$9,'Input Data'!$B$9,IF(Table2[[#This Row],[Volume]]&gt;'Input Data'!$B$10,'Input Data'!$B$10,Table2[[#This Row],[Volume]]))</f>
        <v>8000</v>
      </c>
      <c r="C1586" s="18">
        <f>ROUNDDOWN((Table2[[#This Row],[Volume Used]]-'Input Data'!$B$9)/'Input Data'!$B$11,0)*'Input Data'!$B$12</f>
        <v>0.30000000000000004</v>
      </c>
      <c r="D1586" s="15">
        <f>-(Table2[[#This Row],[Volume]]*(1-Table2[[#This Row],[Discount]])*'Input Data'!$B$2)/Table2[[#This Row],[Volume]]</f>
        <v>350</v>
      </c>
      <c r="E1586">
        <f>ROUNDUP(Table2[[#This Row],[Volume]]/'Input Data'!$B$13,0)</f>
        <v>9</v>
      </c>
      <c r="F1586">
        <f>-Table2[[#This Row],[Multiplier]]*'Input Data'!$B$3</f>
        <v>450000</v>
      </c>
      <c r="G1586">
        <f>(1 - (1 / (1 + EXP(-((Table2[[#This Row],[Volume]] / 1000) - 4.25))))) * 0.4 + 0.6</f>
        <v>0.6060868484834625</v>
      </c>
      <c r="H1586">
        <f>Table2[[#This Row],[Sigmoid]]*'Input Data'!$B$7</f>
        <v>454.56513636259689</v>
      </c>
    </row>
    <row r="1587" spans="1:8" x14ac:dyDescent="0.25">
      <c r="A1587">
        <v>8425</v>
      </c>
      <c r="B1587">
        <f>IF(Table2[[#This Row],[Volume]]&lt;'Input Data'!$B$9,'Input Data'!$B$9,IF(Table2[[#This Row],[Volume]]&gt;'Input Data'!$B$10,'Input Data'!$B$10,Table2[[#This Row],[Volume]]))</f>
        <v>8000</v>
      </c>
      <c r="C1587" s="18">
        <f>ROUNDDOWN((Table2[[#This Row],[Volume Used]]-'Input Data'!$B$9)/'Input Data'!$B$11,0)*'Input Data'!$B$12</f>
        <v>0.30000000000000004</v>
      </c>
      <c r="D1587" s="15">
        <f>-(Table2[[#This Row],[Volume]]*(1-Table2[[#This Row],[Discount]])*'Input Data'!$B$2)/Table2[[#This Row],[Volume]]</f>
        <v>350</v>
      </c>
      <c r="E1587">
        <f>ROUNDUP(Table2[[#This Row],[Volume]]/'Input Data'!$B$13,0)</f>
        <v>9</v>
      </c>
      <c r="F1587">
        <f>-Table2[[#This Row],[Multiplier]]*'Input Data'!$B$3</f>
        <v>450000</v>
      </c>
      <c r="G1587">
        <f>(1 - (1 / (1 + EXP(-((Table2[[#This Row],[Volume]] / 1000) - 4.25))))) * 0.4 + 0.6</f>
        <v>0.60605694989650483</v>
      </c>
      <c r="H1587">
        <f>Table2[[#This Row],[Sigmoid]]*'Input Data'!$B$7</f>
        <v>454.5427124223786</v>
      </c>
    </row>
    <row r="1588" spans="1:8" x14ac:dyDescent="0.25">
      <c r="A1588">
        <v>8430</v>
      </c>
      <c r="B1588">
        <f>IF(Table2[[#This Row],[Volume]]&lt;'Input Data'!$B$9,'Input Data'!$B$9,IF(Table2[[#This Row],[Volume]]&gt;'Input Data'!$B$10,'Input Data'!$B$10,Table2[[#This Row],[Volume]]))</f>
        <v>8000</v>
      </c>
      <c r="C1588" s="18">
        <f>ROUNDDOWN((Table2[[#This Row],[Volume Used]]-'Input Data'!$B$9)/'Input Data'!$B$11,0)*'Input Data'!$B$12</f>
        <v>0.30000000000000004</v>
      </c>
      <c r="D1588" s="15">
        <f>-(Table2[[#This Row],[Volume]]*(1-Table2[[#This Row],[Discount]])*'Input Data'!$B$2)/Table2[[#This Row],[Volume]]</f>
        <v>350</v>
      </c>
      <c r="E1588">
        <f>ROUNDUP(Table2[[#This Row],[Volume]]/'Input Data'!$B$13,0)</f>
        <v>9</v>
      </c>
      <c r="F1588">
        <f>-Table2[[#This Row],[Multiplier]]*'Input Data'!$B$3</f>
        <v>450000</v>
      </c>
      <c r="G1588">
        <f>(1 - (1 / (1 + EXP(-((Table2[[#This Row],[Volume]] / 1000) - 4.25))))) * 0.4 + 0.6</f>
        <v>0.60602719592423715</v>
      </c>
      <c r="H1588">
        <f>Table2[[#This Row],[Sigmoid]]*'Input Data'!$B$7</f>
        <v>454.52039694317784</v>
      </c>
    </row>
    <row r="1589" spans="1:8" x14ac:dyDescent="0.25">
      <c r="A1589">
        <v>8435</v>
      </c>
      <c r="B1589">
        <f>IF(Table2[[#This Row],[Volume]]&lt;'Input Data'!$B$9,'Input Data'!$B$9,IF(Table2[[#This Row],[Volume]]&gt;'Input Data'!$B$10,'Input Data'!$B$10,Table2[[#This Row],[Volume]]))</f>
        <v>8000</v>
      </c>
      <c r="C1589" s="18">
        <f>ROUNDDOWN((Table2[[#This Row],[Volume Used]]-'Input Data'!$B$9)/'Input Data'!$B$11,0)*'Input Data'!$B$12</f>
        <v>0.30000000000000004</v>
      </c>
      <c r="D1589" s="15">
        <f>-(Table2[[#This Row],[Volume]]*(1-Table2[[#This Row],[Discount]])*'Input Data'!$B$2)/Table2[[#This Row],[Volume]]</f>
        <v>350</v>
      </c>
      <c r="E1589">
        <f>ROUNDUP(Table2[[#This Row],[Volume]]/'Input Data'!$B$13,0)</f>
        <v>9</v>
      </c>
      <c r="F1589">
        <f>-Table2[[#This Row],[Multiplier]]*'Input Data'!$B$3</f>
        <v>450000</v>
      </c>
      <c r="G1589">
        <f>(1 - (1 / (1 + EXP(-((Table2[[#This Row],[Volume]] / 1000) - 4.25))))) * 0.4 + 0.6</f>
        <v>0.60599758588920638</v>
      </c>
      <c r="H1589">
        <f>Table2[[#This Row],[Sigmoid]]*'Input Data'!$B$7</f>
        <v>454.49818941690478</v>
      </c>
    </row>
    <row r="1590" spans="1:8" x14ac:dyDescent="0.25">
      <c r="A1590">
        <v>8440</v>
      </c>
      <c r="B1590">
        <f>IF(Table2[[#This Row],[Volume]]&lt;'Input Data'!$B$9,'Input Data'!$B$9,IF(Table2[[#This Row],[Volume]]&gt;'Input Data'!$B$10,'Input Data'!$B$10,Table2[[#This Row],[Volume]]))</f>
        <v>8000</v>
      </c>
      <c r="C1590" s="18">
        <f>ROUNDDOWN((Table2[[#This Row],[Volume Used]]-'Input Data'!$B$9)/'Input Data'!$B$11,0)*'Input Data'!$B$12</f>
        <v>0.30000000000000004</v>
      </c>
      <c r="D1590" s="15">
        <f>-(Table2[[#This Row],[Volume]]*(1-Table2[[#This Row],[Discount]])*'Input Data'!$B$2)/Table2[[#This Row],[Volume]]</f>
        <v>350</v>
      </c>
      <c r="E1590">
        <f>ROUNDUP(Table2[[#This Row],[Volume]]/'Input Data'!$B$13,0)</f>
        <v>9</v>
      </c>
      <c r="F1590">
        <f>-Table2[[#This Row],[Multiplier]]*'Input Data'!$B$3</f>
        <v>450000</v>
      </c>
      <c r="G1590">
        <f>(1 - (1 / (1 + EXP(-((Table2[[#This Row],[Volume]] / 1000) - 4.25))))) * 0.4 + 0.6</f>
        <v>0.60596811911691761</v>
      </c>
      <c r="H1590">
        <f>Table2[[#This Row],[Sigmoid]]*'Input Data'!$B$7</f>
        <v>454.47608933768822</v>
      </c>
    </row>
    <row r="1591" spans="1:8" x14ac:dyDescent="0.25">
      <c r="A1591">
        <v>8445</v>
      </c>
      <c r="B1591">
        <f>IF(Table2[[#This Row],[Volume]]&lt;'Input Data'!$B$9,'Input Data'!$B$9,IF(Table2[[#This Row],[Volume]]&gt;'Input Data'!$B$10,'Input Data'!$B$10,Table2[[#This Row],[Volume]]))</f>
        <v>8000</v>
      </c>
      <c r="C1591" s="18">
        <f>ROUNDDOWN((Table2[[#This Row],[Volume Used]]-'Input Data'!$B$9)/'Input Data'!$B$11,0)*'Input Data'!$B$12</f>
        <v>0.30000000000000004</v>
      </c>
      <c r="D1591" s="15">
        <f>-(Table2[[#This Row],[Volume]]*(1-Table2[[#This Row],[Discount]])*'Input Data'!$B$2)/Table2[[#This Row],[Volume]]</f>
        <v>350</v>
      </c>
      <c r="E1591">
        <f>ROUNDUP(Table2[[#This Row],[Volume]]/'Input Data'!$B$13,0)</f>
        <v>9</v>
      </c>
      <c r="F1591">
        <f>-Table2[[#This Row],[Multiplier]]*'Input Data'!$B$3</f>
        <v>450000</v>
      </c>
      <c r="G1591">
        <f>(1 - (1 / (1 + EXP(-((Table2[[#This Row],[Volume]] / 1000) - 4.25))))) * 0.4 + 0.6</f>
        <v>0.6059387949358227</v>
      </c>
      <c r="H1591">
        <f>Table2[[#This Row],[Sigmoid]]*'Input Data'!$B$7</f>
        <v>454.454096201867</v>
      </c>
    </row>
    <row r="1592" spans="1:8" x14ac:dyDescent="0.25">
      <c r="A1592">
        <v>8450</v>
      </c>
      <c r="B1592">
        <f>IF(Table2[[#This Row],[Volume]]&lt;'Input Data'!$B$9,'Input Data'!$B$9,IF(Table2[[#This Row],[Volume]]&gt;'Input Data'!$B$10,'Input Data'!$B$10,Table2[[#This Row],[Volume]]))</f>
        <v>8000</v>
      </c>
      <c r="C1592" s="18">
        <f>ROUNDDOWN((Table2[[#This Row],[Volume Used]]-'Input Data'!$B$9)/'Input Data'!$B$11,0)*'Input Data'!$B$12</f>
        <v>0.30000000000000004</v>
      </c>
      <c r="D1592" s="15">
        <f>-(Table2[[#This Row],[Volume]]*(1-Table2[[#This Row],[Discount]])*'Input Data'!$B$2)/Table2[[#This Row],[Volume]]</f>
        <v>350</v>
      </c>
      <c r="E1592">
        <f>ROUNDUP(Table2[[#This Row],[Volume]]/'Input Data'!$B$13,0)</f>
        <v>9</v>
      </c>
      <c r="F1592">
        <f>-Table2[[#This Row],[Multiplier]]*'Input Data'!$B$3</f>
        <v>450000</v>
      </c>
      <c r="G1592">
        <f>(1 - (1 / (1 + EXP(-((Table2[[#This Row],[Volume]] / 1000) - 4.25))))) * 0.4 + 0.6</f>
        <v>0.60590961267730925</v>
      </c>
      <c r="H1592">
        <f>Table2[[#This Row],[Sigmoid]]*'Input Data'!$B$7</f>
        <v>454.43220950798195</v>
      </c>
    </row>
    <row r="1593" spans="1:8" x14ac:dyDescent="0.25">
      <c r="A1593">
        <v>8455</v>
      </c>
      <c r="B1593">
        <f>IF(Table2[[#This Row],[Volume]]&lt;'Input Data'!$B$9,'Input Data'!$B$9,IF(Table2[[#This Row],[Volume]]&gt;'Input Data'!$B$10,'Input Data'!$B$10,Table2[[#This Row],[Volume]]))</f>
        <v>8000</v>
      </c>
      <c r="C1593" s="18">
        <f>ROUNDDOWN((Table2[[#This Row],[Volume Used]]-'Input Data'!$B$9)/'Input Data'!$B$11,0)*'Input Data'!$B$12</f>
        <v>0.30000000000000004</v>
      </c>
      <c r="D1593" s="15">
        <f>-(Table2[[#This Row],[Volume]]*(1-Table2[[#This Row],[Discount]])*'Input Data'!$B$2)/Table2[[#This Row],[Volume]]</f>
        <v>350</v>
      </c>
      <c r="E1593">
        <f>ROUNDUP(Table2[[#This Row],[Volume]]/'Input Data'!$B$13,0)</f>
        <v>9</v>
      </c>
      <c r="F1593">
        <f>-Table2[[#This Row],[Multiplier]]*'Input Data'!$B$3</f>
        <v>450000</v>
      </c>
      <c r="G1593">
        <f>(1 - (1 / (1 + EXP(-((Table2[[#This Row],[Volume]] / 1000) - 4.25))))) * 0.4 + 0.6</f>
        <v>0.60588057167569032</v>
      </c>
      <c r="H1593">
        <f>Table2[[#This Row],[Sigmoid]]*'Input Data'!$B$7</f>
        <v>454.41042875676771</v>
      </c>
    </row>
    <row r="1594" spans="1:8" x14ac:dyDescent="0.25">
      <c r="A1594">
        <v>8460</v>
      </c>
      <c r="B1594">
        <f>IF(Table2[[#This Row],[Volume]]&lt;'Input Data'!$B$9,'Input Data'!$B$9,IF(Table2[[#This Row],[Volume]]&gt;'Input Data'!$B$10,'Input Data'!$B$10,Table2[[#This Row],[Volume]]))</f>
        <v>8000</v>
      </c>
      <c r="C1594" s="18">
        <f>ROUNDDOWN((Table2[[#This Row],[Volume Used]]-'Input Data'!$B$9)/'Input Data'!$B$11,0)*'Input Data'!$B$12</f>
        <v>0.30000000000000004</v>
      </c>
      <c r="D1594" s="15">
        <f>-(Table2[[#This Row],[Volume]]*(1-Table2[[#This Row],[Discount]])*'Input Data'!$B$2)/Table2[[#This Row],[Volume]]</f>
        <v>350</v>
      </c>
      <c r="E1594">
        <f>ROUNDUP(Table2[[#This Row],[Volume]]/'Input Data'!$B$13,0)</f>
        <v>9</v>
      </c>
      <c r="F1594">
        <f>-Table2[[#This Row],[Multiplier]]*'Input Data'!$B$3</f>
        <v>450000</v>
      </c>
      <c r="G1594">
        <f>(1 - (1 / (1 + EXP(-((Table2[[#This Row],[Volume]] / 1000) - 4.25))))) * 0.4 + 0.6</f>
        <v>0.60585167126819373</v>
      </c>
      <c r="H1594">
        <f>Table2[[#This Row],[Sigmoid]]*'Input Data'!$B$7</f>
        <v>454.38875345114531</v>
      </c>
    </row>
    <row r="1595" spans="1:8" x14ac:dyDescent="0.25">
      <c r="A1595">
        <v>8465</v>
      </c>
      <c r="B1595">
        <f>IF(Table2[[#This Row],[Volume]]&lt;'Input Data'!$B$9,'Input Data'!$B$9,IF(Table2[[#This Row],[Volume]]&gt;'Input Data'!$B$10,'Input Data'!$B$10,Table2[[#This Row],[Volume]]))</f>
        <v>8000</v>
      </c>
      <c r="C1595" s="18">
        <f>ROUNDDOWN((Table2[[#This Row],[Volume Used]]-'Input Data'!$B$9)/'Input Data'!$B$11,0)*'Input Data'!$B$12</f>
        <v>0.30000000000000004</v>
      </c>
      <c r="D1595" s="15">
        <f>-(Table2[[#This Row],[Volume]]*(1-Table2[[#This Row],[Discount]])*'Input Data'!$B$2)/Table2[[#This Row],[Volume]]</f>
        <v>350</v>
      </c>
      <c r="E1595">
        <f>ROUNDUP(Table2[[#This Row],[Volume]]/'Input Data'!$B$13,0)</f>
        <v>9</v>
      </c>
      <c r="F1595">
        <f>-Table2[[#This Row],[Multiplier]]*'Input Data'!$B$3</f>
        <v>450000</v>
      </c>
      <c r="G1595">
        <f>(1 - (1 / (1 + EXP(-((Table2[[#This Row],[Volume]] / 1000) - 4.25))))) * 0.4 + 0.6</f>
        <v>0.60582291079495088</v>
      </c>
      <c r="H1595">
        <f>Table2[[#This Row],[Sigmoid]]*'Input Data'!$B$7</f>
        <v>454.36718309621318</v>
      </c>
    </row>
    <row r="1596" spans="1:8" x14ac:dyDescent="0.25">
      <c r="A1596">
        <v>8470</v>
      </c>
      <c r="B1596">
        <f>IF(Table2[[#This Row],[Volume]]&lt;'Input Data'!$B$9,'Input Data'!$B$9,IF(Table2[[#This Row],[Volume]]&gt;'Input Data'!$B$10,'Input Data'!$B$10,Table2[[#This Row],[Volume]]))</f>
        <v>8000</v>
      </c>
      <c r="C1596" s="18">
        <f>ROUNDDOWN((Table2[[#This Row],[Volume Used]]-'Input Data'!$B$9)/'Input Data'!$B$11,0)*'Input Data'!$B$12</f>
        <v>0.30000000000000004</v>
      </c>
      <c r="D1596" s="15">
        <f>-(Table2[[#This Row],[Volume]]*(1-Table2[[#This Row],[Discount]])*'Input Data'!$B$2)/Table2[[#This Row],[Volume]]</f>
        <v>350</v>
      </c>
      <c r="E1596">
        <f>ROUNDUP(Table2[[#This Row],[Volume]]/'Input Data'!$B$13,0)</f>
        <v>9</v>
      </c>
      <c r="F1596">
        <f>-Table2[[#This Row],[Multiplier]]*'Input Data'!$B$3</f>
        <v>450000</v>
      </c>
      <c r="G1596">
        <f>(1 - (1 / (1 + EXP(-((Table2[[#This Row],[Volume]] / 1000) - 4.25))))) * 0.4 + 0.6</f>
        <v>0.60579428959898673</v>
      </c>
      <c r="H1596">
        <f>Table2[[#This Row],[Sigmoid]]*'Input Data'!$B$7</f>
        <v>454.34571719924003</v>
      </c>
    </row>
    <row r="1597" spans="1:8" x14ac:dyDescent="0.25">
      <c r="A1597">
        <v>8475</v>
      </c>
      <c r="B1597">
        <f>IF(Table2[[#This Row],[Volume]]&lt;'Input Data'!$B$9,'Input Data'!$B$9,IF(Table2[[#This Row],[Volume]]&gt;'Input Data'!$B$10,'Input Data'!$B$10,Table2[[#This Row],[Volume]]))</f>
        <v>8000</v>
      </c>
      <c r="C1597" s="18">
        <f>ROUNDDOWN((Table2[[#This Row],[Volume Used]]-'Input Data'!$B$9)/'Input Data'!$B$11,0)*'Input Data'!$B$12</f>
        <v>0.30000000000000004</v>
      </c>
      <c r="D1597" s="15">
        <f>-(Table2[[#This Row],[Volume]]*(1-Table2[[#This Row],[Discount]])*'Input Data'!$B$2)/Table2[[#This Row],[Volume]]</f>
        <v>350</v>
      </c>
      <c r="E1597">
        <f>ROUNDUP(Table2[[#This Row],[Volume]]/'Input Data'!$B$13,0)</f>
        <v>9</v>
      </c>
      <c r="F1597">
        <f>-Table2[[#This Row],[Multiplier]]*'Input Data'!$B$3</f>
        <v>450000</v>
      </c>
      <c r="G1597">
        <f>(1 - (1 / (1 + EXP(-((Table2[[#This Row],[Volume]] / 1000) - 4.25))))) * 0.4 + 0.6</f>
        <v>0.60576580702620841</v>
      </c>
      <c r="H1597">
        <f>Table2[[#This Row],[Sigmoid]]*'Input Data'!$B$7</f>
        <v>454.32435526965634</v>
      </c>
    </row>
    <row r="1598" spans="1:8" x14ac:dyDescent="0.25">
      <c r="A1598">
        <v>8480</v>
      </c>
      <c r="B1598">
        <f>IF(Table2[[#This Row],[Volume]]&lt;'Input Data'!$B$9,'Input Data'!$B$9,IF(Table2[[#This Row],[Volume]]&gt;'Input Data'!$B$10,'Input Data'!$B$10,Table2[[#This Row],[Volume]]))</f>
        <v>8000</v>
      </c>
      <c r="C1598" s="18">
        <f>ROUNDDOWN((Table2[[#This Row],[Volume Used]]-'Input Data'!$B$9)/'Input Data'!$B$11,0)*'Input Data'!$B$12</f>
        <v>0.30000000000000004</v>
      </c>
      <c r="D1598" s="15">
        <f>-(Table2[[#This Row],[Volume]]*(1-Table2[[#This Row],[Discount]])*'Input Data'!$B$2)/Table2[[#This Row],[Volume]]</f>
        <v>350</v>
      </c>
      <c r="E1598">
        <f>ROUNDUP(Table2[[#This Row],[Volume]]/'Input Data'!$B$13,0)</f>
        <v>9</v>
      </c>
      <c r="F1598">
        <f>-Table2[[#This Row],[Multiplier]]*'Input Data'!$B$3</f>
        <v>450000</v>
      </c>
      <c r="G1598">
        <f>(1 - (1 / (1 + EXP(-((Table2[[#This Row],[Volume]] / 1000) - 4.25))))) * 0.4 + 0.6</f>
        <v>0.60573746242539517</v>
      </c>
      <c r="H1598">
        <f>Table2[[#This Row],[Sigmoid]]*'Input Data'!$B$7</f>
        <v>454.3030968190464</v>
      </c>
    </row>
    <row r="1599" spans="1:8" x14ac:dyDescent="0.25">
      <c r="A1599">
        <v>8485</v>
      </c>
      <c r="B1599">
        <f>IF(Table2[[#This Row],[Volume]]&lt;'Input Data'!$B$9,'Input Data'!$B$9,IF(Table2[[#This Row],[Volume]]&gt;'Input Data'!$B$10,'Input Data'!$B$10,Table2[[#This Row],[Volume]]))</f>
        <v>8000</v>
      </c>
      <c r="C1599" s="18">
        <f>ROUNDDOWN((Table2[[#This Row],[Volume Used]]-'Input Data'!$B$9)/'Input Data'!$B$11,0)*'Input Data'!$B$12</f>
        <v>0.30000000000000004</v>
      </c>
      <c r="D1599" s="15">
        <f>-(Table2[[#This Row],[Volume]]*(1-Table2[[#This Row],[Discount]])*'Input Data'!$B$2)/Table2[[#This Row],[Volume]]</f>
        <v>350</v>
      </c>
      <c r="E1599">
        <f>ROUNDUP(Table2[[#This Row],[Volume]]/'Input Data'!$B$13,0)</f>
        <v>9</v>
      </c>
      <c r="F1599">
        <f>-Table2[[#This Row],[Multiplier]]*'Input Data'!$B$3</f>
        <v>450000</v>
      </c>
      <c r="G1599">
        <f>(1 - (1 / (1 + EXP(-((Table2[[#This Row],[Volume]] / 1000) - 4.25))))) * 0.4 + 0.6</f>
        <v>0.60570925514818752</v>
      </c>
      <c r="H1599">
        <f>Table2[[#This Row],[Sigmoid]]*'Input Data'!$B$7</f>
        <v>454.28194136114064</v>
      </c>
    </row>
    <row r="1600" spans="1:8" x14ac:dyDescent="0.25">
      <c r="A1600">
        <v>8490</v>
      </c>
      <c r="B1600">
        <f>IF(Table2[[#This Row],[Volume]]&lt;'Input Data'!$B$9,'Input Data'!$B$9,IF(Table2[[#This Row],[Volume]]&gt;'Input Data'!$B$10,'Input Data'!$B$10,Table2[[#This Row],[Volume]]))</f>
        <v>8000</v>
      </c>
      <c r="C1600" s="18">
        <f>ROUNDDOWN((Table2[[#This Row],[Volume Used]]-'Input Data'!$B$9)/'Input Data'!$B$11,0)*'Input Data'!$B$12</f>
        <v>0.30000000000000004</v>
      </c>
      <c r="D1600" s="15">
        <f>-(Table2[[#This Row],[Volume]]*(1-Table2[[#This Row],[Discount]])*'Input Data'!$B$2)/Table2[[#This Row],[Volume]]</f>
        <v>350</v>
      </c>
      <c r="E1600">
        <f>ROUNDUP(Table2[[#This Row],[Volume]]/'Input Data'!$B$13,0)</f>
        <v>9</v>
      </c>
      <c r="F1600">
        <f>-Table2[[#This Row],[Multiplier]]*'Input Data'!$B$3</f>
        <v>450000</v>
      </c>
      <c r="G1600">
        <f>(1 - (1 / (1 + EXP(-((Table2[[#This Row],[Volume]] / 1000) - 4.25))))) * 0.4 + 0.6</f>
        <v>0.60568118454907649</v>
      </c>
      <c r="H1600">
        <f>Table2[[#This Row],[Sigmoid]]*'Input Data'!$B$7</f>
        <v>454.26088841180734</v>
      </c>
    </row>
    <row r="1601" spans="1:8" x14ac:dyDescent="0.25">
      <c r="A1601">
        <v>8495</v>
      </c>
      <c r="B1601">
        <f>IF(Table2[[#This Row],[Volume]]&lt;'Input Data'!$B$9,'Input Data'!$B$9,IF(Table2[[#This Row],[Volume]]&gt;'Input Data'!$B$10,'Input Data'!$B$10,Table2[[#This Row],[Volume]]))</f>
        <v>8000</v>
      </c>
      <c r="C1601" s="18">
        <f>ROUNDDOWN((Table2[[#This Row],[Volume Used]]-'Input Data'!$B$9)/'Input Data'!$B$11,0)*'Input Data'!$B$12</f>
        <v>0.30000000000000004</v>
      </c>
      <c r="D1601" s="15">
        <f>-(Table2[[#This Row],[Volume]]*(1-Table2[[#This Row],[Discount]])*'Input Data'!$B$2)/Table2[[#This Row],[Volume]]</f>
        <v>350</v>
      </c>
      <c r="E1601">
        <f>ROUNDUP(Table2[[#This Row],[Volume]]/'Input Data'!$B$13,0)</f>
        <v>9</v>
      </c>
      <c r="F1601">
        <f>-Table2[[#This Row],[Multiplier]]*'Input Data'!$B$3</f>
        <v>450000</v>
      </c>
      <c r="G1601">
        <f>(1 - (1 / (1 + EXP(-((Table2[[#This Row],[Volume]] / 1000) - 4.25))))) * 0.4 + 0.6</f>
        <v>0.60565324998539316</v>
      </c>
      <c r="H1601">
        <f>Table2[[#This Row],[Sigmoid]]*'Input Data'!$B$7</f>
        <v>454.23993748904485</v>
      </c>
    </row>
    <row r="1602" spans="1:8" x14ac:dyDescent="0.25">
      <c r="A1602">
        <v>8500</v>
      </c>
      <c r="B1602">
        <f>IF(Table2[[#This Row],[Volume]]&lt;'Input Data'!$B$9,'Input Data'!$B$9,IF(Table2[[#This Row],[Volume]]&gt;'Input Data'!$B$10,'Input Data'!$B$10,Table2[[#This Row],[Volume]]))</f>
        <v>8000</v>
      </c>
      <c r="C1602" s="18">
        <f>ROUNDDOWN((Table2[[#This Row],[Volume Used]]-'Input Data'!$B$9)/'Input Data'!$B$11,0)*'Input Data'!$B$12</f>
        <v>0.30000000000000004</v>
      </c>
      <c r="D1602" s="15">
        <f>-(Table2[[#This Row],[Volume]]*(1-Table2[[#This Row],[Discount]])*'Input Data'!$B$2)/Table2[[#This Row],[Volume]]</f>
        <v>350</v>
      </c>
      <c r="E1602">
        <f>ROUNDUP(Table2[[#This Row],[Volume]]/'Input Data'!$B$13,0)</f>
        <v>9</v>
      </c>
      <c r="F1602">
        <f>-Table2[[#This Row],[Multiplier]]*'Input Data'!$B$3</f>
        <v>450000</v>
      </c>
      <c r="G1602">
        <f>(1 - (1 / (1 + EXP(-((Table2[[#This Row],[Volume]] / 1000) - 4.25))))) * 0.4 + 0.6</f>
        <v>0.60562545081729824</v>
      </c>
      <c r="H1602">
        <f>Table2[[#This Row],[Sigmoid]]*'Input Data'!$B$7</f>
        <v>454.21908811297368</v>
      </c>
    </row>
    <row r="1603" spans="1:8" x14ac:dyDescent="0.25">
      <c r="A1603">
        <v>8505</v>
      </c>
      <c r="B1603">
        <f>IF(Table2[[#This Row],[Volume]]&lt;'Input Data'!$B$9,'Input Data'!$B$9,IF(Table2[[#This Row],[Volume]]&gt;'Input Data'!$B$10,'Input Data'!$B$10,Table2[[#This Row],[Volume]]))</f>
        <v>8000</v>
      </c>
      <c r="C1603" s="18">
        <f>ROUNDDOWN((Table2[[#This Row],[Volume Used]]-'Input Data'!$B$9)/'Input Data'!$B$11,0)*'Input Data'!$B$12</f>
        <v>0.30000000000000004</v>
      </c>
      <c r="D1603" s="15">
        <f>-(Table2[[#This Row],[Volume]]*(1-Table2[[#This Row],[Discount]])*'Input Data'!$B$2)/Table2[[#This Row],[Volume]]</f>
        <v>350</v>
      </c>
      <c r="E1603">
        <f>ROUNDUP(Table2[[#This Row],[Volume]]/'Input Data'!$B$13,0)</f>
        <v>9</v>
      </c>
      <c r="F1603">
        <f>-Table2[[#This Row],[Multiplier]]*'Input Data'!$B$3</f>
        <v>450000</v>
      </c>
      <c r="G1603">
        <f>(1 - (1 / (1 + EXP(-((Table2[[#This Row],[Volume]] / 1000) - 4.25))))) * 0.4 + 0.6</f>
        <v>0.60559778640777118</v>
      </c>
      <c r="H1603">
        <f>Table2[[#This Row],[Sigmoid]]*'Input Data'!$B$7</f>
        <v>454.19833980582837</v>
      </c>
    </row>
    <row r="1604" spans="1:8" x14ac:dyDescent="0.25">
      <c r="A1604">
        <v>8510</v>
      </c>
      <c r="B1604">
        <f>IF(Table2[[#This Row],[Volume]]&lt;'Input Data'!$B$9,'Input Data'!$B$9,IF(Table2[[#This Row],[Volume]]&gt;'Input Data'!$B$10,'Input Data'!$B$10,Table2[[#This Row],[Volume]]))</f>
        <v>8000</v>
      </c>
      <c r="C1604" s="18">
        <f>ROUNDDOWN((Table2[[#This Row],[Volume Used]]-'Input Data'!$B$9)/'Input Data'!$B$11,0)*'Input Data'!$B$12</f>
        <v>0.30000000000000004</v>
      </c>
      <c r="D1604" s="15">
        <f>-(Table2[[#This Row],[Volume]]*(1-Table2[[#This Row],[Discount]])*'Input Data'!$B$2)/Table2[[#This Row],[Volume]]</f>
        <v>350</v>
      </c>
      <c r="E1604">
        <f>ROUNDUP(Table2[[#This Row],[Volume]]/'Input Data'!$B$13,0)</f>
        <v>9</v>
      </c>
      <c r="F1604">
        <f>-Table2[[#This Row],[Multiplier]]*'Input Data'!$B$3</f>
        <v>450000</v>
      </c>
      <c r="G1604">
        <f>(1 - (1 / (1 + EXP(-((Table2[[#This Row],[Volume]] / 1000) - 4.25))))) * 0.4 + 0.6</f>
        <v>0.60557025612260018</v>
      </c>
      <c r="H1604">
        <f>Table2[[#This Row],[Sigmoid]]*'Input Data'!$B$7</f>
        <v>454.17769209195012</v>
      </c>
    </row>
    <row r="1605" spans="1:8" x14ac:dyDescent="0.25">
      <c r="A1605">
        <v>8515</v>
      </c>
      <c r="B1605">
        <f>IF(Table2[[#This Row],[Volume]]&lt;'Input Data'!$B$9,'Input Data'!$B$9,IF(Table2[[#This Row],[Volume]]&gt;'Input Data'!$B$10,'Input Data'!$B$10,Table2[[#This Row],[Volume]]))</f>
        <v>8000</v>
      </c>
      <c r="C1605" s="18">
        <f>ROUNDDOWN((Table2[[#This Row],[Volume Used]]-'Input Data'!$B$9)/'Input Data'!$B$11,0)*'Input Data'!$B$12</f>
        <v>0.30000000000000004</v>
      </c>
      <c r="D1605" s="15">
        <f>-(Table2[[#This Row],[Volume]]*(1-Table2[[#This Row],[Discount]])*'Input Data'!$B$2)/Table2[[#This Row],[Volume]]</f>
        <v>350</v>
      </c>
      <c r="E1605">
        <f>ROUNDUP(Table2[[#This Row],[Volume]]/'Input Data'!$B$13,0)</f>
        <v>9</v>
      </c>
      <c r="F1605">
        <f>-Table2[[#This Row],[Multiplier]]*'Input Data'!$B$3</f>
        <v>450000</v>
      </c>
      <c r="G1605">
        <f>(1 - (1 / (1 + EXP(-((Table2[[#This Row],[Volume]] / 1000) - 4.25))))) * 0.4 + 0.6</f>
        <v>0.60554285933037089</v>
      </c>
      <c r="H1605">
        <f>Table2[[#This Row],[Sigmoid]]*'Input Data'!$B$7</f>
        <v>454.15714449777818</v>
      </c>
    </row>
    <row r="1606" spans="1:8" x14ac:dyDescent="0.25">
      <c r="A1606">
        <v>8520</v>
      </c>
      <c r="B1606">
        <f>IF(Table2[[#This Row],[Volume]]&lt;'Input Data'!$B$9,'Input Data'!$B$9,IF(Table2[[#This Row],[Volume]]&gt;'Input Data'!$B$10,'Input Data'!$B$10,Table2[[#This Row],[Volume]]))</f>
        <v>8000</v>
      </c>
      <c r="C1606" s="18">
        <f>ROUNDDOWN((Table2[[#This Row],[Volume Used]]-'Input Data'!$B$9)/'Input Data'!$B$11,0)*'Input Data'!$B$12</f>
        <v>0.30000000000000004</v>
      </c>
      <c r="D1606" s="15">
        <f>-(Table2[[#This Row],[Volume]]*(1-Table2[[#This Row],[Discount]])*'Input Data'!$B$2)/Table2[[#This Row],[Volume]]</f>
        <v>350</v>
      </c>
      <c r="E1606">
        <f>ROUNDUP(Table2[[#This Row],[Volume]]/'Input Data'!$B$13,0)</f>
        <v>9</v>
      </c>
      <c r="F1606">
        <f>-Table2[[#This Row],[Multiplier]]*'Input Data'!$B$3</f>
        <v>450000</v>
      </c>
      <c r="G1606">
        <f>(1 - (1 / (1 + EXP(-((Table2[[#This Row],[Volume]] / 1000) - 4.25))))) * 0.4 + 0.6</f>
        <v>0.60551559540245659</v>
      </c>
      <c r="H1606">
        <f>Table2[[#This Row],[Sigmoid]]*'Input Data'!$B$7</f>
        <v>454.13669655184242</v>
      </c>
    </row>
    <row r="1607" spans="1:8" x14ac:dyDescent="0.25">
      <c r="A1607">
        <v>8525</v>
      </c>
      <c r="B1607">
        <f>IF(Table2[[#This Row],[Volume]]&lt;'Input Data'!$B$9,'Input Data'!$B$9,IF(Table2[[#This Row],[Volume]]&gt;'Input Data'!$B$10,'Input Data'!$B$10,Table2[[#This Row],[Volume]]))</f>
        <v>8000</v>
      </c>
      <c r="C1607" s="18">
        <f>ROUNDDOWN((Table2[[#This Row],[Volume Used]]-'Input Data'!$B$9)/'Input Data'!$B$11,0)*'Input Data'!$B$12</f>
        <v>0.30000000000000004</v>
      </c>
      <c r="D1607" s="15">
        <f>-(Table2[[#This Row],[Volume]]*(1-Table2[[#This Row],[Discount]])*'Input Data'!$B$2)/Table2[[#This Row],[Volume]]</f>
        <v>350</v>
      </c>
      <c r="E1607">
        <f>ROUNDUP(Table2[[#This Row],[Volume]]/'Input Data'!$B$13,0)</f>
        <v>9</v>
      </c>
      <c r="F1607">
        <f>-Table2[[#This Row],[Multiplier]]*'Input Data'!$B$3</f>
        <v>450000</v>
      </c>
      <c r="G1607">
        <f>(1 - (1 / (1 + EXP(-((Table2[[#This Row],[Volume]] / 1000) - 4.25))))) * 0.4 + 0.6</f>
        <v>0.60548846371300757</v>
      </c>
      <c r="H1607">
        <f>Table2[[#This Row],[Sigmoid]]*'Input Data'!$B$7</f>
        <v>454.1163477847557</v>
      </c>
    </row>
    <row r="1608" spans="1:8" x14ac:dyDescent="0.25">
      <c r="A1608">
        <v>8530</v>
      </c>
      <c r="B1608">
        <f>IF(Table2[[#This Row],[Volume]]&lt;'Input Data'!$B$9,'Input Data'!$B$9,IF(Table2[[#This Row],[Volume]]&gt;'Input Data'!$B$10,'Input Data'!$B$10,Table2[[#This Row],[Volume]]))</f>
        <v>8000</v>
      </c>
      <c r="C1608" s="18">
        <f>ROUNDDOWN((Table2[[#This Row],[Volume Used]]-'Input Data'!$B$9)/'Input Data'!$B$11,0)*'Input Data'!$B$12</f>
        <v>0.30000000000000004</v>
      </c>
      <c r="D1608" s="15">
        <f>-(Table2[[#This Row],[Volume]]*(1-Table2[[#This Row],[Discount]])*'Input Data'!$B$2)/Table2[[#This Row],[Volume]]</f>
        <v>350</v>
      </c>
      <c r="E1608">
        <f>ROUNDUP(Table2[[#This Row],[Volume]]/'Input Data'!$B$13,0)</f>
        <v>9</v>
      </c>
      <c r="F1608">
        <f>-Table2[[#This Row],[Multiplier]]*'Input Data'!$B$3</f>
        <v>450000</v>
      </c>
      <c r="G1608">
        <f>(1 - (1 / (1 + EXP(-((Table2[[#This Row],[Volume]] / 1000) - 4.25))))) * 0.4 + 0.6</f>
        <v>0.60546146363894038</v>
      </c>
      <c r="H1608">
        <f>Table2[[#This Row],[Sigmoid]]*'Input Data'!$B$7</f>
        <v>454.09609772920527</v>
      </c>
    </row>
    <row r="1609" spans="1:8" x14ac:dyDescent="0.25">
      <c r="A1609">
        <v>8535</v>
      </c>
      <c r="B1609">
        <f>IF(Table2[[#This Row],[Volume]]&lt;'Input Data'!$B$9,'Input Data'!$B$9,IF(Table2[[#This Row],[Volume]]&gt;'Input Data'!$B$10,'Input Data'!$B$10,Table2[[#This Row],[Volume]]))</f>
        <v>8000</v>
      </c>
      <c r="C1609" s="18">
        <f>ROUNDDOWN((Table2[[#This Row],[Volume Used]]-'Input Data'!$B$9)/'Input Data'!$B$11,0)*'Input Data'!$B$12</f>
        <v>0.30000000000000004</v>
      </c>
      <c r="D1609" s="15">
        <f>-(Table2[[#This Row],[Volume]]*(1-Table2[[#This Row],[Discount]])*'Input Data'!$B$2)/Table2[[#This Row],[Volume]]</f>
        <v>350</v>
      </c>
      <c r="E1609">
        <f>ROUNDUP(Table2[[#This Row],[Volume]]/'Input Data'!$B$13,0)</f>
        <v>9</v>
      </c>
      <c r="F1609">
        <f>-Table2[[#This Row],[Multiplier]]*'Input Data'!$B$3</f>
        <v>450000</v>
      </c>
      <c r="G1609">
        <f>(1 - (1 / (1 + EXP(-((Table2[[#This Row],[Volume]] / 1000) - 4.25))))) * 0.4 + 0.6</f>
        <v>0.60543459455992765</v>
      </c>
      <c r="H1609">
        <f>Table2[[#This Row],[Sigmoid]]*'Input Data'!$B$7</f>
        <v>454.07594591994575</v>
      </c>
    </row>
    <row r="1610" spans="1:8" x14ac:dyDescent="0.25">
      <c r="A1610">
        <v>8540</v>
      </c>
      <c r="B1610">
        <f>IF(Table2[[#This Row],[Volume]]&lt;'Input Data'!$B$9,'Input Data'!$B$9,IF(Table2[[#This Row],[Volume]]&gt;'Input Data'!$B$10,'Input Data'!$B$10,Table2[[#This Row],[Volume]]))</f>
        <v>8000</v>
      </c>
      <c r="C1610" s="18">
        <f>ROUNDDOWN((Table2[[#This Row],[Volume Used]]-'Input Data'!$B$9)/'Input Data'!$B$11,0)*'Input Data'!$B$12</f>
        <v>0.30000000000000004</v>
      </c>
      <c r="D1610" s="15">
        <f>-(Table2[[#This Row],[Volume]]*(1-Table2[[#This Row],[Discount]])*'Input Data'!$B$2)/Table2[[#This Row],[Volume]]</f>
        <v>350</v>
      </c>
      <c r="E1610">
        <f>ROUNDUP(Table2[[#This Row],[Volume]]/'Input Data'!$B$13,0)</f>
        <v>9</v>
      </c>
      <c r="F1610">
        <f>-Table2[[#This Row],[Multiplier]]*'Input Data'!$B$3</f>
        <v>450000</v>
      </c>
      <c r="G1610">
        <f>(1 - (1 / (1 + EXP(-((Table2[[#This Row],[Volume]] / 1000) - 4.25))))) * 0.4 + 0.6</f>
        <v>0.60540785585838786</v>
      </c>
      <c r="H1610">
        <f>Table2[[#This Row],[Sigmoid]]*'Input Data'!$B$7</f>
        <v>454.05589189379089</v>
      </c>
    </row>
    <row r="1611" spans="1:8" x14ac:dyDescent="0.25">
      <c r="A1611">
        <v>8545</v>
      </c>
      <c r="B1611">
        <f>IF(Table2[[#This Row],[Volume]]&lt;'Input Data'!$B$9,'Input Data'!$B$9,IF(Table2[[#This Row],[Volume]]&gt;'Input Data'!$B$10,'Input Data'!$B$10,Table2[[#This Row],[Volume]]))</f>
        <v>8000</v>
      </c>
      <c r="C1611" s="18">
        <f>ROUNDDOWN((Table2[[#This Row],[Volume Used]]-'Input Data'!$B$9)/'Input Data'!$B$11,0)*'Input Data'!$B$12</f>
        <v>0.30000000000000004</v>
      </c>
      <c r="D1611" s="15">
        <f>-(Table2[[#This Row],[Volume]]*(1-Table2[[#This Row],[Discount]])*'Input Data'!$B$2)/Table2[[#This Row],[Volume]]</f>
        <v>350</v>
      </c>
      <c r="E1611">
        <f>ROUNDUP(Table2[[#This Row],[Volume]]/'Input Data'!$B$13,0)</f>
        <v>9</v>
      </c>
      <c r="F1611">
        <f>-Table2[[#This Row],[Multiplier]]*'Input Data'!$B$3</f>
        <v>450000</v>
      </c>
      <c r="G1611">
        <f>(1 - (1 / (1 + EXP(-((Table2[[#This Row],[Volume]] / 1000) - 4.25))))) * 0.4 + 0.6</f>
        <v>0.60538124691947437</v>
      </c>
      <c r="H1611">
        <f>Table2[[#This Row],[Sigmoid]]*'Input Data'!$B$7</f>
        <v>454.03593518960577</v>
      </c>
    </row>
    <row r="1612" spans="1:8" x14ac:dyDescent="0.25">
      <c r="A1612">
        <v>8550</v>
      </c>
      <c r="B1612">
        <f>IF(Table2[[#This Row],[Volume]]&lt;'Input Data'!$B$9,'Input Data'!$B$9,IF(Table2[[#This Row],[Volume]]&gt;'Input Data'!$B$10,'Input Data'!$B$10,Table2[[#This Row],[Volume]]))</f>
        <v>8000</v>
      </c>
      <c r="C1612" s="18">
        <f>ROUNDDOWN((Table2[[#This Row],[Volume Used]]-'Input Data'!$B$9)/'Input Data'!$B$11,0)*'Input Data'!$B$12</f>
        <v>0.30000000000000004</v>
      </c>
      <c r="D1612" s="15">
        <f>-(Table2[[#This Row],[Volume]]*(1-Table2[[#This Row],[Discount]])*'Input Data'!$B$2)/Table2[[#This Row],[Volume]]</f>
        <v>350</v>
      </c>
      <c r="E1612">
        <f>ROUNDUP(Table2[[#This Row],[Volume]]/'Input Data'!$B$13,0)</f>
        <v>9</v>
      </c>
      <c r="F1612">
        <f>-Table2[[#This Row],[Multiplier]]*'Input Data'!$B$3</f>
        <v>450000</v>
      </c>
      <c r="G1612">
        <f>(1 - (1 / (1 + EXP(-((Table2[[#This Row],[Volume]] / 1000) - 4.25))))) * 0.4 + 0.6</f>
        <v>0.60535476713106595</v>
      </c>
      <c r="H1612">
        <f>Table2[[#This Row],[Sigmoid]]*'Input Data'!$B$7</f>
        <v>454.01607534829947</v>
      </c>
    </row>
    <row r="1613" spans="1:8" x14ac:dyDescent="0.25">
      <c r="A1613">
        <v>8555</v>
      </c>
      <c r="B1613">
        <f>IF(Table2[[#This Row],[Volume]]&lt;'Input Data'!$B$9,'Input Data'!$B$9,IF(Table2[[#This Row],[Volume]]&gt;'Input Data'!$B$10,'Input Data'!$B$10,Table2[[#This Row],[Volume]]))</f>
        <v>8000</v>
      </c>
      <c r="C1613" s="18">
        <f>ROUNDDOWN((Table2[[#This Row],[Volume Used]]-'Input Data'!$B$9)/'Input Data'!$B$11,0)*'Input Data'!$B$12</f>
        <v>0.30000000000000004</v>
      </c>
      <c r="D1613" s="15">
        <f>-(Table2[[#This Row],[Volume]]*(1-Table2[[#This Row],[Discount]])*'Input Data'!$B$2)/Table2[[#This Row],[Volume]]</f>
        <v>350</v>
      </c>
      <c r="E1613">
        <f>ROUNDUP(Table2[[#This Row],[Volume]]/'Input Data'!$B$13,0)</f>
        <v>9</v>
      </c>
      <c r="F1613">
        <f>-Table2[[#This Row],[Multiplier]]*'Input Data'!$B$3</f>
        <v>450000</v>
      </c>
      <c r="G1613">
        <f>(1 - (1 / (1 + EXP(-((Table2[[#This Row],[Volume]] / 1000) - 4.25))))) * 0.4 + 0.6</f>
        <v>0.60532841588375519</v>
      </c>
      <c r="H1613">
        <f>Table2[[#This Row],[Sigmoid]]*'Input Data'!$B$7</f>
        <v>453.9963119128164</v>
      </c>
    </row>
    <row r="1614" spans="1:8" x14ac:dyDescent="0.25">
      <c r="A1614">
        <v>8560</v>
      </c>
      <c r="B1614">
        <f>IF(Table2[[#This Row],[Volume]]&lt;'Input Data'!$B$9,'Input Data'!$B$9,IF(Table2[[#This Row],[Volume]]&gt;'Input Data'!$B$10,'Input Data'!$B$10,Table2[[#This Row],[Volume]]))</f>
        <v>8000</v>
      </c>
      <c r="C1614" s="18">
        <f>ROUNDDOWN((Table2[[#This Row],[Volume Used]]-'Input Data'!$B$9)/'Input Data'!$B$11,0)*'Input Data'!$B$12</f>
        <v>0.30000000000000004</v>
      </c>
      <c r="D1614" s="15">
        <f>-(Table2[[#This Row],[Volume]]*(1-Table2[[#This Row],[Discount]])*'Input Data'!$B$2)/Table2[[#This Row],[Volume]]</f>
        <v>350</v>
      </c>
      <c r="E1614">
        <f>ROUNDUP(Table2[[#This Row],[Volume]]/'Input Data'!$B$13,0)</f>
        <v>9</v>
      </c>
      <c r="F1614">
        <f>-Table2[[#This Row],[Multiplier]]*'Input Data'!$B$3</f>
        <v>450000</v>
      </c>
      <c r="G1614">
        <f>(1 - (1 / (1 + EXP(-((Table2[[#This Row],[Volume]] / 1000) - 4.25))))) * 0.4 + 0.6</f>
        <v>0.6053021925708395</v>
      </c>
      <c r="H1614">
        <f>Table2[[#This Row],[Sigmoid]]*'Input Data'!$B$7</f>
        <v>453.97664442812965</v>
      </c>
    </row>
    <row r="1615" spans="1:8" x14ac:dyDescent="0.25">
      <c r="A1615">
        <v>8565</v>
      </c>
      <c r="B1615">
        <f>IF(Table2[[#This Row],[Volume]]&lt;'Input Data'!$B$9,'Input Data'!$B$9,IF(Table2[[#This Row],[Volume]]&gt;'Input Data'!$B$10,'Input Data'!$B$10,Table2[[#This Row],[Volume]]))</f>
        <v>8000</v>
      </c>
      <c r="C1615" s="18">
        <f>ROUNDDOWN((Table2[[#This Row],[Volume Used]]-'Input Data'!$B$9)/'Input Data'!$B$11,0)*'Input Data'!$B$12</f>
        <v>0.30000000000000004</v>
      </c>
      <c r="D1615" s="15">
        <f>-(Table2[[#This Row],[Volume]]*(1-Table2[[#This Row],[Discount]])*'Input Data'!$B$2)/Table2[[#This Row],[Volume]]</f>
        <v>350</v>
      </c>
      <c r="E1615">
        <f>ROUNDUP(Table2[[#This Row],[Volume]]/'Input Data'!$B$13,0)</f>
        <v>9</v>
      </c>
      <c r="F1615">
        <f>-Table2[[#This Row],[Multiplier]]*'Input Data'!$B$3</f>
        <v>450000</v>
      </c>
      <c r="G1615">
        <f>(1 - (1 / (1 + EXP(-((Table2[[#This Row],[Volume]] / 1000) - 4.25))))) * 0.4 + 0.6</f>
        <v>0.60527609658830994</v>
      </c>
      <c r="H1615">
        <f>Table2[[#This Row],[Sigmoid]]*'Input Data'!$B$7</f>
        <v>453.95707244123247</v>
      </c>
    </row>
    <row r="1616" spans="1:8" x14ac:dyDescent="0.25">
      <c r="A1616">
        <v>8570</v>
      </c>
      <c r="B1616">
        <f>IF(Table2[[#This Row],[Volume]]&lt;'Input Data'!$B$9,'Input Data'!$B$9,IF(Table2[[#This Row],[Volume]]&gt;'Input Data'!$B$10,'Input Data'!$B$10,Table2[[#This Row],[Volume]]))</f>
        <v>8000</v>
      </c>
      <c r="C1616" s="18">
        <f>ROUNDDOWN((Table2[[#This Row],[Volume Used]]-'Input Data'!$B$9)/'Input Data'!$B$11,0)*'Input Data'!$B$12</f>
        <v>0.30000000000000004</v>
      </c>
      <c r="D1616" s="15">
        <f>-(Table2[[#This Row],[Volume]]*(1-Table2[[#This Row],[Discount]])*'Input Data'!$B$2)/Table2[[#This Row],[Volume]]</f>
        <v>350</v>
      </c>
      <c r="E1616">
        <f>ROUNDUP(Table2[[#This Row],[Volume]]/'Input Data'!$B$13,0)</f>
        <v>9</v>
      </c>
      <c r="F1616">
        <f>-Table2[[#This Row],[Multiplier]]*'Input Data'!$B$3</f>
        <v>450000</v>
      </c>
      <c r="G1616">
        <f>(1 - (1 / (1 + EXP(-((Table2[[#This Row],[Volume]] / 1000) - 4.25))))) * 0.4 + 0.6</f>
        <v>0.60525012733484107</v>
      </c>
      <c r="H1616">
        <f>Table2[[#This Row],[Sigmoid]]*'Input Data'!$B$7</f>
        <v>453.93759550113083</v>
      </c>
    </row>
    <row r="1617" spans="1:8" x14ac:dyDescent="0.25">
      <c r="A1617">
        <v>8575</v>
      </c>
      <c r="B1617">
        <f>IF(Table2[[#This Row],[Volume]]&lt;'Input Data'!$B$9,'Input Data'!$B$9,IF(Table2[[#This Row],[Volume]]&gt;'Input Data'!$B$10,'Input Data'!$B$10,Table2[[#This Row],[Volume]]))</f>
        <v>8000</v>
      </c>
      <c r="C1617" s="18">
        <f>ROUNDDOWN((Table2[[#This Row],[Volume Used]]-'Input Data'!$B$9)/'Input Data'!$B$11,0)*'Input Data'!$B$12</f>
        <v>0.30000000000000004</v>
      </c>
      <c r="D1617" s="15">
        <f>-(Table2[[#This Row],[Volume]]*(1-Table2[[#This Row],[Discount]])*'Input Data'!$B$2)/Table2[[#This Row],[Volume]]</f>
        <v>350</v>
      </c>
      <c r="E1617">
        <f>ROUNDUP(Table2[[#This Row],[Volume]]/'Input Data'!$B$13,0)</f>
        <v>9</v>
      </c>
      <c r="F1617">
        <f>-Table2[[#This Row],[Multiplier]]*'Input Data'!$B$3</f>
        <v>450000</v>
      </c>
      <c r="G1617">
        <f>(1 - (1 / (1 + EXP(-((Table2[[#This Row],[Volume]] / 1000) - 4.25))))) * 0.4 + 0.6</f>
        <v>0.6052242842117812</v>
      </c>
      <c r="H1617">
        <f>Table2[[#This Row],[Sigmoid]]*'Input Data'!$B$7</f>
        <v>453.9182131588359</v>
      </c>
    </row>
    <row r="1618" spans="1:8" x14ac:dyDescent="0.25">
      <c r="A1618">
        <v>8580</v>
      </c>
      <c r="B1618">
        <f>IF(Table2[[#This Row],[Volume]]&lt;'Input Data'!$B$9,'Input Data'!$B$9,IF(Table2[[#This Row],[Volume]]&gt;'Input Data'!$B$10,'Input Data'!$B$10,Table2[[#This Row],[Volume]]))</f>
        <v>8000</v>
      </c>
      <c r="C1618" s="18">
        <f>ROUNDDOWN((Table2[[#This Row],[Volume Used]]-'Input Data'!$B$9)/'Input Data'!$B$11,0)*'Input Data'!$B$12</f>
        <v>0.30000000000000004</v>
      </c>
      <c r="D1618" s="15">
        <f>-(Table2[[#This Row],[Volume]]*(1-Table2[[#This Row],[Discount]])*'Input Data'!$B$2)/Table2[[#This Row],[Volume]]</f>
        <v>350</v>
      </c>
      <c r="E1618">
        <f>ROUNDUP(Table2[[#This Row],[Volume]]/'Input Data'!$B$13,0)</f>
        <v>9</v>
      </c>
      <c r="F1618">
        <f>-Table2[[#This Row],[Multiplier]]*'Input Data'!$B$3</f>
        <v>450000</v>
      </c>
      <c r="G1618">
        <f>(1 - (1 / (1 + EXP(-((Table2[[#This Row],[Volume]] / 1000) - 4.25))))) * 0.4 + 0.6</f>
        <v>0.60519856662314131</v>
      </c>
      <c r="H1618">
        <f>Table2[[#This Row],[Sigmoid]]*'Input Data'!$B$7</f>
        <v>453.89892496735598</v>
      </c>
    </row>
    <row r="1619" spans="1:8" x14ac:dyDescent="0.25">
      <c r="A1619">
        <v>8585</v>
      </c>
      <c r="B1619">
        <f>IF(Table2[[#This Row],[Volume]]&lt;'Input Data'!$B$9,'Input Data'!$B$9,IF(Table2[[#This Row],[Volume]]&gt;'Input Data'!$B$10,'Input Data'!$B$10,Table2[[#This Row],[Volume]]))</f>
        <v>8000</v>
      </c>
      <c r="C1619" s="18">
        <f>ROUNDDOWN((Table2[[#This Row],[Volume Used]]-'Input Data'!$B$9)/'Input Data'!$B$11,0)*'Input Data'!$B$12</f>
        <v>0.30000000000000004</v>
      </c>
      <c r="D1619" s="15">
        <f>-(Table2[[#This Row],[Volume]]*(1-Table2[[#This Row],[Discount]])*'Input Data'!$B$2)/Table2[[#This Row],[Volume]]</f>
        <v>350</v>
      </c>
      <c r="E1619">
        <f>ROUNDUP(Table2[[#This Row],[Volume]]/'Input Data'!$B$13,0)</f>
        <v>9</v>
      </c>
      <c r="F1619">
        <f>-Table2[[#This Row],[Multiplier]]*'Input Data'!$B$3</f>
        <v>450000</v>
      </c>
      <c r="G1619">
        <f>(1 - (1 / (1 + EXP(-((Table2[[#This Row],[Volume]] / 1000) - 4.25))))) * 0.4 + 0.6</f>
        <v>0.60517297397558567</v>
      </c>
      <c r="H1619">
        <f>Table2[[#This Row],[Sigmoid]]*'Input Data'!$B$7</f>
        <v>453.87973048168925</v>
      </c>
    </row>
    <row r="1620" spans="1:8" x14ac:dyDescent="0.25">
      <c r="A1620">
        <v>8590</v>
      </c>
      <c r="B1620">
        <f>IF(Table2[[#This Row],[Volume]]&lt;'Input Data'!$B$9,'Input Data'!$B$9,IF(Table2[[#This Row],[Volume]]&gt;'Input Data'!$B$10,'Input Data'!$B$10,Table2[[#This Row],[Volume]]))</f>
        <v>8000</v>
      </c>
      <c r="C1620" s="18">
        <f>ROUNDDOWN((Table2[[#This Row],[Volume Used]]-'Input Data'!$B$9)/'Input Data'!$B$11,0)*'Input Data'!$B$12</f>
        <v>0.30000000000000004</v>
      </c>
      <c r="D1620" s="15">
        <f>-(Table2[[#This Row],[Volume]]*(1-Table2[[#This Row],[Discount]])*'Input Data'!$B$2)/Table2[[#This Row],[Volume]]</f>
        <v>350</v>
      </c>
      <c r="E1620">
        <f>ROUNDUP(Table2[[#This Row],[Volume]]/'Input Data'!$B$13,0)</f>
        <v>9</v>
      </c>
      <c r="F1620">
        <f>-Table2[[#This Row],[Multiplier]]*'Input Data'!$B$3</f>
        <v>450000</v>
      </c>
      <c r="G1620">
        <f>(1 - (1 / (1 + EXP(-((Table2[[#This Row],[Volume]] / 1000) - 4.25))))) * 0.4 + 0.6</f>
        <v>0.60514750567842091</v>
      </c>
      <c r="H1620">
        <f>Table2[[#This Row],[Sigmoid]]*'Input Data'!$B$7</f>
        <v>453.86062925881566</v>
      </c>
    </row>
    <row r="1621" spans="1:8" x14ac:dyDescent="0.25">
      <c r="A1621">
        <v>8595</v>
      </c>
      <c r="B1621">
        <f>IF(Table2[[#This Row],[Volume]]&lt;'Input Data'!$B$9,'Input Data'!$B$9,IF(Table2[[#This Row],[Volume]]&gt;'Input Data'!$B$10,'Input Data'!$B$10,Table2[[#This Row],[Volume]]))</f>
        <v>8000</v>
      </c>
      <c r="C1621" s="18">
        <f>ROUNDDOWN((Table2[[#This Row],[Volume Used]]-'Input Data'!$B$9)/'Input Data'!$B$11,0)*'Input Data'!$B$12</f>
        <v>0.30000000000000004</v>
      </c>
      <c r="D1621" s="15">
        <f>-(Table2[[#This Row],[Volume]]*(1-Table2[[#This Row],[Discount]])*'Input Data'!$B$2)/Table2[[#This Row],[Volume]]</f>
        <v>350</v>
      </c>
      <c r="E1621">
        <f>ROUNDUP(Table2[[#This Row],[Volume]]/'Input Data'!$B$13,0)</f>
        <v>9</v>
      </c>
      <c r="F1621">
        <f>-Table2[[#This Row],[Multiplier]]*'Input Data'!$B$3</f>
        <v>450000</v>
      </c>
      <c r="G1621">
        <f>(1 - (1 / (1 + EXP(-((Table2[[#This Row],[Volume]] / 1000) - 4.25))))) * 0.4 + 0.6</f>
        <v>0.60512216114358675</v>
      </c>
      <c r="H1621">
        <f>Table2[[#This Row],[Sigmoid]]*'Input Data'!$B$7</f>
        <v>453.84162085769003</v>
      </c>
    </row>
    <row r="1622" spans="1:8" x14ac:dyDescent="0.25">
      <c r="A1622">
        <v>8600</v>
      </c>
      <c r="B1622">
        <f>IF(Table2[[#This Row],[Volume]]&lt;'Input Data'!$B$9,'Input Data'!$B$9,IF(Table2[[#This Row],[Volume]]&gt;'Input Data'!$B$10,'Input Data'!$B$10,Table2[[#This Row],[Volume]]))</f>
        <v>8000</v>
      </c>
      <c r="C1622" s="18">
        <f>ROUNDDOWN((Table2[[#This Row],[Volume Used]]-'Input Data'!$B$9)/'Input Data'!$B$11,0)*'Input Data'!$B$12</f>
        <v>0.30000000000000004</v>
      </c>
      <c r="D1622" s="15">
        <f>-(Table2[[#This Row],[Volume]]*(1-Table2[[#This Row],[Discount]])*'Input Data'!$B$2)/Table2[[#This Row],[Volume]]</f>
        <v>350</v>
      </c>
      <c r="E1622">
        <f>ROUNDUP(Table2[[#This Row],[Volume]]/'Input Data'!$B$13,0)</f>
        <v>9</v>
      </c>
      <c r="F1622">
        <f>-Table2[[#This Row],[Multiplier]]*'Input Data'!$B$3</f>
        <v>450000</v>
      </c>
      <c r="G1622">
        <f>(1 - (1 / (1 + EXP(-((Table2[[#This Row],[Volume]] / 1000) - 4.25))))) * 0.4 + 0.6</f>
        <v>0.60509693978564461</v>
      </c>
      <c r="H1622">
        <f>Table2[[#This Row],[Sigmoid]]*'Input Data'!$B$7</f>
        <v>453.82270483923344</v>
      </c>
    </row>
    <row r="1623" spans="1:8" x14ac:dyDescent="0.25">
      <c r="A1623">
        <v>8605</v>
      </c>
      <c r="B1623">
        <f>IF(Table2[[#This Row],[Volume]]&lt;'Input Data'!$B$9,'Input Data'!$B$9,IF(Table2[[#This Row],[Volume]]&gt;'Input Data'!$B$10,'Input Data'!$B$10,Table2[[#This Row],[Volume]]))</f>
        <v>8000</v>
      </c>
      <c r="C1623" s="18">
        <f>ROUNDDOWN((Table2[[#This Row],[Volume Used]]-'Input Data'!$B$9)/'Input Data'!$B$11,0)*'Input Data'!$B$12</f>
        <v>0.30000000000000004</v>
      </c>
      <c r="D1623" s="15">
        <f>-(Table2[[#This Row],[Volume]]*(1-Table2[[#This Row],[Discount]])*'Input Data'!$B$2)/Table2[[#This Row],[Volume]]</f>
        <v>350</v>
      </c>
      <c r="E1623">
        <f>ROUNDUP(Table2[[#This Row],[Volume]]/'Input Data'!$B$13,0)</f>
        <v>9</v>
      </c>
      <c r="F1623">
        <f>-Table2[[#This Row],[Multiplier]]*'Input Data'!$B$3</f>
        <v>450000</v>
      </c>
      <c r="G1623">
        <f>(1 - (1 / (1 + EXP(-((Table2[[#This Row],[Volume]] / 1000) - 4.25))))) * 0.4 + 0.6</f>
        <v>0.60507184102176881</v>
      </c>
      <c r="H1623">
        <f>Table2[[#This Row],[Sigmoid]]*'Input Data'!$B$7</f>
        <v>453.80388076632659</v>
      </c>
    </row>
    <row r="1624" spans="1:8" x14ac:dyDescent="0.25">
      <c r="A1624">
        <v>8610</v>
      </c>
      <c r="B1624">
        <f>IF(Table2[[#This Row],[Volume]]&lt;'Input Data'!$B$9,'Input Data'!$B$9,IF(Table2[[#This Row],[Volume]]&gt;'Input Data'!$B$10,'Input Data'!$B$10,Table2[[#This Row],[Volume]]))</f>
        <v>8000</v>
      </c>
      <c r="C1624" s="18">
        <f>ROUNDDOWN((Table2[[#This Row],[Volume Used]]-'Input Data'!$B$9)/'Input Data'!$B$11,0)*'Input Data'!$B$12</f>
        <v>0.30000000000000004</v>
      </c>
      <c r="D1624" s="15">
        <f>-(Table2[[#This Row],[Volume]]*(1-Table2[[#This Row],[Discount]])*'Input Data'!$B$2)/Table2[[#This Row],[Volume]]</f>
        <v>350</v>
      </c>
      <c r="E1624">
        <f>ROUNDUP(Table2[[#This Row],[Volume]]/'Input Data'!$B$13,0)</f>
        <v>9</v>
      </c>
      <c r="F1624">
        <f>-Table2[[#This Row],[Multiplier]]*'Input Data'!$B$3</f>
        <v>450000</v>
      </c>
      <c r="G1624">
        <f>(1 - (1 / (1 + EXP(-((Table2[[#This Row],[Volume]] / 1000) - 4.25))))) * 0.4 + 0.6</f>
        <v>0.60504686427173549</v>
      </c>
      <c r="H1624">
        <f>Table2[[#This Row],[Sigmoid]]*'Input Data'!$B$7</f>
        <v>453.78514820380161</v>
      </c>
    </row>
    <row r="1625" spans="1:8" x14ac:dyDescent="0.25">
      <c r="A1625">
        <v>8615</v>
      </c>
      <c r="B1625">
        <f>IF(Table2[[#This Row],[Volume]]&lt;'Input Data'!$B$9,'Input Data'!$B$9,IF(Table2[[#This Row],[Volume]]&gt;'Input Data'!$B$10,'Input Data'!$B$10,Table2[[#This Row],[Volume]]))</f>
        <v>8000</v>
      </c>
      <c r="C1625" s="18">
        <f>ROUNDDOWN((Table2[[#This Row],[Volume Used]]-'Input Data'!$B$9)/'Input Data'!$B$11,0)*'Input Data'!$B$12</f>
        <v>0.30000000000000004</v>
      </c>
      <c r="D1625" s="15">
        <f>-(Table2[[#This Row],[Volume]]*(1-Table2[[#This Row],[Discount]])*'Input Data'!$B$2)/Table2[[#This Row],[Volume]]</f>
        <v>350</v>
      </c>
      <c r="E1625">
        <f>ROUNDUP(Table2[[#This Row],[Volume]]/'Input Data'!$B$13,0)</f>
        <v>9</v>
      </c>
      <c r="F1625">
        <f>-Table2[[#This Row],[Multiplier]]*'Input Data'!$B$3</f>
        <v>450000</v>
      </c>
      <c r="G1625">
        <f>(1 - (1 / (1 + EXP(-((Table2[[#This Row],[Volume]] / 1000) - 4.25))))) * 0.4 + 0.6</f>
        <v>0.60502200895791303</v>
      </c>
      <c r="H1625">
        <f>Table2[[#This Row],[Sigmoid]]*'Input Data'!$B$7</f>
        <v>453.76650671843475</v>
      </c>
    </row>
    <row r="1626" spans="1:8" x14ac:dyDescent="0.25">
      <c r="A1626">
        <v>8620</v>
      </c>
      <c r="B1626">
        <f>IF(Table2[[#This Row],[Volume]]&lt;'Input Data'!$B$9,'Input Data'!$B$9,IF(Table2[[#This Row],[Volume]]&gt;'Input Data'!$B$10,'Input Data'!$B$10,Table2[[#This Row],[Volume]]))</f>
        <v>8000</v>
      </c>
      <c r="C1626" s="18">
        <f>ROUNDDOWN((Table2[[#This Row],[Volume Used]]-'Input Data'!$B$9)/'Input Data'!$B$11,0)*'Input Data'!$B$12</f>
        <v>0.30000000000000004</v>
      </c>
      <c r="D1626" s="15">
        <f>-(Table2[[#This Row],[Volume]]*(1-Table2[[#This Row],[Discount]])*'Input Data'!$B$2)/Table2[[#This Row],[Volume]]</f>
        <v>350</v>
      </c>
      <c r="E1626">
        <f>ROUNDUP(Table2[[#This Row],[Volume]]/'Input Data'!$B$13,0)</f>
        <v>9</v>
      </c>
      <c r="F1626">
        <f>-Table2[[#This Row],[Multiplier]]*'Input Data'!$B$3</f>
        <v>450000</v>
      </c>
      <c r="G1626">
        <f>(1 - (1 / (1 + EXP(-((Table2[[#This Row],[Volume]] / 1000) - 4.25))))) * 0.4 + 0.6</f>
        <v>0.60499727450525176</v>
      </c>
      <c r="H1626">
        <f>Table2[[#This Row],[Sigmoid]]*'Input Data'!$B$7</f>
        <v>453.7479558789388</v>
      </c>
    </row>
    <row r="1627" spans="1:8" x14ac:dyDescent="0.25">
      <c r="A1627">
        <v>8625</v>
      </c>
      <c r="B1627">
        <f>IF(Table2[[#This Row],[Volume]]&lt;'Input Data'!$B$9,'Input Data'!$B$9,IF(Table2[[#This Row],[Volume]]&gt;'Input Data'!$B$10,'Input Data'!$B$10,Table2[[#This Row],[Volume]]))</f>
        <v>8000</v>
      </c>
      <c r="C1627" s="18">
        <f>ROUNDDOWN((Table2[[#This Row],[Volume Used]]-'Input Data'!$B$9)/'Input Data'!$B$11,0)*'Input Data'!$B$12</f>
        <v>0.30000000000000004</v>
      </c>
      <c r="D1627" s="15">
        <f>-(Table2[[#This Row],[Volume]]*(1-Table2[[#This Row],[Discount]])*'Input Data'!$B$2)/Table2[[#This Row],[Volume]]</f>
        <v>350</v>
      </c>
      <c r="E1627">
        <f>ROUNDUP(Table2[[#This Row],[Volume]]/'Input Data'!$B$13,0)</f>
        <v>9</v>
      </c>
      <c r="F1627">
        <f>-Table2[[#This Row],[Multiplier]]*'Input Data'!$B$3</f>
        <v>450000</v>
      </c>
      <c r="G1627">
        <f>(1 - (1 / (1 + EXP(-((Table2[[#This Row],[Volume]] / 1000) - 4.25))))) * 0.4 + 0.6</f>
        <v>0.60497266034127428</v>
      </c>
      <c r="H1627">
        <f>Table2[[#This Row],[Sigmoid]]*'Input Data'!$B$7</f>
        <v>453.72949525595573</v>
      </c>
    </row>
    <row r="1628" spans="1:8" x14ac:dyDescent="0.25">
      <c r="A1628">
        <v>8630</v>
      </c>
      <c r="B1628">
        <f>IF(Table2[[#This Row],[Volume]]&lt;'Input Data'!$B$9,'Input Data'!$B$9,IF(Table2[[#This Row],[Volume]]&gt;'Input Data'!$B$10,'Input Data'!$B$10,Table2[[#This Row],[Volume]]))</f>
        <v>8000</v>
      </c>
      <c r="C1628" s="18">
        <f>ROUNDDOWN((Table2[[#This Row],[Volume Used]]-'Input Data'!$B$9)/'Input Data'!$B$11,0)*'Input Data'!$B$12</f>
        <v>0.30000000000000004</v>
      </c>
      <c r="D1628" s="15">
        <f>-(Table2[[#This Row],[Volume]]*(1-Table2[[#This Row],[Discount]])*'Input Data'!$B$2)/Table2[[#This Row],[Volume]]</f>
        <v>350</v>
      </c>
      <c r="E1628">
        <f>ROUNDUP(Table2[[#This Row],[Volume]]/'Input Data'!$B$13,0)</f>
        <v>9</v>
      </c>
      <c r="F1628">
        <f>-Table2[[#This Row],[Multiplier]]*'Input Data'!$B$3</f>
        <v>450000</v>
      </c>
      <c r="G1628">
        <f>(1 - (1 / (1 + EXP(-((Table2[[#This Row],[Volume]] / 1000) - 4.25))))) * 0.4 + 0.6</f>
        <v>0.60494816589606493</v>
      </c>
      <c r="H1628">
        <f>Table2[[#This Row],[Sigmoid]]*'Input Data'!$B$7</f>
        <v>453.71112442204867</v>
      </c>
    </row>
    <row r="1629" spans="1:8" x14ac:dyDescent="0.25">
      <c r="A1629">
        <v>8635</v>
      </c>
      <c r="B1629">
        <f>IF(Table2[[#This Row],[Volume]]&lt;'Input Data'!$B$9,'Input Data'!$B$9,IF(Table2[[#This Row],[Volume]]&gt;'Input Data'!$B$10,'Input Data'!$B$10,Table2[[#This Row],[Volume]]))</f>
        <v>8000</v>
      </c>
      <c r="C1629" s="18">
        <f>ROUNDDOWN((Table2[[#This Row],[Volume Used]]-'Input Data'!$B$9)/'Input Data'!$B$11,0)*'Input Data'!$B$12</f>
        <v>0.30000000000000004</v>
      </c>
      <c r="D1629" s="15">
        <f>-(Table2[[#This Row],[Volume]]*(1-Table2[[#This Row],[Discount]])*'Input Data'!$B$2)/Table2[[#This Row],[Volume]]</f>
        <v>350</v>
      </c>
      <c r="E1629">
        <f>ROUNDUP(Table2[[#This Row],[Volume]]/'Input Data'!$B$13,0)</f>
        <v>9</v>
      </c>
      <c r="F1629">
        <f>-Table2[[#This Row],[Multiplier]]*'Input Data'!$B$3</f>
        <v>450000</v>
      </c>
      <c r="G1629">
        <f>(1 - (1 / (1 + EXP(-((Table2[[#This Row],[Volume]] / 1000) - 4.25))))) * 0.4 + 0.6</f>
        <v>0.6049237906022602</v>
      </c>
      <c r="H1629">
        <f>Table2[[#This Row],[Sigmoid]]*'Input Data'!$B$7</f>
        <v>453.69284295169513</v>
      </c>
    </row>
    <row r="1630" spans="1:8" x14ac:dyDescent="0.25">
      <c r="A1630">
        <v>8640</v>
      </c>
      <c r="B1630">
        <f>IF(Table2[[#This Row],[Volume]]&lt;'Input Data'!$B$9,'Input Data'!$B$9,IF(Table2[[#This Row],[Volume]]&gt;'Input Data'!$B$10,'Input Data'!$B$10,Table2[[#This Row],[Volume]]))</f>
        <v>8000</v>
      </c>
      <c r="C1630" s="18">
        <f>ROUNDDOWN((Table2[[#This Row],[Volume Used]]-'Input Data'!$B$9)/'Input Data'!$B$11,0)*'Input Data'!$B$12</f>
        <v>0.30000000000000004</v>
      </c>
      <c r="D1630" s="15">
        <f>-(Table2[[#This Row],[Volume]]*(1-Table2[[#This Row],[Discount]])*'Input Data'!$B$2)/Table2[[#This Row],[Volume]]</f>
        <v>350</v>
      </c>
      <c r="E1630">
        <f>ROUNDUP(Table2[[#This Row],[Volume]]/'Input Data'!$B$13,0)</f>
        <v>9</v>
      </c>
      <c r="F1630">
        <f>-Table2[[#This Row],[Multiplier]]*'Input Data'!$B$3</f>
        <v>450000</v>
      </c>
      <c r="G1630">
        <f>(1 - (1 / (1 + EXP(-((Table2[[#This Row],[Volume]] / 1000) - 4.25))))) * 0.4 + 0.6</f>
        <v>0.60489953389503859</v>
      </c>
      <c r="H1630">
        <f>Table2[[#This Row],[Sigmoid]]*'Input Data'!$B$7</f>
        <v>453.67465042127895</v>
      </c>
    </row>
    <row r="1631" spans="1:8" x14ac:dyDescent="0.25">
      <c r="A1631">
        <v>8645</v>
      </c>
      <c r="B1631">
        <f>IF(Table2[[#This Row],[Volume]]&lt;'Input Data'!$B$9,'Input Data'!$B$9,IF(Table2[[#This Row],[Volume]]&gt;'Input Data'!$B$10,'Input Data'!$B$10,Table2[[#This Row],[Volume]]))</f>
        <v>8000</v>
      </c>
      <c r="C1631" s="18">
        <f>ROUNDDOWN((Table2[[#This Row],[Volume Used]]-'Input Data'!$B$9)/'Input Data'!$B$11,0)*'Input Data'!$B$12</f>
        <v>0.30000000000000004</v>
      </c>
      <c r="D1631" s="15">
        <f>-(Table2[[#This Row],[Volume]]*(1-Table2[[#This Row],[Discount]])*'Input Data'!$B$2)/Table2[[#This Row],[Volume]]</f>
        <v>350</v>
      </c>
      <c r="E1631">
        <f>ROUNDUP(Table2[[#This Row],[Volume]]/'Input Data'!$B$13,0)</f>
        <v>9</v>
      </c>
      <c r="F1631">
        <f>-Table2[[#This Row],[Multiplier]]*'Input Data'!$B$3</f>
        <v>450000</v>
      </c>
      <c r="G1631">
        <f>(1 - (1 / (1 + EXP(-((Table2[[#This Row],[Volume]] / 1000) - 4.25))))) * 0.4 + 0.6</f>
        <v>0.60487539521211076</v>
      </c>
      <c r="H1631">
        <f>Table2[[#This Row],[Sigmoid]]*'Input Data'!$B$7</f>
        <v>453.65654640908309</v>
      </c>
    </row>
    <row r="1632" spans="1:8" x14ac:dyDescent="0.25">
      <c r="A1632">
        <v>8650</v>
      </c>
      <c r="B1632">
        <f>IF(Table2[[#This Row],[Volume]]&lt;'Input Data'!$B$9,'Input Data'!$B$9,IF(Table2[[#This Row],[Volume]]&gt;'Input Data'!$B$10,'Input Data'!$B$10,Table2[[#This Row],[Volume]]))</f>
        <v>8000</v>
      </c>
      <c r="C1632" s="18">
        <f>ROUNDDOWN((Table2[[#This Row],[Volume Used]]-'Input Data'!$B$9)/'Input Data'!$B$11,0)*'Input Data'!$B$12</f>
        <v>0.30000000000000004</v>
      </c>
      <c r="D1632" s="15">
        <f>-(Table2[[#This Row],[Volume]]*(1-Table2[[#This Row],[Discount]])*'Input Data'!$B$2)/Table2[[#This Row],[Volume]]</f>
        <v>350</v>
      </c>
      <c r="E1632">
        <f>ROUNDUP(Table2[[#This Row],[Volume]]/'Input Data'!$B$13,0)</f>
        <v>9</v>
      </c>
      <c r="F1632">
        <f>-Table2[[#This Row],[Multiplier]]*'Input Data'!$B$3</f>
        <v>450000</v>
      </c>
      <c r="G1632">
        <f>(1 - (1 / (1 + EXP(-((Table2[[#This Row],[Volume]] / 1000) - 4.25))))) * 0.4 + 0.6</f>
        <v>0.6048513739937097</v>
      </c>
      <c r="H1632">
        <f>Table2[[#This Row],[Sigmoid]]*'Input Data'!$B$7</f>
        <v>453.63853049528228</v>
      </c>
    </row>
    <row r="1633" spans="1:8" x14ac:dyDescent="0.25">
      <c r="A1633">
        <v>8655</v>
      </c>
      <c r="B1633">
        <f>IF(Table2[[#This Row],[Volume]]&lt;'Input Data'!$B$9,'Input Data'!$B$9,IF(Table2[[#This Row],[Volume]]&gt;'Input Data'!$B$10,'Input Data'!$B$10,Table2[[#This Row],[Volume]]))</f>
        <v>8000</v>
      </c>
      <c r="C1633" s="18">
        <f>ROUNDDOWN((Table2[[#This Row],[Volume Used]]-'Input Data'!$B$9)/'Input Data'!$B$11,0)*'Input Data'!$B$12</f>
        <v>0.30000000000000004</v>
      </c>
      <c r="D1633" s="15">
        <f>-(Table2[[#This Row],[Volume]]*(1-Table2[[#This Row],[Discount]])*'Input Data'!$B$2)/Table2[[#This Row],[Volume]]</f>
        <v>350</v>
      </c>
      <c r="E1633">
        <f>ROUNDUP(Table2[[#This Row],[Volume]]/'Input Data'!$B$13,0)</f>
        <v>9</v>
      </c>
      <c r="F1633">
        <f>-Table2[[#This Row],[Multiplier]]*'Input Data'!$B$3</f>
        <v>450000</v>
      </c>
      <c r="G1633">
        <f>(1 - (1 / (1 + EXP(-((Table2[[#This Row],[Volume]] / 1000) - 4.25))))) * 0.4 + 0.6</f>
        <v>0.6048274696825805</v>
      </c>
      <c r="H1633">
        <f>Table2[[#This Row],[Sigmoid]]*'Input Data'!$B$7</f>
        <v>453.62060226193535</v>
      </c>
    </row>
    <row r="1634" spans="1:8" x14ac:dyDescent="0.25">
      <c r="A1634">
        <v>8660</v>
      </c>
      <c r="B1634">
        <f>IF(Table2[[#This Row],[Volume]]&lt;'Input Data'!$B$9,'Input Data'!$B$9,IF(Table2[[#This Row],[Volume]]&gt;'Input Data'!$B$10,'Input Data'!$B$10,Table2[[#This Row],[Volume]]))</f>
        <v>8000</v>
      </c>
      <c r="C1634" s="18">
        <f>ROUNDDOWN((Table2[[#This Row],[Volume Used]]-'Input Data'!$B$9)/'Input Data'!$B$11,0)*'Input Data'!$B$12</f>
        <v>0.30000000000000004</v>
      </c>
      <c r="D1634" s="15">
        <f>-(Table2[[#This Row],[Volume]]*(1-Table2[[#This Row],[Discount]])*'Input Data'!$B$2)/Table2[[#This Row],[Volume]]</f>
        <v>350</v>
      </c>
      <c r="E1634">
        <f>ROUNDUP(Table2[[#This Row],[Volume]]/'Input Data'!$B$13,0)</f>
        <v>9</v>
      </c>
      <c r="F1634">
        <f>-Table2[[#This Row],[Multiplier]]*'Input Data'!$B$3</f>
        <v>450000</v>
      </c>
      <c r="G1634">
        <f>(1 - (1 / (1 + EXP(-((Table2[[#This Row],[Volume]] / 1000) - 4.25))))) * 0.4 + 0.6</f>
        <v>0.60480368172397092</v>
      </c>
      <c r="H1634">
        <f>Table2[[#This Row],[Sigmoid]]*'Input Data'!$B$7</f>
        <v>453.60276129297819</v>
      </c>
    </row>
    <row r="1635" spans="1:8" x14ac:dyDescent="0.25">
      <c r="A1635">
        <v>8665</v>
      </c>
      <c r="B1635">
        <f>IF(Table2[[#This Row],[Volume]]&lt;'Input Data'!$B$9,'Input Data'!$B$9,IF(Table2[[#This Row],[Volume]]&gt;'Input Data'!$B$10,'Input Data'!$B$10,Table2[[#This Row],[Volume]]))</f>
        <v>8000</v>
      </c>
      <c r="C1635" s="18">
        <f>ROUNDDOWN((Table2[[#This Row],[Volume Used]]-'Input Data'!$B$9)/'Input Data'!$B$11,0)*'Input Data'!$B$12</f>
        <v>0.30000000000000004</v>
      </c>
      <c r="D1635" s="15">
        <f>-(Table2[[#This Row],[Volume]]*(1-Table2[[#This Row],[Discount]])*'Input Data'!$B$2)/Table2[[#This Row],[Volume]]</f>
        <v>350</v>
      </c>
      <c r="E1635">
        <f>ROUNDUP(Table2[[#This Row],[Volume]]/'Input Data'!$B$13,0)</f>
        <v>9</v>
      </c>
      <c r="F1635">
        <f>-Table2[[#This Row],[Multiplier]]*'Input Data'!$B$3</f>
        <v>450000</v>
      </c>
      <c r="G1635">
        <f>(1 - (1 / (1 + EXP(-((Table2[[#This Row],[Volume]] / 1000) - 4.25))))) * 0.4 + 0.6</f>
        <v>0.60478000956562139</v>
      </c>
      <c r="H1635">
        <f>Table2[[#This Row],[Sigmoid]]*'Input Data'!$B$7</f>
        <v>453.58500717421606</v>
      </c>
    </row>
    <row r="1636" spans="1:8" x14ac:dyDescent="0.25">
      <c r="A1636">
        <v>8670</v>
      </c>
      <c r="B1636">
        <f>IF(Table2[[#This Row],[Volume]]&lt;'Input Data'!$B$9,'Input Data'!$B$9,IF(Table2[[#This Row],[Volume]]&gt;'Input Data'!$B$10,'Input Data'!$B$10,Table2[[#This Row],[Volume]]))</f>
        <v>8000</v>
      </c>
      <c r="C1636" s="18">
        <f>ROUNDDOWN((Table2[[#This Row],[Volume Used]]-'Input Data'!$B$9)/'Input Data'!$B$11,0)*'Input Data'!$B$12</f>
        <v>0.30000000000000004</v>
      </c>
      <c r="D1636" s="15">
        <f>-(Table2[[#This Row],[Volume]]*(1-Table2[[#This Row],[Discount]])*'Input Data'!$B$2)/Table2[[#This Row],[Volume]]</f>
        <v>350</v>
      </c>
      <c r="E1636">
        <f>ROUNDUP(Table2[[#This Row],[Volume]]/'Input Data'!$B$13,0)</f>
        <v>9</v>
      </c>
      <c r="F1636">
        <f>-Table2[[#This Row],[Multiplier]]*'Input Data'!$B$3</f>
        <v>450000</v>
      </c>
      <c r="G1636">
        <f>(1 - (1 / (1 + EXP(-((Table2[[#This Row],[Volume]] / 1000) - 4.25))))) * 0.4 + 0.6</f>
        <v>0.60475645265775479</v>
      </c>
      <c r="H1636">
        <f>Table2[[#This Row],[Sigmoid]]*'Input Data'!$B$7</f>
        <v>453.56733949331607</v>
      </c>
    </row>
    <row r="1637" spans="1:8" x14ac:dyDescent="0.25">
      <c r="A1637">
        <v>8675</v>
      </c>
      <c r="B1637">
        <f>IF(Table2[[#This Row],[Volume]]&lt;'Input Data'!$B$9,'Input Data'!$B$9,IF(Table2[[#This Row],[Volume]]&gt;'Input Data'!$B$10,'Input Data'!$B$10,Table2[[#This Row],[Volume]]))</f>
        <v>8000</v>
      </c>
      <c r="C1637" s="18">
        <f>ROUNDDOWN((Table2[[#This Row],[Volume Used]]-'Input Data'!$B$9)/'Input Data'!$B$11,0)*'Input Data'!$B$12</f>
        <v>0.30000000000000004</v>
      </c>
      <c r="D1637" s="15">
        <f>-(Table2[[#This Row],[Volume]]*(1-Table2[[#This Row],[Discount]])*'Input Data'!$B$2)/Table2[[#This Row],[Volume]]</f>
        <v>350</v>
      </c>
      <c r="E1637">
        <f>ROUNDUP(Table2[[#This Row],[Volume]]/'Input Data'!$B$13,0)</f>
        <v>9</v>
      </c>
      <c r="F1637">
        <f>-Table2[[#This Row],[Multiplier]]*'Input Data'!$B$3</f>
        <v>450000</v>
      </c>
      <c r="G1637">
        <f>(1 - (1 / (1 + EXP(-((Table2[[#This Row],[Volume]] / 1000) - 4.25))))) * 0.4 + 0.6</f>
        <v>0.60473301045306749</v>
      </c>
      <c r="H1637">
        <f>Table2[[#This Row],[Sigmoid]]*'Input Data'!$B$7</f>
        <v>453.54975783980063</v>
      </c>
    </row>
    <row r="1638" spans="1:8" x14ac:dyDescent="0.25">
      <c r="A1638">
        <v>8680</v>
      </c>
      <c r="B1638">
        <f>IF(Table2[[#This Row],[Volume]]&lt;'Input Data'!$B$9,'Input Data'!$B$9,IF(Table2[[#This Row],[Volume]]&gt;'Input Data'!$B$10,'Input Data'!$B$10,Table2[[#This Row],[Volume]]))</f>
        <v>8000</v>
      </c>
      <c r="C1638" s="18">
        <f>ROUNDDOWN((Table2[[#This Row],[Volume Used]]-'Input Data'!$B$9)/'Input Data'!$B$11,0)*'Input Data'!$B$12</f>
        <v>0.30000000000000004</v>
      </c>
      <c r="D1638" s="15">
        <f>-(Table2[[#This Row],[Volume]]*(1-Table2[[#This Row],[Discount]])*'Input Data'!$B$2)/Table2[[#This Row],[Volume]]</f>
        <v>350</v>
      </c>
      <c r="E1638">
        <f>ROUNDUP(Table2[[#This Row],[Volume]]/'Input Data'!$B$13,0)</f>
        <v>9</v>
      </c>
      <c r="F1638">
        <f>-Table2[[#This Row],[Multiplier]]*'Input Data'!$B$3</f>
        <v>450000</v>
      </c>
      <c r="G1638">
        <f>(1 - (1 / (1 + EXP(-((Table2[[#This Row],[Volume]] / 1000) - 4.25))))) * 0.4 + 0.6</f>
        <v>0.60470968240671885</v>
      </c>
      <c r="H1638">
        <f>Table2[[#This Row],[Sigmoid]]*'Input Data'!$B$7</f>
        <v>453.53226180503913</v>
      </c>
    </row>
    <row r="1639" spans="1:8" x14ac:dyDescent="0.25">
      <c r="A1639">
        <v>8685</v>
      </c>
      <c r="B1639">
        <f>IF(Table2[[#This Row],[Volume]]&lt;'Input Data'!$B$9,'Input Data'!$B$9,IF(Table2[[#This Row],[Volume]]&gt;'Input Data'!$B$10,'Input Data'!$B$10,Table2[[#This Row],[Volume]]))</f>
        <v>8000</v>
      </c>
      <c r="C1639" s="18">
        <f>ROUNDDOWN((Table2[[#This Row],[Volume Used]]-'Input Data'!$B$9)/'Input Data'!$B$11,0)*'Input Data'!$B$12</f>
        <v>0.30000000000000004</v>
      </c>
      <c r="D1639" s="15">
        <f>-(Table2[[#This Row],[Volume]]*(1-Table2[[#This Row],[Discount]])*'Input Data'!$B$2)/Table2[[#This Row],[Volume]]</f>
        <v>350</v>
      </c>
      <c r="E1639">
        <f>ROUNDUP(Table2[[#This Row],[Volume]]/'Input Data'!$B$13,0)</f>
        <v>9</v>
      </c>
      <c r="F1639">
        <f>-Table2[[#This Row],[Multiplier]]*'Input Data'!$B$3</f>
        <v>450000</v>
      </c>
      <c r="G1639">
        <f>(1 - (1 / (1 + EXP(-((Table2[[#This Row],[Volume]] / 1000) - 4.25))))) * 0.4 + 0.6</f>
        <v>0.60468646797632186</v>
      </c>
      <c r="H1639">
        <f>Table2[[#This Row],[Sigmoid]]*'Input Data'!$B$7</f>
        <v>453.5148509822414</v>
      </c>
    </row>
    <row r="1640" spans="1:8" x14ac:dyDescent="0.25">
      <c r="A1640">
        <v>8690</v>
      </c>
      <c r="B1640">
        <f>IF(Table2[[#This Row],[Volume]]&lt;'Input Data'!$B$9,'Input Data'!$B$9,IF(Table2[[#This Row],[Volume]]&gt;'Input Data'!$B$10,'Input Data'!$B$10,Table2[[#This Row],[Volume]]))</f>
        <v>8000</v>
      </c>
      <c r="C1640" s="18">
        <f>ROUNDDOWN((Table2[[#This Row],[Volume Used]]-'Input Data'!$B$9)/'Input Data'!$B$11,0)*'Input Data'!$B$12</f>
        <v>0.30000000000000004</v>
      </c>
      <c r="D1640" s="15">
        <f>-(Table2[[#This Row],[Volume]]*(1-Table2[[#This Row],[Discount]])*'Input Data'!$B$2)/Table2[[#This Row],[Volume]]</f>
        <v>350</v>
      </c>
      <c r="E1640">
        <f>ROUNDUP(Table2[[#This Row],[Volume]]/'Input Data'!$B$13,0)</f>
        <v>9</v>
      </c>
      <c r="F1640">
        <f>-Table2[[#This Row],[Multiplier]]*'Input Data'!$B$3</f>
        <v>450000</v>
      </c>
      <c r="G1640">
        <f>(1 - (1 / (1 + EXP(-((Table2[[#This Row],[Volume]] / 1000) - 4.25))))) * 0.4 + 0.6</f>
        <v>0.60466336662193321</v>
      </c>
      <c r="H1640">
        <f>Table2[[#This Row],[Sigmoid]]*'Input Data'!$B$7</f>
        <v>453.49752496644993</v>
      </c>
    </row>
    <row r="1641" spans="1:8" x14ac:dyDescent="0.25">
      <c r="A1641">
        <v>8695</v>
      </c>
      <c r="B1641">
        <f>IF(Table2[[#This Row],[Volume]]&lt;'Input Data'!$B$9,'Input Data'!$B$9,IF(Table2[[#This Row],[Volume]]&gt;'Input Data'!$B$10,'Input Data'!$B$10,Table2[[#This Row],[Volume]]))</f>
        <v>8000</v>
      </c>
      <c r="C1641" s="18">
        <f>ROUNDDOWN((Table2[[#This Row],[Volume Used]]-'Input Data'!$B$9)/'Input Data'!$B$11,0)*'Input Data'!$B$12</f>
        <v>0.30000000000000004</v>
      </c>
      <c r="D1641" s="15">
        <f>-(Table2[[#This Row],[Volume]]*(1-Table2[[#This Row],[Discount]])*'Input Data'!$B$2)/Table2[[#This Row],[Volume]]</f>
        <v>350</v>
      </c>
      <c r="E1641">
        <f>ROUNDUP(Table2[[#This Row],[Volume]]/'Input Data'!$B$13,0)</f>
        <v>9</v>
      </c>
      <c r="F1641">
        <f>-Table2[[#This Row],[Multiplier]]*'Input Data'!$B$3</f>
        <v>450000</v>
      </c>
      <c r="G1641">
        <f>(1 - (1 / (1 + EXP(-((Table2[[#This Row],[Volume]] / 1000) - 4.25))))) * 0.4 + 0.6</f>
        <v>0.60464037780604374</v>
      </c>
      <c r="H1641">
        <f>Table2[[#This Row],[Sigmoid]]*'Input Data'!$B$7</f>
        <v>453.48028335453279</v>
      </c>
    </row>
    <row r="1642" spans="1:8" x14ac:dyDescent="0.25">
      <c r="A1642">
        <v>8700</v>
      </c>
      <c r="B1642">
        <f>IF(Table2[[#This Row],[Volume]]&lt;'Input Data'!$B$9,'Input Data'!$B$9,IF(Table2[[#This Row],[Volume]]&gt;'Input Data'!$B$10,'Input Data'!$B$10,Table2[[#This Row],[Volume]]))</f>
        <v>8000</v>
      </c>
      <c r="C1642" s="18">
        <f>ROUNDDOWN((Table2[[#This Row],[Volume Used]]-'Input Data'!$B$9)/'Input Data'!$B$11,0)*'Input Data'!$B$12</f>
        <v>0.30000000000000004</v>
      </c>
      <c r="D1642" s="15">
        <f>-(Table2[[#This Row],[Volume]]*(1-Table2[[#This Row],[Discount]])*'Input Data'!$B$2)/Table2[[#This Row],[Volume]]</f>
        <v>350</v>
      </c>
      <c r="E1642">
        <f>ROUNDUP(Table2[[#This Row],[Volume]]/'Input Data'!$B$13,0)</f>
        <v>9</v>
      </c>
      <c r="F1642">
        <f>-Table2[[#This Row],[Multiplier]]*'Input Data'!$B$3</f>
        <v>450000</v>
      </c>
      <c r="G1642">
        <f>(1 - (1 / (1 + EXP(-((Table2[[#This Row],[Volume]] / 1000) - 4.25))))) * 0.4 + 0.6</f>
        <v>0.60461750099356892</v>
      </c>
      <c r="H1642">
        <f>Table2[[#This Row],[Sigmoid]]*'Input Data'!$B$7</f>
        <v>453.46312574517668</v>
      </c>
    </row>
    <row r="1643" spans="1:8" x14ac:dyDescent="0.25">
      <c r="A1643">
        <v>8705</v>
      </c>
      <c r="B1643">
        <f>IF(Table2[[#This Row],[Volume]]&lt;'Input Data'!$B$9,'Input Data'!$B$9,IF(Table2[[#This Row],[Volume]]&gt;'Input Data'!$B$10,'Input Data'!$B$10,Table2[[#This Row],[Volume]]))</f>
        <v>8000</v>
      </c>
      <c r="C1643" s="18">
        <f>ROUNDDOWN((Table2[[#This Row],[Volume Used]]-'Input Data'!$B$9)/'Input Data'!$B$11,0)*'Input Data'!$B$12</f>
        <v>0.30000000000000004</v>
      </c>
      <c r="D1643" s="15">
        <f>-(Table2[[#This Row],[Volume]]*(1-Table2[[#This Row],[Discount]])*'Input Data'!$B$2)/Table2[[#This Row],[Volume]]</f>
        <v>350</v>
      </c>
      <c r="E1643">
        <f>ROUNDUP(Table2[[#This Row],[Volume]]/'Input Data'!$B$13,0)</f>
        <v>9</v>
      </c>
      <c r="F1643">
        <f>-Table2[[#This Row],[Multiplier]]*'Input Data'!$B$3</f>
        <v>450000</v>
      </c>
      <c r="G1643">
        <f>(1 - (1 / (1 + EXP(-((Table2[[#This Row],[Volume]] / 1000) - 4.25))))) * 0.4 + 0.6</f>
        <v>0.60459473565183863</v>
      </c>
      <c r="H1643">
        <f>Table2[[#This Row],[Sigmoid]]*'Input Data'!$B$7</f>
        <v>453.44605173887896</v>
      </c>
    </row>
    <row r="1644" spans="1:8" x14ac:dyDescent="0.25">
      <c r="A1644">
        <v>8710</v>
      </c>
      <c r="B1644">
        <f>IF(Table2[[#This Row],[Volume]]&lt;'Input Data'!$B$9,'Input Data'!$B$9,IF(Table2[[#This Row],[Volume]]&gt;'Input Data'!$B$10,'Input Data'!$B$10,Table2[[#This Row],[Volume]]))</f>
        <v>8000</v>
      </c>
      <c r="C1644" s="18">
        <f>ROUNDDOWN((Table2[[#This Row],[Volume Used]]-'Input Data'!$B$9)/'Input Data'!$B$11,0)*'Input Data'!$B$12</f>
        <v>0.30000000000000004</v>
      </c>
      <c r="D1644" s="15">
        <f>-(Table2[[#This Row],[Volume]]*(1-Table2[[#This Row],[Discount]])*'Input Data'!$B$2)/Table2[[#This Row],[Volume]]</f>
        <v>350</v>
      </c>
      <c r="E1644">
        <f>ROUNDUP(Table2[[#This Row],[Volume]]/'Input Data'!$B$13,0)</f>
        <v>9</v>
      </c>
      <c r="F1644">
        <f>-Table2[[#This Row],[Multiplier]]*'Input Data'!$B$3</f>
        <v>450000</v>
      </c>
      <c r="G1644">
        <f>(1 - (1 / (1 + EXP(-((Table2[[#This Row],[Volume]] / 1000) - 4.25))))) * 0.4 + 0.6</f>
        <v>0.60457208125058826</v>
      </c>
      <c r="H1644">
        <f>Table2[[#This Row],[Sigmoid]]*'Input Data'!$B$7</f>
        <v>453.42906093794119</v>
      </c>
    </row>
    <row r="1645" spans="1:8" x14ac:dyDescent="0.25">
      <c r="A1645">
        <v>8715</v>
      </c>
      <c r="B1645">
        <f>IF(Table2[[#This Row],[Volume]]&lt;'Input Data'!$B$9,'Input Data'!$B$9,IF(Table2[[#This Row],[Volume]]&gt;'Input Data'!$B$10,'Input Data'!$B$10,Table2[[#This Row],[Volume]]))</f>
        <v>8000</v>
      </c>
      <c r="C1645" s="18">
        <f>ROUNDDOWN((Table2[[#This Row],[Volume Used]]-'Input Data'!$B$9)/'Input Data'!$B$11,0)*'Input Data'!$B$12</f>
        <v>0.30000000000000004</v>
      </c>
      <c r="D1645" s="15">
        <f>-(Table2[[#This Row],[Volume]]*(1-Table2[[#This Row],[Discount]])*'Input Data'!$B$2)/Table2[[#This Row],[Volume]]</f>
        <v>350</v>
      </c>
      <c r="E1645">
        <f>ROUNDUP(Table2[[#This Row],[Volume]]/'Input Data'!$B$13,0)</f>
        <v>9</v>
      </c>
      <c r="F1645">
        <f>-Table2[[#This Row],[Multiplier]]*'Input Data'!$B$3</f>
        <v>450000</v>
      </c>
      <c r="G1645">
        <f>(1 - (1 / (1 + EXP(-((Table2[[#This Row],[Volume]] / 1000) - 4.25))))) * 0.4 + 0.6</f>
        <v>0.60454953726194871</v>
      </c>
      <c r="H1645">
        <f>Table2[[#This Row],[Sigmoid]]*'Input Data'!$B$7</f>
        <v>453.41215294646156</v>
      </c>
    </row>
    <row r="1646" spans="1:8" x14ac:dyDescent="0.25">
      <c r="A1646">
        <v>8720</v>
      </c>
      <c r="B1646">
        <f>IF(Table2[[#This Row],[Volume]]&lt;'Input Data'!$B$9,'Input Data'!$B$9,IF(Table2[[#This Row],[Volume]]&gt;'Input Data'!$B$10,'Input Data'!$B$10,Table2[[#This Row],[Volume]]))</f>
        <v>8000</v>
      </c>
      <c r="C1646" s="18">
        <f>ROUNDDOWN((Table2[[#This Row],[Volume Used]]-'Input Data'!$B$9)/'Input Data'!$B$11,0)*'Input Data'!$B$12</f>
        <v>0.30000000000000004</v>
      </c>
      <c r="D1646" s="15">
        <f>-(Table2[[#This Row],[Volume]]*(1-Table2[[#This Row],[Discount]])*'Input Data'!$B$2)/Table2[[#This Row],[Volume]]</f>
        <v>350</v>
      </c>
      <c r="E1646">
        <f>ROUNDUP(Table2[[#This Row],[Volume]]/'Input Data'!$B$13,0)</f>
        <v>9</v>
      </c>
      <c r="F1646">
        <f>-Table2[[#This Row],[Multiplier]]*'Input Data'!$B$3</f>
        <v>450000</v>
      </c>
      <c r="G1646">
        <f>(1 - (1 / (1 + EXP(-((Table2[[#This Row],[Volume]] / 1000) - 4.25))))) * 0.4 + 0.6</f>
        <v>0.6045271031604369</v>
      </c>
      <c r="H1646">
        <f>Table2[[#This Row],[Sigmoid]]*'Input Data'!$B$7</f>
        <v>453.39532737032766</v>
      </c>
    </row>
    <row r="1647" spans="1:8" x14ac:dyDescent="0.25">
      <c r="A1647">
        <v>8725</v>
      </c>
      <c r="B1647">
        <f>IF(Table2[[#This Row],[Volume]]&lt;'Input Data'!$B$9,'Input Data'!$B$9,IF(Table2[[#This Row],[Volume]]&gt;'Input Data'!$B$10,'Input Data'!$B$10,Table2[[#This Row],[Volume]]))</f>
        <v>8000</v>
      </c>
      <c r="C1647" s="18">
        <f>ROUNDDOWN((Table2[[#This Row],[Volume Used]]-'Input Data'!$B$9)/'Input Data'!$B$11,0)*'Input Data'!$B$12</f>
        <v>0.30000000000000004</v>
      </c>
      <c r="D1647" s="15">
        <f>-(Table2[[#This Row],[Volume]]*(1-Table2[[#This Row],[Discount]])*'Input Data'!$B$2)/Table2[[#This Row],[Volume]]</f>
        <v>350</v>
      </c>
      <c r="E1647">
        <f>ROUNDUP(Table2[[#This Row],[Volume]]/'Input Data'!$B$13,0)</f>
        <v>9</v>
      </c>
      <c r="F1647">
        <f>-Table2[[#This Row],[Multiplier]]*'Input Data'!$B$3</f>
        <v>450000</v>
      </c>
      <c r="G1647">
        <f>(1 - (1 / (1 + EXP(-((Table2[[#This Row],[Volume]] / 1000) - 4.25))))) * 0.4 + 0.6</f>
        <v>0.60450477842294625</v>
      </c>
      <c r="H1647">
        <f>Table2[[#This Row],[Sigmoid]]*'Input Data'!$B$7</f>
        <v>453.37858381720969</v>
      </c>
    </row>
    <row r="1648" spans="1:8" x14ac:dyDescent="0.25">
      <c r="A1648">
        <v>8730</v>
      </c>
      <c r="B1648">
        <f>IF(Table2[[#This Row],[Volume]]&lt;'Input Data'!$B$9,'Input Data'!$B$9,IF(Table2[[#This Row],[Volume]]&gt;'Input Data'!$B$10,'Input Data'!$B$10,Table2[[#This Row],[Volume]]))</f>
        <v>8000</v>
      </c>
      <c r="C1648" s="18">
        <f>ROUNDDOWN((Table2[[#This Row],[Volume Used]]-'Input Data'!$B$9)/'Input Data'!$B$11,0)*'Input Data'!$B$12</f>
        <v>0.30000000000000004</v>
      </c>
      <c r="D1648" s="15">
        <f>-(Table2[[#This Row],[Volume]]*(1-Table2[[#This Row],[Discount]])*'Input Data'!$B$2)/Table2[[#This Row],[Volume]]</f>
        <v>350</v>
      </c>
      <c r="E1648">
        <f>ROUNDUP(Table2[[#This Row],[Volume]]/'Input Data'!$B$13,0)</f>
        <v>9</v>
      </c>
      <c r="F1648">
        <f>-Table2[[#This Row],[Multiplier]]*'Input Data'!$B$3</f>
        <v>450000</v>
      </c>
      <c r="G1648">
        <f>(1 - (1 / (1 + EXP(-((Table2[[#This Row],[Volume]] / 1000) - 4.25))))) * 0.4 + 0.6</f>
        <v>0.60448256252873711</v>
      </c>
      <c r="H1648">
        <f>Table2[[#This Row],[Sigmoid]]*'Input Data'!$B$7</f>
        <v>453.36192189655281</v>
      </c>
    </row>
    <row r="1649" spans="1:8" x14ac:dyDescent="0.25">
      <c r="A1649">
        <v>8735</v>
      </c>
      <c r="B1649">
        <f>IF(Table2[[#This Row],[Volume]]&lt;'Input Data'!$B$9,'Input Data'!$B$9,IF(Table2[[#This Row],[Volume]]&gt;'Input Data'!$B$10,'Input Data'!$B$10,Table2[[#This Row],[Volume]]))</f>
        <v>8000</v>
      </c>
      <c r="C1649" s="18">
        <f>ROUNDDOWN((Table2[[#This Row],[Volume Used]]-'Input Data'!$B$9)/'Input Data'!$B$11,0)*'Input Data'!$B$12</f>
        <v>0.30000000000000004</v>
      </c>
      <c r="D1649" s="15">
        <f>-(Table2[[#This Row],[Volume]]*(1-Table2[[#This Row],[Discount]])*'Input Data'!$B$2)/Table2[[#This Row],[Volume]]</f>
        <v>350</v>
      </c>
      <c r="E1649">
        <f>ROUNDUP(Table2[[#This Row],[Volume]]/'Input Data'!$B$13,0)</f>
        <v>9</v>
      </c>
      <c r="F1649">
        <f>-Table2[[#This Row],[Multiplier]]*'Input Data'!$B$3</f>
        <v>450000</v>
      </c>
      <c r="G1649">
        <f>(1 - (1 / (1 + EXP(-((Table2[[#This Row],[Volume]] / 1000) - 4.25))))) * 0.4 + 0.6</f>
        <v>0.60446045495942735</v>
      </c>
      <c r="H1649">
        <f>Table2[[#This Row],[Sigmoid]]*'Input Data'!$B$7</f>
        <v>453.34534121957051</v>
      </c>
    </row>
    <row r="1650" spans="1:8" x14ac:dyDescent="0.25">
      <c r="A1650">
        <v>8740</v>
      </c>
      <c r="B1650">
        <f>IF(Table2[[#This Row],[Volume]]&lt;'Input Data'!$B$9,'Input Data'!$B$9,IF(Table2[[#This Row],[Volume]]&gt;'Input Data'!$B$10,'Input Data'!$B$10,Table2[[#This Row],[Volume]]))</f>
        <v>8000</v>
      </c>
      <c r="C1650" s="18">
        <f>ROUNDDOWN((Table2[[#This Row],[Volume Used]]-'Input Data'!$B$9)/'Input Data'!$B$11,0)*'Input Data'!$B$12</f>
        <v>0.30000000000000004</v>
      </c>
      <c r="D1650" s="15">
        <f>-(Table2[[#This Row],[Volume]]*(1-Table2[[#This Row],[Discount]])*'Input Data'!$B$2)/Table2[[#This Row],[Volume]]</f>
        <v>350</v>
      </c>
      <c r="E1650">
        <f>ROUNDUP(Table2[[#This Row],[Volume]]/'Input Data'!$B$13,0)</f>
        <v>9</v>
      </c>
      <c r="F1650">
        <f>-Table2[[#This Row],[Multiplier]]*'Input Data'!$B$3</f>
        <v>450000</v>
      </c>
      <c r="G1650">
        <f>(1 - (1 / (1 + EXP(-((Table2[[#This Row],[Volume]] / 1000) - 4.25))))) * 0.4 + 0.6</f>
        <v>0.60443845519898298</v>
      </c>
      <c r="H1650">
        <f>Table2[[#This Row],[Sigmoid]]*'Input Data'!$B$7</f>
        <v>453.32884139923726</v>
      </c>
    </row>
    <row r="1651" spans="1:8" x14ac:dyDescent="0.25">
      <c r="A1651">
        <v>8745</v>
      </c>
      <c r="B1651">
        <f>IF(Table2[[#This Row],[Volume]]&lt;'Input Data'!$B$9,'Input Data'!$B$9,IF(Table2[[#This Row],[Volume]]&gt;'Input Data'!$B$10,'Input Data'!$B$10,Table2[[#This Row],[Volume]]))</f>
        <v>8000</v>
      </c>
      <c r="C1651" s="18">
        <f>ROUNDDOWN((Table2[[#This Row],[Volume Used]]-'Input Data'!$B$9)/'Input Data'!$B$11,0)*'Input Data'!$B$12</f>
        <v>0.30000000000000004</v>
      </c>
      <c r="D1651" s="15">
        <f>-(Table2[[#This Row],[Volume]]*(1-Table2[[#This Row],[Discount]])*'Input Data'!$B$2)/Table2[[#This Row],[Volume]]</f>
        <v>350</v>
      </c>
      <c r="E1651">
        <f>ROUNDUP(Table2[[#This Row],[Volume]]/'Input Data'!$B$13,0)</f>
        <v>9</v>
      </c>
      <c r="F1651">
        <f>-Table2[[#This Row],[Multiplier]]*'Input Data'!$B$3</f>
        <v>450000</v>
      </c>
      <c r="G1651">
        <f>(1 - (1 / (1 + EXP(-((Table2[[#This Row],[Volume]] / 1000) - 4.25))))) * 0.4 + 0.6</f>
        <v>0.60441656273370847</v>
      </c>
      <c r="H1651">
        <f>Table2[[#This Row],[Sigmoid]]*'Input Data'!$B$7</f>
        <v>453.31242205028133</v>
      </c>
    </row>
    <row r="1652" spans="1:8" x14ac:dyDescent="0.25">
      <c r="A1652">
        <v>8750</v>
      </c>
      <c r="B1652">
        <f>IF(Table2[[#This Row],[Volume]]&lt;'Input Data'!$B$9,'Input Data'!$B$9,IF(Table2[[#This Row],[Volume]]&gt;'Input Data'!$B$10,'Input Data'!$B$10,Table2[[#This Row],[Volume]]))</f>
        <v>8000</v>
      </c>
      <c r="C1652" s="18">
        <f>ROUNDDOWN((Table2[[#This Row],[Volume Used]]-'Input Data'!$B$9)/'Input Data'!$B$11,0)*'Input Data'!$B$12</f>
        <v>0.30000000000000004</v>
      </c>
      <c r="D1652" s="15">
        <f>-(Table2[[#This Row],[Volume]]*(1-Table2[[#This Row],[Discount]])*'Input Data'!$B$2)/Table2[[#This Row],[Volume]]</f>
        <v>350</v>
      </c>
      <c r="E1652">
        <f>ROUNDUP(Table2[[#This Row],[Volume]]/'Input Data'!$B$13,0)</f>
        <v>9</v>
      </c>
      <c r="F1652">
        <f>-Table2[[#This Row],[Multiplier]]*'Input Data'!$B$3</f>
        <v>450000</v>
      </c>
      <c r="G1652">
        <f>(1 - (1 / (1 + EXP(-((Table2[[#This Row],[Volume]] / 1000) - 4.25))))) * 0.4 + 0.6</f>
        <v>0.60439477705223721</v>
      </c>
      <c r="H1652">
        <f>Table2[[#This Row],[Sigmoid]]*'Input Data'!$B$7</f>
        <v>453.29608278917789</v>
      </c>
    </row>
    <row r="1653" spans="1:8" x14ac:dyDescent="0.25">
      <c r="A1653">
        <v>8755</v>
      </c>
      <c r="B1653">
        <f>IF(Table2[[#This Row],[Volume]]&lt;'Input Data'!$B$9,'Input Data'!$B$9,IF(Table2[[#This Row],[Volume]]&gt;'Input Data'!$B$10,'Input Data'!$B$10,Table2[[#This Row],[Volume]]))</f>
        <v>8000</v>
      </c>
      <c r="C1653" s="18">
        <f>ROUNDDOWN((Table2[[#This Row],[Volume Used]]-'Input Data'!$B$9)/'Input Data'!$B$11,0)*'Input Data'!$B$12</f>
        <v>0.30000000000000004</v>
      </c>
      <c r="D1653" s="15">
        <f>-(Table2[[#This Row],[Volume]]*(1-Table2[[#This Row],[Discount]])*'Input Data'!$B$2)/Table2[[#This Row],[Volume]]</f>
        <v>350</v>
      </c>
      <c r="E1653">
        <f>ROUNDUP(Table2[[#This Row],[Volume]]/'Input Data'!$B$13,0)</f>
        <v>9</v>
      </c>
      <c r="F1653">
        <f>-Table2[[#This Row],[Multiplier]]*'Input Data'!$B$3</f>
        <v>450000</v>
      </c>
      <c r="G1653">
        <f>(1 - (1 / (1 + EXP(-((Table2[[#This Row],[Volume]] / 1000) - 4.25))))) * 0.4 + 0.6</f>
        <v>0.60437309764552294</v>
      </c>
      <c r="H1653">
        <f>Table2[[#This Row],[Sigmoid]]*'Input Data'!$B$7</f>
        <v>453.27982323414221</v>
      </c>
    </row>
    <row r="1654" spans="1:8" x14ac:dyDescent="0.25">
      <c r="A1654">
        <v>8760</v>
      </c>
      <c r="B1654">
        <f>IF(Table2[[#This Row],[Volume]]&lt;'Input Data'!$B$9,'Input Data'!$B$9,IF(Table2[[#This Row],[Volume]]&gt;'Input Data'!$B$10,'Input Data'!$B$10,Table2[[#This Row],[Volume]]))</f>
        <v>8000</v>
      </c>
      <c r="C1654" s="18">
        <f>ROUNDDOWN((Table2[[#This Row],[Volume Used]]-'Input Data'!$B$9)/'Input Data'!$B$11,0)*'Input Data'!$B$12</f>
        <v>0.30000000000000004</v>
      </c>
      <c r="D1654" s="15">
        <f>-(Table2[[#This Row],[Volume]]*(1-Table2[[#This Row],[Discount]])*'Input Data'!$B$2)/Table2[[#This Row],[Volume]]</f>
        <v>350</v>
      </c>
      <c r="E1654">
        <f>ROUNDUP(Table2[[#This Row],[Volume]]/'Input Data'!$B$13,0)</f>
        <v>9</v>
      </c>
      <c r="F1654">
        <f>-Table2[[#This Row],[Multiplier]]*'Input Data'!$B$3</f>
        <v>450000</v>
      </c>
      <c r="G1654">
        <f>(1 - (1 / (1 + EXP(-((Table2[[#This Row],[Volume]] / 1000) - 4.25))))) * 0.4 + 0.6</f>
        <v>0.60435152400682957</v>
      </c>
      <c r="H1654">
        <f>Table2[[#This Row],[Sigmoid]]*'Input Data'!$B$7</f>
        <v>453.26364300512216</v>
      </c>
    </row>
    <row r="1655" spans="1:8" x14ac:dyDescent="0.25">
      <c r="A1655">
        <v>8765</v>
      </c>
      <c r="B1655">
        <f>IF(Table2[[#This Row],[Volume]]&lt;'Input Data'!$B$9,'Input Data'!$B$9,IF(Table2[[#This Row],[Volume]]&gt;'Input Data'!$B$10,'Input Data'!$B$10,Table2[[#This Row],[Volume]]))</f>
        <v>8000</v>
      </c>
      <c r="C1655" s="18">
        <f>ROUNDDOWN((Table2[[#This Row],[Volume Used]]-'Input Data'!$B$9)/'Input Data'!$B$11,0)*'Input Data'!$B$12</f>
        <v>0.30000000000000004</v>
      </c>
      <c r="D1655" s="15">
        <f>-(Table2[[#This Row],[Volume]]*(1-Table2[[#This Row],[Discount]])*'Input Data'!$B$2)/Table2[[#This Row],[Volume]]</f>
        <v>350</v>
      </c>
      <c r="E1655">
        <f>ROUNDUP(Table2[[#This Row],[Volume]]/'Input Data'!$B$13,0)</f>
        <v>9</v>
      </c>
      <c r="F1655">
        <f>-Table2[[#This Row],[Multiplier]]*'Input Data'!$B$3</f>
        <v>450000</v>
      </c>
      <c r="G1655">
        <f>(1 - (1 / (1 + EXP(-((Table2[[#This Row],[Volume]] / 1000) - 4.25))))) * 0.4 + 0.6</f>
        <v>0.60433005563172182</v>
      </c>
      <c r="H1655">
        <f>Table2[[#This Row],[Sigmoid]]*'Input Data'!$B$7</f>
        <v>453.24754172379136</v>
      </c>
    </row>
    <row r="1656" spans="1:8" x14ac:dyDescent="0.25">
      <c r="A1656">
        <v>8770</v>
      </c>
      <c r="B1656">
        <f>IF(Table2[[#This Row],[Volume]]&lt;'Input Data'!$B$9,'Input Data'!$B$9,IF(Table2[[#This Row],[Volume]]&gt;'Input Data'!$B$10,'Input Data'!$B$10,Table2[[#This Row],[Volume]]))</f>
        <v>8000</v>
      </c>
      <c r="C1656" s="18">
        <f>ROUNDDOWN((Table2[[#This Row],[Volume Used]]-'Input Data'!$B$9)/'Input Data'!$B$11,0)*'Input Data'!$B$12</f>
        <v>0.30000000000000004</v>
      </c>
      <c r="D1656" s="15">
        <f>-(Table2[[#This Row],[Volume]]*(1-Table2[[#This Row],[Discount]])*'Input Data'!$B$2)/Table2[[#This Row],[Volume]]</f>
        <v>350</v>
      </c>
      <c r="E1656">
        <f>ROUNDUP(Table2[[#This Row],[Volume]]/'Input Data'!$B$13,0)</f>
        <v>9</v>
      </c>
      <c r="F1656">
        <f>-Table2[[#This Row],[Multiplier]]*'Input Data'!$B$3</f>
        <v>450000</v>
      </c>
      <c r="G1656">
        <f>(1 - (1 / (1 + EXP(-((Table2[[#This Row],[Volume]] / 1000) - 4.25))))) * 0.4 + 0.6</f>
        <v>0.60430869201805659</v>
      </c>
      <c r="H1656">
        <f>Table2[[#This Row],[Sigmoid]]*'Input Data'!$B$7</f>
        <v>453.23151901354242</v>
      </c>
    </row>
    <row r="1657" spans="1:8" x14ac:dyDescent="0.25">
      <c r="A1657">
        <v>8775</v>
      </c>
      <c r="B1657">
        <f>IF(Table2[[#This Row],[Volume]]&lt;'Input Data'!$B$9,'Input Data'!$B$9,IF(Table2[[#This Row],[Volume]]&gt;'Input Data'!$B$10,'Input Data'!$B$10,Table2[[#This Row],[Volume]]))</f>
        <v>8000</v>
      </c>
      <c r="C1657" s="18">
        <f>ROUNDDOWN((Table2[[#This Row],[Volume Used]]-'Input Data'!$B$9)/'Input Data'!$B$11,0)*'Input Data'!$B$12</f>
        <v>0.30000000000000004</v>
      </c>
      <c r="D1657" s="15">
        <f>-(Table2[[#This Row],[Volume]]*(1-Table2[[#This Row],[Discount]])*'Input Data'!$B$2)/Table2[[#This Row],[Volume]]</f>
        <v>350</v>
      </c>
      <c r="E1657">
        <f>ROUNDUP(Table2[[#This Row],[Volume]]/'Input Data'!$B$13,0)</f>
        <v>9</v>
      </c>
      <c r="F1657">
        <f>-Table2[[#This Row],[Multiplier]]*'Input Data'!$B$3</f>
        <v>450000</v>
      </c>
      <c r="G1657">
        <f>(1 - (1 / (1 + EXP(-((Table2[[#This Row],[Volume]] / 1000) - 4.25))))) * 0.4 + 0.6</f>
        <v>0.60428743266597318</v>
      </c>
      <c r="H1657">
        <f>Table2[[#This Row],[Sigmoid]]*'Input Data'!$B$7</f>
        <v>453.21557449947989</v>
      </c>
    </row>
    <row r="1658" spans="1:8" x14ac:dyDescent="0.25">
      <c r="A1658">
        <v>8780</v>
      </c>
      <c r="B1658">
        <f>IF(Table2[[#This Row],[Volume]]&lt;'Input Data'!$B$9,'Input Data'!$B$9,IF(Table2[[#This Row],[Volume]]&gt;'Input Data'!$B$10,'Input Data'!$B$10,Table2[[#This Row],[Volume]]))</f>
        <v>8000</v>
      </c>
      <c r="C1658" s="18">
        <f>ROUNDDOWN((Table2[[#This Row],[Volume Used]]-'Input Data'!$B$9)/'Input Data'!$B$11,0)*'Input Data'!$B$12</f>
        <v>0.30000000000000004</v>
      </c>
      <c r="D1658" s="15">
        <f>-(Table2[[#This Row],[Volume]]*(1-Table2[[#This Row],[Discount]])*'Input Data'!$B$2)/Table2[[#This Row],[Volume]]</f>
        <v>350</v>
      </c>
      <c r="E1658">
        <f>ROUNDUP(Table2[[#This Row],[Volume]]/'Input Data'!$B$13,0)</f>
        <v>9</v>
      </c>
      <c r="F1658">
        <f>-Table2[[#This Row],[Multiplier]]*'Input Data'!$B$3</f>
        <v>450000</v>
      </c>
      <c r="G1658">
        <f>(1 - (1 / (1 + EXP(-((Table2[[#This Row],[Volume]] / 1000) - 4.25))))) * 0.4 + 0.6</f>
        <v>0.60426627707788405</v>
      </c>
      <c r="H1658">
        <f>Table2[[#This Row],[Sigmoid]]*'Input Data'!$B$7</f>
        <v>453.19970780841305</v>
      </c>
    </row>
    <row r="1659" spans="1:8" x14ac:dyDescent="0.25">
      <c r="A1659">
        <v>8785</v>
      </c>
      <c r="B1659">
        <f>IF(Table2[[#This Row],[Volume]]&lt;'Input Data'!$B$9,'Input Data'!$B$9,IF(Table2[[#This Row],[Volume]]&gt;'Input Data'!$B$10,'Input Data'!$B$10,Table2[[#This Row],[Volume]]))</f>
        <v>8000</v>
      </c>
      <c r="C1659" s="18">
        <f>ROUNDDOWN((Table2[[#This Row],[Volume Used]]-'Input Data'!$B$9)/'Input Data'!$B$11,0)*'Input Data'!$B$12</f>
        <v>0.30000000000000004</v>
      </c>
      <c r="D1659" s="15">
        <f>-(Table2[[#This Row],[Volume]]*(1-Table2[[#This Row],[Discount]])*'Input Data'!$B$2)/Table2[[#This Row],[Volume]]</f>
        <v>350</v>
      </c>
      <c r="E1659">
        <f>ROUNDUP(Table2[[#This Row],[Volume]]/'Input Data'!$B$13,0)</f>
        <v>9</v>
      </c>
      <c r="F1659">
        <f>-Table2[[#This Row],[Multiplier]]*'Input Data'!$B$3</f>
        <v>450000</v>
      </c>
      <c r="G1659">
        <f>(1 - (1 / (1 + EXP(-((Table2[[#This Row],[Volume]] / 1000) - 4.25))))) * 0.4 + 0.6</f>
        <v>0.60424522475846554</v>
      </c>
      <c r="H1659">
        <f>Table2[[#This Row],[Sigmoid]]*'Input Data'!$B$7</f>
        <v>453.18391856884915</v>
      </c>
    </row>
    <row r="1660" spans="1:8" x14ac:dyDescent="0.25">
      <c r="A1660">
        <v>8790</v>
      </c>
      <c r="B1660">
        <f>IF(Table2[[#This Row],[Volume]]&lt;'Input Data'!$B$9,'Input Data'!$B$9,IF(Table2[[#This Row],[Volume]]&gt;'Input Data'!$B$10,'Input Data'!$B$10,Table2[[#This Row],[Volume]]))</f>
        <v>8000</v>
      </c>
      <c r="C1660" s="18">
        <f>ROUNDDOWN((Table2[[#This Row],[Volume Used]]-'Input Data'!$B$9)/'Input Data'!$B$11,0)*'Input Data'!$B$12</f>
        <v>0.30000000000000004</v>
      </c>
      <c r="D1660" s="15">
        <f>-(Table2[[#This Row],[Volume]]*(1-Table2[[#This Row],[Discount]])*'Input Data'!$B$2)/Table2[[#This Row],[Volume]]</f>
        <v>350</v>
      </c>
      <c r="E1660">
        <f>ROUNDUP(Table2[[#This Row],[Volume]]/'Input Data'!$B$13,0)</f>
        <v>9</v>
      </c>
      <c r="F1660">
        <f>-Table2[[#This Row],[Multiplier]]*'Input Data'!$B$3</f>
        <v>450000</v>
      </c>
      <c r="G1660">
        <f>(1 - (1 / (1 + EXP(-((Table2[[#This Row],[Volume]] / 1000) - 4.25))))) * 0.4 + 0.6</f>
        <v>0.60422427521464928</v>
      </c>
      <c r="H1660">
        <f>Table2[[#This Row],[Sigmoid]]*'Input Data'!$B$7</f>
        <v>453.16820641098695</v>
      </c>
    </row>
    <row r="1661" spans="1:8" x14ac:dyDescent="0.25">
      <c r="A1661">
        <v>8795</v>
      </c>
      <c r="B1661">
        <f>IF(Table2[[#This Row],[Volume]]&lt;'Input Data'!$B$9,'Input Data'!$B$9,IF(Table2[[#This Row],[Volume]]&gt;'Input Data'!$B$10,'Input Data'!$B$10,Table2[[#This Row],[Volume]]))</f>
        <v>8000</v>
      </c>
      <c r="C1661" s="18">
        <f>ROUNDDOWN((Table2[[#This Row],[Volume Used]]-'Input Data'!$B$9)/'Input Data'!$B$11,0)*'Input Data'!$B$12</f>
        <v>0.30000000000000004</v>
      </c>
      <c r="D1661" s="15">
        <f>-(Table2[[#This Row],[Volume]]*(1-Table2[[#This Row],[Discount]])*'Input Data'!$B$2)/Table2[[#This Row],[Volume]]</f>
        <v>350</v>
      </c>
      <c r="E1661">
        <f>ROUNDUP(Table2[[#This Row],[Volume]]/'Input Data'!$B$13,0)</f>
        <v>9</v>
      </c>
      <c r="F1661">
        <f>-Table2[[#This Row],[Multiplier]]*'Input Data'!$B$3</f>
        <v>450000</v>
      </c>
      <c r="G1661">
        <f>(1 - (1 / (1 + EXP(-((Table2[[#This Row],[Volume]] / 1000) - 4.25))))) * 0.4 + 0.6</f>
        <v>0.60420342795561199</v>
      </c>
      <c r="H1661">
        <f>Table2[[#This Row],[Sigmoid]]*'Input Data'!$B$7</f>
        <v>453.15257096670899</v>
      </c>
    </row>
    <row r="1662" spans="1:8" x14ac:dyDescent="0.25">
      <c r="A1662">
        <v>8800</v>
      </c>
      <c r="B1662">
        <f>IF(Table2[[#This Row],[Volume]]&lt;'Input Data'!$B$9,'Input Data'!$B$9,IF(Table2[[#This Row],[Volume]]&gt;'Input Data'!$B$10,'Input Data'!$B$10,Table2[[#This Row],[Volume]]))</f>
        <v>8000</v>
      </c>
      <c r="C1662" s="18">
        <f>ROUNDDOWN((Table2[[#This Row],[Volume Used]]-'Input Data'!$B$9)/'Input Data'!$B$11,0)*'Input Data'!$B$12</f>
        <v>0.30000000000000004</v>
      </c>
      <c r="D1662" s="15">
        <f>-(Table2[[#This Row],[Volume]]*(1-Table2[[#This Row],[Discount]])*'Input Data'!$B$2)/Table2[[#This Row],[Volume]]</f>
        <v>350</v>
      </c>
      <c r="E1662">
        <f>ROUNDUP(Table2[[#This Row],[Volume]]/'Input Data'!$B$13,0)</f>
        <v>9</v>
      </c>
      <c r="F1662">
        <f>-Table2[[#This Row],[Multiplier]]*'Input Data'!$B$3</f>
        <v>450000</v>
      </c>
      <c r="G1662">
        <f>(1 - (1 / (1 + EXP(-((Table2[[#This Row],[Volume]] / 1000) - 4.25))))) * 0.4 + 0.6</f>
        <v>0.6041826824927673</v>
      </c>
      <c r="H1662">
        <f>Table2[[#This Row],[Sigmoid]]*'Input Data'!$B$7</f>
        <v>453.13701186957547</v>
      </c>
    </row>
    <row r="1663" spans="1:8" x14ac:dyDescent="0.25">
      <c r="A1663">
        <v>8805</v>
      </c>
      <c r="B1663">
        <f>IF(Table2[[#This Row],[Volume]]&lt;'Input Data'!$B$9,'Input Data'!$B$9,IF(Table2[[#This Row],[Volume]]&gt;'Input Data'!$B$10,'Input Data'!$B$10,Table2[[#This Row],[Volume]]))</f>
        <v>8000</v>
      </c>
      <c r="C1663" s="18">
        <f>ROUNDDOWN((Table2[[#This Row],[Volume Used]]-'Input Data'!$B$9)/'Input Data'!$B$11,0)*'Input Data'!$B$12</f>
        <v>0.30000000000000004</v>
      </c>
      <c r="D1663" s="15">
        <f>-(Table2[[#This Row],[Volume]]*(1-Table2[[#This Row],[Discount]])*'Input Data'!$B$2)/Table2[[#This Row],[Volume]]</f>
        <v>350</v>
      </c>
      <c r="E1663">
        <f>ROUNDUP(Table2[[#This Row],[Volume]]/'Input Data'!$B$13,0)</f>
        <v>9</v>
      </c>
      <c r="F1663">
        <f>-Table2[[#This Row],[Multiplier]]*'Input Data'!$B$3</f>
        <v>450000</v>
      </c>
      <c r="G1663">
        <f>(1 - (1 / (1 + EXP(-((Table2[[#This Row],[Volume]] / 1000) - 4.25))))) * 0.4 + 0.6</f>
        <v>0.60416203833975579</v>
      </c>
      <c r="H1663">
        <f>Table2[[#This Row],[Sigmoid]]*'Input Data'!$B$7</f>
        <v>453.12152875481684</v>
      </c>
    </row>
    <row r="1664" spans="1:8" x14ac:dyDescent="0.25">
      <c r="A1664">
        <v>8810</v>
      </c>
      <c r="B1664">
        <f>IF(Table2[[#This Row],[Volume]]&lt;'Input Data'!$B$9,'Input Data'!$B$9,IF(Table2[[#This Row],[Volume]]&gt;'Input Data'!$B$10,'Input Data'!$B$10,Table2[[#This Row],[Volume]]))</f>
        <v>8000</v>
      </c>
      <c r="C1664" s="18">
        <f>ROUNDDOWN((Table2[[#This Row],[Volume Used]]-'Input Data'!$B$9)/'Input Data'!$B$11,0)*'Input Data'!$B$12</f>
        <v>0.30000000000000004</v>
      </c>
      <c r="D1664" s="15">
        <f>-(Table2[[#This Row],[Volume]]*(1-Table2[[#This Row],[Discount]])*'Input Data'!$B$2)/Table2[[#This Row],[Volume]]</f>
        <v>350</v>
      </c>
      <c r="E1664">
        <f>ROUNDUP(Table2[[#This Row],[Volume]]/'Input Data'!$B$13,0)</f>
        <v>9</v>
      </c>
      <c r="F1664">
        <f>-Table2[[#This Row],[Multiplier]]*'Input Data'!$B$3</f>
        <v>450000</v>
      </c>
      <c r="G1664">
        <f>(1 - (1 / (1 + EXP(-((Table2[[#This Row],[Volume]] / 1000) - 4.25))))) * 0.4 + 0.6</f>
        <v>0.60414149501243664</v>
      </c>
      <c r="H1664">
        <f>Table2[[#This Row],[Sigmoid]]*'Input Data'!$B$7</f>
        <v>453.10612125932749</v>
      </c>
    </row>
    <row r="1665" spans="1:8" x14ac:dyDescent="0.25">
      <c r="A1665">
        <v>8815</v>
      </c>
      <c r="B1665">
        <f>IF(Table2[[#This Row],[Volume]]&lt;'Input Data'!$B$9,'Input Data'!$B$9,IF(Table2[[#This Row],[Volume]]&gt;'Input Data'!$B$10,'Input Data'!$B$10,Table2[[#This Row],[Volume]]))</f>
        <v>8000</v>
      </c>
      <c r="C1665" s="18">
        <f>ROUNDDOWN((Table2[[#This Row],[Volume Used]]-'Input Data'!$B$9)/'Input Data'!$B$11,0)*'Input Data'!$B$12</f>
        <v>0.30000000000000004</v>
      </c>
      <c r="D1665" s="15">
        <f>-(Table2[[#This Row],[Volume]]*(1-Table2[[#This Row],[Discount]])*'Input Data'!$B$2)/Table2[[#This Row],[Volume]]</f>
        <v>350</v>
      </c>
      <c r="E1665">
        <f>ROUNDUP(Table2[[#This Row],[Volume]]/'Input Data'!$B$13,0)</f>
        <v>9</v>
      </c>
      <c r="F1665">
        <f>-Table2[[#This Row],[Multiplier]]*'Input Data'!$B$3</f>
        <v>450000</v>
      </c>
      <c r="G1665">
        <f>(1 - (1 / (1 + EXP(-((Table2[[#This Row],[Volume]] / 1000) - 4.25))))) * 0.4 + 0.6</f>
        <v>0.60412105202887822</v>
      </c>
      <c r="H1665">
        <f>Table2[[#This Row],[Sigmoid]]*'Input Data'!$B$7</f>
        <v>453.09078902165868</v>
      </c>
    </row>
    <row r="1666" spans="1:8" x14ac:dyDescent="0.25">
      <c r="A1666">
        <v>8820</v>
      </c>
      <c r="B1666">
        <f>IF(Table2[[#This Row],[Volume]]&lt;'Input Data'!$B$9,'Input Data'!$B$9,IF(Table2[[#This Row],[Volume]]&gt;'Input Data'!$B$10,'Input Data'!$B$10,Table2[[#This Row],[Volume]]))</f>
        <v>8000</v>
      </c>
      <c r="C1666" s="18">
        <f>ROUNDDOWN((Table2[[#This Row],[Volume Used]]-'Input Data'!$B$9)/'Input Data'!$B$11,0)*'Input Data'!$B$12</f>
        <v>0.30000000000000004</v>
      </c>
      <c r="D1666" s="15">
        <f>-(Table2[[#This Row],[Volume]]*(1-Table2[[#This Row],[Discount]])*'Input Data'!$B$2)/Table2[[#This Row],[Volume]]</f>
        <v>350</v>
      </c>
      <c r="E1666">
        <f>ROUNDUP(Table2[[#This Row],[Volume]]/'Input Data'!$B$13,0)</f>
        <v>9</v>
      </c>
      <c r="F1666">
        <f>-Table2[[#This Row],[Multiplier]]*'Input Data'!$B$3</f>
        <v>450000</v>
      </c>
      <c r="G1666">
        <f>(1 - (1 / (1 + EXP(-((Table2[[#This Row],[Volume]] / 1000) - 4.25))))) * 0.4 + 0.6</f>
        <v>0.60410070890934875</v>
      </c>
      <c r="H1666">
        <f>Table2[[#This Row],[Sigmoid]]*'Input Data'!$B$7</f>
        <v>453.07553168201156</v>
      </c>
    </row>
    <row r="1667" spans="1:8" x14ac:dyDescent="0.25">
      <c r="A1667">
        <v>8825</v>
      </c>
      <c r="B1667">
        <f>IF(Table2[[#This Row],[Volume]]&lt;'Input Data'!$B$9,'Input Data'!$B$9,IF(Table2[[#This Row],[Volume]]&gt;'Input Data'!$B$10,'Input Data'!$B$10,Table2[[#This Row],[Volume]]))</f>
        <v>8000</v>
      </c>
      <c r="C1667" s="18">
        <f>ROUNDDOWN((Table2[[#This Row],[Volume Used]]-'Input Data'!$B$9)/'Input Data'!$B$11,0)*'Input Data'!$B$12</f>
        <v>0.30000000000000004</v>
      </c>
      <c r="D1667" s="15">
        <f>-(Table2[[#This Row],[Volume]]*(1-Table2[[#This Row],[Discount]])*'Input Data'!$B$2)/Table2[[#This Row],[Volume]]</f>
        <v>350</v>
      </c>
      <c r="E1667">
        <f>ROUNDUP(Table2[[#This Row],[Volume]]/'Input Data'!$B$13,0)</f>
        <v>9</v>
      </c>
      <c r="F1667">
        <f>-Table2[[#This Row],[Multiplier]]*'Input Data'!$B$3</f>
        <v>450000</v>
      </c>
      <c r="G1667">
        <f>(1 - (1 / (1 + EXP(-((Table2[[#This Row],[Volume]] / 1000) - 4.25))))) * 0.4 + 0.6</f>
        <v>0.60408046517630787</v>
      </c>
      <c r="H1667">
        <f>Table2[[#This Row],[Sigmoid]]*'Input Data'!$B$7</f>
        <v>453.06034888223093</v>
      </c>
    </row>
    <row r="1668" spans="1:8" x14ac:dyDescent="0.25">
      <c r="A1668">
        <v>8830</v>
      </c>
      <c r="B1668">
        <f>IF(Table2[[#This Row],[Volume]]&lt;'Input Data'!$B$9,'Input Data'!$B$9,IF(Table2[[#This Row],[Volume]]&gt;'Input Data'!$B$10,'Input Data'!$B$10,Table2[[#This Row],[Volume]]))</f>
        <v>8000</v>
      </c>
      <c r="C1668" s="18">
        <f>ROUNDDOWN((Table2[[#This Row],[Volume Used]]-'Input Data'!$B$9)/'Input Data'!$B$11,0)*'Input Data'!$B$12</f>
        <v>0.30000000000000004</v>
      </c>
      <c r="D1668" s="15">
        <f>-(Table2[[#This Row],[Volume]]*(1-Table2[[#This Row],[Discount]])*'Input Data'!$B$2)/Table2[[#This Row],[Volume]]</f>
        <v>350</v>
      </c>
      <c r="E1668">
        <f>ROUNDUP(Table2[[#This Row],[Volume]]/'Input Data'!$B$13,0)</f>
        <v>9</v>
      </c>
      <c r="F1668">
        <f>-Table2[[#This Row],[Multiplier]]*'Input Data'!$B$3</f>
        <v>450000</v>
      </c>
      <c r="G1668">
        <f>(1 - (1 / (1 + EXP(-((Table2[[#This Row],[Volume]] / 1000) - 4.25))))) * 0.4 + 0.6</f>
        <v>0.60406032035439705</v>
      </c>
      <c r="H1668">
        <f>Table2[[#This Row],[Sigmoid]]*'Input Data'!$B$7</f>
        <v>453.04524026579782</v>
      </c>
    </row>
    <row r="1669" spans="1:8" x14ac:dyDescent="0.25">
      <c r="A1669">
        <v>8835</v>
      </c>
      <c r="B1669">
        <f>IF(Table2[[#This Row],[Volume]]&lt;'Input Data'!$B$9,'Input Data'!$B$9,IF(Table2[[#This Row],[Volume]]&gt;'Input Data'!$B$10,'Input Data'!$B$10,Table2[[#This Row],[Volume]]))</f>
        <v>8000</v>
      </c>
      <c r="C1669" s="18">
        <f>ROUNDDOWN((Table2[[#This Row],[Volume Used]]-'Input Data'!$B$9)/'Input Data'!$B$11,0)*'Input Data'!$B$12</f>
        <v>0.30000000000000004</v>
      </c>
      <c r="D1669" s="15">
        <f>-(Table2[[#This Row],[Volume]]*(1-Table2[[#This Row],[Discount]])*'Input Data'!$B$2)/Table2[[#This Row],[Volume]]</f>
        <v>350</v>
      </c>
      <c r="E1669">
        <f>ROUNDUP(Table2[[#This Row],[Volume]]/'Input Data'!$B$13,0)</f>
        <v>9</v>
      </c>
      <c r="F1669">
        <f>-Table2[[#This Row],[Multiplier]]*'Input Data'!$B$3</f>
        <v>450000</v>
      </c>
      <c r="G1669">
        <f>(1 - (1 / (1 + EXP(-((Table2[[#This Row],[Volume]] / 1000) - 4.25))))) * 0.4 + 0.6</f>
        <v>0.60404027397043125</v>
      </c>
      <c r="H1669">
        <f>Table2[[#This Row],[Sigmoid]]*'Input Data'!$B$7</f>
        <v>453.03020547782342</v>
      </c>
    </row>
    <row r="1670" spans="1:8" x14ac:dyDescent="0.25">
      <c r="A1670">
        <v>8840</v>
      </c>
      <c r="B1670">
        <f>IF(Table2[[#This Row],[Volume]]&lt;'Input Data'!$B$9,'Input Data'!$B$9,IF(Table2[[#This Row],[Volume]]&gt;'Input Data'!$B$10,'Input Data'!$B$10,Table2[[#This Row],[Volume]]))</f>
        <v>8000</v>
      </c>
      <c r="C1670" s="18">
        <f>ROUNDDOWN((Table2[[#This Row],[Volume Used]]-'Input Data'!$B$9)/'Input Data'!$B$11,0)*'Input Data'!$B$12</f>
        <v>0.30000000000000004</v>
      </c>
      <c r="D1670" s="15">
        <f>-(Table2[[#This Row],[Volume]]*(1-Table2[[#This Row],[Discount]])*'Input Data'!$B$2)/Table2[[#This Row],[Volume]]</f>
        <v>350</v>
      </c>
      <c r="E1670">
        <f>ROUNDUP(Table2[[#This Row],[Volume]]/'Input Data'!$B$13,0)</f>
        <v>9</v>
      </c>
      <c r="F1670">
        <f>-Table2[[#This Row],[Multiplier]]*'Input Data'!$B$3</f>
        <v>450000</v>
      </c>
      <c r="G1670">
        <f>(1 - (1 / (1 + EXP(-((Table2[[#This Row],[Volume]] / 1000) - 4.25))))) * 0.4 + 0.6</f>
        <v>0.60402032555338947</v>
      </c>
      <c r="H1670">
        <f>Table2[[#This Row],[Sigmoid]]*'Input Data'!$B$7</f>
        <v>453.01524416504208</v>
      </c>
    </row>
    <row r="1671" spans="1:8" x14ac:dyDescent="0.25">
      <c r="A1671">
        <v>8845</v>
      </c>
      <c r="B1671">
        <f>IF(Table2[[#This Row],[Volume]]&lt;'Input Data'!$B$9,'Input Data'!$B$9,IF(Table2[[#This Row],[Volume]]&gt;'Input Data'!$B$10,'Input Data'!$B$10,Table2[[#This Row],[Volume]]))</f>
        <v>8000</v>
      </c>
      <c r="C1671" s="18">
        <f>ROUNDDOWN((Table2[[#This Row],[Volume Used]]-'Input Data'!$B$9)/'Input Data'!$B$11,0)*'Input Data'!$B$12</f>
        <v>0.30000000000000004</v>
      </c>
      <c r="D1671" s="15">
        <f>-(Table2[[#This Row],[Volume]]*(1-Table2[[#This Row],[Discount]])*'Input Data'!$B$2)/Table2[[#This Row],[Volume]]</f>
        <v>350</v>
      </c>
      <c r="E1671">
        <f>ROUNDUP(Table2[[#This Row],[Volume]]/'Input Data'!$B$13,0)</f>
        <v>9</v>
      </c>
      <c r="F1671">
        <f>-Table2[[#This Row],[Multiplier]]*'Input Data'!$B$3</f>
        <v>450000</v>
      </c>
      <c r="G1671">
        <f>(1 - (1 / (1 + EXP(-((Table2[[#This Row],[Volume]] / 1000) - 4.25))))) * 0.4 + 0.6</f>
        <v>0.60400047463440609</v>
      </c>
      <c r="H1671">
        <f>Table2[[#This Row],[Sigmoid]]*'Input Data'!$B$7</f>
        <v>453.00035597580455</v>
      </c>
    </row>
    <row r="1672" spans="1:8" x14ac:dyDescent="0.25">
      <c r="A1672">
        <v>8850</v>
      </c>
      <c r="B1672">
        <f>IF(Table2[[#This Row],[Volume]]&lt;'Input Data'!$B$9,'Input Data'!$B$9,IF(Table2[[#This Row],[Volume]]&gt;'Input Data'!$B$10,'Input Data'!$B$10,Table2[[#This Row],[Volume]]))</f>
        <v>8000</v>
      </c>
      <c r="C1672" s="18">
        <f>ROUNDDOWN((Table2[[#This Row],[Volume Used]]-'Input Data'!$B$9)/'Input Data'!$B$11,0)*'Input Data'!$B$12</f>
        <v>0.30000000000000004</v>
      </c>
      <c r="D1672" s="15">
        <f>-(Table2[[#This Row],[Volume]]*(1-Table2[[#This Row],[Discount]])*'Input Data'!$B$2)/Table2[[#This Row],[Volume]]</f>
        <v>350</v>
      </c>
      <c r="E1672">
        <f>ROUNDUP(Table2[[#This Row],[Volume]]/'Input Data'!$B$13,0)</f>
        <v>9</v>
      </c>
      <c r="F1672">
        <f>-Table2[[#This Row],[Multiplier]]*'Input Data'!$B$3</f>
        <v>450000</v>
      </c>
      <c r="G1672">
        <f>(1 - (1 / (1 + EXP(-((Table2[[#This Row],[Volume]] / 1000) - 4.25))))) * 0.4 + 0.6</f>
        <v>0.60398072074676168</v>
      </c>
      <c r="H1672">
        <f>Table2[[#This Row],[Sigmoid]]*'Input Data'!$B$7</f>
        <v>452.98554056007129</v>
      </c>
    </row>
    <row r="1673" spans="1:8" x14ac:dyDescent="0.25">
      <c r="A1673">
        <v>8855</v>
      </c>
      <c r="B1673">
        <f>IF(Table2[[#This Row],[Volume]]&lt;'Input Data'!$B$9,'Input Data'!$B$9,IF(Table2[[#This Row],[Volume]]&gt;'Input Data'!$B$10,'Input Data'!$B$10,Table2[[#This Row],[Volume]]))</f>
        <v>8000</v>
      </c>
      <c r="C1673" s="18">
        <f>ROUNDDOWN((Table2[[#This Row],[Volume Used]]-'Input Data'!$B$9)/'Input Data'!$B$11,0)*'Input Data'!$B$12</f>
        <v>0.30000000000000004</v>
      </c>
      <c r="D1673" s="15">
        <f>-(Table2[[#This Row],[Volume]]*(1-Table2[[#This Row],[Discount]])*'Input Data'!$B$2)/Table2[[#This Row],[Volume]]</f>
        <v>350</v>
      </c>
      <c r="E1673">
        <f>ROUNDUP(Table2[[#This Row],[Volume]]/'Input Data'!$B$13,0)</f>
        <v>9</v>
      </c>
      <c r="F1673">
        <f>-Table2[[#This Row],[Multiplier]]*'Input Data'!$B$3</f>
        <v>450000</v>
      </c>
      <c r="G1673">
        <f>(1 - (1 / (1 + EXP(-((Table2[[#This Row],[Volume]] / 1000) - 4.25))))) * 0.4 + 0.6</f>
        <v>0.60396106342587486</v>
      </c>
      <c r="H1673">
        <f>Table2[[#This Row],[Sigmoid]]*'Input Data'!$B$7</f>
        <v>452.97079756940616</v>
      </c>
    </row>
    <row r="1674" spans="1:8" x14ac:dyDescent="0.25">
      <c r="A1674">
        <v>8860</v>
      </c>
      <c r="B1674">
        <f>IF(Table2[[#This Row],[Volume]]&lt;'Input Data'!$B$9,'Input Data'!$B$9,IF(Table2[[#This Row],[Volume]]&gt;'Input Data'!$B$10,'Input Data'!$B$10,Table2[[#This Row],[Volume]]))</f>
        <v>8000</v>
      </c>
      <c r="C1674" s="18">
        <f>ROUNDDOWN((Table2[[#This Row],[Volume Used]]-'Input Data'!$B$9)/'Input Data'!$B$11,0)*'Input Data'!$B$12</f>
        <v>0.30000000000000004</v>
      </c>
      <c r="D1674" s="15">
        <f>-(Table2[[#This Row],[Volume]]*(1-Table2[[#This Row],[Discount]])*'Input Data'!$B$2)/Table2[[#This Row],[Volume]]</f>
        <v>350</v>
      </c>
      <c r="E1674">
        <f>ROUNDUP(Table2[[#This Row],[Volume]]/'Input Data'!$B$13,0)</f>
        <v>9</v>
      </c>
      <c r="F1674">
        <f>-Table2[[#This Row],[Multiplier]]*'Input Data'!$B$3</f>
        <v>450000</v>
      </c>
      <c r="G1674">
        <f>(1 - (1 / (1 + EXP(-((Table2[[#This Row],[Volume]] / 1000) - 4.25))))) * 0.4 + 0.6</f>
        <v>0.60394150220929255</v>
      </c>
      <c r="H1674">
        <f>Table2[[#This Row],[Sigmoid]]*'Input Data'!$B$7</f>
        <v>452.95612665696939</v>
      </c>
    </row>
    <row r="1675" spans="1:8" x14ac:dyDescent="0.25">
      <c r="A1675">
        <v>8865</v>
      </c>
      <c r="B1675">
        <f>IF(Table2[[#This Row],[Volume]]&lt;'Input Data'!$B$9,'Input Data'!$B$9,IF(Table2[[#This Row],[Volume]]&gt;'Input Data'!$B$10,'Input Data'!$B$10,Table2[[#This Row],[Volume]]))</f>
        <v>8000</v>
      </c>
      <c r="C1675" s="18">
        <f>ROUNDDOWN((Table2[[#This Row],[Volume Used]]-'Input Data'!$B$9)/'Input Data'!$B$11,0)*'Input Data'!$B$12</f>
        <v>0.30000000000000004</v>
      </c>
      <c r="D1675" s="15">
        <f>-(Table2[[#This Row],[Volume]]*(1-Table2[[#This Row],[Discount]])*'Input Data'!$B$2)/Table2[[#This Row],[Volume]]</f>
        <v>350</v>
      </c>
      <c r="E1675">
        <f>ROUNDUP(Table2[[#This Row],[Volume]]/'Input Data'!$B$13,0)</f>
        <v>9</v>
      </c>
      <c r="F1675">
        <f>-Table2[[#This Row],[Multiplier]]*'Input Data'!$B$3</f>
        <v>450000</v>
      </c>
      <c r="G1675">
        <f>(1 - (1 / (1 + EXP(-((Table2[[#This Row],[Volume]] / 1000) - 4.25))))) * 0.4 + 0.6</f>
        <v>0.60392203663668165</v>
      </c>
      <c r="H1675">
        <f>Table2[[#This Row],[Sigmoid]]*'Input Data'!$B$7</f>
        <v>452.94152747751122</v>
      </c>
    </row>
    <row r="1676" spans="1:8" x14ac:dyDescent="0.25">
      <c r="A1676">
        <v>8870</v>
      </c>
      <c r="B1676">
        <f>IF(Table2[[#This Row],[Volume]]&lt;'Input Data'!$B$9,'Input Data'!$B$9,IF(Table2[[#This Row],[Volume]]&gt;'Input Data'!$B$10,'Input Data'!$B$10,Table2[[#This Row],[Volume]]))</f>
        <v>8000</v>
      </c>
      <c r="C1676" s="18">
        <f>ROUNDDOWN((Table2[[#This Row],[Volume Used]]-'Input Data'!$B$9)/'Input Data'!$B$11,0)*'Input Data'!$B$12</f>
        <v>0.30000000000000004</v>
      </c>
      <c r="D1676" s="15">
        <f>-(Table2[[#This Row],[Volume]]*(1-Table2[[#This Row],[Discount]])*'Input Data'!$B$2)/Table2[[#This Row],[Volume]]</f>
        <v>350</v>
      </c>
      <c r="E1676">
        <f>ROUNDUP(Table2[[#This Row],[Volume]]/'Input Data'!$B$13,0)</f>
        <v>9</v>
      </c>
      <c r="F1676">
        <f>-Table2[[#This Row],[Multiplier]]*'Input Data'!$B$3</f>
        <v>450000</v>
      </c>
      <c r="G1676">
        <f>(1 - (1 / (1 + EXP(-((Table2[[#This Row],[Volume]] / 1000) - 4.25))))) * 0.4 + 0.6</f>
        <v>0.60390266624982047</v>
      </c>
      <c r="H1676">
        <f>Table2[[#This Row],[Sigmoid]]*'Input Data'!$B$7</f>
        <v>452.92699968736537</v>
      </c>
    </row>
    <row r="1677" spans="1:8" x14ac:dyDescent="0.25">
      <c r="A1677">
        <v>8875</v>
      </c>
      <c r="B1677">
        <f>IF(Table2[[#This Row],[Volume]]&lt;'Input Data'!$B$9,'Input Data'!$B$9,IF(Table2[[#This Row],[Volume]]&gt;'Input Data'!$B$10,'Input Data'!$B$10,Table2[[#This Row],[Volume]]))</f>
        <v>8000</v>
      </c>
      <c r="C1677" s="18">
        <f>ROUNDDOWN((Table2[[#This Row],[Volume Used]]-'Input Data'!$B$9)/'Input Data'!$B$11,0)*'Input Data'!$B$12</f>
        <v>0.30000000000000004</v>
      </c>
      <c r="D1677" s="15">
        <f>-(Table2[[#This Row],[Volume]]*(1-Table2[[#This Row],[Discount]])*'Input Data'!$B$2)/Table2[[#This Row],[Volume]]</f>
        <v>350</v>
      </c>
      <c r="E1677">
        <f>ROUNDUP(Table2[[#This Row],[Volume]]/'Input Data'!$B$13,0)</f>
        <v>9</v>
      </c>
      <c r="F1677">
        <f>-Table2[[#This Row],[Multiplier]]*'Input Data'!$B$3</f>
        <v>450000</v>
      </c>
      <c r="G1677">
        <f>(1 - (1 / (1 + EXP(-((Table2[[#This Row],[Volume]] / 1000) - 4.25))))) * 0.4 + 0.6</f>
        <v>0.60388339059258966</v>
      </c>
      <c r="H1677">
        <f>Table2[[#This Row],[Sigmoid]]*'Input Data'!$B$7</f>
        <v>452.91254294444224</v>
      </c>
    </row>
    <row r="1678" spans="1:8" x14ac:dyDescent="0.25">
      <c r="A1678">
        <v>8880</v>
      </c>
      <c r="B1678">
        <f>IF(Table2[[#This Row],[Volume]]&lt;'Input Data'!$B$9,'Input Data'!$B$9,IF(Table2[[#This Row],[Volume]]&gt;'Input Data'!$B$10,'Input Data'!$B$10,Table2[[#This Row],[Volume]]))</f>
        <v>8000</v>
      </c>
      <c r="C1678" s="18">
        <f>ROUNDDOWN((Table2[[#This Row],[Volume Used]]-'Input Data'!$B$9)/'Input Data'!$B$11,0)*'Input Data'!$B$12</f>
        <v>0.30000000000000004</v>
      </c>
      <c r="D1678" s="15">
        <f>-(Table2[[#This Row],[Volume]]*(1-Table2[[#This Row],[Discount]])*'Input Data'!$B$2)/Table2[[#This Row],[Volume]]</f>
        <v>350</v>
      </c>
      <c r="E1678">
        <f>ROUNDUP(Table2[[#This Row],[Volume]]/'Input Data'!$B$13,0)</f>
        <v>9</v>
      </c>
      <c r="F1678">
        <f>-Table2[[#This Row],[Multiplier]]*'Input Data'!$B$3</f>
        <v>450000</v>
      </c>
      <c r="G1678">
        <f>(1 - (1 / (1 + EXP(-((Table2[[#This Row],[Volume]] / 1000) - 4.25))))) * 0.4 + 0.6</f>
        <v>0.60386420921096307</v>
      </c>
      <c r="H1678">
        <f>Table2[[#This Row],[Sigmoid]]*'Input Data'!$B$7</f>
        <v>452.89815690822229</v>
      </c>
    </row>
    <row r="1679" spans="1:8" x14ac:dyDescent="0.25">
      <c r="A1679">
        <v>8885</v>
      </c>
      <c r="B1679">
        <f>IF(Table2[[#This Row],[Volume]]&lt;'Input Data'!$B$9,'Input Data'!$B$9,IF(Table2[[#This Row],[Volume]]&gt;'Input Data'!$B$10,'Input Data'!$B$10,Table2[[#This Row],[Volume]]))</f>
        <v>8000</v>
      </c>
      <c r="C1679" s="18">
        <f>ROUNDDOWN((Table2[[#This Row],[Volume Used]]-'Input Data'!$B$9)/'Input Data'!$B$11,0)*'Input Data'!$B$12</f>
        <v>0.30000000000000004</v>
      </c>
      <c r="D1679" s="15">
        <f>-(Table2[[#This Row],[Volume]]*(1-Table2[[#This Row],[Discount]])*'Input Data'!$B$2)/Table2[[#This Row],[Volume]]</f>
        <v>350</v>
      </c>
      <c r="E1679">
        <f>ROUNDUP(Table2[[#This Row],[Volume]]/'Input Data'!$B$13,0)</f>
        <v>9</v>
      </c>
      <c r="F1679">
        <f>-Table2[[#This Row],[Multiplier]]*'Input Data'!$B$3</f>
        <v>450000</v>
      </c>
      <c r="G1679">
        <f>(1 - (1 / (1 + EXP(-((Table2[[#This Row],[Volume]] / 1000) - 4.25))))) * 0.4 + 0.6</f>
        <v>0.60384512165300031</v>
      </c>
      <c r="H1679">
        <f>Table2[[#This Row],[Sigmoid]]*'Input Data'!$B$7</f>
        <v>452.88384123975021</v>
      </c>
    </row>
    <row r="1680" spans="1:8" x14ac:dyDescent="0.25">
      <c r="A1680">
        <v>8890</v>
      </c>
      <c r="B1680">
        <f>IF(Table2[[#This Row],[Volume]]&lt;'Input Data'!$B$9,'Input Data'!$B$9,IF(Table2[[#This Row],[Volume]]&gt;'Input Data'!$B$10,'Input Data'!$B$10,Table2[[#This Row],[Volume]]))</f>
        <v>8000</v>
      </c>
      <c r="C1680" s="18">
        <f>ROUNDDOWN((Table2[[#This Row],[Volume Used]]-'Input Data'!$B$9)/'Input Data'!$B$11,0)*'Input Data'!$B$12</f>
        <v>0.30000000000000004</v>
      </c>
      <c r="D1680" s="15">
        <f>-(Table2[[#This Row],[Volume]]*(1-Table2[[#This Row],[Discount]])*'Input Data'!$B$2)/Table2[[#This Row],[Volume]]</f>
        <v>350</v>
      </c>
      <c r="E1680">
        <f>ROUNDUP(Table2[[#This Row],[Volume]]/'Input Data'!$B$13,0)</f>
        <v>9</v>
      </c>
      <c r="F1680">
        <f>-Table2[[#This Row],[Multiplier]]*'Input Data'!$B$3</f>
        <v>450000</v>
      </c>
      <c r="G1680">
        <f>(1 - (1 / (1 + EXP(-((Table2[[#This Row],[Volume]] / 1000) - 4.25))))) * 0.4 + 0.6</f>
        <v>0.60382612746883668</v>
      </c>
      <c r="H1680">
        <f>Table2[[#This Row],[Sigmoid]]*'Input Data'!$B$7</f>
        <v>452.86959560162751</v>
      </c>
    </row>
    <row r="1681" spans="1:8" x14ac:dyDescent="0.25">
      <c r="A1681">
        <v>8895</v>
      </c>
      <c r="B1681">
        <f>IF(Table2[[#This Row],[Volume]]&lt;'Input Data'!$B$9,'Input Data'!$B$9,IF(Table2[[#This Row],[Volume]]&gt;'Input Data'!$B$10,'Input Data'!$B$10,Table2[[#This Row],[Volume]]))</f>
        <v>8000</v>
      </c>
      <c r="C1681" s="18">
        <f>ROUNDDOWN((Table2[[#This Row],[Volume Used]]-'Input Data'!$B$9)/'Input Data'!$B$11,0)*'Input Data'!$B$12</f>
        <v>0.30000000000000004</v>
      </c>
      <c r="D1681" s="15">
        <f>-(Table2[[#This Row],[Volume]]*(1-Table2[[#This Row],[Discount]])*'Input Data'!$B$2)/Table2[[#This Row],[Volume]]</f>
        <v>350</v>
      </c>
      <c r="E1681">
        <f>ROUNDUP(Table2[[#This Row],[Volume]]/'Input Data'!$B$13,0)</f>
        <v>9</v>
      </c>
      <c r="F1681">
        <f>-Table2[[#This Row],[Multiplier]]*'Input Data'!$B$3</f>
        <v>450000</v>
      </c>
      <c r="G1681">
        <f>(1 - (1 / (1 + EXP(-((Table2[[#This Row],[Volume]] / 1000) - 4.25))))) * 0.4 + 0.6</f>
        <v>0.60380722621067529</v>
      </c>
      <c r="H1681">
        <f>Table2[[#This Row],[Sigmoid]]*'Input Data'!$B$7</f>
        <v>452.85541965800644</v>
      </c>
    </row>
    <row r="1682" spans="1:8" x14ac:dyDescent="0.25">
      <c r="A1682">
        <v>8900</v>
      </c>
      <c r="B1682">
        <f>IF(Table2[[#This Row],[Volume]]&lt;'Input Data'!$B$9,'Input Data'!$B$9,IF(Table2[[#This Row],[Volume]]&gt;'Input Data'!$B$10,'Input Data'!$B$10,Table2[[#This Row],[Volume]]))</f>
        <v>8000</v>
      </c>
      <c r="C1682" s="18">
        <f>ROUNDDOWN((Table2[[#This Row],[Volume Used]]-'Input Data'!$B$9)/'Input Data'!$B$11,0)*'Input Data'!$B$12</f>
        <v>0.30000000000000004</v>
      </c>
      <c r="D1682" s="15">
        <f>-(Table2[[#This Row],[Volume]]*(1-Table2[[#This Row],[Discount]])*'Input Data'!$B$2)/Table2[[#This Row],[Volume]]</f>
        <v>350</v>
      </c>
      <c r="E1682">
        <f>ROUNDUP(Table2[[#This Row],[Volume]]/'Input Data'!$B$13,0)</f>
        <v>9</v>
      </c>
      <c r="F1682">
        <f>-Table2[[#This Row],[Multiplier]]*'Input Data'!$B$3</f>
        <v>450000</v>
      </c>
      <c r="G1682">
        <f>(1 - (1 / (1 + EXP(-((Table2[[#This Row],[Volume]] / 1000) - 4.25))))) * 0.4 + 0.6</f>
        <v>0.60378841743277845</v>
      </c>
      <c r="H1682">
        <f>Table2[[#This Row],[Sigmoid]]*'Input Data'!$B$7</f>
        <v>452.84131307458381</v>
      </c>
    </row>
    <row r="1683" spans="1:8" x14ac:dyDescent="0.25">
      <c r="A1683">
        <v>8905</v>
      </c>
      <c r="B1683">
        <f>IF(Table2[[#This Row],[Volume]]&lt;'Input Data'!$B$9,'Input Data'!$B$9,IF(Table2[[#This Row],[Volume]]&gt;'Input Data'!$B$10,'Input Data'!$B$10,Table2[[#This Row],[Volume]]))</f>
        <v>8000</v>
      </c>
      <c r="C1683" s="18">
        <f>ROUNDDOWN((Table2[[#This Row],[Volume Used]]-'Input Data'!$B$9)/'Input Data'!$B$11,0)*'Input Data'!$B$12</f>
        <v>0.30000000000000004</v>
      </c>
      <c r="D1683" s="15">
        <f>-(Table2[[#This Row],[Volume]]*(1-Table2[[#This Row],[Discount]])*'Input Data'!$B$2)/Table2[[#This Row],[Volume]]</f>
        <v>350</v>
      </c>
      <c r="E1683">
        <f>ROUNDUP(Table2[[#This Row],[Volume]]/'Input Data'!$B$13,0)</f>
        <v>9</v>
      </c>
      <c r="F1683">
        <f>-Table2[[#This Row],[Multiplier]]*'Input Data'!$B$3</f>
        <v>450000</v>
      </c>
      <c r="G1683">
        <f>(1 - (1 / (1 + EXP(-((Table2[[#This Row],[Volume]] / 1000) - 4.25))))) * 0.4 + 0.6</f>
        <v>0.60376970069145874</v>
      </c>
      <c r="H1683">
        <f>Table2[[#This Row],[Sigmoid]]*'Input Data'!$B$7</f>
        <v>452.82727551859404</v>
      </c>
    </row>
    <row r="1684" spans="1:8" x14ac:dyDescent="0.25">
      <c r="A1684">
        <v>8910</v>
      </c>
      <c r="B1684">
        <f>IF(Table2[[#This Row],[Volume]]&lt;'Input Data'!$B$9,'Input Data'!$B$9,IF(Table2[[#This Row],[Volume]]&gt;'Input Data'!$B$10,'Input Data'!$B$10,Table2[[#This Row],[Volume]]))</f>
        <v>8000</v>
      </c>
      <c r="C1684" s="18">
        <f>ROUNDDOWN((Table2[[#This Row],[Volume Used]]-'Input Data'!$B$9)/'Input Data'!$B$11,0)*'Input Data'!$B$12</f>
        <v>0.30000000000000004</v>
      </c>
      <c r="D1684" s="15">
        <f>-(Table2[[#This Row],[Volume]]*(1-Table2[[#This Row],[Discount]])*'Input Data'!$B$2)/Table2[[#This Row],[Volume]]</f>
        <v>350</v>
      </c>
      <c r="E1684">
        <f>ROUNDUP(Table2[[#This Row],[Volume]]/'Input Data'!$B$13,0)</f>
        <v>9</v>
      </c>
      <c r="F1684">
        <f>-Table2[[#This Row],[Multiplier]]*'Input Data'!$B$3</f>
        <v>450000</v>
      </c>
      <c r="G1684">
        <f>(1 - (1 / (1 + EXP(-((Table2[[#This Row],[Volume]] / 1000) - 4.25))))) * 0.4 + 0.6</f>
        <v>0.60375107554507068</v>
      </c>
      <c r="H1684">
        <f>Table2[[#This Row],[Sigmoid]]*'Input Data'!$B$7</f>
        <v>452.81330665880301</v>
      </c>
    </row>
    <row r="1685" spans="1:8" x14ac:dyDescent="0.25">
      <c r="A1685">
        <v>8915</v>
      </c>
      <c r="B1685">
        <f>IF(Table2[[#This Row],[Volume]]&lt;'Input Data'!$B$9,'Input Data'!$B$9,IF(Table2[[#This Row],[Volume]]&gt;'Input Data'!$B$10,'Input Data'!$B$10,Table2[[#This Row],[Volume]]))</f>
        <v>8000</v>
      </c>
      <c r="C1685" s="18">
        <f>ROUNDDOWN((Table2[[#This Row],[Volume Used]]-'Input Data'!$B$9)/'Input Data'!$B$11,0)*'Input Data'!$B$12</f>
        <v>0.30000000000000004</v>
      </c>
      <c r="D1685" s="15">
        <f>-(Table2[[#This Row],[Volume]]*(1-Table2[[#This Row],[Discount]])*'Input Data'!$B$2)/Table2[[#This Row],[Volume]]</f>
        <v>350</v>
      </c>
      <c r="E1685">
        <f>ROUNDUP(Table2[[#This Row],[Volume]]/'Input Data'!$B$13,0)</f>
        <v>9</v>
      </c>
      <c r="F1685">
        <f>-Table2[[#This Row],[Multiplier]]*'Input Data'!$B$3</f>
        <v>450000</v>
      </c>
      <c r="G1685">
        <f>(1 - (1 / (1 + EXP(-((Table2[[#This Row],[Volume]] / 1000) - 4.25))))) * 0.4 + 0.6</f>
        <v>0.60373254155400224</v>
      </c>
      <c r="H1685">
        <f>Table2[[#This Row],[Sigmoid]]*'Input Data'!$B$7</f>
        <v>452.79940616550169</v>
      </c>
    </row>
    <row r="1686" spans="1:8" x14ac:dyDescent="0.25">
      <c r="A1686">
        <v>8920</v>
      </c>
      <c r="B1686">
        <f>IF(Table2[[#This Row],[Volume]]&lt;'Input Data'!$B$9,'Input Data'!$B$9,IF(Table2[[#This Row],[Volume]]&gt;'Input Data'!$B$10,'Input Data'!$B$10,Table2[[#This Row],[Volume]]))</f>
        <v>8000</v>
      </c>
      <c r="C1686" s="18">
        <f>ROUNDDOWN((Table2[[#This Row],[Volume Used]]-'Input Data'!$B$9)/'Input Data'!$B$11,0)*'Input Data'!$B$12</f>
        <v>0.30000000000000004</v>
      </c>
      <c r="D1686" s="15">
        <f>-(Table2[[#This Row],[Volume]]*(1-Table2[[#This Row],[Discount]])*'Input Data'!$B$2)/Table2[[#This Row],[Volume]]</f>
        <v>350</v>
      </c>
      <c r="E1686">
        <f>ROUNDUP(Table2[[#This Row],[Volume]]/'Input Data'!$B$13,0)</f>
        <v>9</v>
      </c>
      <c r="F1686">
        <f>-Table2[[#This Row],[Multiplier]]*'Input Data'!$B$3</f>
        <v>450000</v>
      </c>
      <c r="G1686">
        <f>(1 - (1 / (1 + EXP(-((Table2[[#This Row],[Volume]] / 1000) - 4.25))))) * 0.4 + 0.6</f>
        <v>0.60371409828066613</v>
      </c>
      <c r="H1686">
        <f>Table2[[#This Row],[Sigmoid]]*'Input Data'!$B$7</f>
        <v>452.78557371049959</v>
      </c>
    </row>
    <row r="1687" spans="1:8" x14ac:dyDescent="0.25">
      <c r="A1687">
        <v>8925</v>
      </c>
      <c r="B1687">
        <f>IF(Table2[[#This Row],[Volume]]&lt;'Input Data'!$B$9,'Input Data'!$B$9,IF(Table2[[#This Row],[Volume]]&gt;'Input Data'!$B$10,'Input Data'!$B$10,Table2[[#This Row],[Volume]]))</f>
        <v>8000</v>
      </c>
      <c r="C1687" s="18">
        <f>ROUNDDOWN((Table2[[#This Row],[Volume Used]]-'Input Data'!$B$9)/'Input Data'!$B$11,0)*'Input Data'!$B$12</f>
        <v>0.30000000000000004</v>
      </c>
      <c r="D1687" s="15">
        <f>-(Table2[[#This Row],[Volume]]*(1-Table2[[#This Row],[Discount]])*'Input Data'!$B$2)/Table2[[#This Row],[Volume]]</f>
        <v>350</v>
      </c>
      <c r="E1687">
        <f>ROUNDUP(Table2[[#This Row],[Volume]]/'Input Data'!$B$13,0)</f>
        <v>9</v>
      </c>
      <c r="F1687">
        <f>-Table2[[#This Row],[Multiplier]]*'Input Data'!$B$3</f>
        <v>450000</v>
      </c>
      <c r="G1687">
        <f>(1 - (1 / (1 + EXP(-((Table2[[#This Row],[Volume]] / 1000) - 4.25))))) * 0.4 + 0.6</f>
        <v>0.60369574528949144</v>
      </c>
      <c r="H1687">
        <f>Table2[[#This Row],[Sigmoid]]*'Input Data'!$B$7</f>
        <v>452.7718089671186</v>
      </c>
    </row>
    <row r="1688" spans="1:8" x14ac:dyDescent="0.25">
      <c r="A1688">
        <v>8930</v>
      </c>
      <c r="B1688">
        <f>IF(Table2[[#This Row],[Volume]]&lt;'Input Data'!$B$9,'Input Data'!$B$9,IF(Table2[[#This Row],[Volume]]&gt;'Input Data'!$B$10,'Input Data'!$B$10,Table2[[#This Row],[Volume]]))</f>
        <v>8000</v>
      </c>
      <c r="C1688" s="18">
        <f>ROUNDDOWN((Table2[[#This Row],[Volume Used]]-'Input Data'!$B$9)/'Input Data'!$B$11,0)*'Input Data'!$B$12</f>
        <v>0.30000000000000004</v>
      </c>
      <c r="D1688" s="15">
        <f>-(Table2[[#This Row],[Volume]]*(1-Table2[[#This Row],[Discount]])*'Input Data'!$B$2)/Table2[[#This Row],[Volume]]</f>
        <v>350</v>
      </c>
      <c r="E1688">
        <f>ROUNDUP(Table2[[#This Row],[Volume]]/'Input Data'!$B$13,0)</f>
        <v>9</v>
      </c>
      <c r="F1688">
        <f>-Table2[[#This Row],[Multiplier]]*'Input Data'!$B$3</f>
        <v>450000</v>
      </c>
      <c r="G1688">
        <f>(1 - (1 / (1 + EXP(-((Table2[[#This Row],[Volume]] / 1000) - 4.25))))) * 0.4 + 0.6</f>
        <v>0.60367748214691519</v>
      </c>
      <c r="H1688">
        <f>Table2[[#This Row],[Sigmoid]]*'Input Data'!$B$7</f>
        <v>452.7581116101864</v>
      </c>
    </row>
    <row r="1689" spans="1:8" x14ac:dyDescent="0.25">
      <c r="A1689">
        <v>8935</v>
      </c>
      <c r="B1689">
        <f>IF(Table2[[#This Row],[Volume]]&lt;'Input Data'!$B$9,'Input Data'!$B$9,IF(Table2[[#This Row],[Volume]]&gt;'Input Data'!$B$10,'Input Data'!$B$10,Table2[[#This Row],[Volume]]))</f>
        <v>8000</v>
      </c>
      <c r="C1689" s="18">
        <f>ROUNDDOWN((Table2[[#This Row],[Volume Used]]-'Input Data'!$B$9)/'Input Data'!$B$11,0)*'Input Data'!$B$12</f>
        <v>0.30000000000000004</v>
      </c>
      <c r="D1689" s="15">
        <f>-(Table2[[#This Row],[Volume]]*(1-Table2[[#This Row],[Discount]])*'Input Data'!$B$2)/Table2[[#This Row],[Volume]]</f>
        <v>350</v>
      </c>
      <c r="E1689">
        <f>ROUNDUP(Table2[[#This Row],[Volume]]/'Input Data'!$B$13,0)</f>
        <v>9</v>
      </c>
      <c r="F1689">
        <f>-Table2[[#This Row],[Multiplier]]*'Input Data'!$B$3</f>
        <v>450000</v>
      </c>
      <c r="G1689">
        <f>(1 - (1 / (1 + EXP(-((Table2[[#This Row],[Volume]] / 1000) - 4.25))))) * 0.4 + 0.6</f>
        <v>0.60365930842137383</v>
      </c>
      <c r="H1689">
        <f>Table2[[#This Row],[Sigmoid]]*'Input Data'!$B$7</f>
        <v>452.74448131603037</v>
      </c>
    </row>
    <row r="1690" spans="1:8" x14ac:dyDescent="0.25">
      <c r="A1690">
        <v>8940</v>
      </c>
      <c r="B1690">
        <f>IF(Table2[[#This Row],[Volume]]&lt;'Input Data'!$B$9,'Input Data'!$B$9,IF(Table2[[#This Row],[Volume]]&gt;'Input Data'!$B$10,'Input Data'!$B$10,Table2[[#This Row],[Volume]]))</f>
        <v>8000</v>
      </c>
      <c r="C1690" s="18">
        <f>ROUNDDOWN((Table2[[#This Row],[Volume Used]]-'Input Data'!$B$9)/'Input Data'!$B$11,0)*'Input Data'!$B$12</f>
        <v>0.30000000000000004</v>
      </c>
      <c r="D1690" s="15">
        <f>-(Table2[[#This Row],[Volume]]*(1-Table2[[#This Row],[Discount]])*'Input Data'!$B$2)/Table2[[#This Row],[Volume]]</f>
        <v>350</v>
      </c>
      <c r="E1690">
        <f>ROUNDUP(Table2[[#This Row],[Volume]]/'Input Data'!$B$13,0)</f>
        <v>9</v>
      </c>
      <c r="F1690">
        <f>-Table2[[#This Row],[Multiplier]]*'Input Data'!$B$3</f>
        <v>450000</v>
      </c>
      <c r="G1690">
        <f>(1 - (1 / (1 + EXP(-((Table2[[#This Row],[Volume]] / 1000) - 4.25))))) * 0.4 + 0.6</f>
        <v>0.60364122368329476</v>
      </c>
      <c r="H1690">
        <f>Table2[[#This Row],[Sigmoid]]*'Input Data'!$B$7</f>
        <v>452.73091776247105</v>
      </c>
    </row>
    <row r="1691" spans="1:8" x14ac:dyDescent="0.25">
      <c r="A1691">
        <v>8945</v>
      </c>
      <c r="B1691">
        <f>IF(Table2[[#This Row],[Volume]]&lt;'Input Data'!$B$9,'Input Data'!$B$9,IF(Table2[[#This Row],[Volume]]&gt;'Input Data'!$B$10,'Input Data'!$B$10,Table2[[#This Row],[Volume]]))</f>
        <v>8000</v>
      </c>
      <c r="C1691" s="18">
        <f>ROUNDDOWN((Table2[[#This Row],[Volume Used]]-'Input Data'!$B$9)/'Input Data'!$B$11,0)*'Input Data'!$B$12</f>
        <v>0.30000000000000004</v>
      </c>
      <c r="D1691" s="15">
        <f>-(Table2[[#This Row],[Volume]]*(1-Table2[[#This Row],[Discount]])*'Input Data'!$B$2)/Table2[[#This Row],[Volume]]</f>
        <v>350</v>
      </c>
      <c r="E1691">
        <f>ROUNDUP(Table2[[#This Row],[Volume]]/'Input Data'!$B$13,0)</f>
        <v>9</v>
      </c>
      <c r="F1691">
        <f>-Table2[[#This Row],[Multiplier]]*'Input Data'!$B$3</f>
        <v>450000</v>
      </c>
      <c r="G1691">
        <f>(1 - (1 / (1 + EXP(-((Table2[[#This Row],[Volume]] / 1000) - 4.25))))) * 0.4 + 0.6</f>
        <v>0.60362322750508834</v>
      </c>
      <c r="H1691">
        <f>Table2[[#This Row],[Sigmoid]]*'Input Data'!$B$7</f>
        <v>452.71742062881628</v>
      </c>
    </row>
    <row r="1692" spans="1:8" x14ac:dyDescent="0.25">
      <c r="A1692">
        <v>8950</v>
      </c>
      <c r="B1692">
        <f>IF(Table2[[#This Row],[Volume]]&lt;'Input Data'!$B$9,'Input Data'!$B$9,IF(Table2[[#This Row],[Volume]]&gt;'Input Data'!$B$10,'Input Data'!$B$10,Table2[[#This Row],[Volume]]))</f>
        <v>8000</v>
      </c>
      <c r="C1692" s="18">
        <f>ROUNDDOWN((Table2[[#This Row],[Volume Used]]-'Input Data'!$B$9)/'Input Data'!$B$11,0)*'Input Data'!$B$12</f>
        <v>0.30000000000000004</v>
      </c>
      <c r="D1692" s="15">
        <f>-(Table2[[#This Row],[Volume]]*(1-Table2[[#This Row],[Discount]])*'Input Data'!$B$2)/Table2[[#This Row],[Volume]]</f>
        <v>350</v>
      </c>
      <c r="E1692">
        <f>ROUNDUP(Table2[[#This Row],[Volume]]/'Input Data'!$B$13,0)</f>
        <v>9</v>
      </c>
      <c r="F1692">
        <f>-Table2[[#This Row],[Multiplier]]*'Input Data'!$B$3</f>
        <v>450000</v>
      </c>
      <c r="G1692">
        <f>(1 - (1 / (1 + EXP(-((Table2[[#This Row],[Volume]] / 1000) - 4.25))))) * 0.4 + 0.6</f>
        <v>0.60360531946113916</v>
      </c>
      <c r="H1692">
        <f>Table2[[#This Row],[Sigmoid]]*'Input Data'!$B$7</f>
        <v>452.70398959585435</v>
      </c>
    </row>
    <row r="1693" spans="1:8" x14ac:dyDescent="0.25">
      <c r="A1693">
        <v>8955</v>
      </c>
      <c r="B1693">
        <f>IF(Table2[[#This Row],[Volume]]&lt;'Input Data'!$B$9,'Input Data'!$B$9,IF(Table2[[#This Row],[Volume]]&gt;'Input Data'!$B$10,'Input Data'!$B$10,Table2[[#This Row],[Volume]]))</f>
        <v>8000</v>
      </c>
      <c r="C1693" s="18">
        <f>ROUNDDOWN((Table2[[#This Row],[Volume Used]]-'Input Data'!$B$9)/'Input Data'!$B$11,0)*'Input Data'!$B$12</f>
        <v>0.30000000000000004</v>
      </c>
      <c r="D1693" s="15">
        <f>-(Table2[[#This Row],[Volume]]*(1-Table2[[#This Row],[Discount]])*'Input Data'!$B$2)/Table2[[#This Row],[Volume]]</f>
        <v>350</v>
      </c>
      <c r="E1693">
        <f>ROUNDUP(Table2[[#This Row],[Volume]]/'Input Data'!$B$13,0)</f>
        <v>9</v>
      </c>
      <c r="F1693">
        <f>-Table2[[#This Row],[Multiplier]]*'Input Data'!$B$3</f>
        <v>450000</v>
      </c>
      <c r="G1693">
        <f>(1 - (1 / (1 + EXP(-((Table2[[#This Row],[Volume]] / 1000) - 4.25))))) * 0.4 + 0.6</f>
        <v>0.60358749912779774</v>
      </c>
      <c r="H1693">
        <f>Table2[[#This Row],[Sigmoid]]*'Input Data'!$B$7</f>
        <v>452.69062434584833</v>
      </c>
    </row>
    <row r="1694" spans="1:8" x14ac:dyDescent="0.25">
      <c r="A1694">
        <v>8960</v>
      </c>
      <c r="B1694">
        <f>IF(Table2[[#This Row],[Volume]]&lt;'Input Data'!$B$9,'Input Data'!$B$9,IF(Table2[[#This Row],[Volume]]&gt;'Input Data'!$B$10,'Input Data'!$B$10,Table2[[#This Row],[Volume]]))</f>
        <v>8000</v>
      </c>
      <c r="C1694" s="18">
        <f>ROUNDDOWN((Table2[[#This Row],[Volume Used]]-'Input Data'!$B$9)/'Input Data'!$B$11,0)*'Input Data'!$B$12</f>
        <v>0.30000000000000004</v>
      </c>
      <c r="D1694" s="15">
        <f>-(Table2[[#This Row],[Volume]]*(1-Table2[[#This Row],[Discount]])*'Input Data'!$B$2)/Table2[[#This Row],[Volume]]</f>
        <v>350</v>
      </c>
      <c r="E1694">
        <f>ROUNDUP(Table2[[#This Row],[Volume]]/'Input Data'!$B$13,0)</f>
        <v>9</v>
      </c>
      <c r="F1694">
        <f>-Table2[[#This Row],[Multiplier]]*'Input Data'!$B$3</f>
        <v>450000</v>
      </c>
      <c r="G1694">
        <f>(1 - (1 / (1 + EXP(-((Table2[[#This Row],[Volume]] / 1000) - 4.25))))) * 0.4 + 0.6</f>
        <v>0.60356976608337243</v>
      </c>
      <c r="H1694">
        <f>Table2[[#This Row],[Sigmoid]]*'Input Data'!$B$7</f>
        <v>452.67732456252929</v>
      </c>
    </row>
    <row r="1695" spans="1:8" x14ac:dyDescent="0.25">
      <c r="A1695">
        <v>8965</v>
      </c>
      <c r="B1695">
        <f>IF(Table2[[#This Row],[Volume]]&lt;'Input Data'!$B$9,'Input Data'!$B$9,IF(Table2[[#This Row],[Volume]]&gt;'Input Data'!$B$10,'Input Data'!$B$10,Table2[[#This Row],[Volume]]))</f>
        <v>8000</v>
      </c>
      <c r="C1695" s="18">
        <f>ROUNDDOWN((Table2[[#This Row],[Volume Used]]-'Input Data'!$B$9)/'Input Data'!$B$11,0)*'Input Data'!$B$12</f>
        <v>0.30000000000000004</v>
      </c>
      <c r="D1695" s="15">
        <f>-(Table2[[#This Row],[Volume]]*(1-Table2[[#This Row],[Discount]])*'Input Data'!$B$2)/Table2[[#This Row],[Volume]]</f>
        <v>350</v>
      </c>
      <c r="E1695">
        <f>ROUNDUP(Table2[[#This Row],[Volume]]/'Input Data'!$B$13,0)</f>
        <v>9</v>
      </c>
      <c r="F1695">
        <f>-Table2[[#This Row],[Multiplier]]*'Input Data'!$B$3</f>
        <v>450000</v>
      </c>
      <c r="G1695">
        <f>(1 - (1 / (1 + EXP(-((Table2[[#This Row],[Volume]] / 1000) - 4.25))))) * 0.4 + 0.6</f>
        <v>0.60355211990812119</v>
      </c>
      <c r="H1695">
        <f>Table2[[#This Row],[Sigmoid]]*'Input Data'!$B$7</f>
        <v>452.66408993109087</v>
      </c>
    </row>
    <row r="1696" spans="1:8" x14ac:dyDescent="0.25">
      <c r="A1696">
        <v>8970</v>
      </c>
      <c r="B1696">
        <f>IF(Table2[[#This Row],[Volume]]&lt;'Input Data'!$B$9,'Input Data'!$B$9,IF(Table2[[#This Row],[Volume]]&gt;'Input Data'!$B$10,'Input Data'!$B$10,Table2[[#This Row],[Volume]]))</f>
        <v>8000</v>
      </c>
      <c r="C1696" s="18">
        <f>ROUNDDOWN((Table2[[#This Row],[Volume Used]]-'Input Data'!$B$9)/'Input Data'!$B$11,0)*'Input Data'!$B$12</f>
        <v>0.30000000000000004</v>
      </c>
      <c r="D1696" s="15">
        <f>-(Table2[[#This Row],[Volume]]*(1-Table2[[#This Row],[Discount]])*'Input Data'!$B$2)/Table2[[#This Row],[Volume]]</f>
        <v>350</v>
      </c>
      <c r="E1696">
        <f>ROUNDUP(Table2[[#This Row],[Volume]]/'Input Data'!$B$13,0)</f>
        <v>9</v>
      </c>
      <c r="F1696">
        <f>-Table2[[#This Row],[Multiplier]]*'Input Data'!$B$3</f>
        <v>450000</v>
      </c>
      <c r="G1696">
        <f>(1 - (1 / (1 + EXP(-((Table2[[#This Row],[Volume]] / 1000) - 4.25))))) * 0.4 + 0.6</f>
        <v>0.60353456018424312</v>
      </c>
      <c r="H1696">
        <f>Table2[[#This Row],[Sigmoid]]*'Input Data'!$B$7</f>
        <v>452.65092013818236</v>
      </c>
    </row>
    <row r="1697" spans="1:8" x14ac:dyDescent="0.25">
      <c r="A1697">
        <v>8975</v>
      </c>
      <c r="B1697">
        <f>IF(Table2[[#This Row],[Volume]]&lt;'Input Data'!$B$9,'Input Data'!$B$9,IF(Table2[[#This Row],[Volume]]&gt;'Input Data'!$B$10,'Input Data'!$B$10,Table2[[#This Row],[Volume]]))</f>
        <v>8000</v>
      </c>
      <c r="C1697" s="18">
        <f>ROUNDDOWN((Table2[[#This Row],[Volume Used]]-'Input Data'!$B$9)/'Input Data'!$B$11,0)*'Input Data'!$B$12</f>
        <v>0.30000000000000004</v>
      </c>
      <c r="D1697" s="15">
        <f>-(Table2[[#This Row],[Volume]]*(1-Table2[[#This Row],[Discount]])*'Input Data'!$B$2)/Table2[[#This Row],[Volume]]</f>
        <v>350</v>
      </c>
      <c r="E1697">
        <f>ROUNDUP(Table2[[#This Row],[Volume]]/'Input Data'!$B$13,0)</f>
        <v>9</v>
      </c>
      <c r="F1697">
        <f>-Table2[[#This Row],[Multiplier]]*'Input Data'!$B$3</f>
        <v>450000</v>
      </c>
      <c r="G1697">
        <f>(1 - (1 / (1 + EXP(-((Table2[[#This Row],[Volume]] / 1000) - 4.25))))) * 0.4 + 0.6</f>
        <v>0.60351708649586999</v>
      </c>
      <c r="H1697">
        <f>Table2[[#This Row],[Sigmoid]]*'Input Data'!$B$7</f>
        <v>452.63781487190249</v>
      </c>
    </row>
    <row r="1698" spans="1:8" x14ac:dyDescent="0.25">
      <c r="A1698">
        <v>8980</v>
      </c>
      <c r="B1698">
        <f>IF(Table2[[#This Row],[Volume]]&lt;'Input Data'!$B$9,'Input Data'!$B$9,IF(Table2[[#This Row],[Volume]]&gt;'Input Data'!$B$10,'Input Data'!$B$10,Table2[[#This Row],[Volume]]))</f>
        <v>8000</v>
      </c>
      <c r="C1698" s="18">
        <f>ROUNDDOWN((Table2[[#This Row],[Volume Used]]-'Input Data'!$B$9)/'Input Data'!$B$11,0)*'Input Data'!$B$12</f>
        <v>0.30000000000000004</v>
      </c>
      <c r="D1698" s="15">
        <f>-(Table2[[#This Row],[Volume]]*(1-Table2[[#This Row],[Discount]])*'Input Data'!$B$2)/Table2[[#This Row],[Volume]]</f>
        <v>350</v>
      </c>
      <c r="E1698">
        <f>ROUNDUP(Table2[[#This Row],[Volume]]/'Input Data'!$B$13,0)</f>
        <v>9</v>
      </c>
      <c r="F1698">
        <f>-Table2[[#This Row],[Multiplier]]*'Input Data'!$B$3</f>
        <v>450000</v>
      </c>
      <c r="G1698">
        <f>(1 - (1 / (1 + EXP(-((Table2[[#This Row],[Volume]] / 1000) - 4.25))))) * 0.4 + 0.6</f>
        <v>0.60349969842905882</v>
      </c>
      <c r="H1698">
        <f>Table2[[#This Row],[Sigmoid]]*'Input Data'!$B$7</f>
        <v>452.62477382179412</v>
      </c>
    </row>
    <row r="1699" spans="1:8" x14ac:dyDescent="0.25">
      <c r="A1699">
        <v>8985</v>
      </c>
      <c r="B1699">
        <f>IF(Table2[[#This Row],[Volume]]&lt;'Input Data'!$B$9,'Input Data'!$B$9,IF(Table2[[#This Row],[Volume]]&gt;'Input Data'!$B$10,'Input Data'!$B$10,Table2[[#This Row],[Volume]]))</f>
        <v>8000</v>
      </c>
      <c r="C1699" s="18">
        <f>ROUNDDOWN((Table2[[#This Row],[Volume Used]]-'Input Data'!$B$9)/'Input Data'!$B$11,0)*'Input Data'!$B$12</f>
        <v>0.30000000000000004</v>
      </c>
      <c r="D1699" s="15">
        <f>-(Table2[[#This Row],[Volume]]*(1-Table2[[#This Row],[Discount]])*'Input Data'!$B$2)/Table2[[#This Row],[Volume]]</f>
        <v>350</v>
      </c>
      <c r="E1699">
        <f>ROUNDUP(Table2[[#This Row],[Volume]]/'Input Data'!$B$13,0)</f>
        <v>9</v>
      </c>
      <c r="F1699">
        <f>-Table2[[#This Row],[Multiplier]]*'Input Data'!$B$3</f>
        <v>450000</v>
      </c>
      <c r="G1699">
        <f>(1 - (1 / (1 + EXP(-((Table2[[#This Row],[Volume]] / 1000) - 4.25))))) * 0.4 + 0.6</f>
        <v>0.60348239557178318</v>
      </c>
      <c r="H1699">
        <f>Table2[[#This Row],[Sigmoid]]*'Input Data'!$B$7</f>
        <v>452.61179667883738</v>
      </c>
    </row>
    <row r="1700" spans="1:8" x14ac:dyDescent="0.25">
      <c r="A1700">
        <v>8990</v>
      </c>
      <c r="B1700">
        <f>IF(Table2[[#This Row],[Volume]]&lt;'Input Data'!$B$9,'Input Data'!$B$9,IF(Table2[[#This Row],[Volume]]&gt;'Input Data'!$B$10,'Input Data'!$B$10,Table2[[#This Row],[Volume]]))</f>
        <v>8000</v>
      </c>
      <c r="C1700" s="18">
        <f>ROUNDDOWN((Table2[[#This Row],[Volume Used]]-'Input Data'!$B$9)/'Input Data'!$B$11,0)*'Input Data'!$B$12</f>
        <v>0.30000000000000004</v>
      </c>
      <c r="D1700" s="15">
        <f>-(Table2[[#This Row],[Volume]]*(1-Table2[[#This Row],[Discount]])*'Input Data'!$B$2)/Table2[[#This Row],[Volume]]</f>
        <v>350</v>
      </c>
      <c r="E1700">
        <f>ROUNDUP(Table2[[#This Row],[Volume]]/'Input Data'!$B$13,0)</f>
        <v>9</v>
      </c>
      <c r="F1700">
        <f>-Table2[[#This Row],[Multiplier]]*'Input Data'!$B$3</f>
        <v>450000</v>
      </c>
      <c r="G1700">
        <f>(1 - (1 / (1 + EXP(-((Table2[[#This Row],[Volume]] / 1000) - 4.25))))) * 0.4 + 0.6</f>
        <v>0.60346517751392525</v>
      </c>
      <c r="H1700">
        <f>Table2[[#This Row],[Sigmoid]]*'Input Data'!$B$7</f>
        <v>452.59888313544394</v>
      </c>
    </row>
    <row r="1701" spans="1:8" x14ac:dyDescent="0.25">
      <c r="A1701">
        <v>8995</v>
      </c>
      <c r="B1701">
        <f>IF(Table2[[#This Row],[Volume]]&lt;'Input Data'!$B$9,'Input Data'!$B$9,IF(Table2[[#This Row],[Volume]]&gt;'Input Data'!$B$10,'Input Data'!$B$10,Table2[[#This Row],[Volume]]))</f>
        <v>8000</v>
      </c>
      <c r="C1701" s="18">
        <f>ROUNDDOWN((Table2[[#This Row],[Volume Used]]-'Input Data'!$B$9)/'Input Data'!$B$11,0)*'Input Data'!$B$12</f>
        <v>0.30000000000000004</v>
      </c>
      <c r="D1701" s="15">
        <f>-(Table2[[#This Row],[Volume]]*(1-Table2[[#This Row],[Discount]])*'Input Data'!$B$2)/Table2[[#This Row],[Volume]]</f>
        <v>350</v>
      </c>
      <c r="E1701">
        <f>ROUNDUP(Table2[[#This Row],[Volume]]/'Input Data'!$B$13,0)</f>
        <v>9</v>
      </c>
      <c r="F1701">
        <f>-Table2[[#This Row],[Multiplier]]*'Input Data'!$B$3</f>
        <v>450000</v>
      </c>
      <c r="G1701">
        <f>(1 - (1 / (1 + EXP(-((Table2[[#This Row],[Volume]] / 1000) - 4.25))))) * 0.4 + 0.6</f>
        <v>0.60344804384726747</v>
      </c>
      <c r="H1701">
        <f>Table2[[#This Row],[Sigmoid]]*'Input Data'!$B$7</f>
        <v>452.58603288545061</v>
      </c>
    </row>
    <row r="1702" spans="1:8" x14ac:dyDescent="0.25">
      <c r="A1702">
        <v>9000</v>
      </c>
      <c r="B1702">
        <f>IF(Table2[[#This Row],[Volume]]&lt;'Input Data'!$B$9,'Input Data'!$B$9,IF(Table2[[#This Row],[Volume]]&gt;'Input Data'!$B$10,'Input Data'!$B$10,Table2[[#This Row],[Volume]]))</f>
        <v>8000</v>
      </c>
      <c r="C1702" s="18">
        <f>ROUNDDOWN((Table2[[#This Row],[Volume Used]]-'Input Data'!$B$9)/'Input Data'!$B$11,0)*'Input Data'!$B$12</f>
        <v>0.30000000000000004</v>
      </c>
      <c r="D1702" s="15">
        <f>-(Table2[[#This Row],[Volume]]*(1-Table2[[#This Row],[Discount]])*'Input Data'!$B$2)/Table2[[#This Row],[Volume]]</f>
        <v>350</v>
      </c>
      <c r="E1702">
        <f>ROUNDUP(Table2[[#This Row],[Volume]]/'Input Data'!$B$13,0)</f>
        <v>9</v>
      </c>
      <c r="F1702">
        <f>-Table2[[#This Row],[Multiplier]]*'Input Data'!$B$3</f>
        <v>450000</v>
      </c>
      <c r="G1702">
        <f>(1 - (1 / (1 + EXP(-((Table2[[#This Row],[Volume]] / 1000) - 4.25))))) * 0.4 + 0.6</f>
        <v>0.60343099416548474</v>
      </c>
      <c r="H1702">
        <f>Table2[[#This Row],[Sigmoid]]*'Input Data'!$B$7</f>
        <v>452.57324562411355</v>
      </c>
    </row>
    <row r="1703" spans="1:8" x14ac:dyDescent="0.25">
      <c r="A1703">
        <v>9005</v>
      </c>
      <c r="B1703">
        <f>IF(Table2[[#This Row],[Volume]]&lt;'Input Data'!$B$9,'Input Data'!$B$9,IF(Table2[[#This Row],[Volume]]&gt;'Input Data'!$B$10,'Input Data'!$B$10,Table2[[#This Row],[Volume]]))</f>
        <v>8000</v>
      </c>
      <c r="C1703" s="18">
        <f>ROUNDDOWN((Table2[[#This Row],[Volume Used]]-'Input Data'!$B$9)/'Input Data'!$B$11,0)*'Input Data'!$B$12</f>
        <v>0.30000000000000004</v>
      </c>
      <c r="D1703" s="15">
        <f>-(Table2[[#This Row],[Volume]]*(1-Table2[[#This Row],[Discount]])*'Input Data'!$B$2)/Table2[[#This Row],[Volume]]</f>
        <v>350</v>
      </c>
      <c r="E1703">
        <f>ROUNDUP(Table2[[#This Row],[Volume]]/'Input Data'!$B$13,0)</f>
        <v>10</v>
      </c>
      <c r="F1703">
        <f>-Table2[[#This Row],[Multiplier]]*'Input Data'!$B$3</f>
        <v>500000</v>
      </c>
      <c r="G1703">
        <f>(1 - (1 / (1 + EXP(-((Table2[[#This Row],[Volume]] / 1000) - 4.25))))) * 0.4 + 0.6</f>
        <v>0.60341402806413635</v>
      </c>
      <c r="H1703">
        <f>Table2[[#This Row],[Sigmoid]]*'Input Data'!$B$7</f>
        <v>452.56052104810226</v>
      </c>
    </row>
    <row r="1704" spans="1:8" x14ac:dyDescent="0.25">
      <c r="A1704">
        <v>9010</v>
      </c>
      <c r="B1704">
        <f>IF(Table2[[#This Row],[Volume]]&lt;'Input Data'!$B$9,'Input Data'!$B$9,IF(Table2[[#This Row],[Volume]]&gt;'Input Data'!$B$10,'Input Data'!$B$10,Table2[[#This Row],[Volume]]))</f>
        <v>8000</v>
      </c>
      <c r="C1704" s="18">
        <f>ROUNDDOWN((Table2[[#This Row],[Volume Used]]-'Input Data'!$B$9)/'Input Data'!$B$11,0)*'Input Data'!$B$12</f>
        <v>0.30000000000000004</v>
      </c>
      <c r="D1704" s="15">
        <f>-(Table2[[#This Row],[Volume]]*(1-Table2[[#This Row],[Discount]])*'Input Data'!$B$2)/Table2[[#This Row],[Volume]]</f>
        <v>350</v>
      </c>
      <c r="E1704">
        <f>ROUNDUP(Table2[[#This Row],[Volume]]/'Input Data'!$B$13,0)</f>
        <v>10</v>
      </c>
      <c r="F1704">
        <f>-Table2[[#This Row],[Multiplier]]*'Input Data'!$B$3</f>
        <v>500000</v>
      </c>
      <c r="G1704">
        <f>(1 - (1 / (1 + EXP(-((Table2[[#This Row],[Volume]] / 1000) - 4.25))))) * 0.4 + 0.6</f>
        <v>0.60339714514065768</v>
      </c>
      <c r="H1704">
        <f>Table2[[#This Row],[Sigmoid]]*'Input Data'!$B$7</f>
        <v>452.54785885549325</v>
      </c>
    </row>
    <row r="1705" spans="1:8" x14ac:dyDescent="0.25">
      <c r="A1705">
        <v>9015</v>
      </c>
      <c r="B1705">
        <f>IF(Table2[[#This Row],[Volume]]&lt;'Input Data'!$B$9,'Input Data'!$B$9,IF(Table2[[#This Row],[Volume]]&gt;'Input Data'!$B$10,'Input Data'!$B$10,Table2[[#This Row],[Volume]]))</f>
        <v>8000</v>
      </c>
      <c r="C1705" s="18">
        <f>ROUNDDOWN((Table2[[#This Row],[Volume Used]]-'Input Data'!$B$9)/'Input Data'!$B$11,0)*'Input Data'!$B$12</f>
        <v>0.30000000000000004</v>
      </c>
      <c r="D1705" s="15">
        <f>-(Table2[[#This Row],[Volume]]*(1-Table2[[#This Row],[Discount]])*'Input Data'!$B$2)/Table2[[#This Row],[Volume]]</f>
        <v>350</v>
      </c>
      <c r="E1705">
        <f>ROUNDUP(Table2[[#This Row],[Volume]]/'Input Data'!$B$13,0)</f>
        <v>10</v>
      </c>
      <c r="F1705">
        <f>-Table2[[#This Row],[Multiplier]]*'Input Data'!$B$3</f>
        <v>500000</v>
      </c>
      <c r="G1705">
        <f>(1 - (1 / (1 + EXP(-((Table2[[#This Row],[Volume]] / 1000) - 4.25))))) * 0.4 + 0.6</f>
        <v>0.60338034499435256</v>
      </c>
      <c r="H1705">
        <f>Table2[[#This Row],[Sigmoid]]*'Input Data'!$B$7</f>
        <v>452.53525874576439</v>
      </c>
    </row>
    <row r="1706" spans="1:8" x14ac:dyDescent="0.25">
      <c r="A1706">
        <v>9020</v>
      </c>
      <c r="B1706">
        <f>IF(Table2[[#This Row],[Volume]]&lt;'Input Data'!$B$9,'Input Data'!$B$9,IF(Table2[[#This Row],[Volume]]&gt;'Input Data'!$B$10,'Input Data'!$B$10,Table2[[#This Row],[Volume]]))</f>
        <v>8000</v>
      </c>
      <c r="C1706" s="18">
        <f>ROUNDDOWN((Table2[[#This Row],[Volume Used]]-'Input Data'!$B$9)/'Input Data'!$B$11,0)*'Input Data'!$B$12</f>
        <v>0.30000000000000004</v>
      </c>
      <c r="D1706" s="15">
        <f>-(Table2[[#This Row],[Volume]]*(1-Table2[[#This Row],[Discount]])*'Input Data'!$B$2)/Table2[[#This Row],[Volume]]</f>
        <v>350</v>
      </c>
      <c r="E1706">
        <f>ROUNDUP(Table2[[#This Row],[Volume]]/'Input Data'!$B$13,0)</f>
        <v>10</v>
      </c>
      <c r="F1706">
        <f>-Table2[[#This Row],[Multiplier]]*'Input Data'!$B$3</f>
        <v>500000</v>
      </c>
      <c r="G1706">
        <f>(1 - (1 / (1 + EXP(-((Table2[[#This Row],[Volume]] / 1000) - 4.25))))) * 0.4 + 0.6</f>
        <v>0.60336362722638526</v>
      </c>
      <c r="H1706">
        <f>Table2[[#This Row],[Sigmoid]]*'Input Data'!$B$7</f>
        <v>452.52272041978893</v>
      </c>
    </row>
    <row r="1707" spans="1:8" x14ac:dyDescent="0.25">
      <c r="A1707">
        <v>9025</v>
      </c>
      <c r="B1707">
        <f>IF(Table2[[#This Row],[Volume]]&lt;'Input Data'!$B$9,'Input Data'!$B$9,IF(Table2[[#This Row],[Volume]]&gt;'Input Data'!$B$10,'Input Data'!$B$10,Table2[[#This Row],[Volume]]))</f>
        <v>8000</v>
      </c>
      <c r="C1707" s="18">
        <f>ROUNDDOWN((Table2[[#This Row],[Volume Used]]-'Input Data'!$B$9)/'Input Data'!$B$11,0)*'Input Data'!$B$12</f>
        <v>0.30000000000000004</v>
      </c>
      <c r="D1707" s="15">
        <f>-(Table2[[#This Row],[Volume]]*(1-Table2[[#This Row],[Discount]])*'Input Data'!$B$2)/Table2[[#This Row],[Volume]]</f>
        <v>350</v>
      </c>
      <c r="E1707">
        <f>ROUNDUP(Table2[[#This Row],[Volume]]/'Input Data'!$B$13,0)</f>
        <v>10</v>
      </c>
      <c r="F1707">
        <f>-Table2[[#This Row],[Multiplier]]*'Input Data'!$B$3</f>
        <v>500000</v>
      </c>
      <c r="G1707">
        <f>(1 - (1 / (1 + EXP(-((Table2[[#This Row],[Volume]] / 1000) - 4.25))))) * 0.4 + 0.6</f>
        <v>0.60334699143977188</v>
      </c>
      <c r="H1707">
        <f>Table2[[#This Row],[Sigmoid]]*'Input Data'!$B$7</f>
        <v>452.51024357982891</v>
      </c>
    </row>
    <row r="1708" spans="1:8" x14ac:dyDescent="0.25">
      <c r="A1708">
        <v>9030</v>
      </c>
      <c r="B1708">
        <f>IF(Table2[[#This Row],[Volume]]&lt;'Input Data'!$B$9,'Input Data'!$B$9,IF(Table2[[#This Row],[Volume]]&gt;'Input Data'!$B$10,'Input Data'!$B$10,Table2[[#This Row],[Volume]]))</f>
        <v>8000</v>
      </c>
      <c r="C1708" s="18">
        <f>ROUNDDOWN((Table2[[#This Row],[Volume Used]]-'Input Data'!$B$9)/'Input Data'!$B$11,0)*'Input Data'!$B$12</f>
        <v>0.30000000000000004</v>
      </c>
      <c r="D1708" s="15">
        <f>-(Table2[[#This Row],[Volume]]*(1-Table2[[#This Row],[Discount]])*'Input Data'!$B$2)/Table2[[#This Row],[Volume]]</f>
        <v>350</v>
      </c>
      <c r="E1708">
        <f>ROUNDUP(Table2[[#This Row],[Volume]]/'Input Data'!$B$13,0)</f>
        <v>10</v>
      </c>
      <c r="F1708">
        <f>-Table2[[#This Row],[Multiplier]]*'Input Data'!$B$3</f>
        <v>500000</v>
      </c>
      <c r="G1708">
        <f>(1 - (1 / (1 + EXP(-((Table2[[#This Row],[Volume]] / 1000) - 4.25))))) * 0.4 + 0.6</f>
        <v>0.60333043723937352</v>
      </c>
      <c r="H1708">
        <f>Table2[[#This Row],[Sigmoid]]*'Input Data'!$B$7</f>
        <v>452.49782792953016</v>
      </c>
    </row>
    <row r="1709" spans="1:8" x14ac:dyDescent="0.25">
      <c r="A1709">
        <v>9035</v>
      </c>
      <c r="B1709">
        <f>IF(Table2[[#This Row],[Volume]]&lt;'Input Data'!$B$9,'Input Data'!$B$9,IF(Table2[[#This Row],[Volume]]&gt;'Input Data'!$B$10,'Input Data'!$B$10,Table2[[#This Row],[Volume]]))</f>
        <v>8000</v>
      </c>
      <c r="C1709" s="18">
        <f>ROUNDDOWN((Table2[[#This Row],[Volume Used]]-'Input Data'!$B$9)/'Input Data'!$B$11,0)*'Input Data'!$B$12</f>
        <v>0.30000000000000004</v>
      </c>
      <c r="D1709" s="15">
        <f>-(Table2[[#This Row],[Volume]]*(1-Table2[[#This Row],[Discount]])*'Input Data'!$B$2)/Table2[[#This Row],[Volume]]</f>
        <v>350</v>
      </c>
      <c r="E1709">
        <f>ROUNDUP(Table2[[#This Row],[Volume]]/'Input Data'!$B$13,0)</f>
        <v>10</v>
      </c>
      <c r="F1709">
        <f>-Table2[[#This Row],[Multiplier]]*'Input Data'!$B$3</f>
        <v>500000</v>
      </c>
      <c r="G1709">
        <f>(1 - (1 / (1 + EXP(-((Table2[[#This Row],[Volume]] / 1000) - 4.25))))) * 0.4 + 0.6</f>
        <v>0.60331396423188777</v>
      </c>
      <c r="H1709">
        <f>Table2[[#This Row],[Sigmoid]]*'Input Data'!$B$7</f>
        <v>452.48547317391581</v>
      </c>
    </row>
    <row r="1710" spans="1:8" x14ac:dyDescent="0.25">
      <c r="A1710">
        <v>9040</v>
      </c>
      <c r="B1710">
        <f>IF(Table2[[#This Row],[Volume]]&lt;'Input Data'!$B$9,'Input Data'!$B$9,IF(Table2[[#This Row],[Volume]]&gt;'Input Data'!$B$10,'Input Data'!$B$10,Table2[[#This Row],[Volume]]))</f>
        <v>8000</v>
      </c>
      <c r="C1710" s="18">
        <f>ROUNDDOWN((Table2[[#This Row],[Volume Used]]-'Input Data'!$B$9)/'Input Data'!$B$11,0)*'Input Data'!$B$12</f>
        <v>0.30000000000000004</v>
      </c>
      <c r="D1710" s="15">
        <f>-(Table2[[#This Row],[Volume]]*(1-Table2[[#This Row],[Discount]])*'Input Data'!$B$2)/Table2[[#This Row],[Volume]]</f>
        <v>350</v>
      </c>
      <c r="E1710">
        <f>ROUNDUP(Table2[[#This Row],[Volume]]/'Input Data'!$B$13,0)</f>
        <v>10</v>
      </c>
      <c r="F1710">
        <f>-Table2[[#This Row],[Multiplier]]*'Input Data'!$B$3</f>
        <v>500000</v>
      </c>
      <c r="G1710">
        <f>(1 - (1 / (1 + EXP(-((Table2[[#This Row],[Volume]] / 1000) - 4.25))))) * 0.4 + 0.6</f>
        <v>0.60329757202584056</v>
      </c>
      <c r="H1710">
        <f>Table2[[#This Row],[Sigmoid]]*'Input Data'!$B$7</f>
        <v>452.47317901938044</v>
      </c>
    </row>
    <row r="1711" spans="1:8" x14ac:dyDescent="0.25">
      <c r="A1711">
        <v>9045</v>
      </c>
      <c r="B1711">
        <f>IF(Table2[[#This Row],[Volume]]&lt;'Input Data'!$B$9,'Input Data'!$B$9,IF(Table2[[#This Row],[Volume]]&gt;'Input Data'!$B$10,'Input Data'!$B$10,Table2[[#This Row],[Volume]]))</f>
        <v>8000</v>
      </c>
      <c r="C1711" s="18">
        <f>ROUNDDOWN((Table2[[#This Row],[Volume Used]]-'Input Data'!$B$9)/'Input Data'!$B$11,0)*'Input Data'!$B$12</f>
        <v>0.30000000000000004</v>
      </c>
      <c r="D1711" s="15">
        <f>-(Table2[[#This Row],[Volume]]*(1-Table2[[#This Row],[Discount]])*'Input Data'!$B$2)/Table2[[#This Row],[Volume]]</f>
        <v>350</v>
      </c>
      <c r="E1711">
        <f>ROUNDUP(Table2[[#This Row],[Volume]]/'Input Data'!$B$13,0)</f>
        <v>10</v>
      </c>
      <c r="F1711">
        <f>-Table2[[#This Row],[Multiplier]]*'Input Data'!$B$3</f>
        <v>500000</v>
      </c>
      <c r="G1711">
        <f>(1 - (1 / (1 + EXP(-((Table2[[#This Row],[Volume]] / 1000) - 4.25))))) * 0.4 + 0.6</f>
        <v>0.60328126023157935</v>
      </c>
      <c r="H1711">
        <f>Table2[[#This Row],[Sigmoid]]*'Input Data'!$B$7</f>
        <v>452.46094517368454</v>
      </c>
    </row>
    <row r="1712" spans="1:8" x14ac:dyDescent="0.25">
      <c r="A1712">
        <v>9050</v>
      </c>
      <c r="B1712">
        <f>IF(Table2[[#This Row],[Volume]]&lt;'Input Data'!$B$9,'Input Data'!$B$9,IF(Table2[[#This Row],[Volume]]&gt;'Input Data'!$B$10,'Input Data'!$B$10,Table2[[#This Row],[Volume]]))</f>
        <v>8000</v>
      </c>
      <c r="C1712" s="18">
        <f>ROUNDDOWN((Table2[[#This Row],[Volume Used]]-'Input Data'!$B$9)/'Input Data'!$B$11,0)*'Input Data'!$B$12</f>
        <v>0.30000000000000004</v>
      </c>
      <c r="D1712" s="15">
        <f>-(Table2[[#This Row],[Volume]]*(1-Table2[[#This Row],[Discount]])*'Input Data'!$B$2)/Table2[[#This Row],[Volume]]</f>
        <v>350</v>
      </c>
      <c r="E1712">
        <f>ROUNDUP(Table2[[#This Row],[Volume]]/'Input Data'!$B$13,0)</f>
        <v>10</v>
      </c>
      <c r="F1712">
        <f>-Table2[[#This Row],[Multiplier]]*'Input Data'!$B$3</f>
        <v>500000</v>
      </c>
      <c r="G1712">
        <f>(1 - (1 / (1 + EXP(-((Table2[[#This Row],[Volume]] / 1000) - 4.25))))) * 0.4 + 0.6</f>
        <v>0.60326502846126395</v>
      </c>
      <c r="H1712">
        <f>Table2[[#This Row],[Sigmoid]]*'Input Data'!$B$7</f>
        <v>452.44877134594799</v>
      </c>
    </row>
    <row r="1713" spans="1:8" x14ac:dyDescent="0.25">
      <c r="A1713">
        <v>9055</v>
      </c>
      <c r="B1713">
        <f>IF(Table2[[#This Row],[Volume]]&lt;'Input Data'!$B$9,'Input Data'!$B$9,IF(Table2[[#This Row],[Volume]]&gt;'Input Data'!$B$10,'Input Data'!$B$10,Table2[[#This Row],[Volume]]))</f>
        <v>8000</v>
      </c>
      <c r="C1713" s="18">
        <f>ROUNDDOWN((Table2[[#This Row],[Volume Used]]-'Input Data'!$B$9)/'Input Data'!$B$11,0)*'Input Data'!$B$12</f>
        <v>0.30000000000000004</v>
      </c>
      <c r="D1713" s="15">
        <f>-(Table2[[#This Row],[Volume]]*(1-Table2[[#This Row],[Discount]])*'Input Data'!$B$2)/Table2[[#This Row],[Volume]]</f>
        <v>350</v>
      </c>
      <c r="E1713">
        <f>ROUNDUP(Table2[[#This Row],[Volume]]/'Input Data'!$B$13,0)</f>
        <v>10</v>
      </c>
      <c r="F1713">
        <f>-Table2[[#This Row],[Multiplier]]*'Input Data'!$B$3</f>
        <v>500000</v>
      </c>
      <c r="G1713">
        <f>(1 - (1 / (1 + EXP(-((Table2[[#This Row],[Volume]] / 1000) - 4.25))))) * 0.4 + 0.6</f>
        <v>0.60324887632885993</v>
      </c>
      <c r="H1713">
        <f>Table2[[#This Row],[Sigmoid]]*'Input Data'!$B$7</f>
        <v>452.43665724664493</v>
      </c>
    </row>
    <row r="1714" spans="1:8" x14ac:dyDescent="0.25">
      <c r="A1714">
        <v>9060</v>
      </c>
      <c r="B1714">
        <f>IF(Table2[[#This Row],[Volume]]&lt;'Input Data'!$B$9,'Input Data'!$B$9,IF(Table2[[#This Row],[Volume]]&gt;'Input Data'!$B$10,'Input Data'!$B$10,Table2[[#This Row],[Volume]]))</f>
        <v>8000</v>
      </c>
      <c r="C1714" s="18">
        <f>ROUNDDOWN((Table2[[#This Row],[Volume Used]]-'Input Data'!$B$9)/'Input Data'!$B$11,0)*'Input Data'!$B$12</f>
        <v>0.30000000000000004</v>
      </c>
      <c r="D1714" s="15">
        <f>-(Table2[[#This Row],[Volume]]*(1-Table2[[#This Row],[Discount]])*'Input Data'!$B$2)/Table2[[#This Row],[Volume]]</f>
        <v>350</v>
      </c>
      <c r="E1714">
        <f>ROUNDUP(Table2[[#This Row],[Volume]]/'Input Data'!$B$13,0)</f>
        <v>10</v>
      </c>
      <c r="F1714">
        <f>-Table2[[#This Row],[Multiplier]]*'Input Data'!$B$3</f>
        <v>500000</v>
      </c>
      <c r="G1714">
        <f>(1 - (1 / (1 + EXP(-((Table2[[#This Row],[Volume]] / 1000) - 4.25))))) * 0.4 + 0.6</f>
        <v>0.60323280345013019</v>
      </c>
      <c r="H1714">
        <f>Table2[[#This Row],[Sigmoid]]*'Input Data'!$B$7</f>
        <v>452.42460258759763</v>
      </c>
    </row>
    <row r="1715" spans="1:8" x14ac:dyDescent="0.25">
      <c r="A1715">
        <v>9065</v>
      </c>
      <c r="B1715">
        <f>IF(Table2[[#This Row],[Volume]]&lt;'Input Data'!$B$9,'Input Data'!$B$9,IF(Table2[[#This Row],[Volume]]&gt;'Input Data'!$B$10,'Input Data'!$B$10,Table2[[#This Row],[Volume]]))</f>
        <v>8000</v>
      </c>
      <c r="C1715" s="18">
        <f>ROUNDDOWN((Table2[[#This Row],[Volume Used]]-'Input Data'!$B$9)/'Input Data'!$B$11,0)*'Input Data'!$B$12</f>
        <v>0.30000000000000004</v>
      </c>
      <c r="D1715" s="15">
        <f>-(Table2[[#This Row],[Volume]]*(1-Table2[[#This Row],[Discount]])*'Input Data'!$B$2)/Table2[[#This Row],[Volume]]</f>
        <v>350</v>
      </c>
      <c r="E1715">
        <f>ROUNDUP(Table2[[#This Row],[Volume]]/'Input Data'!$B$13,0)</f>
        <v>10</v>
      </c>
      <c r="F1715">
        <f>-Table2[[#This Row],[Multiplier]]*'Input Data'!$B$3</f>
        <v>500000</v>
      </c>
      <c r="G1715">
        <f>(1 - (1 / (1 + EXP(-((Table2[[#This Row],[Volume]] / 1000) - 4.25))))) * 0.4 + 0.6</f>
        <v>0.60321680944262734</v>
      </c>
      <c r="H1715">
        <f>Table2[[#This Row],[Sigmoid]]*'Input Data'!$B$7</f>
        <v>452.41260708197052</v>
      </c>
    </row>
    <row r="1716" spans="1:8" x14ac:dyDescent="0.25">
      <c r="A1716">
        <v>9070</v>
      </c>
      <c r="B1716">
        <f>IF(Table2[[#This Row],[Volume]]&lt;'Input Data'!$B$9,'Input Data'!$B$9,IF(Table2[[#This Row],[Volume]]&gt;'Input Data'!$B$10,'Input Data'!$B$10,Table2[[#This Row],[Volume]]))</f>
        <v>8000</v>
      </c>
      <c r="C1716" s="18">
        <f>ROUNDDOWN((Table2[[#This Row],[Volume Used]]-'Input Data'!$B$9)/'Input Data'!$B$11,0)*'Input Data'!$B$12</f>
        <v>0.30000000000000004</v>
      </c>
      <c r="D1716" s="15">
        <f>-(Table2[[#This Row],[Volume]]*(1-Table2[[#This Row],[Discount]])*'Input Data'!$B$2)/Table2[[#This Row],[Volume]]</f>
        <v>350</v>
      </c>
      <c r="E1716">
        <f>ROUNDUP(Table2[[#This Row],[Volume]]/'Input Data'!$B$13,0)</f>
        <v>10</v>
      </c>
      <c r="F1716">
        <f>-Table2[[#This Row],[Multiplier]]*'Input Data'!$B$3</f>
        <v>500000</v>
      </c>
      <c r="G1716">
        <f>(1 - (1 / (1 + EXP(-((Table2[[#This Row],[Volume]] / 1000) - 4.25))))) * 0.4 + 0.6</f>
        <v>0.60320089392568643</v>
      </c>
      <c r="H1716">
        <f>Table2[[#This Row],[Sigmoid]]*'Input Data'!$B$7</f>
        <v>452.40067044426485</v>
      </c>
    </row>
    <row r="1717" spans="1:8" x14ac:dyDescent="0.25">
      <c r="A1717">
        <v>9075</v>
      </c>
      <c r="B1717">
        <f>IF(Table2[[#This Row],[Volume]]&lt;'Input Data'!$B$9,'Input Data'!$B$9,IF(Table2[[#This Row],[Volume]]&gt;'Input Data'!$B$10,'Input Data'!$B$10,Table2[[#This Row],[Volume]]))</f>
        <v>8000</v>
      </c>
      <c r="C1717" s="18">
        <f>ROUNDDOWN((Table2[[#This Row],[Volume Used]]-'Input Data'!$B$9)/'Input Data'!$B$11,0)*'Input Data'!$B$12</f>
        <v>0.30000000000000004</v>
      </c>
      <c r="D1717" s="15">
        <f>-(Table2[[#This Row],[Volume]]*(1-Table2[[#This Row],[Discount]])*'Input Data'!$B$2)/Table2[[#This Row],[Volume]]</f>
        <v>350</v>
      </c>
      <c r="E1717">
        <f>ROUNDUP(Table2[[#This Row],[Volume]]/'Input Data'!$B$13,0)</f>
        <v>10</v>
      </c>
      <c r="F1717">
        <f>-Table2[[#This Row],[Multiplier]]*'Input Data'!$B$3</f>
        <v>500000</v>
      </c>
      <c r="G1717">
        <f>(1 - (1 / (1 + EXP(-((Table2[[#This Row],[Volume]] / 1000) - 4.25))))) * 0.4 + 0.6</f>
        <v>0.60318505652041665</v>
      </c>
      <c r="H1717">
        <f>Table2[[#This Row],[Sigmoid]]*'Input Data'!$B$7</f>
        <v>452.38879239031246</v>
      </c>
    </row>
    <row r="1718" spans="1:8" x14ac:dyDescent="0.25">
      <c r="A1718">
        <v>9080</v>
      </c>
      <c r="B1718">
        <f>IF(Table2[[#This Row],[Volume]]&lt;'Input Data'!$B$9,'Input Data'!$B$9,IF(Table2[[#This Row],[Volume]]&gt;'Input Data'!$B$10,'Input Data'!$B$10,Table2[[#This Row],[Volume]]))</f>
        <v>8000</v>
      </c>
      <c r="C1718" s="18">
        <f>ROUNDDOWN((Table2[[#This Row],[Volume Used]]-'Input Data'!$B$9)/'Input Data'!$B$11,0)*'Input Data'!$B$12</f>
        <v>0.30000000000000004</v>
      </c>
      <c r="D1718" s="15">
        <f>-(Table2[[#This Row],[Volume]]*(1-Table2[[#This Row],[Discount]])*'Input Data'!$B$2)/Table2[[#This Row],[Volume]]</f>
        <v>350</v>
      </c>
      <c r="E1718">
        <f>ROUNDUP(Table2[[#This Row],[Volume]]/'Input Data'!$B$13,0)</f>
        <v>10</v>
      </c>
      <c r="F1718">
        <f>-Table2[[#This Row],[Multiplier]]*'Input Data'!$B$3</f>
        <v>500000</v>
      </c>
      <c r="G1718">
        <f>(1 - (1 / (1 + EXP(-((Table2[[#This Row],[Volume]] / 1000) - 4.25))))) * 0.4 + 0.6</f>
        <v>0.603169296849694</v>
      </c>
      <c r="H1718">
        <f>Table2[[#This Row],[Sigmoid]]*'Input Data'!$B$7</f>
        <v>452.37697263727051</v>
      </c>
    </row>
    <row r="1719" spans="1:8" x14ac:dyDescent="0.25">
      <c r="A1719">
        <v>9085</v>
      </c>
      <c r="B1719">
        <f>IF(Table2[[#This Row],[Volume]]&lt;'Input Data'!$B$9,'Input Data'!$B$9,IF(Table2[[#This Row],[Volume]]&gt;'Input Data'!$B$10,'Input Data'!$B$10,Table2[[#This Row],[Volume]]))</f>
        <v>8000</v>
      </c>
      <c r="C1719" s="18">
        <f>ROUNDDOWN((Table2[[#This Row],[Volume Used]]-'Input Data'!$B$9)/'Input Data'!$B$11,0)*'Input Data'!$B$12</f>
        <v>0.30000000000000004</v>
      </c>
      <c r="D1719" s="15">
        <f>-(Table2[[#This Row],[Volume]]*(1-Table2[[#This Row],[Discount]])*'Input Data'!$B$2)/Table2[[#This Row],[Volume]]</f>
        <v>350</v>
      </c>
      <c r="E1719">
        <f>ROUNDUP(Table2[[#This Row],[Volume]]/'Input Data'!$B$13,0)</f>
        <v>10</v>
      </c>
      <c r="F1719">
        <f>-Table2[[#This Row],[Multiplier]]*'Input Data'!$B$3</f>
        <v>500000</v>
      </c>
      <c r="G1719">
        <f>(1 - (1 / (1 + EXP(-((Table2[[#This Row],[Volume]] / 1000) - 4.25))))) * 0.4 + 0.6</f>
        <v>0.60315361453815364</v>
      </c>
      <c r="H1719">
        <f>Table2[[#This Row],[Sigmoid]]*'Input Data'!$B$7</f>
        <v>452.36521090361521</v>
      </c>
    </row>
    <row r="1720" spans="1:8" x14ac:dyDescent="0.25">
      <c r="A1720">
        <v>9090</v>
      </c>
      <c r="B1720">
        <f>IF(Table2[[#This Row],[Volume]]&lt;'Input Data'!$B$9,'Input Data'!$B$9,IF(Table2[[#This Row],[Volume]]&gt;'Input Data'!$B$10,'Input Data'!$B$10,Table2[[#This Row],[Volume]]))</f>
        <v>8000</v>
      </c>
      <c r="C1720" s="18">
        <f>ROUNDDOWN((Table2[[#This Row],[Volume Used]]-'Input Data'!$B$9)/'Input Data'!$B$11,0)*'Input Data'!$B$12</f>
        <v>0.30000000000000004</v>
      </c>
      <c r="D1720" s="15">
        <f>-(Table2[[#This Row],[Volume]]*(1-Table2[[#This Row],[Discount]])*'Input Data'!$B$2)/Table2[[#This Row],[Volume]]</f>
        <v>350</v>
      </c>
      <c r="E1720">
        <f>ROUNDUP(Table2[[#This Row],[Volume]]/'Input Data'!$B$13,0)</f>
        <v>10</v>
      </c>
      <c r="F1720">
        <f>-Table2[[#This Row],[Multiplier]]*'Input Data'!$B$3</f>
        <v>500000</v>
      </c>
      <c r="G1720">
        <f>(1 - (1 / (1 + EXP(-((Table2[[#This Row],[Volume]] / 1000) - 4.25))))) * 0.4 + 0.6</f>
        <v>0.6031380092121823</v>
      </c>
      <c r="H1720">
        <f>Table2[[#This Row],[Sigmoid]]*'Input Data'!$B$7</f>
        <v>452.35350690913674</v>
      </c>
    </row>
    <row r="1721" spans="1:8" x14ac:dyDescent="0.25">
      <c r="A1721">
        <v>9095</v>
      </c>
      <c r="B1721">
        <f>IF(Table2[[#This Row],[Volume]]&lt;'Input Data'!$B$9,'Input Data'!$B$9,IF(Table2[[#This Row],[Volume]]&gt;'Input Data'!$B$10,'Input Data'!$B$10,Table2[[#This Row],[Volume]]))</f>
        <v>8000</v>
      </c>
      <c r="C1721" s="18">
        <f>ROUNDDOWN((Table2[[#This Row],[Volume Used]]-'Input Data'!$B$9)/'Input Data'!$B$11,0)*'Input Data'!$B$12</f>
        <v>0.30000000000000004</v>
      </c>
      <c r="D1721" s="15">
        <f>-(Table2[[#This Row],[Volume]]*(1-Table2[[#This Row],[Discount]])*'Input Data'!$B$2)/Table2[[#This Row],[Volume]]</f>
        <v>350</v>
      </c>
      <c r="E1721">
        <f>ROUNDUP(Table2[[#This Row],[Volume]]/'Input Data'!$B$13,0)</f>
        <v>10</v>
      </c>
      <c r="F1721">
        <f>-Table2[[#This Row],[Multiplier]]*'Input Data'!$B$3</f>
        <v>500000</v>
      </c>
      <c r="G1721">
        <f>(1 - (1 / (1 + EXP(-((Table2[[#This Row],[Volume]] / 1000) - 4.25))))) * 0.4 + 0.6</f>
        <v>0.60312248049991068</v>
      </c>
      <c r="H1721">
        <f>Table2[[#This Row],[Sigmoid]]*'Input Data'!$B$7</f>
        <v>452.34186037493299</v>
      </c>
    </row>
    <row r="1722" spans="1:8" x14ac:dyDescent="0.25">
      <c r="A1722">
        <v>9100</v>
      </c>
      <c r="B1722">
        <f>IF(Table2[[#This Row],[Volume]]&lt;'Input Data'!$B$9,'Input Data'!$B$9,IF(Table2[[#This Row],[Volume]]&gt;'Input Data'!$B$10,'Input Data'!$B$10,Table2[[#This Row],[Volume]]))</f>
        <v>8000</v>
      </c>
      <c r="C1722" s="18">
        <f>ROUNDDOWN((Table2[[#This Row],[Volume Used]]-'Input Data'!$B$9)/'Input Data'!$B$11,0)*'Input Data'!$B$12</f>
        <v>0.30000000000000004</v>
      </c>
      <c r="D1722" s="15">
        <f>-(Table2[[#This Row],[Volume]]*(1-Table2[[#This Row],[Discount]])*'Input Data'!$B$2)/Table2[[#This Row],[Volume]]</f>
        <v>350</v>
      </c>
      <c r="E1722">
        <f>ROUNDUP(Table2[[#This Row],[Volume]]/'Input Data'!$B$13,0)</f>
        <v>10</v>
      </c>
      <c r="F1722">
        <f>-Table2[[#This Row],[Multiplier]]*'Input Data'!$B$3</f>
        <v>500000</v>
      </c>
      <c r="G1722">
        <f>(1 - (1 / (1 + EXP(-((Table2[[#This Row],[Volume]] / 1000) - 4.25))))) * 0.4 + 0.6</f>
        <v>0.60310702803120597</v>
      </c>
      <c r="H1722">
        <f>Table2[[#This Row],[Sigmoid]]*'Input Data'!$B$7</f>
        <v>452.33027102340446</v>
      </c>
    </row>
    <row r="1723" spans="1:8" x14ac:dyDescent="0.25">
      <c r="A1723">
        <v>9105</v>
      </c>
      <c r="B1723">
        <f>IF(Table2[[#This Row],[Volume]]&lt;'Input Data'!$B$9,'Input Data'!$B$9,IF(Table2[[#This Row],[Volume]]&gt;'Input Data'!$B$10,'Input Data'!$B$10,Table2[[#This Row],[Volume]]))</f>
        <v>8000</v>
      </c>
      <c r="C1723" s="18">
        <f>ROUNDDOWN((Table2[[#This Row],[Volume Used]]-'Input Data'!$B$9)/'Input Data'!$B$11,0)*'Input Data'!$B$12</f>
        <v>0.30000000000000004</v>
      </c>
      <c r="D1723" s="15">
        <f>-(Table2[[#This Row],[Volume]]*(1-Table2[[#This Row],[Discount]])*'Input Data'!$B$2)/Table2[[#This Row],[Volume]]</f>
        <v>350</v>
      </c>
      <c r="E1723">
        <f>ROUNDUP(Table2[[#This Row],[Volume]]/'Input Data'!$B$13,0)</f>
        <v>10</v>
      </c>
      <c r="F1723">
        <f>-Table2[[#This Row],[Multiplier]]*'Input Data'!$B$3</f>
        <v>500000</v>
      </c>
      <c r="G1723">
        <f>(1 - (1 / (1 + EXP(-((Table2[[#This Row],[Volume]] / 1000) - 4.25))))) * 0.4 + 0.6</f>
        <v>0.6030916514376643</v>
      </c>
      <c r="H1723">
        <f>Table2[[#This Row],[Sigmoid]]*'Input Data'!$B$7</f>
        <v>452.3187385782482</v>
      </c>
    </row>
    <row r="1724" spans="1:8" x14ac:dyDescent="0.25">
      <c r="A1724">
        <v>9110</v>
      </c>
      <c r="B1724">
        <f>IF(Table2[[#This Row],[Volume]]&lt;'Input Data'!$B$9,'Input Data'!$B$9,IF(Table2[[#This Row],[Volume]]&gt;'Input Data'!$B$10,'Input Data'!$B$10,Table2[[#This Row],[Volume]]))</f>
        <v>8000</v>
      </c>
      <c r="C1724" s="18">
        <f>ROUNDDOWN((Table2[[#This Row],[Volume Used]]-'Input Data'!$B$9)/'Input Data'!$B$11,0)*'Input Data'!$B$12</f>
        <v>0.30000000000000004</v>
      </c>
      <c r="D1724" s="15">
        <f>-(Table2[[#This Row],[Volume]]*(1-Table2[[#This Row],[Discount]])*'Input Data'!$B$2)/Table2[[#This Row],[Volume]]</f>
        <v>350</v>
      </c>
      <c r="E1724">
        <f>ROUNDUP(Table2[[#This Row],[Volume]]/'Input Data'!$B$13,0)</f>
        <v>10</v>
      </c>
      <c r="F1724">
        <f>-Table2[[#This Row],[Multiplier]]*'Input Data'!$B$3</f>
        <v>500000</v>
      </c>
      <c r="G1724">
        <f>(1 - (1 / (1 + EXP(-((Table2[[#This Row],[Volume]] / 1000) - 4.25))))) * 0.4 + 0.6</f>
        <v>0.60307635035260332</v>
      </c>
      <c r="H1724">
        <f>Table2[[#This Row],[Sigmoid]]*'Input Data'!$B$7</f>
        <v>452.3072627644525</v>
      </c>
    </row>
    <row r="1725" spans="1:8" x14ac:dyDescent="0.25">
      <c r="A1725">
        <v>9115</v>
      </c>
      <c r="B1725">
        <f>IF(Table2[[#This Row],[Volume]]&lt;'Input Data'!$B$9,'Input Data'!$B$9,IF(Table2[[#This Row],[Volume]]&gt;'Input Data'!$B$10,'Input Data'!$B$10,Table2[[#This Row],[Volume]]))</f>
        <v>8000</v>
      </c>
      <c r="C1725" s="18">
        <f>ROUNDDOWN((Table2[[#This Row],[Volume Used]]-'Input Data'!$B$9)/'Input Data'!$B$11,0)*'Input Data'!$B$12</f>
        <v>0.30000000000000004</v>
      </c>
      <c r="D1725" s="15">
        <f>-(Table2[[#This Row],[Volume]]*(1-Table2[[#This Row],[Discount]])*'Input Data'!$B$2)/Table2[[#This Row],[Volume]]</f>
        <v>350</v>
      </c>
      <c r="E1725">
        <f>ROUNDUP(Table2[[#This Row],[Volume]]/'Input Data'!$B$13,0)</f>
        <v>10</v>
      </c>
      <c r="F1725">
        <f>-Table2[[#This Row],[Multiplier]]*'Input Data'!$B$3</f>
        <v>500000</v>
      </c>
      <c r="G1725">
        <f>(1 - (1 / (1 + EXP(-((Table2[[#This Row],[Volume]] / 1000) - 4.25))))) * 0.4 + 0.6</f>
        <v>0.60306112441105431</v>
      </c>
      <c r="H1725">
        <f>Table2[[#This Row],[Sigmoid]]*'Input Data'!$B$7</f>
        <v>452.29584330829073</v>
      </c>
    </row>
    <row r="1726" spans="1:8" x14ac:dyDescent="0.25">
      <c r="A1726">
        <v>9120</v>
      </c>
      <c r="B1726">
        <f>IF(Table2[[#This Row],[Volume]]&lt;'Input Data'!$B$9,'Input Data'!$B$9,IF(Table2[[#This Row],[Volume]]&gt;'Input Data'!$B$10,'Input Data'!$B$10,Table2[[#This Row],[Volume]]))</f>
        <v>8000</v>
      </c>
      <c r="C1726" s="18">
        <f>ROUNDDOWN((Table2[[#This Row],[Volume Used]]-'Input Data'!$B$9)/'Input Data'!$B$11,0)*'Input Data'!$B$12</f>
        <v>0.30000000000000004</v>
      </c>
      <c r="D1726" s="15">
        <f>-(Table2[[#This Row],[Volume]]*(1-Table2[[#This Row],[Discount]])*'Input Data'!$B$2)/Table2[[#This Row],[Volume]]</f>
        <v>350</v>
      </c>
      <c r="E1726">
        <f>ROUNDUP(Table2[[#This Row],[Volume]]/'Input Data'!$B$13,0)</f>
        <v>10</v>
      </c>
      <c r="F1726">
        <f>-Table2[[#This Row],[Multiplier]]*'Input Data'!$B$3</f>
        <v>500000</v>
      </c>
      <c r="G1726">
        <f>(1 - (1 / (1 + EXP(-((Table2[[#This Row],[Volume]] / 1000) - 4.25))))) * 0.4 + 0.6</f>
        <v>0.60304597324975562</v>
      </c>
      <c r="H1726">
        <f>Table2[[#This Row],[Sigmoid]]*'Input Data'!$B$7</f>
        <v>452.28447993731669</v>
      </c>
    </row>
    <row r="1727" spans="1:8" x14ac:dyDescent="0.25">
      <c r="A1727">
        <v>9125</v>
      </c>
      <c r="B1727">
        <f>IF(Table2[[#This Row],[Volume]]&lt;'Input Data'!$B$9,'Input Data'!$B$9,IF(Table2[[#This Row],[Volume]]&gt;'Input Data'!$B$10,'Input Data'!$B$10,Table2[[#This Row],[Volume]]))</f>
        <v>8000</v>
      </c>
      <c r="C1727" s="18">
        <f>ROUNDDOWN((Table2[[#This Row],[Volume Used]]-'Input Data'!$B$9)/'Input Data'!$B$11,0)*'Input Data'!$B$12</f>
        <v>0.30000000000000004</v>
      </c>
      <c r="D1727" s="15">
        <f>-(Table2[[#This Row],[Volume]]*(1-Table2[[#This Row],[Discount]])*'Input Data'!$B$2)/Table2[[#This Row],[Volume]]</f>
        <v>350</v>
      </c>
      <c r="E1727">
        <f>ROUNDUP(Table2[[#This Row],[Volume]]/'Input Data'!$B$13,0)</f>
        <v>10</v>
      </c>
      <c r="F1727">
        <f>-Table2[[#This Row],[Multiplier]]*'Input Data'!$B$3</f>
        <v>500000</v>
      </c>
      <c r="G1727">
        <f>(1 - (1 / (1 + EXP(-((Table2[[#This Row],[Volume]] / 1000) - 4.25))))) * 0.4 + 0.6</f>
        <v>0.60303089650714425</v>
      </c>
      <c r="H1727">
        <f>Table2[[#This Row],[Sigmoid]]*'Input Data'!$B$7</f>
        <v>452.27317238035818</v>
      </c>
    </row>
    <row r="1728" spans="1:8" x14ac:dyDescent="0.25">
      <c r="A1728">
        <v>9130</v>
      </c>
      <c r="B1728">
        <f>IF(Table2[[#This Row],[Volume]]&lt;'Input Data'!$B$9,'Input Data'!$B$9,IF(Table2[[#This Row],[Volume]]&gt;'Input Data'!$B$10,'Input Data'!$B$10,Table2[[#This Row],[Volume]]))</f>
        <v>8000</v>
      </c>
      <c r="C1728" s="18">
        <f>ROUNDDOWN((Table2[[#This Row],[Volume Used]]-'Input Data'!$B$9)/'Input Data'!$B$11,0)*'Input Data'!$B$12</f>
        <v>0.30000000000000004</v>
      </c>
      <c r="D1728" s="15">
        <f>-(Table2[[#This Row],[Volume]]*(1-Table2[[#This Row],[Discount]])*'Input Data'!$B$2)/Table2[[#This Row],[Volume]]</f>
        <v>350</v>
      </c>
      <c r="E1728">
        <f>ROUNDUP(Table2[[#This Row],[Volume]]/'Input Data'!$B$13,0)</f>
        <v>10</v>
      </c>
      <c r="F1728">
        <f>-Table2[[#This Row],[Multiplier]]*'Input Data'!$B$3</f>
        <v>500000</v>
      </c>
      <c r="G1728">
        <f>(1 - (1 / (1 + EXP(-((Table2[[#This Row],[Volume]] / 1000) - 4.25))))) * 0.4 + 0.6</f>
        <v>0.6030158938233493</v>
      </c>
      <c r="H1728">
        <f>Table2[[#This Row],[Sigmoid]]*'Input Data'!$B$7</f>
        <v>452.261920367512</v>
      </c>
    </row>
    <row r="1729" spans="1:8" x14ac:dyDescent="0.25">
      <c r="A1729">
        <v>9135</v>
      </c>
      <c r="B1729">
        <f>IF(Table2[[#This Row],[Volume]]&lt;'Input Data'!$B$9,'Input Data'!$B$9,IF(Table2[[#This Row],[Volume]]&gt;'Input Data'!$B$10,'Input Data'!$B$10,Table2[[#This Row],[Volume]]))</f>
        <v>8000</v>
      </c>
      <c r="C1729" s="18">
        <f>ROUNDDOWN((Table2[[#This Row],[Volume Used]]-'Input Data'!$B$9)/'Input Data'!$B$11,0)*'Input Data'!$B$12</f>
        <v>0.30000000000000004</v>
      </c>
      <c r="D1729" s="15">
        <f>-(Table2[[#This Row],[Volume]]*(1-Table2[[#This Row],[Discount]])*'Input Data'!$B$2)/Table2[[#This Row],[Volume]]</f>
        <v>350</v>
      </c>
      <c r="E1729">
        <f>ROUNDUP(Table2[[#This Row],[Volume]]/'Input Data'!$B$13,0)</f>
        <v>10</v>
      </c>
      <c r="F1729">
        <f>-Table2[[#This Row],[Multiplier]]*'Input Data'!$B$3</f>
        <v>500000</v>
      </c>
      <c r="G1729">
        <f>(1 - (1 / (1 + EXP(-((Table2[[#This Row],[Volume]] / 1000) - 4.25))))) * 0.4 + 0.6</f>
        <v>0.60300096484018417</v>
      </c>
      <c r="H1729">
        <f>Table2[[#This Row],[Sigmoid]]*'Input Data'!$B$7</f>
        <v>452.25072363013811</v>
      </c>
    </row>
    <row r="1730" spans="1:8" x14ac:dyDescent="0.25">
      <c r="A1730">
        <v>9140</v>
      </c>
      <c r="B1730">
        <f>IF(Table2[[#This Row],[Volume]]&lt;'Input Data'!$B$9,'Input Data'!$B$9,IF(Table2[[#This Row],[Volume]]&gt;'Input Data'!$B$10,'Input Data'!$B$10,Table2[[#This Row],[Volume]]))</f>
        <v>8000</v>
      </c>
      <c r="C1730" s="18">
        <f>ROUNDDOWN((Table2[[#This Row],[Volume Used]]-'Input Data'!$B$9)/'Input Data'!$B$11,0)*'Input Data'!$B$12</f>
        <v>0.30000000000000004</v>
      </c>
      <c r="D1730" s="15">
        <f>-(Table2[[#This Row],[Volume]]*(1-Table2[[#This Row],[Discount]])*'Input Data'!$B$2)/Table2[[#This Row],[Volume]]</f>
        <v>350</v>
      </c>
      <c r="E1730">
        <f>ROUNDUP(Table2[[#This Row],[Volume]]/'Input Data'!$B$13,0)</f>
        <v>10</v>
      </c>
      <c r="F1730">
        <f>-Table2[[#This Row],[Multiplier]]*'Input Data'!$B$3</f>
        <v>500000</v>
      </c>
      <c r="G1730">
        <f>(1 - (1 / (1 + EXP(-((Table2[[#This Row],[Volume]] / 1000) - 4.25))))) * 0.4 + 0.6</f>
        <v>0.60298610920113904</v>
      </c>
      <c r="H1730">
        <f>Table2[[#This Row],[Sigmoid]]*'Input Data'!$B$7</f>
        <v>452.23958190085426</v>
      </c>
    </row>
    <row r="1731" spans="1:8" x14ac:dyDescent="0.25">
      <c r="A1731">
        <v>9145</v>
      </c>
      <c r="B1731">
        <f>IF(Table2[[#This Row],[Volume]]&lt;'Input Data'!$B$9,'Input Data'!$B$9,IF(Table2[[#This Row],[Volume]]&gt;'Input Data'!$B$10,'Input Data'!$B$10,Table2[[#This Row],[Volume]]))</f>
        <v>8000</v>
      </c>
      <c r="C1731" s="18">
        <f>ROUNDDOWN((Table2[[#This Row],[Volume Used]]-'Input Data'!$B$9)/'Input Data'!$B$11,0)*'Input Data'!$B$12</f>
        <v>0.30000000000000004</v>
      </c>
      <c r="D1731" s="15">
        <f>-(Table2[[#This Row],[Volume]]*(1-Table2[[#This Row],[Discount]])*'Input Data'!$B$2)/Table2[[#This Row],[Volume]]</f>
        <v>350</v>
      </c>
      <c r="E1731">
        <f>ROUNDUP(Table2[[#This Row],[Volume]]/'Input Data'!$B$13,0)</f>
        <v>10</v>
      </c>
      <c r="F1731">
        <f>-Table2[[#This Row],[Multiplier]]*'Input Data'!$B$3</f>
        <v>500000</v>
      </c>
      <c r="G1731">
        <f>(1 - (1 / (1 + EXP(-((Table2[[#This Row],[Volume]] / 1000) - 4.25))))) * 0.4 + 0.6</f>
        <v>0.60297132655137431</v>
      </c>
      <c r="H1731">
        <f>Table2[[#This Row],[Sigmoid]]*'Input Data'!$B$7</f>
        <v>452.22849491353071</v>
      </c>
    </row>
    <row r="1732" spans="1:8" x14ac:dyDescent="0.25">
      <c r="A1732">
        <v>9150</v>
      </c>
      <c r="B1732">
        <f>IF(Table2[[#This Row],[Volume]]&lt;'Input Data'!$B$9,'Input Data'!$B$9,IF(Table2[[#This Row],[Volume]]&gt;'Input Data'!$B$10,'Input Data'!$B$10,Table2[[#This Row],[Volume]]))</f>
        <v>8000</v>
      </c>
      <c r="C1732" s="18">
        <f>ROUNDDOWN((Table2[[#This Row],[Volume Used]]-'Input Data'!$B$9)/'Input Data'!$B$11,0)*'Input Data'!$B$12</f>
        <v>0.30000000000000004</v>
      </c>
      <c r="D1732" s="15">
        <f>-(Table2[[#This Row],[Volume]]*(1-Table2[[#This Row],[Discount]])*'Input Data'!$B$2)/Table2[[#This Row],[Volume]]</f>
        <v>350</v>
      </c>
      <c r="E1732">
        <f>ROUNDUP(Table2[[#This Row],[Volume]]/'Input Data'!$B$13,0)</f>
        <v>10</v>
      </c>
      <c r="F1732">
        <f>-Table2[[#This Row],[Multiplier]]*'Input Data'!$B$3</f>
        <v>500000</v>
      </c>
      <c r="G1732">
        <f>(1 - (1 / (1 + EXP(-((Table2[[#This Row],[Volume]] / 1000) - 4.25))))) * 0.4 + 0.6</f>
        <v>0.60295661653771271</v>
      </c>
      <c r="H1732">
        <f>Table2[[#This Row],[Sigmoid]]*'Input Data'!$B$7</f>
        <v>452.21746240328451</v>
      </c>
    </row>
    <row r="1733" spans="1:8" x14ac:dyDescent="0.25">
      <c r="A1733">
        <v>9155</v>
      </c>
      <c r="B1733">
        <f>IF(Table2[[#This Row],[Volume]]&lt;'Input Data'!$B$9,'Input Data'!$B$9,IF(Table2[[#This Row],[Volume]]&gt;'Input Data'!$B$10,'Input Data'!$B$10,Table2[[#This Row],[Volume]]))</f>
        <v>8000</v>
      </c>
      <c r="C1733" s="18">
        <f>ROUNDDOWN((Table2[[#This Row],[Volume Used]]-'Input Data'!$B$9)/'Input Data'!$B$11,0)*'Input Data'!$B$12</f>
        <v>0.30000000000000004</v>
      </c>
      <c r="D1733" s="15">
        <f>-(Table2[[#This Row],[Volume]]*(1-Table2[[#This Row],[Discount]])*'Input Data'!$B$2)/Table2[[#This Row],[Volume]]</f>
        <v>350</v>
      </c>
      <c r="E1733">
        <f>ROUNDUP(Table2[[#This Row],[Volume]]/'Input Data'!$B$13,0)</f>
        <v>10</v>
      </c>
      <c r="F1733">
        <f>-Table2[[#This Row],[Multiplier]]*'Input Data'!$B$3</f>
        <v>500000</v>
      </c>
      <c r="G1733">
        <f>(1 - (1 / (1 + EXP(-((Table2[[#This Row],[Volume]] / 1000) - 4.25))))) * 0.4 + 0.6</f>
        <v>0.60294197880863221</v>
      </c>
      <c r="H1733">
        <f>Table2[[#This Row],[Sigmoid]]*'Input Data'!$B$7</f>
        <v>452.20648410647414</v>
      </c>
    </row>
    <row r="1734" spans="1:8" x14ac:dyDescent="0.25">
      <c r="A1734">
        <v>9160</v>
      </c>
      <c r="B1734">
        <f>IF(Table2[[#This Row],[Volume]]&lt;'Input Data'!$B$9,'Input Data'!$B$9,IF(Table2[[#This Row],[Volume]]&gt;'Input Data'!$B$10,'Input Data'!$B$10,Table2[[#This Row],[Volume]]))</f>
        <v>8000</v>
      </c>
      <c r="C1734" s="18">
        <f>ROUNDDOWN((Table2[[#This Row],[Volume Used]]-'Input Data'!$B$9)/'Input Data'!$B$11,0)*'Input Data'!$B$12</f>
        <v>0.30000000000000004</v>
      </c>
      <c r="D1734" s="15">
        <f>-(Table2[[#This Row],[Volume]]*(1-Table2[[#This Row],[Discount]])*'Input Data'!$B$2)/Table2[[#This Row],[Volume]]</f>
        <v>350</v>
      </c>
      <c r="E1734">
        <f>ROUNDUP(Table2[[#This Row],[Volume]]/'Input Data'!$B$13,0)</f>
        <v>10</v>
      </c>
      <c r="F1734">
        <f>-Table2[[#This Row],[Multiplier]]*'Input Data'!$B$3</f>
        <v>500000</v>
      </c>
      <c r="G1734">
        <f>(1 - (1 / (1 + EXP(-((Table2[[#This Row],[Volume]] / 1000) - 4.25))))) * 0.4 + 0.6</f>
        <v>0.60292741301425845</v>
      </c>
      <c r="H1734">
        <f>Table2[[#This Row],[Sigmoid]]*'Input Data'!$B$7</f>
        <v>452.19555976069381</v>
      </c>
    </row>
    <row r="1735" spans="1:8" x14ac:dyDescent="0.25">
      <c r="A1735">
        <v>9165</v>
      </c>
      <c r="B1735">
        <f>IF(Table2[[#This Row],[Volume]]&lt;'Input Data'!$B$9,'Input Data'!$B$9,IF(Table2[[#This Row],[Volume]]&gt;'Input Data'!$B$10,'Input Data'!$B$10,Table2[[#This Row],[Volume]]))</f>
        <v>8000</v>
      </c>
      <c r="C1735" s="18">
        <f>ROUNDDOWN((Table2[[#This Row],[Volume Used]]-'Input Data'!$B$9)/'Input Data'!$B$11,0)*'Input Data'!$B$12</f>
        <v>0.30000000000000004</v>
      </c>
      <c r="D1735" s="15">
        <f>-(Table2[[#This Row],[Volume]]*(1-Table2[[#This Row],[Discount]])*'Input Data'!$B$2)/Table2[[#This Row],[Volume]]</f>
        <v>350</v>
      </c>
      <c r="E1735">
        <f>ROUNDUP(Table2[[#This Row],[Volume]]/'Input Data'!$B$13,0)</f>
        <v>10</v>
      </c>
      <c r="F1735">
        <f>-Table2[[#This Row],[Multiplier]]*'Input Data'!$B$3</f>
        <v>500000</v>
      </c>
      <c r="G1735">
        <f>(1 - (1 / (1 + EXP(-((Table2[[#This Row],[Volume]] / 1000) - 4.25))))) * 0.4 + 0.6</f>
        <v>0.60291291880635844</v>
      </c>
      <c r="H1735">
        <f>Table2[[#This Row],[Sigmoid]]*'Input Data'!$B$7</f>
        <v>452.18468910476884</v>
      </c>
    </row>
    <row r="1736" spans="1:8" x14ac:dyDescent="0.25">
      <c r="A1736">
        <v>9170</v>
      </c>
      <c r="B1736">
        <f>IF(Table2[[#This Row],[Volume]]&lt;'Input Data'!$B$9,'Input Data'!$B$9,IF(Table2[[#This Row],[Volume]]&gt;'Input Data'!$B$10,'Input Data'!$B$10,Table2[[#This Row],[Volume]]))</f>
        <v>8000</v>
      </c>
      <c r="C1736" s="18">
        <f>ROUNDDOWN((Table2[[#This Row],[Volume Used]]-'Input Data'!$B$9)/'Input Data'!$B$11,0)*'Input Data'!$B$12</f>
        <v>0.30000000000000004</v>
      </c>
      <c r="D1736" s="15">
        <f>-(Table2[[#This Row],[Volume]]*(1-Table2[[#This Row],[Discount]])*'Input Data'!$B$2)/Table2[[#This Row],[Volume]]</f>
        <v>350</v>
      </c>
      <c r="E1736">
        <f>ROUNDUP(Table2[[#This Row],[Volume]]/'Input Data'!$B$13,0)</f>
        <v>10</v>
      </c>
      <c r="F1736">
        <f>-Table2[[#This Row],[Multiplier]]*'Input Data'!$B$3</f>
        <v>500000</v>
      </c>
      <c r="G1736">
        <f>(1 - (1 / (1 + EXP(-((Table2[[#This Row],[Volume]] / 1000) - 4.25))))) * 0.4 + 0.6</f>
        <v>0.60289849583833255</v>
      </c>
      <c r="H1736">
        <f>Table2[[#This Row],[Sigmoid]]*'Input Data'!$B$7</f>
        <v>452.17387187874942</v>
      </c>
    </row>
    <row r="1737" spans="1:8" x14ac:dyDescent="0.25">
      <c r="A1737">
        <v>9175</v>
      </c>
      <c r="B1737">
        <f>IF(Table2[[#This Row],[Volume]]&lt;'Input Data'!$B$9,'Input Data'!$B$9,IF(Table2[[#This Row],[Volume]]&gt;'Input Data'!$B$10,'Input Data'!$B$10,Table2[[#This Row],[Volume]]))</f>
        <v>8000</v>
      </c>
      <c r="C1737" s="18">
        <f>ROUNDDOWN((Table2[[#This Row],[Volume Used]]-'Input Data'!$B$9)/'Input Data'!$B$11,0)*'Input Data'!$B$12</f>
        <v>0.30000000000000004</v>
      </c>
      <c r="D1737" s="15">
        <f>-(Table2[[#This Row],[Volume]]*(1-Table2[[#This Row],[Discount]])*'Input Data'!$B$2)/Table2[[#This Row],[Volume]]</f>
        <v>350</v>
      </c>
      <c r="E1737">
        <f>ROUNDUP(Table2[[#This Row],[Volume]]/'Input Data'!$B$13,0)</f>
        <v>10</v>
      </c>
      <c r="F1737">
        <f>-Table2[[#This Row],[Multiplier]]*'Input Data'!$B$3</f>
        <v>500000</v>
      </c>
      <c r="G1737">
        <f>(1 - (1 / (1 + EXP(-((Table2[[#This Row],[Volume]] / 1000) - 4.25))))) * 0.4 + 0.6</f>
        <v>0.6028841437652076</v>
      </c>
      <c r="H1737">
        <f>Table2[[#This Row],[Sigmoid]]*'Input Data'!$B$7</f>
        <v>452.1631078239057</v>
      </c>
    </row>
    <row r="1738" spans="1:8" x14ac:dyDescent="0.25">
      <c r="A1738">
        <v>9180</v>
      </c>
      <c r="B1738">
        <f>IF(Table2[[#This Row],[Volume]]&lt;'Input Data'!$B$9,'Input Data'!$B$9,IF(Table2[[#This Row],[Volume]]&gt;'Input Data'!$B$10,'Input Data'!$B$10,Table2[[#This Row],[Volume]]))</f>
        <v>8000</v>
      </c>
      <c r="C1738" s="18">
        <f>ROUNDDOWN((Table2[[#This Row],[Volume Used]]-'Input Data'!$B$9)/'Input Data'!$B$11,0)*'Input Data'!$B$12</f>
        <v>0.30000000000000004</v>
      </c>
      <c r="D1738" s="15">
        <f>-(Table2[[#This Row],[Volume]]*(1-Table2[[#This Row],[Discount]])*'Input Data'!$B$2)/Table2[[#This Row],[Volume]]</f>
        <v>350</v>
      </c>
      <c r="E1738">
        <f>ROUNDUP(Table2[[#This Row],[Volume]]/'Input Data'!$B$13,0)</f>
        <v>10</v>
      </c>
      <c r="F1738">
        <f>-Table2[[#This Row],[Multiplier]]*'Input Data'!$B$3</f>
        <v>500000</v>
      </c>
      <c r="G1738">
        <f>(1 - (1 / (1 + EXP(-((Table2[[#This Row],[Volume]] / 1000) - 4.25))))) * 0.4 + 0.6</f>
        <v>0.60286986224362993</v>
      </c>
      <c r="H1738">
        <f>Table2[[#This Row],[Sigmoid]]*'Input Data'!$B$7</f>
        <v>452.15239668272244</v>
      </c>
    </row>
    <row r="1739" spans="1:8" x14ac:dyDescent="0.25">
      <c r="A1739">
        <v>9185</v>
      </c>
      <c r="B1739">
        <f>IF(Table2[[#This Row],[Volume]]&lt;'Input Data'!$B$9,'Input Data'!$B$9,IF(Table2[[#This Row],[Volume]]&gt;'Input Data'!$B$10,'Input Data'!$B$10,Table2[[#This Row],[Volume]]))</f>
        <v>8000</v>
      </c>
      <c r="C1739" s="18">
        <f>ROUNDDOWN((Table2[[#This Row],[Volume Used]]-'Input Data'!$B$9)/'Input Data'!$B$11,0)*'Input Data'!$B$12</f>
        <v>0.30000000000000004</v>
      </c>
      <c r="D1739" s="15">
        <f>-(Table2[[#This Row],[Volume]]*(1-Table2[[#This Row],[Discount]])*'Input Data'!$B$2)/Table2[[#This Row],[Volume]]</f>
        <v>350</v>
      </c>
      <c r="E1739">
        <f>ROUNDUP(Table2[[#This Row],[Volume]]/'Input Data'!$B$13,0)</f>
        <v>10</v>
      </c>
      <c r="F1739">
        <f>-Table2[[#This Row],[Multiplier]]*'Input Data'!$B$3</f>
        <v>500000</v>
      </c>
      <c r="G1739">
        <f>(1 - (1 / (1 + EXP(-((Table2[[#This Row],[Volume]] / 1000) - 4.25))))) * 0.4 + 0.6</f>
        <v>0.60285565093185789</v>
      </c>
      <c r="H1739">
        <f>Table2[[#This Row],[Sigmoid]]*'Input Data'!$B$7</f>
        <v>452.14173819889339</v>
      </c>
    </row>
    <row r="1740" spans="1:8" x14ac:dyDescent="0.25">
      <c r="A1740">
        <v>9190</v>
      </c>
      <c r="B1740">
        <f>IF(Table2[[#This Row],[Volume]]&lt;'Input Data'!$B$9,'Input Data'!$B$9,IF(Table2[[#This Row],[Volume]]&gt;'Input Data'!$B$10,'Input Data'!$B$10,Table2[[#This Row],[Volume]]))</f>
        <v>8000</v>
      </c>
      <c r="C1740" s="18">
        <f>ROUNDDOWN((Table2[[#This Row],[Volume Used]]-'Input Data'!$B$9)/'Input Data'!$B$11,0)*'Input Data'!$B$12</f>
        <v>0.30000000000000004</v>
      </c>
      <c r="D1740" s="15">
        <f>-(Table2[[#This Row],[Volume]]*(1-Table2[[#This Row],[Discount]])*'Input Data'!$B$2)/Table2[[#This Row],[Volume]]</f>
        <v>350</v>
      </c>
      <c r="E1740">
        <f>ROUNDUP(Table2[[#This Row],[Volume]]/'Input Data'!$B$13,0)</f>
        <v>10</v>
      </c>
      <c r="F1740">
        <f>-Table2[[#This Row],[Multiplier]]*'Input Data'!$B$3</f>
        <v>500000</v>
      </c>
      <c r="G1740">
        <f>(1 - (1 / (1 + EXP(-((Table2[[#This Row],[Volume]] / 1000) - 4.25))))) * 0.4 + 0.6</f>
        <v>0.60284150948975557</v>
      </c>
      <c r="H1740">
        <f>Table2[[#This Row],[Sigmoid]]*'Input Data'!$B$7</f>
        <v>452.13113211731667</v>
      </c>
    </row>
    <row r="1741" spans="1:8" x14ac:dyDescent="0.25">
      <c r="A1741">
        <v>9195</v>
      </c>
      <c r="B1741">
        <f>IF(Table2[[#This Row],[Volume]]&lt;'Input Data'!$B$9,'Input Data'!$B$9,IF(Table2[[#This Row],[Volume]]&gt;'Input Data'!$B$10,'Input Data'!$B$10,Table2[[#This Row],[Volume]]))</f>
        <v>8000</v>
      </c>
      <c r="C1741" s="18">
        <f>ROUNDDOWN((Table2[[#This Row],[Volume Used]]-'Input Data'!$B$9)/'Input Data'!$B$11,0)*'Input Data'!$B$12</f>
        <v>0.30000000000000004</v>
      </c>
      <c r="D1741" s="15">
        <f>-(Table2[[#This Row],[Volume]]*(1-Table2[[#This Row],[Discount]])*'Input Data'!$B$2)/Table2[[#This Row],[Volume]]</f>
        <v>350</v>
      </c>
      <c r="E1741">
        <f>ROUNDUP(Table2[[#This Row],[Volume]]/'Input Data'!$B$13,0)</f>
        <v>10</v>
      </c>
      <c r="F1741">
        <f>-Table2[[#This Row],[Multiplier]]*'Input Data'!$B$3</f>
        <v>500000</v>
      </c>
      <c r="G1741">
        <f>(1 - (1 / (1 + EXP(-((Table2[[#This Row],[Volume]] / 1000) - 4.25))))) * 0.4 + 0.6</f>
        <v>0.60282743757878454</v>
      </c>
      <c r="H1741">
        <f>Table2[[#This Row],[Sigmoid]]*'Input Data'!$B$7</f>
        <v>452.1205781840884</v>
      </c>
    </row>
    <row r="1742" spans="1:8" x14ac:dyDescent="0.25">
      <c r="A1742">
        <v>9200</v>
      </c>
      <c r="B1742">
        <f>IF(Table2[[#This Row],[Volume]]&lt;'Input Data'!$B$9,'Input Data'!$B$9,IF(Table2[[#This Row],[Volume]]&gt;'Input Data'!$B$10,'Input Data'!$B$10,Table2[[#This Row],[Volume]]))</f>
        <v>8000</v>
      </c>
      <c r="C1742" s="18">
        <f>ROUNDDOWN((Table2[[#This Row],[Volume Used]]-'Input Data'!$B$9)/'Input Data'!$B$11,0)*'Input Data'!$B$12</f>
        <v>0.30000000000000004</v>
      </c>
      <c r="D1742" s="15">
        <f>-(Table2[[#This Row],[Volume]]*(1-Table2[[#This Row],[Discount]])*'Input Data'!$B$2)/Table2[[#This Row],[Volume]]</f>
        <v>350</v>
      </c>
      <c r="E1742">
        <f>ROUNDUP(Table2[[#This Row],[Volume]]/'Input Data'!$B$13,0)</f>
        <v>10</v>
      </c>
      <c r="F1742">
        <f>-Table2[[#This Row],[Multiplier]]*'Input Data'!$B$3</f>
        <v>500000</v>
      </c>
      <c r="G1742">
        <f>(1 - (1 / (1 + EXP(-((Table2[[#This Row],[Volume]] / 1000) - 4.25))))) * 0.4 + 0.6</f>
        <v>0.60281343486199801</v>
      </c>
      <c r="H1742">
        <f>Table2[[#This Row],[Sigmoid]]*'Input Data'!$B$7</f>
        <v>452.1100761464985</v>
      </c>
    </row>
    <row r="1743" spans="1:8" x14ac:dyDescent="0.25">
      <c r="A1743">
        <v>9205</v>
      </c>
      <c r="B1743">
        <f>IF(Table2[[#This Row],[Volume]]&lt;'Input Data'!$B$9,'Input Data'!$B$9,IF(Table2[[#This Row],[Volume]]&gt;'Input Data'!$B$10,'Input Data'!$B$10,Table2[[#This Row],[Volume]]))</f>
        <v>8000</v>
      </c>
      <c r="C1743" s="18">
        <f>ROUNDDOWN((Table2[[#This Row],[Volume Used]]-'Input Data'!$B$9)/'Input Data'!$B$11,0)*'Input Data'!$B$12</f>
        <v>0.30000000000000004</v>
      </c>
      <c r="D1743" s="15">
        <f>-(Table2[[#This Row],[Volume]]*(1-Table2[[#This Row],[Discount]])*'Input Data'!$B$2)/Table2[[#This Row],[Volume]]</f>
        <v>350</v>
      </c>
      <c r="E1743">
        <f>ROUNDUP(Table2[[#This Row],[Volume]]/'Input Data'!$B$13,0)</f>
        <v>10</v>
      </c>
      <c r="F1743">
        <f>-Table2[[#This Row],[Multiplier]]*'Input Data'!$B$3</f>
        <v>500000</v>
      </c>
      <c r="G1743">
        <f>(1 - (1 / (1 + EXP(-((Table2[[#This Row],[Volume]] / 1000) - 4.25))))) * 0.4 + 0.6</f>
        <v>0.60279950100403334</v>
      </c>
      <c r="H1743">
        <f>Table2[[#This Row],[Sigmoid]]*'Input Data'!$B$7</f>
        <v>452.09962575302501</v>
      </c>
    </row>
    <row r="1744" spans="1:8" x14ac:dyDescent="0.25">
      <c r="A1744">
        <v>9210</v>
      </c>
      <c r="B1744">
        <f>IF(Table2[[#This Row],[Volume]]&lt;'Input Data'!$B$9,'Input Data'!$B$9,IF(Table2[[#This Row],[Volume]]&gt;'Input Data'!$B$10,'Input Data'!$B$10,Table2[[#This Row],[Volume]]))</f>
        <v>8000</v>
      </c>
      <c r="C1744" s="18">
        <f>ROUNDDOWN((Table2[[#This Row],[Volume Used]]-'Input Data'!$B$9)/'Input Data'!$B$11,0)*'Input Data'!$B$12</f>
        <v>0.30000000000000004</v>
      </c>
      <c r="D1744" s="15">
        <f>-(Table2[[#This Row],[Volume]]*(1-Table2[[#This Row],[Discount]])*'Input Data'!$B$2)/Table2[[#This Row],[Volume]]</f>
        <v>350</v>
      </c>
      <c r="E1744">
        <f>ROUNDUP(Table2[[#This Row],[Volume]]/'Input Data'!$B$13,0)</f>
        <v>10</v>
      </c>
      <c r="F1744">
        <f>-Table2[[#This Row],[Multiplier]]*'Input Data'!$B$3</f>
        <v>500000</v>
      </c>
      <c r="G1744">
        <f>(1 - (1 / (1 + EXP(-((Table2[[#This Row],[Volume]] / 1000) - 4.25))))) * 0.4 + 0.6</f>
        <v>0.60278563567110488</v>
      </c>
      <c r="H1744">
        <f>Table2[[#This Row],[Sigmoid]]*'Input Data'!$B$7</f>
        <v>452.08922675332866</v>
      </c>
    </row>
    <row r="1745" spans="1:8" x14ac:dyDescent="0.25">
      <c r="A1745">
        <v>9215</v>
      </c>
      <c r="B1745">
        <f>IF(Table2[[#This Row],[Volume]]&lt;'Input Data'!$B$9,'Input Data'!$B$9,IF(Table2[[#This Row],[Volume]]&gt;'Input Data'!$B$10,'Input Data'!$B$10,Table2[[#This Row],[Volume]]))</f>
        <v>8000</v>
      </c>
      <c r="C1745" s="18">
        <f>ROUNDDOWN((Table2[[#This Row],[Volume Used]]-'Input Data'!$B$9)/'Input Data'!$B$11,0)*'Input Data'!$B$12</f>
        <v>0.30000000000000004</v>
      </c>
      <c r="D1745" s="15">
        <f>-(Table2[[#This Row],[Volume]]*(1-Table2[[#This Row],[Discount]])*'Input Data'!$B$2)/Table2[[#This Row],[Volume]]</f>
        <v>350</v>
      </c>
      <c r="E1745">
        <f>ROUNDUP(Table2[[#This Row],[Volume]]/'Input Data'!$B$13,0)</f>
        <v>10</v>
      </c>
      <c r="F1745">
        <f>-Table2[[#This Row],[Multiplier]]*'Input Data'!$B$3</f>
        <v>500000</v>
      </c>
      <c r="G1745">
        <f>(1 - (1 / (1 + EXP(-((Table2[[#This Row],[Volume]] / 1000) - 4.25))))) * 0.4 + 0.6</f>
        <v>0.60277183853099714</v>
      </c>
      <c r="H1745">
        <f>Table2[[#This Row],[Sigmoid]]*'Input Data'!$B$7</f>
        <v>452.07887889824786</v>
      </c>
    </row>
    <row r="1746" spans="1:8" x14ac:dyDescent="0.25">
      <c r="A1746">
        <v>9220</v>
      </c>
      <c r="B1746">
        <f>IF(Table2[[#This Row],[Volume]]&lt;'Input Data'!$B$9,'Input Data'!$B$9,IF(Table2[[#This Row],[Volume]]&gt;'Input Data'!$B$10,'Input Data'!$B$10,Table2[[#This Row],[Volume]]))</f>
        <v>8000</v>
      </c>
      <c r="C1746" s="18">
        <f>ROUNDDOWN((Table2[[#This Row],[Volume Used]]-'Input Data'!$B$9)/'Input Data'!$B$11,0)*'Input Data'!$B$12</f>
        <v>0.30000000000000004</v>
      </c>
      <c r="D1746" s="15">
        <f>-(Table2[[#This Row],[Volume]]*(1-Table2[[#This Row],[Discount]])*'Input Data'!$B$2)/Table2[[#This Row],[Volume]]</f>
        <v>350</v>
      </c>
      <c r="E1746">
        <f>ROUNDUP(Table2[[#This Row],[Volume]]/'Input Data'!$B$13,0)</f>
        <v>10</v>
      </c>
      <c r="F1746">
        <f>-Table2[[#This Row],[Multiplier]]*'Input Data'!$B$3</f>
        <v>500000</v>
      </c>
      <c r="G1746">
        <f>(1 - (1 / (1 + EXP(-((Table2[[#This Row],[Volume]] / 1000) - 4.25))))) * 0.4 + 0.6</f>
        <v>0.60275810925305839</v>
      </c>
      <c r="H1746">
        <f>Table2[[#This Row],[Sigmoid]]*'Input Data'!$B$7</f>
        <v>452.06858193979377</v>
      </c>
    </row>
    <row r="1747" spans="1:8" x14ac:dyDescent="0.25">
      <c r="A1747">
        <v>9225</v>
      </c>
      <c r="B1747">
        <f>IF(Table2[[#This Row],[Volume]]&lt;'Input Data'!$B$9,'Input Data'!$B$9,IF(Table2[[#This Row],[Volume]]&gt;'Input Data'!$B$10,'Input Data'!$B$10,Table2[[#This Row],[Volume]]))</f>
        <v>8000</v>
      </c>
      <c r="C1747" s="18">
        <f>ROUNDDOWN((Table2[[#This Row],[Volume Used]]-'Input Data'!$B$9)/'Input Data'!$B$11,0)*'Input Data'!$B$12</f>
        <v>0.30000000000000004</v>
      </c>
      <c r="D1747" s="15">
        <f>-(Table2[[#This Row],[Volume]]*(1-Table2[[#This Row],[Discount]])*'Input Data'!$B$2)/Table2[[#This Row],[Volume]]</f>
        <v>350</v>
      </c>
      <c r="E1747">
        <f>ROUNDUP(Table2[[#This Row],[Volume]]/'Input Data'!$B$13,0)</f>
        <v>10</v>
      </c>
      <c r="F1747">
        <f>-Table2[[#This Row],[Multiplier]]*'Input Data'!$B$3</f>
        <v>500000</v>
      </c>
      <c r="G1747">
        <f>(1 - (1 / (1 + EXP(-((Table2[[#This Row],[Volume]] / 1000) - 4.25))))) * 0.4 + 0.6</f>
        <v>0.602744447508193</v>
      </c>
      <c r="H1747">
        <f>Table2[[#This Row],[Sigmoid]]*'Input Data'!$B$7</f>
        <v>452.05833563114476</v>
      </c>
    </row>
    <row r="1748" spans="1:8" x14ac:dyDescent="0.25">
      <c r="A1748">
        <v>9230</v>
      </c>
      <c r="B1748">
        <f>IF(Table2[[#This Row],[Volume]]&lt;'Input Data'!$B$9,'Input Data'!$B$9,IF(Table2[[#This Row],[Volume]]&gt;'Input Data'!$B$10,'Input Data'!$B$10,Table2[[#This Row],[Volume]]))</f>
        <v>8000</v>
      </c>
      <c r="C1748" s="18">
        <f>ROUNDDOWN((Table2[[#This Row],[Volume Used]]-'Input Data'!$B$9)/'Input Data'!$B$11,0)*'Input Data'!$B$12</f>
        <v>0.30000000000000004</v>
      </c>
      <c r="D1748" s="15">
        <f>-(Table2[[#This Row],[Volume]]*(1-Table2[[#This Row],[Discount]])*'Input Data'!$B$2)/Table2[[#This Row],[Volume]]</f>
        <v>350</v>
      </c>
      <c r="E1748">
        <f>ROUNDUP(Table2[[#This Row],[Volume]]/'Input Data'!$B$13,0)</f>
        <v>10</v>
      </c>
      <c r="F1748">
        <f>-Table2[[#This Row],[Multiplier]]*'Input Data'!$B$3</f>
        <v>500000</v>
      </c>
      <c r="G1748">
        <f>(1 - (1 / (1 + EXP(-((Table2[[#This Row],[Volume]] / 1000) - 4.25))))) * 0.4 + 0.6</f>
        <v>0.60273085296885531</v>
      </c>
      <c r="H1748">
        <f>Table2[[#This Row],[Sigmoid]]*'Input Data'!$B$7</f>
        <v>452.04813972664147</v>
      </c>
    </row>
    <row r="1749" spans="1:8" x14ac:dyDescent="0.25">
      <c r="A1749">
        <v>9235</v>
      </c>
      <c r="B1749">
        <f>IF(Table2[[#This Row],[Volume]]&lt;'Input Data'!$B$9,'Input Data'!$B$9,IF(Table2[[#This Row],[Volume]]&gt;'Input Data'!$B$10,'Input Data'!$B$10,Table2[[#This Row],[Volume]]))</f>
        <v>8000</v>
      </c>
      <c r="C1749" s="18">
        <f>ROUNDDOWN((Table2[[#This Row],[Volume Used]]-'Input Data'!$B$9)/'Input Data'!$B$11,0)*'Input Data'!$B$12</f>
        <v>0.30000000000000004</v>
      </c>
      <c r="D1749" s="15">
        <f>-(Table2[[#This Row],[Volume]]*(1-Table2[[#This Row],[Discount]])*'Input Data'!$B$2)/Table2[[#This Row],[Volume]]</f>
        <v>350</v>
      </c>
      <c r="E1749">
        <f>ROUNDUP(Table2[[#This Row],[Volume]]/'Input Data'!$B$13,0)</f>
        <v>10</v>
      </c>
      <c r="F1749">
        <f>-Table2[[#This Row],[Multiplier]]*'Input Data'!$B$3</f>
        <v>500000</v>
      </c>
      <c r="G1749">
        <f>(1 - (1 / (1 + EXP(-((Table2[[#This Row],[Volume]] / 1000) - 4.25))))) * 0.4 + 0.6</f>
        <v>0.60271732530904165</v>
      </c>
      <c r="H1749">
        <f>Table2[[#This Row],[Sigmoid]]*'Input Data'!$B$7</f>
        <v>452.03799398178126</v>
      </c>
    </row>
    <row r="1750" spans="1:8" x14ac:dyDescent="0.25">
      <c r="A1750">
        <v>9240</v>
      </c>
      <c r="B1750">
        <f>IF(Table2[[#This Row],[Volume]]&lt;'Input Data'!$B$9,'Input Data'!$B$9,IF(Table2[[#This Row],[Volume]]&gt;'Input Data'!$B$10,'Input Data'!$B$10,Table2[[#This Row],[Volume]]))</f>
        <v>8000</v>
      </c>
      <c r="C1750" s="18">
        <f>ROUNDDOWN((Table2[[#This Row],[Volume Used]]-'Input Data'!$B$9)/'Input Data'!$B$11,0)*'Input Data'!$B$12</f>
        <v>0.30000000000000004</v>
      </c>
      <c r="D1750" s="15">
        <f>-(Table2[[#This Row],[Volume]]*(1-Table2[[#This Row],[Discount]])*'Input Data'!$B$2)/Table2[[#This Row],[Volume]]</f>
        <v>350</v>
      </c>
      <c r="E1750">
        <f>ROUNDUP(Table2[[#This Row],[Volume]]/'Input Data'!$B$13,0)</f>
        <v>10</v>
      </c>
      <c r="F1750">
        <f>-Table2[[#This Row],[Multiplier]]*'Input Data'!$B$3</f>
        <v>500000</v>
      </c>
      <c r="G1750">
        <f>(1 - (1 / (1 + EXP(-((Table2[[#This Row],[Volume]] / 1000) - 4.25))))) * 0.4 + 0.6</f>
        <v>0.60270386420428523</v>
      </c>
      <c r="H1750">
        <f>Table2[[#This Row],[Sigmoid]]*'Input Data'!$B$7</f>
        <v>452.02789815321393</v>
      </c>
    </row>
    <row r="1751" spans="1:8" x14ac:dyDescent="0.25">
      <c r="A1751">
        <v>9245</v>
      </c>
      <c r="B1751">
        <f>IF(Table2[[#This Row],[Volume]]&lt;'Input Data'!$B$9,'Input Data'!$B$9,IF(Table2[[#This Row],[Volume]]&gt;'Input Data'!$B$10,'Input Data'!$B$10,Table2[[#This Row],[Volume]]))</f>
        <v>8000</v>
      </c>
      <c r="C1751" s="18">
        <f>ROUNDDOWN((Table2[[#This Row],[Volume Used]]-'Input Data'!$B$9)/'Input Data'!$B$11,0)*'Input Data'!$B$12</f>
        <v>0.30000000000000004</v>
      </c>
      <c r="D1751" s="15">
        <f>-(Table2[[#This Row],[Volume]]*(1-Table2[[#This Row],[Discount]])*'Input Data'!$B$2)/Table2[[#This Row],[Volume]]</f>
        <v>350</v>
      </c>
      <c r="E1751">
        <f>ROUNDUP(Table2[[#This Row],[Volume]]/'Input Data'!$B$13,0)</f>
        <v>10</v>
      </c>
      <c r="F1751">
        <f>-Table2[[#This Row],[Multiplier]]*'Input Data'!$B$3</f>
        <v>500000</v>
      </c>
      <c r="G1751">
        <f>(1 - (1 / (1 + EXP(-((Table2[[#This Row],[Volume]] / 1000) - 4.25))))) * 0.4 + 0.6</f>
        <v>0.60269046933164794</v>
      </c>
      <c r="H1751">
        <f>Table2[[#This Row],[Sigmoid]]*'Input Data'!$B$7</f>
        <v>452.01785199873598</v>
      </c>
    </row>
    <row r="1752" spans="1:8" x14ac:dyDescent="0.25">
      <c r="A1752">
        <v>9250</v>
      </c>
      <c r="B1752">
        <f>IF(Table2[[#This Row],[Volume]]&lt;'Input Data'!$B$9,'Input Data'!$B$9,IF(Table2[[#This Row],[Volume]]&gt;'Input Data'!$B$10,'Input Data'!$B$10,Table2[[#This Row],[Volume]]))</f>
        <v>8000</v>
      </c>
      <c r="C1752" s="18">
        <f>ROUNDDOWN((Table2[[#This Row],[Volume Used]]-'Input Data'!$B$9)/'Input Data'!$B$11,0)*'Input Data'!$B$12</f>
        <v>0.30000000000000004</v>
      </c>
      <c r="D1752" s="15">
        <f>-(Table2[[#This Row],[Volume]]*(1-Table2[[#This Row],[Discount]])*'Input Data'!$B$2)/Table2[[#This Row],[Volume]]</f>
        <v>350</v>
      </c>
      <c r="E1752">
        <f>ROUNDUP(Table2[[#This Row],[Volume]]/'Input Data'!$B$13,0)</f>
        <v>10</v>
      </c>
      <c r="F1752">
        <f>-Table2[[#This Row],[Multiplier]]*'Input Data'!$B$3</f>
        <v>500000</v>
      </c>
      <c r="G1752">
        <f>(1 - (1 / (1 + EXP(-((Table2[[#This Row],[Volume]] / 1000) - 4.25))))) * 0.4 + 0.6</f>
        <v>0.60267714036971387</v>
      </c>
      <c r="H1752">
        <f>Table2[[#This Row],[Sigmoid]]*'Input Data'!$B$7</f>
        <v>452.00785527728539</v>
      </c>
    </row>
    <row r="1753" spans="1:8" x14ac:dyDescent="0.25">
      <c r="A1753">
        <v>9255</v>
      </c>
      <c r="B1753">
        <f>IF(Table2[[#This Row],[Volume]]&lt;'Input Data'!$B$9,'Input Data'!$B$9,IF(Table2[[#This Row],[Volume]]&gt;'Input Data'!$B$10,'Input Data'!$B$10,Table2[[#This Row],[Volume]]))</f>
        <v>8000</v>
      </c>
      <c r="C1753" s="18">
        <f>ROUNDDOWN((Table2[[#This Row],[Volume Used]]-'Input Data'!$B$9)/'Input Data'!$B$11,0)*'Input Data'!$B$12</f>
        <v>0.30000000000000004</v>
      </c>
      <c r="D1753" s="15">
        <f>-(Table2[[#This Row],[Volume]]*(1-Table2[[#This Row],[Discount]])*'Input Data'!$B$2)/Table2[[#This Row],[Volume]]</f>
        <v>350</v>
      </c>
      <c r="E1753">
        <f>ROUNDUP(Table2[[#This Row],[Volume]]/'Input Data'!$B$13,0)</f>
        <v>10</v>
      </c>
      <c r="F1753">
        <f>-Table2[[#This Row],[Multiplier]]*'Input Data'!$B$3</f>
        <v>500000</v>
      </c>
      <c r="G1753">
        <f>(1 - (1 / (1 + EXP(-((Table2[[#This Row],[Volume]] / 1000) - 4.25))))) * 0.4 + 0.6</f>
        <v>0.60266387699858337</v>
      </c>
      <c r="H1753">
        <f>Table2[[#This Row],[Sigmoid]]*'Input Data'!$B$7</f>
        <v>451.99790774893751</v>
      </c>
    </row>
    <row r="1754" spans="1:8" x14ac:dyDescent="0.25">
      <c r="A1754">
        <v>9260</v>
      </c>
      <c r="B1754">
        <f>IF(Table2[[#This Row],[Volume]]&lt;'Input Data'!$B$9,'Input Data'!$B$9,IF(Table2[[#This Row],[Volume]]&gt;'Input Data'!$B$10,'Input Data'!$B$10,Table2[[#This Row],[Volume]]))</f>
        <v>8000</v>
      </c>
      <c r="C1754" s="18">
        <f>ROUNDDOWN((Table2[[#This Row],[Volume Used]]-'Input Data'!$B$9)/'Input Data'!$B$11,0)*'Input Data'!$B$12</f>
        <v>0.30000000000000004</v>
      </c>
      <c r="D1754" s="15">
        <f>-(Table2[[#This Row],[Volume]]*(1-Table2[[#This Row],[Discount]])*'Input Data'!$B$2)/Table2[[#This Row],[Volume]]</f>
        <v>350</v>
      </c>
      <c r="E1754">
        <f>ROUNDUP(Table2[[#This Row],[Volume]]/'Input Data'!$B$13,0)</f>
        <v>10</v>
      </c>
      <c r="F1754">
        <f>-Table2[[#This Row],[Multiplier]]*'Input Data'!$B$3</f>
        <v>500000</v>
      </c>
      <c r="G1754">
        <f>(1 - (1 / (1 + EXP(-((Table2[[#This Row],[Volume]] / 1000) - 4.25))))) * 0.4 + 0.6</f>
        <v>0.60265067889986523</v>
      </c>
      <c r="H1754">
        <f>Table2[[#This Row],[Sigmoid]]*'Input Data'!$B$7</f>
        <v>451.98800917489893</v>
      </c>
    </row>
    <row r="1755" spans="1:8" x14ac:dyDescent="0.25">
      <c r="A1755">
        <v>9265</v>
      </c>
      <c r="B1755">
        <f>IF(Table2[[#This Row],[Volume]]&lt;'Input Data'!$B$9,'Input Data'!$B$9,IF(Table2[[#This Row],[Volume]]&gt;'Input Data'!$B$10,'Input Data'!$B$10,Table2[[#This Row],[Volume]]))</f>
        <v>8000</v>
      </c>
      <c r="C1755" s="18">
        <f>ROUNDDOWN((Table2[[#This Row],[Volume Used]]-'Input Data'!$B$9)/'Input Data'!$B$11,0)*'Input Data'!$B$12</f>
        <v>0.30000000000000004</v>
      </c>
      <c r="D1755" s="15">
        <f>-(Table2[[#This Row],[Volume]]*(1-Table2[[#This Row],[Discount]])*'Input Data'!$B$2)/Table2[[#This Row],[Volume]]</f>
        <v>350</v>
      </c>
      <c r="E1755">
        <f>ROUNDUP(Table2[[#This Row],[Volume]]/'Input Data'!$B$13,0)</f>
        <v>10</v>
      </c>
      <c r="F1755">
        <f>-Table2[[#This Row],[Multiplier]]*'Input Data'!$B$3</f>
        <v>500000</v>
      </c>
      <c r="G1755">
        <f>(1 - (1 / (1 + EXP(-((Table2[[#This Row],[Volume]] / 1000) - 4.25))))) * 0.4 + 0.6</f>
        <v>0.6026375457566705</v>
      </c>
      <c r="H1755">
        <f>Table2[[#This Row],[Sigmoid]]*'Input Data'!$B$7</f>
        <v>451.9781593175029</v>
      </c>
    </row>
    <row r="1756" spans="1:8" x14ac:dyDescent="0.25">
      <c r="A1756">
        <v>9270</v>
      </c>
      <c r="B1756">
        <f>IF(Table2[[#This Row],[Volume]]&lt;'Input Data'!$B$9,'Input Data'!$B$9,IF(Table2[[#This Row],[Volume]]&gt;'Input Data'!$B$10,'Input Data'!$B$10,Table2[[#This Row],[Volume]]))</f>
        <v>8000</v>
      </c>
      <c r="C1756" s="18">
        <f>ROUNDDOWN((Table2[[#This Row],[Volume Used]]-'Input Data'!$B$9)/'Input Data'!$B$11,0)*'Input Data'!$B$12</f>
        <v>0.30000000000000004</v>
      </c>
      <c r="D1756" s="15">
        <f>-(Table2[[#This Row],[Volume]]*(1-Table2[[#This Row],[Discount]])*'Input Data'!$B$2)/Table2[[#This Row],[Volume]]</f>
        <v>350</v>
      </c>
      <c r="E1756">
        <f>ROUNDUP(Table2[[#This Row],[Volume]]/'Input Data'!$B$13,0)</f>
        <v>10</v>
      </c>
      <c r="F1756">
        <f>-Table2[[#This Row],[Multiplier]]*'Input Data'!$B$3</f>
        <v>500000</v>
      </c>
      <c r="G1756">
        <f>(1 - (1 / (1 + EXP(-((Table2[[#This Row],[Volume]] / 1000) - 4.25))))) * 0.4 + 0.6</f>
        <v>0.60262447725360646</v>
      </c>
      <c r="H1756">
        <f>Table2[[#This Row],[Sigmoid]]*'Input Data'!$B$7</f>
        <v>451.96835794020484</v>
      </c>
    </row>
    <row r="1757" spans="1:8" x14ac:dyDescent="0.25">
      <c r="A1757">
        <v>9275</v>
      </c>
      <c r="B1757">
        <f>IF(Table2[[#This Row],[Volume]]&lt;'Input Data'!$B$9,'Input Data'!$B$9,IF(Table2[[#This Row],[Volume]]&gt;'Input Data'!$B$10,'Input Data'!$B$10,Table2[[#This Row],[Volume]]))</f>
        <v>8000</v>
      </c>
      <c r="C1757" s="18">
        <f>ROUNDDOWN((Table2[[#This Row],[Volume Used]]-'Input Data'!$B$9)/'Input Data'!$B$11,0)*'Input Data'!$B$12</f>
        <v>0.30000000000000004</v>
      </c>
      <c r="D1757" s="15">
        <f>-(Table2[[#This Row],[Volume]]*(1-Table2[[#This Row],[Discount]])*'Input Data'!$B$2)/Table2[[#This Row],[Volume]]</f>
        <v>350</v>
      </c>
      <c r="E1757">
        <f>ROUNDUP(Table2[[#This Row],[Volume]]/'Input Data'!$B$13,0)</f>
        <v>10</v>
      </c>
      <c r="F1757">
        <f>-Table2[[#This Row],[Multiplier]]*'Input Data'!$B$3</f>
        <v>500000</v>
      </c>
      <c r="G1757">
        <f>(1 - (1 / (1 + EXP(-((Table2[[#This Row],[Volume]] / 1000) - 4.25))))) * 0.4 + 0.6</f>
        <v>0.60261147307676866</v>
      </c>
      <c r="H1757">
        <f>Table2[[#This Row],[Sigmoid]]*'Input Data'!$B$7</f>
        <v>451.95860480757648</v>
      </c>
    </row>
    <row r="1758" spans="1:8" x14ac:dyDescent="0.25">
      <c r="A1758">
        <v>9280</v>
      </c>
      <c r="B1758">
        <f>IF(Table2[[#This Row],[Volume]]&lt;'Input Data'!$B$9,'Input Data'!$B$9,IF(Table2[[#This Row],[Volume]]&gt;'Input Data'!$B$10,'Input Data'!$B$10,Table2[[#This Row],[Volume]]))</f>
        <v>8000</v>
      </c>
      <c r="C1758" s="18">
        <f>ROUNDDOWN((Table2[[#This Row],[Volume Used]]-'Input Data'!$B$9)/'Input Data'!$B$11,0)*'Input Data'!$B$12</f>
        <v>0.30000000000000004</v>
      </c>
      <c r="D1758" s="15">
        <f>-(Table2[[#This Row],[Volume]]*(1-Table2[[#This Row],[Discount]])*'Input Data'!$B$2)/Table2[[#This Row],[Volume]]</f>
        <v>350</v>
      </c>
      <c r="E1758">
        <f>ROUNDUP(Table2[[#This Row],[Volume]]/'Input Data'!$B$13,0)</f>
        <v>10</v>
      </c>
      <c r="F1758">
        <f>-Table2[[#This Row],[Multiplier]]*'Input Data'!$B$3</f>
        <v>500000</v>
      </c>
      <c r="G1758">
        <f>(1 - (1 / (1 + EXP(-((Table2[[#This Row],[Volume]] / 1000) - 4.25))))) * 0.4 + 0.6</f>
        <v>0.60259853291373533</v>
      </c>
      <c r="H1758">
        <f>Table2[[#This Row],[Sigmoid]]*'Input Data'!$B$7</f>
        <v>451.94889968530151</v>
      </c>
    </row>
    <row r="1759" spans="1:8" x14ac:dyDescent="0.25">
      <c r="A1759">
        <v>9285</v>
      </c>
      <c r="B1759">
        <f>IF(Table2[[#This Row],[Volume]]&lt;'Input Data'!$B$9,'Input Data'!$B$9,IF(Table2[[#This Row],[Volume]]&gt;'Input Data'!$B$10,'Input Data'!$B$10,Table2[[#This Row],[Volume]]))</f>
        <v>8000</v>
      </c>
      <c r="C1759" s="18">
        <f>ROUNDDOWN((Table2[[#This Row],[Volume Used]]-'Input Data'!$B$9)/'Input Data'!$B$11,0)*'Input Data'!$B$12</f>
        <v>0.30000000000000004</v>
      </c>
      <c r="D1759" s="15">
        <f>-(Table2[[#This Row],[Volume]]*(1-Table2[[#This Row],[Discount]])*'Input Data'!$B$2)/Table2[[#This Row],[Volume]]</f>
        <v>350</v>
      </c>
      <c r="E1759">
        <f>ROUNDUP(Table2[[#This Row],[Volume]]/'Input Data'!$B$13,0)</f>
        <v>10</v>
      </c>
      <c r="F1759">
        <f>-Table2[[#This Row],[Multiplier]]*'Input Data'!$B$3</f>
        <v>500000</v>
      </c>
      <c r="G1759">
        <f>(1 - (1 / (1 + EXP(-((Table2[[#This Row],[Volume]] / 1000) - 4.25))))) * 0.4 + 0.6</f>
        <v>0.60258565645356055</v>
      </c>
      <c r="H1759">
        <f>Table2[[#This Row],[Sigmoid]]*'Input Data'!$B$7</f>
        <v>451.93924234017044</v>
      </c>
    </row>
    <row r="1760" spans="1:8" x14ac:dyDescent="0.25">
      <c r="A1760">
        <v>9290</v>
      </c>
      <c r="B1760">
        <f>IF(Table2[[#This Row],[Volume]]&lt;'Input Data'!$B$9,'Input Data'!$B$9,IF(Table2[[#This Row],[Volume]]&gt;'Input Data'!$B$10,'Input Data'!$B$10,Table2[[#This Row],[Volume]]))</f>
        <v>8000</v>
      </c>
      <c r="C1760" s="18">
        <f>ROUNDDOWN((Table2[[#This Row],[Volume Used]]-'Input Data'!$B$9)/'Input Data'!$B$11,0)*'Input Data'!$B$12</f>
        <v>0.30000000000000004</v>
      </c>
      <c r="D1760" s="15">
        <f>-(Table2[[#This Row],[Volume]]*(1-Table2[[#This Row],[Discount]])*'Input Data'!$B$2)/Table2[[#This Row],[Volume]]</f>
        <v>350</v>
      </c>
      <c r="E1760">
        <f>ROUNDUP(Table2[[#This Row],[Volume]]/'Input Data'!$B$13,0)</f>
        <v>10</v>
      </c>
      <c r="F1760">
        <f>-Table2[[#This Row],[Multiplier]]*'Input Data'!$B$3</f>
        <v>500000</v>
      </c>
      <c r="G1760">
        <f>(1 - (1 / (1 + EXP(-((Table2[[#This Row],[Volume]] / 1000) - 4.25))))) * 0.4 + 0.6</f>
        <v>0.60257284338676753</v>
      </c>
      <c r="H1760">
        <f>Table2[[#This Row],[Sigmoid]]*'Input Data'!$B$7</f>
        <v>451.92963254007566</v>
      </c>
    </row>
    <row r="1761" spans="1:8" x14ac:dyDescent="0.25">
      <c r="A1761">
        <v>9295</v>
      </c>
      <c r="B1761">
        <f>IF(Table2[[#This Row],[Volume]]&lt;'Input Data'!$B$9,'Input Data'!$B$9,IF(Table2[[#This Row],[Volume]]&gt;'Input Data'!$B$10,'Input Data'!$B$10,Table2[[#This Row],[Volume]]))</f>
        <v>8000</v>
      </c>
      <c r="C1761" s="18">
        <f>ROUNDDOWN((Table2[[#This Row],[Volume Used]]-'Input Data'!$B$9)/'Input Data'!$B$11,0)*'Input Data'!$B$12</f>
        <v>0.30000000000000004</v>
      </c>
      <c r="D1761" s="15">
        <f>-(Table2[[#This Row],[Volume]]*(1-Table2[[#This Row],[Discount]])*'Input Data'!$B$2)/Table2[[#This Row],[Volume]]</f>
        <v>350</v>
      </c>
      <c r="E1761">
        <f>ROUNDUP(Table2[[#This Row],[Volume]]/'Input Data'!$B$13,0)</f>
        <v>10</v>
      </c>
      <c r="F1761">
        <f>-Table2[[#This Row],[Multiplier]]*'Input Data'!$B$3</f>
        <v>500000</v>
      </c>
      <c r="G1761">
        <f>(1 - (1 / (1 + EXP(-((Table2[[#This Row],[Volume]] / 1000) - 4.25))))) * 0.4 + 0.6</f>
        <v>0.60256009340534189</v>
      </c>
      <c r="H1761">
        <f>Table2[[#This Row],[Sigmoid]]*'Input Data'!$B$7</f>
        <v>451.92007005400643</v>
      </c>
    </row>
    <row r="1762" spans="1:8" x14ac:dyDescent="0.25">
      <c r="A1762">
        <v>9300</v>
      </c>
      <c r="B1762">
        <f>IF(Table2[[#This Row],[Volume]]&lt;'Input Data'!$B$9,'Input Data'!$B$9,IF(Table2[[#This Row],[Volume]]&gt;'Input Data'!$B$10,'Input Data'!$B$10,Table2[[#This Row],[Volume]]))</f>
        <v>8000</v>
      </c>
      <c r="C1762" s="18">
        <f>ROUNDDOWN((Table2[[#This Row],[Volume Used]]-'Input Data'!$B$9)/'Input Data'!$B$11,0)*'Input Data'!$B$12</f>
        <v>0.30000000000000004</v>
      </c>
      <c r="D1762" s="15">
        <f>-(Table2[[#This Row],[Volume]]*(1-Table2[[#This Row],[Discount]])*'Input Data'!$B$2)/Table2[[#This Row],[Volume]]</f>
        <v>350</v>
      </c>
      <c r="E1762">
        <f>ROUNDUP(Table2[[#This Row],[Volume]]/'Input Data'!$B$13,0)</f>
        <v>10</v>
      </c>
      <c r="F1762">
        <f>-Table2[[#This Row],[Multiplier]]*'Input Data'!$B$3</f>
        <v>500000</v>
      </c>
      <c r="G1762">
        <f>(1 - (1 / (1 + EXP(-((Table2[[#This Row],[Volume]] / 1000) - 4.25))))) * 0.4 + 0.6</f>
        <v>0.60254740620272618</v>
      </c>
      <c r="H1762">
        <f>Table2[[#This Row],[Sigmoid]]*'Input Data'!$B$7</f>
        <v>451.91055465204465</v>
      </c>
    </row>
    <row r="1763" spans="1:8" x14ac:dyDescent="0.25">
      <c r="A1763">
        <v>9305</v>
      </c>
      <c r="B1763">
        <f>IF(Table2[[#This Row],[Volume]]&lt;'Input Data'!$B$9,'Input Data'!$B$9,IF(Table2[[#This Row],[Volume]]&gt;'Input Data'!$B$10,'Input Data'!$B$10,Table2[[#This Row],[Volume]]))</f>
        <v>8000</v>
      </c>
      <c r="C1763" s="18">
        <f>ROUNDDOWN((Table2[[#This Row],[Volume Used]]-'Input Data'!$B$9)/'Input Data'!$B$11,0)*'Input Data'!$B$12</f>
        <v>0.30000000000000004</v>
      </c>
      <c r="D1763" s="15">
        <f>-(Table2[[#This Row],[Volume]]*(1-Table2[[#This Row],[Discount]])*'Input Data'!$B$2)/Table2[[#This Row],[Volume]]</f>
        <v>350</v>
      </c>
      <c r="E1763">
        <f>ROUNDUP(Table2[[#This Row],[Volume]]/'Input Data'!$B$13,0)</f>
        <v>10</v>
      </c>
      <c r="F1763">
        <f>-Table2[[#This Row],[Multiplier]]*'Input Data'!$B$3</f>
        <v>500000</v>
      </c>
      <c r="G1763">
        <f>(1 - (1 / (1 + EXP(-((Table2[[#This Row],[Volume]] / 1000) - 4.25))))) * 0.4 + 0.6</f>
        <v>0.60253478147381201</v>
      </c>
      <c r="H1763">
        <f>Table2[[#This Row],[Sigmoid]]*'Input Data'!$B$7</f>
        <v>451.90108610535901</v>
      </c>
    </row>
    <row r="1764" spans="1:8" x14ac:dyDescent="0.25">
      <c r="A1764">
        <v>9310</v>
      </c>
      <c r="B1764">
        <f>IF(Table2[[#This Row],[Volume]]&lt;'Input Data'!$B$9,'Input Data'!$B$9,IF(Table2[[#This Row],[Volume]]&gt;'Input Data'!$B$10,'Input Data'!$B$10,Table2[[#This Row],[Volume]]))</f>
        <v>8000</v>
      </c>
      <c r="C1764" s="18">
        <f>ROUNDDOWN((Table2[[#This Row],[Volume Used]]-'Input Data'!$B$9)/'Input Data'!$B$11,0)*'Input Data'!$B$12</f>
        <v>0.30000000000000004</v>
      </c>
      <c r="D1764" s="15">
        <f>-(Table2[[#This Row],[Volume]]*(1-Table2[[#This Row],[Discount]])*'Input Data'!$B$2)/Table2[[#This Row],[Volume]]</f>
        <v>350</v>
      </c>
      <c r="E1764">
        <f>ROUNDUP(Table2[[#This Row],[Volume]]/'Input Data'!$B$13,0)</f>
        <v>10</v>
      </c>
      <c r="F1764">
        <f>-Table2[[#This Row],[Multiplier]]*'Input Data'!$B$3</f>
        <v>500000</v>
      </c>
      <c r="G1764">
        <f>(1 - (1 / (1 + EXP(-((Table2[[#This Row],[Volume]] / 1000) - 4.25))))) * 0.4 + 0.6</f>
        <v>0.60252221891493429</v>
      </c>
      <c r="H1764">
        <f>Table2[[#This Row],[Sigmoid]]*'Input Data'!$B$7</f>
        <v>451.89166418620073</v>
      </c>
    </row>
    <row r="1765" spans="1:8" x14ac:dyDescent="0.25">
      <c r="A1765">
        <v>9315</v>
      </c>
      <c r="B1765">
        <f>IF(Table2[[#This Row],[Volume]]&lt;'Input Data'!$B$9,'Input Data'!$B$9,IF(Table2[[#This Row],[Volume]]&gt;'Input Data'!$B$10,'Input Data'!$B$10,Table2[[#This Row],[Volume]]))</f>
        <v>8000</v>
      </c>
      <c r="C1765" s="18">
        <f>ROUNDDOWN((Table2[[#This Row],[Volume Used]]-'Input Data'!$B$9)/'Input Data'!$B$11,0)*'Input Data'!$B$12</f>
        <v>0.30000000000000004</v>
      </c>
      <c r="D1765" s="15">
        <f>-(Table2[[#This Row],[Volume]]*(1-Table2[[#This Row],[Discount]])*'Input Data'!$B$2)/Table2[[#This Row],[Volume]]</f>
        <v>350</v>
      </c>
      <c r="E1765">
        <f>ROUNDUP(Table2[[#This Row],[Volume]]/'Input Data'!$B$13,0)</f>
        <v>10</v>
      </c>
      <c r="F1765">
        <f>-Table2[[#This Row],[Multiplier]]*'Input Data'!$B$3</f>
        <v>500000</v>
      </c>
      <c r="G1765">
        <f>(1 - (1 / (1 + EXP(-((Table2[[#This Row],[Volume]] / 1000) - 4.25))))) * 0.4 + 0.6</f>
        <v>0.60250971822386512</v>
      </c>
      <c r="H1765">
        <f>Table2[[#This Row],[Sigmoid]]*'Input Data'!$B$7</f>
        <v>451.88228866789882</v>
      </c>
    </row>
    <row r="1766" spans="1:8" x14ac:dyDescent="0.25">
      <c r="A1766">
        <v>9320</v>
      </c>
      <c r="B1766">
        <f>IF(Table2[[#This Row],[Volume]]&lt;'Input Data'!$B$9,'Input Data'!$B$9,IF(Table2[[#This Row],[Volume]]&gt;'Input Data'!$B$10,'Input Data'!$B$10,Table2[[#This Row],[Volume]]))</f>
        <v>8000</v>
      </c>
      <c r="C1766" s="18">
        <f>ROUNDDOWN((Table2[[#This Row],[Volume Used]]-'Input Data'!$B$9)/'Input Data'!$B$11,0)*'Input Data'!$B$12</f>
        <v>0.30000000000000004</v>
      </c>
      <c r="D1766" s="15">
        <f>-(Table2[[#This Row],[Volume]]*(1-Table2[[#This Row],[Discount]])*'Input Data'!$B$2)/Table2[[#This Row],[Volume]]</f>
        <v>350</v>
      </c>
      <c r="E1766">
        <f>ROUNDUP(Table2[[#This Row],[Volume]]/'Input Data'!$B$13,0)</f>
        <v>10</v>
      </c>
      <c r="F1766">
        <f>-Table2[[#This Row],[Multiplier]]*'Input Data'!$B$3</f>
        <v>500000</v>
      </c>
      <c r="G1766">
        <f>(1 - (1 / (1 + EXP(-((Table2[[#This Row],[Volume]] / 1000) - 4.25))))) * 0.4 + 0.6</f>
        <v>0.60249727909980655</v>
      </c>
      <c r="H1766">
        <f>Table2[[#This Row],[Sigmoid]]*'Input Data'!$B$7</f>
        <v>451.87295932485489</v>
      </c>
    </row>
    <row r="1767" spans="1:8" x14ac:dyDescent="0.25">
      <c r="A1767">
        <v>9325</v>
      </c>
      <c r="B1767">
        <f>IF(Table2[[#This Row],[Volume]]&lt;'Input Data'!$B$9,'Input Data'!$B$9,IF(Table2[[#This Row],[Volume]]&gt;'Input Data'!$B$10,'Input Data'!$B$10,Table2[[#This Row],[Volume]]))</f>
        <v>8000</v>
      </c>
      <c r="C1767" s="18">
        <f>ROUNDDOWN((Table2[[#This Row],[Volume Used]]-'Input Data'!$B$9)/'Input Data'!$B$11,0)*'Input Data'!$B$12</f>
        <v>0.30000000000000004</v>
      </c>
      <c r="D1767" s="15">
        <f>-(Table2[[#This Row],[Volume]]*(1-Table2[[#This Row],[Discount]])*'Input Data'!$B$2)/Table2[[#This Row],[Volume]]</f>
        <v>350</v>
      </c>
      <c r="E1767">
        <f>ROUNDUP(Table2[[#This Row],[Volume]]/'Input Data'!$B$13,0)</f>
        <v>10</v>
      </c>
      <c r="F1767">
        <f>-Table2[[#This Row],[Multiplier]]*'Input Data'!$B$3</f>
        <v>500000</v>
      </c>
      <c r="G1767">
        <f>(1 - (1 / (1 + EXP(-((Table2[[#This Row],[Volume]] / 1000) - 4.25))))) * 0.4 + 0.6</f>
        <v>0.60248490124338505</v>
      </c>
      <c r="H1767">
        <f>Table2[[#This Row],[Sigmoid]]*'Input Data'!$B$7</f>
        <v>451.8636759325388</v>
      </c>
    </row>
    <row r="1768" spans="1:8" x14ac:dyDescent="0.25">
      <c r="A1768">
        <v>9330</v>
      </c>
      <c r="B1768">
        <f>IF(Table2[[#This Row],[Volume]]&lt;'Input Data'!$B$9,'Input Data'!$B$9,IF(Table2[[#This Row],[Volume]]&gt;'Input Data'!$B$10,'Input Data'!$B$10,Table2[[#This Row],[Volume]]))</f>
        <v>8000</v>
      </c>
      <c r="C1768" s="18">
        <f>ROUNDDOWN((Table2[[#This Row],[Volume Used]]-'Input Data'!$B$9)/'Input Data'!$B$11,0)*'Input Data'!$B$12</f>
        <v>0.30000000000000004</v>
      </c>
      <c r="D1768" s="15">
        <f>-(Table2[[#This Row],[Volume]]*(1-Table2[[#This Row],[Discount]])*'Input Data'!$B$2)/Table2[[#This Row],[Volume]]</f>
        <v>350</v>
      </c>
      <c r="E1768">
        <f>ROUNDUP(Table2[[#This Row],[Volume]]/'Input Data'!$B$13,0)</f>
        <v>10</v>
      </c>
      <c r="F1768">
        <f>-Table2[[#This Row],[Multiplier]]*'Input Data'!$B$3</f>
        <v>500000</v>
      </c>
      <c r="G1768">
        <f>(1 - (1 / (1 + EXP(-((Table2[[#This Row],[Volume]] / 1000) - 4.25))))) * 0.4 + 0.6</f>
        <v>0.60247258435664441</v>
      </c>
      <c r="H1768">
        <f>Table2[[#This Row],[Sigmoid]]*'Input Data'!$B$7</f>
        <v>451.85443826748332</v>
      </c>
    </row>
    <row r="1769" spans="1:8" x14ac:dyDescent="0.25">
      <c r="A1769">
        <v>9335</v>
      </c>
      <c r="B1769">
        <f>IF(Table2[[#This Row],[Volume]]&lt;'Input Data'!$B$9,'Input Data'!$B$9,IF(Table2[[#This Row],[Volume]]&gt;'Input Data'!$B$10,'Input Data'!$B$10,Table2[[#This Row],[Volume]]))</f>
        <v>8000</v>
      </c>
      <c r="C1769" s="18">
        <f>ROUNDDOWN((Table2[[#This Row],[Volume Used]]-'Input Data'!$B$9)/'Input Data'!$B$11,0)*'Input Data'!$B$12</f>
        <v>0.30000000000000004</v>
      </c>
      <c r="D1769" s="15">
        <f>-(Table2[[#This Row],[Volume]]*(1-Table2[[#This Row],[Discount]])*'Input Data'!$B$2)/Table2[[#This Row],[Volume]]</f>
        <v>350</v>
      </c>
      <c r="E1769">
        <f>ROUNDUP(Table2[[#This Row],[Volume]]/'Input Data'!$B$13,0)</f>
        <v>10</v>
      </c>
      <c r="F1769">
        <f>-Table2[[#This Row],[Multiplier]]*'Input Data'!$B$3</f>
        <v>500000</v>
      </c>
      <c r="G1769">
        <f>(1 - (1 / (1 + EXP(-((Table2[[#This Row],[Volume]] / 1000) - 4.25))))) * 0.4 + 0.6</f>
        <v>0.60246032814303996</v>
      </c>
      <c r="H1769">
        <f>Table2[[#This Row],[Sigmoid]]*'Input Data'!$B$7</f>
        <v>451.84524610727999</v>
      </c>
    </row>
    <row r="1770" spans="1:8" x14ac:dyDescent="0.25">
      <c r="A1770">
        <v>9340</v>
      </c>
      <c r="B1770">
        <f>IF(Table2[[#This Row],[Volume]]&lt;'Input Data'!$B$9,'Input Data'!$B$9,IF(Table2[[#This Row],[Volume]]&gt;'Input Data'!$B$10,'Input Data'!$B$10,Table2[[#This Row],[Volume]]))</f>
        <v>8000</v>
      </c>
      <c r="C1770" s="18">
        <f>ROUNDDOWN((Table2[[#This Row],[Volume Used]]-'Input Data'!$B$9)/'Input Data'!$B$11,0)*'Input Data'!$B$12</f>
        <v>0.30000000000000004</v>
      </c>
      <c r="D1770" s="15">
        <f>-(Table2[[#This Row],[Volume]]*(1-Table2[[#This Row],[Discount]])*'Input Data'!$B$2)/Table2[[#This Row],[Volume]]</f>
        <v>350</v>
      </c>
      <c r="E1770">
        <f>ROUNDUP(Table2[[#This Row],[Volume]]/'Input Data'!$B$13,0)</f>
        <v>10</v>
      </c>
      <c r="F1770">
        <f>-Table2[[#This Row],[Multiplier]]*'Input Data'!$B$3</f>
        <v>500000</v>
      </c>
      <c r="G1770">
        <f>(1 - (1 / (1 + EXP(-((Table2[[#This Row],[Volume]] / 1000) - 4.25))))) * 0.4 + 0.6</f>
        <v>0.60244813230743199</v>
      </c>
      <c r="H1770">
        <f>Table2[[#This Row],[Sigmoid]]*'Input Data'!$B$7</f>
        <v>451.83609923057401</v>
      </c>
    </row>
    <row r="1771" spans="1:8" x14ac:dyDescent="0.25">
      <c r="A1771">
        <v>9345</v>
      </c>
      <c r="B1771">
        <f>IF(Table2[[#This Row],[Volume]]&lt;'Input Data'!$B$9,'Input Data'!$B$9,IF(Table2[[#This Row],[Volume]]&gt;'Input Data'!$B$10,'Input Data'!$B$10,Table2[[#This Row],[Volume]]))</f>
        <v>8000</v>
      </c>
      <c r="C1771" s="18">
        <f>ROUNDDOWN((Table2[[#This Row],[Volume Used]]-'Input Data'!$B$9)/'Input Data'!$B$11,0)*'Input Data'!$B$12</f>
        <v>0.30000000000000004</v>
      </c>
      <c r="D1771" s="15">
        <f>-(Table2[[#This Row],[Volume]]*(1-Table2[[#This Row],[Discount]])*'Input Data'!$B$2)/Table2[[#This Row],[Volume]]</f>
        <v>350</v>
      </c>
      <c r="E1771">
        <f>ROUNDUP(Table2[[#This Row],[Volume]]/'Input Data'!$B$13,0)</f>
        <v>10</v>
      </c>
      <c r="F1771">
        <f>-Table2[[#This Row],[Multiplier]]*'Input Data'!$B$3</f>
        <v>500000</v>
      </c>
      <c r="G1771">
        <f>(1 - (1 / (1 + EXP(-((Table2[[#This Row],[Volume]] / 1000) - 4.25))))) * 0.4 + 0.6</f>
        <v>0.60243599655607938</v>
      </c>
      <c r="H1771">
        <f>Table2[[#This Row],[Sigmoid]]*'Input Data'!$B$7</f>
        <v>451.82699741705954</v>
      </c>
    </row>
    <row r="1772" spans="1:8" x14ac:dyDescent="0.25">
      <c r="A1772">
        <v>9350</v>
      </c>
      <c r="B1772">
        <f>IF(Table2[[#This Row],[Volume]]&lt;'Input Data'!$B$9,'Input Data'!$B$9,IF(Table2[[#This Row],[Volume]]&gt;'Input Data'!$B$10,'Input Data'!$B$10,Table2[[#This Row],[Volume]]))</f>
        <v>8000</v>
      </c>
      <c r="C1772" s="18">
        <f>ROUNDDOWN((Table2[[#This Row],[Volume Used]]-'Input Data'!$B$9)/'Input Data'!$B$11,0)*'Input Data'!$B$12</f>
        <v>0.30000000000000004</v>
      </c>
      <c r="D1772" s="15">
        <f>-(Table2[[#This Row],[Volume]]*(1-Table2[[#This Row],[Discount]])*'Input Data'!$B$2)/Table2[[#This Row],[Volume]]</f>
        <v>350</v>
      </c>
      <c r="E1772">
        <f>ROUNDUP(Table2[[#This Row],[Volume]]/'Input Data'!$B$13,0)</f>
        <v>10</v>
      </c>
      <c r="F1772">
        <f>-Table2[[#This Row],[Multiplier]]*'Input Data'!$B$3</f>
        <v>500000</v>
      </c>
      <c r="G1772">
        <f>(1 - (1 / (1 + EXP(-((Table2[[#This Row],[Volume]] / 1000) - 4.25))))) * 0.4 + 0.6</f>
        <v>0.60242392059663363</v>
      </c>
      <c r="H1772">
        <f>Table2[[#This Row],[Sigmoid]]*'Input Data'!$B$7</f>
        <v>451.81794044747522</v>
      </c>
    </row>
    <row r="1773" spans="1:8" x14ac:dyDescent="0.25">
      <c r="A1773">
        <v>9355</v>
      </c>
      <c r="B1773">
        <f>IF(Table2[[#This Row],[Volume]]&lt;'Input Data'!$B$9,'Input Data'!$B$9,IF(Table2[[#This Row],[Volume]]&gt;'Input Data'!$B$10,'Input Data'!$B$10,Table2[[#This Row],[Volume]]))</f>
        <v>8000</v>
      </c>
      <c r="C1773" s="18">
        <f>ROUNDDOWN((Table2[[#This Row],[Volume Used]]-'Input Data'!$B$9)/'Input Data'!$B$11,0)*'Input Data'!$B$12</f>
        <v>0.30000000000000004</v>
      </c>
      <c r="D1773" s="15">
        <f>-(Table2[[#This Row],[Volume]]*(1-Table2[[#This Row],[Discount]])*'Input Data'!$B$2)/Table2[[#This Row],[Volume]]</f>
        <v>350</v>
      </c>
      <c r="E1773">
        <f>ROUNDUP(Table2[[#This Row],[Volume]]/'Input Data'!$B$13,0)</f>
        <v>10</v>
      </c>
      <c r="F1773">
        <f>-Table2[[#This Row],[Multiplier]]*'Input Data'!$B$3</f>
        <v>500000</v>
      </c>
      <c r="G1773">
        <f>(1 - (1 / (1 + EXP(-((Table2[[#This Row],[Volume]] / 1000) - 4.25))))) * 0.4 + 0.6</f>
        <v>0.6024119041381325</v>
      </c>
      <c r="H1773">
        <f>Table2[[#This Row],[Sigmoid]]*'Input Data'!$B$7</f>
        <v>451.80892810359938</v>
      </c>
    </row>
    <row r="1774" spans="1:8" x14ac:dyDescent="0.25">
      <c r="A1774">
        <v>9360</v>
      </c>
      <c r="B1774">
        <f>IF(Table2[[#This Row],[Volume]]&lt;'Input Data'!$B$9,'Input Data'!$B$9,IF(Table2[[#This Row],[Volume]]&gt;'Input Data'!$B$10,'Input Data'!$B$10,Table2[[#This Row],[Volume]]))</f>
        <v>8000</v>
      </c>
      <c r="C1774" s="18">
        <f>ROUNDDOWN((Table2[[#This Row],[Volume Used]]-'Input Data'!$B$9)/'Input Data'!$B$11,0)*'Input Data'!$B$12</f>
        <v>0.30000000000000004</v>
      </c>
      <c r="D1774" s="15">
        <f>-(Table2[[#This Row],[Volume]]*(1-Table2[[#This Row],[Discount]])*'Input Data'!$B$2)/Table2[[#This Row],[Volume]]</f>
        <v>350</v>
      </c>
      <c r="E1774">
        <f>ROUNDUP(Table2[[#This Row],[Volume]]/'Input Data'!$B$13,0)</f>
        <v>10</v>
      </c>
      <c r="F1774">
        <f>-Table2[[#This Row],[Multiplier]]*'Input Data'!$B$3</f>
        <v>500000</v>
      </c>
      <c r="G1774">
        <f>(1 - (1 / (1 + EXP(-((Table2[[#This Row],[Volume]] / 1000) - 4.25))))) * 0.4 + 0.6</f>
        <v>0.60239994689099352</v>
      </c>
      <c r="H1774">
        <f>Table2[[#This Row],[Sigmoid]]*'Input Data'!$B$7</f>
        <v>451.79996016824515</v>
      </c>
    </row>
    <row r="1775" spans="1:8" x14ac:dyDescent="0.25">
      <c r="A1775">
        <v>9365</v>
      </c>
      <c r="B1775">
        <f>IF(Table2[[#This Row],[Volume]]&lt;'Input Data'!$B$9,'Input Data'!$B$9,IF(Table2[[#This Row],[Volume]]&gt;'Input Data'!$B$10,'Input Data'!$B$10,Table2[[#This Row],[Volume]]))</f>
        <v>8000</v>
      </c>
      <c r="C1775" s="18">
        <f>ROUNDDOWN((Table2[[#This Row],[Volume Used]]-'Input Data'!$B$9)/'Input Data'!$B$11,0)*'Input Data'!$B$12</f>
        <v>0.30000000000000004</v>
      </c>
      <c r="D1775" s="15">
        <f>-(Table2[[#This Row],[Volume]]*(1-Table2[[#This Row],[Discount]])*'Input Data'!$B$2)/Table2[[#This Row],[Volume]]</f>
        <v>350</v>
      </c>
      <c r="E1775">
        <f>ROUNDUP(Table2[[#This Row],[Volume]]/'Input Data'!$B$13,0)</f>
        <v>10</v>
      </c>
      <c r="F1775">
        <f>-Table2[[#This Row],[Multiplier]]*'Input Data'!$B$3</f>
        <v>500000</v>
      </c>
      <c r="G1775">
        <f>(1 - (1 / (1 + EXP(-((Table2[[#This Row],[Volume]] / 1000) - 4.25))))) * 0.4 + 0.6</f>
        <v>0.60238804856700845</v>
      </c>
      <c r="H1775">
        <f>Table2[[#This Row],[Sigmoid]]*'Input Data'!$B$7</f>
        <v>451.79103642525632</v>
      </c>
    </row>
    <row r="1776" spans="1:8" x14ac:dyDescent="0.25">
      <c r="A1776">
        <v>9370</v>
      </c>
      <c r="B1776">
        <f>IF(Table2[[#This Row],[Volume]]&lt;'Input Data'!$B$9,'Input Data'!$B$9,IF(Table2[[#This Row],[Volume]]&gt;'Input Data'!$B$10,'Input Data'!$B$10,Table2[[#This Row],[Volume]]))</f>
        <v>8000</v>
      </c>
      <c r="C1776" s="18">
        <f>ROUNDDOWN((Table2[[#This Row],[Volume Used]]-'Input Data'!$B$9)/'Input Data'!$B$11,0)*'Input Data'!$B$12</f>
        <v>0.30000000000000004</v>
      </c>
      <c r="D1776" s="15">
        <f>-(Table2[[#This Row],[Volume]]*(1-Table2[[#This Row],[Discount]])*'Input Data'!$B$2)/Table2[[#This Row],[Volume]]</f>
        <v>350</v>
      </c>
      <c r="E1776">
        <f>ROUNDUP(Table2[[#This Row],[Volume]]/'Input Data'!$B$13,0)</f>
        <v>10</v>
      </c>
      <c r="F1776">
        <f>-Table2[[#This Row],[Multiplier]]*'Input Data'!$B$3</f>
        <v>500000</v>
      </c>
      <c r="G1776">
        <f>(1 - (1 / (1 + EXP(-((Table2[[#This Row],[Volume]] / 1000) - 4.25))))) * 0.4 + 0.6</f>
        <v>0.60237620887933607</v>
      </c>
      <c r="H1776">
        <f>Table2[[#This Row],[Sigmoid]]*'Input Data'!$B$7</f>
        <v>451.78215665950205</v>
      </c>
    </row>
    <row r="1777" spans="1:8" x14ac:dyDescent="0.25">
      <c r="A1777">
        <v>9375</v>
      </c>
      <c r="B1777">
        <f>IF(Table2[[#This Row],[Volume]]&lt;'Input Data'!$B$9,'Input Data'!$B$9,IF(Table2[[#This Row],[Volume]]&gt;'Input Data'!$B$10,'Input Data'!$B$10,Table2[[#This Row],[Volume]]))</f>
        <v>8000</v>
      </c>
      <c r="C1777" s="18">
        <f>ROUNDDOWN((Table2[[#This Row],[Volume Used]]-'Input Data'!$B$9)/'Input Data'!$B$11,0)*'Input Data'!$B$12</f>
        <v>0.30000000000000004</v>
      </c>
      <c r="D1777" s="15">
        <f>-(Table2[[#This Row],[Volume]]*(1-Table2[[#This Row],[Discount]])*'Input Data'!$B$2)/Table2[[#This Row],[Volume]]</f>
        <v>350</v>
      </c>
      <c r="E1777">
        <f>ROUNDUP(Table2[[#This Row],[Volume]]/'Input Data'!$B$13,0)</f>
        <v>10</v>
      </c>
      <c r="F1777">
        <f>-Table2[[#This Row],[Multiplier]]*'Input Data'!$B$3</f>
        <v>500000</v>
      </c>
      <c r="G1777">
        <f>(1 - (1 / (1 + EXP(-((Table2[[#This Row],[Volume]] / 1000) - 4.25))))) * 0.4 + 0.6</f>
        <v>0.60236442754249753</v>
      </c>
      <c r="H1777">
        <f>Table2[[#This Row],[Sigmoid]]*'Input Data'!$B$7</f>
        <v>451.77332065687312</v>
      </c>
    </row>
    <row r="1778" spans="1:8" x14ac:dyDescent="0.25">
      <c r="A1778">
        <v>9380</v>
      </c>
      <c r="B1778">
        <f>IF(Table2[[#This Row],[Volume]]&lt;'Input Data'!$B$9,'Input Data'!$B$9,IF(Table2[[#This Row],[Volume]]&gt;'Input Data'!$B$10,'Input Data'!$B$10,Table2[[#This Row],[Volume]]))</f>
        <v>8000</v>
      </c>
      <c r="C1778" s="18">
        <f>ROUNDDOWN((Table2[[#This Row],[Volume Used]]-'Input Data'!$B$9)/'Input Data'!$B$11,0)*'Input Data'!$B$12</f>
        <v>0.30000000000000004</v>
      </c>
      <c r="D1778" s="15">
        <f>-(Table2[[#This Row],[Volume]]*(1-Table2[[#This Row],[Discount]])*'Input Data'!$B$2)/Table2[[#This Row],[Volume]]</f>
        <v>350</v>
      </c>
      <c r="E1778">
        <f>ROUNDUP(Table2[[#This Row],[Volume]]/'Input Data'!$B$13,0)</f>
        <v>10</v>
      </c>
      <c r="F1778">
        <f>-Table2[[#This Row],[Multiplier]]*'Input Data'!$B$3</f>
        <v>500000</v>
      </c>
      <c r="G1778">
        <f>(1 - (1 / (1 + EXP(-((Table2[[#This Row],[Volume]] / 1000) - 4.25))))) * 0.4 + 0.6</f>
        <v>0.60235270427236853</v>
      </c>
      <c r="H1778">
        <f>Table2[[#This Row],[Sigmoid]]*'Input Data'!$B$7</f>
        <v>451.76452820427642</v>
      </c>
    </row>
    <row r="1779" spans="1:8" x14ac:dyDescent="0.25">
      <c r="A1779">
        <v>9385</v>
      </c>
      <c r="B1779">
        <f>IF(Table2[[#This Row],[Volume]]&lt;'Input Data'!$B$9,'Input Data'!$B$9,IF(Table2[[#This Row],[Volume]]&gt;'Input Data'!$B$10,'Input Data'!$B$10,Table2[[#This Row],[Volume]]))</f>
        <v>8000</v>
      </c>
      <c r="C1779" s="18">
        <f>ROUNDDOWN((Table2[[#This Row],[Volume Used]]-'Input Data'!$B$9)/'Input Data'!$B$11,0)*'Input Data'!$B$12</f>
        <v>0.30000000000000004</v>
      </c>
      <c r="D1779" s="15">
        <f>-(Table2[[#This Row],[Volume]]*(1-Table2[[#This Row],[Discount]])*'Input Data'!$B$2)/Table2[[#This Row],[Volume]]</f>
        <v>350</v>
      </c>
      <c r="E1779">
        <f>ROUNDUP(Table2[[#This Row],[Volume]]/'Input Data'!$B$13,0)</f>
        <v>10</v>
      </c>
      <c r="F1779">
        <f>-Table2[[#This Row],[Multiplier]]*'Input Data'!$B$3</f>
        <v>500000</v>
      </c>
      <c r="G1779">
        <f>(1 - (1 / (1 + EXP(-((Table2[[#This Row],[Volume]] / 1000) - 4.25))))) * 0.4 + 0.6</f>
        <v>0.60234103878617473</v>
      </c>
      <c r="H1779">
        <f>Table2[[#This Row],[Sigmoid]]*'Input Data'!$B$7</f>
        <v>451.75577908963106</v>
      </c>
    </row>
    <row r="1780" spans="1:8" x14ac:dyDescent="0.25">
      <c r="A1780">
        <v>9390</v>
      </c>
      <c r="B1780">
        <f>IF(Table2[[#This Row],[Volume]]&lt;'Input Data'!$B$9,'Input Data'!$B$9,IF(Table2[[#This Row],[Volume]]&gt;'Input Data'!$B$10,'Input Data'!$B$10,Table2[[#This Row],[Volume]]))</f>
        <v>8000</v>
      </c>
      <c r="C1780" s="18">
        <f>ROUNDDOWN((Table2[[#This Row],[Volume Used]]-'Input Data'!$B$9)/'Input Data'!$B$11,0)*'Input Data'!$B$12</f>
        <v>0.30000000000000004</v>
      </c>
      <c r="D1780" s="15">
        <f>-(Table2[[#This Row],[Volume]]*(1-Table2[[#This Row],[Discount]])*'Input Data'!$B$2)/Table2[[#This Row],[Volume]]</f>
        <v>350</v>
      </c>
      <c r="E1780">
        <f>ROUNDUP(Table2[[#This Row],[Volume]]/'Input Data'!$B$13,0)</f>
        <v>10</v>
      </c>
      <c r="F1780">
        <f>-Table2[[#This Row],[Multiplier]]*'Input Data'!$B$3</f>
        <v>500000</v>
      </c>
      <c r="G1780">
        <f>(1 - (1 / (1 + EXP(-((Table2[[#This Row],[Volume]] / 1000) - 4.25))))) * 0.4 + 0.6</f>
        <v>0.60232943080248458</v>
      </c>
      <c r="H1780">
        <f>Table2[[#This Row],[Sigmoid]]*'Input Data'!$B$7</f>
        <v>451.74707310186341</v>
      </c>
    </row>
    <row r="1781" spans="1:8" x14ac:dyDescent="0.25">
      <c r="A1781">
        <v>9395</v>
      </c>
      <c r="B1781">
        <f>IF(Table2[[#This Row],[Volume]]&lt;'Input Data'!$B$9,'Input Data'!$B$9,IF(Table2[[#This Row],[Volume]]&gt;'Input Data'!$B$10,'Input Data'!$B$10,Table2[[#This Row],[Volume]]))</f>
        <v>8000</v>
      </c>
      <c r="C1781" s="18">
        <f>ROUNDDOWN((Table2[[#This Row],[Volume Used]]-'Input Data'!$B$9)/'Input Data'!$B$11,0)*'Input Data'!$B$12</f>
        <v>0.30000000000000004</v>
      </c>
      <c r="D1781" s="15">
        <f>-(Table2[[#This Row],[Volume]]*(1-Table2[[#This Row],[Discount]])*'Input Data'!$B$2)/Table2[[#This Row],[Volume]]</f>
        <v>350</v>
      </c>
      <c r="E1781">
        <f>ROUNDUP(Table2[[#This Row],[Volume]]/'Input Data'!$B$13,0)</f>
        <v>10</v>
      </c>
      <c r="F1781">
        <f>-Table2[[#This Row],[Multiplier]]*'Input Data'!$B$3</f>
        <v>500000</v>
      </c>
      <c r="G1781">
        <f>(1 - (1 / (1 + EXP(-((Table2[[#This Row],[Volume]] / 1000) - 4.25))))) * 0.4 + 0.6</f>
        <v>0.60231788004120401</v>
      </c>
      <c r="H1781">
        <f>Table2[[#This Row],[Sigmoid]]*'Input Data'!$B$7</f>
        <v>451.73841003090303</v>
      </c>
    </row>
    <row r="1782" spans="1:8" x14ac:dyDescent="0.25">
      <c r="A1782">
        <v>9400</v>
      </c>
      <c r="B1782">
        <f>IF(Table2[[#This Row],[Volume]]&lt;'Input Data'!$B$9,'Input Data'!$B$9,IF(Table2[[#This Row],[Volume]]&gt;'Input Data'!$B$10,'Input Data'!$B$10,Table2[[#This Row],[Volume]]))</f>
        <v>8000</v>
      </c>
      <c r="C1782" s="18">
        <f>ROUNDDOWN((Table2[[#This Row],[Volume Used]]-'Input Data'!$B$9)/'Input Data'!$B$11,0)*'Input Data'!$B$12</f>
        <v>0.30000000000000004</v>
      </c>
      <c r="D1782" s="15">
        <f>-(Table2[[#This Row],[Volume]]*(1-Table2[[#This Row],[Discount]])*'Input Data'!$B$2)/Table2[[#This Row],[Volume]]</f>
        <v>350</v>
      </c>
      <c r="E1782">
        <f>ROUNDUP(Table2[[#This Row],[Volume]]/'Input Data'!$B$13,0)</f>
        <v>10</v>
      </c>
      <c r="F1782">
        <f>-Table2[[#This Row],[Multiplier]]*'Input Data'!$B$3</f>
        <v>500000</v>
      </c>
      <c r="G1782">
        <f>(1 - (1 / (1 + EXP(-((Table2[[#This Row],[Volume]] / 1000) - 4.25))))) * 0.4 + 0.6</f>
        <v>0.60230638622356991</v>
      </c>
      <c r="H1782">
        <f>Table2[[#This Row],[Sigmoid]]*'Input Data'!$B$7</f>
        <v>451.72978966767744</v>
      </c>
    </row>
    <row r="1783" spans="1:8" x14ac:dyDescent="0.25">
      <c r="A1783">
        <v>9405</v>
      </c>
      <c r="B1783">
        <f>IF(Table2[[#This Row],[Volume]]&lt;'Input Data'!$B$9,'Input Data'!$B$9,IF(Table2[[#This Row],[Volume]]&gt;'Input Data'!$B$10,'Input Data'!$B$10,Table2[[#This Row],[Volume]]))</f>
        <v>8000</v>
      </c>
      <c r="C1783" s="18">
        <f>ROUNDDOWN((Table2[[#This Row],[Volume Used]]-'Input Data'!$B$9)/'Input Data'!$B$11,0)*'Input Data'!$B$12</f>
        <v>0.30000000000000004</v>
      </c>
      <c r="D1783" s="15">
        <f>-(Table2[[#This Row],[Volume]]*(1-Table2[[#This Row],[Discount]])*'Input Data'!$B$2)/Table2[[#This Row],[Volume]]</f>
        <v>350</v>
      </c>
      <c r="E1783">
        <f>ROUNDUP(Table2[[#This Row],[Volume]]/'Input Data'!$B$13,0)</f>
        <v>10</v>
      </c>
      <c r="F1783">
        <f>-Table2[[#This Row],[Multiplier]]*'Input Data'!$B$3</f>
        <v>500000</v>
      </c>
      <c r="G1783">
        <f>(1 - (1 / (1 + EXP(-((Table2[[#This Row],[Volume]] / 1000) - 4.25))))) * 0.4 + 0.6</f>
        <v>0.60229494907214465</v>
      </c>
      <c r="H1783">
        <f>Table2[[#This Row],[Sigmoid]]*'Input Data'!$B$7</f>
        <v>451.72121180410846</v>
      </c>
    </row>
    <row r="1784" spans="1:8" x14ac:dyDescent="0.25">
      <c r="A1784">
        <v>9410</v>
      </c>
      <c r="B1784">
        <f>IF(Table2[[#This Row],[Volume]]&lt;'Input Data'!$B$9,'Input Data'!$B$9,IF(Table2[[#This Row],[Volume]]&gt;'Input Data'!$B$10,'Input Data'!$B$10,Table2[[#This Row],[Volume]]))</f>
        <v>8000</v>
      </c>
      <c r="C1784" s="18">
        <f>ROUNDDOWN((Table2[[#This Row],[Volume Used]]-'Input Data'!$B$9)/'Input Data'!$B$11,0)*'Input Data'!$B$12</f>
        <v>0.30000000000000004</v>
      </c>
      <c r="D1784" s="15">
        <f>-(Table2[[#This Row],[Volume]]*(1-Table2[[#This Row],[Discount]])*'Input Data'!$B$2)/Table2[[#This Row],[Volume]]</f>
        <v>350</v>
      </c>
      <c r="E1784">
        <f>ROUNDUP(Table2[[#This Row],[Volume]]/'Input Data'!$B$13,0)</f>
        <v>10</v>
      </c>
      <c r="F1784">
        <f>-Table2[[#This Row],[Multiplier]]*'Input Data'!$B$3</f>
        <v>500000</v>
      </c>
      <c r="G1784">
        <f>(1 - (1 / (1 + EXP(-((Table2[[#This Row],[Volume]] / 1000) - 4.25))))) * 0.4 + 0.6</f>
        <v>0.60228356831080931</v>
      </c>
      <c r="H1784">
        <f>Table2[[#This Row],[Sigmoid]]*'Input Data'!$B$7</f>
        <v>451.712676233107</v>
      </c>
    </row>
    <row r="1785" spans="1:8" x14ac:dyDescent="0.25">
      <c r="A1785">
        <v>9415</v>
      </c>
      <c r="B1785">
        <f>IF(Table2[[#This Row],[Volume]]&lt;'Input Data'!$B$9,'Input Data'!$B$9,IF(Table2[[#This Row],[Volume]]&gt;'Input Data'!$B$10,'Input Data'!$B$10,Table2[[#This Row],[Volume]]))</f>
        <v>8000</v>
      </c>
      <c r="C1785" s="18">
        <f>ROUNDDOWN((Table2[[#This Row],[Volume Used]]-'Input Data'!$B$9)/'Input Data'!$B$11,0)*'Input Data'!$B$12</f>
        <v>0.30000000000000004</v>
      </c>
      <c r="D1785" s="15">
        <f>-(Table2[[#This Row],[Volume]]*(1-Table2[[#This Row],[Discount]])*'Input Data'!$B$2)/Table2[[#This Row],[Volume]]</f>
        <v>350</v>
      </c>
      <c r="E1785">
        <f>ROUNDUP(Table2[[#This Row],[Volume]]/'Input Data'!$B$13,0)</f>
        <v>10</v>
      </c>
      <c r="F1785">
        <f>-Table2[[#This Row],[Multiplier]]*'Input Data'!$B$3</f>
        <v>500000</v>
      </c>
      <c r="G1785">
        <f>(1 - (1 / (1 + EXP(-((Table2[[#This Row],[Volume]] / 1000) - 4.25))))) * 0.4 + 0.6</f>
        <v>0.60227224366475884</v>
      </c>
      <c r="H1785">
        <f>Table2[[#This Row],[Sigmoid]]*'Input Data'!$B$7</f>
        <v>451.70418274856911</v>
      </c>
    </row>
    <row r="1786" spans="1:8" x14ac:dyDescent="0.25">
      <c r="A1786">
        <v>9420</v>
      </c>
      <c r="B1786">
        <f>IF(Table2[[#This Row],[Volume]]&lt;'Input Data'!$B$9,'Input Data'!$B$9,IF(Table2[[#This Row],[Volume]]&gt;'Input Data'!$B$10,'Input Data'!$B$10,Table2[[#This Row],[Volume]]))</f>
        <v>8000</v>
      </c>
      <c r="C1786" s="18">
        <f>ROUNDDOWN((Table2[[#This Row],[Volume Used]]-'Input Data'!$B$9)/'Input Data'!$B$11,0)*'Input Data'!$B$12</f>
        <v>0.30000000000000004</v>
      </c>
      <c r="D1786" s="15">
        <f>-(Table2[[#This Row],[Volume]]*(1-Table2[[#This Row],[Discount]])*'Input Data'!$B$2)/Table2[[#This Row],[Volume]]</f>
        <v>350</v>
      </c>
      <c r="E1786">
        <f>ROUNDUP(Table2[[#This Row],[Volume]]/'Input Data'!$B$13,0)</f>
        <v>10</v>
      </c>
      <c r="F1786">
        <f>-Table2[[#This Row],[Multiplier]]*'Input Data'!$B$3</f>
        <v>500000</v>
      </c>
      <c r="G1786">
        <f>(1 - (1 / (1 + EXP(-((Table2[[#This Row],[Volume]] / 1000) - 4.25))))) * 0.4 + 0.6</f>
        <v>0.60226097486049479</v>
      </c>
      <c r="H1786">
        <f>Table2[[#This Row],[Sigmoid]]*'Input Data'!$B$7</f>
        <v>451.6957311453711</v>
      </c>
    </row>
    <row r="1787" spans="1:8" x14ac:dyDescent="0.25">
      <c r="A1787">
        <v>9425</v>
      </c>
      <c r="B1787">
        <f>IF(Table2[[#This Row],[Volume]]&lt;'Input Data'!$B$9,'Input Data'!$B$9,IF(Table2[[#This Row],[Volume]]&gt;'Input Data'!$B$10,'Input Data'!$B$10,Table2[[#This Row],[Volume]]))</f>
        <v>8000</v>
      </c>
      <c r="C1787" s="18">
        <f>ROUNDDOWN((Table2[[#This Row],[Volume Used]]-'Input Data'!$B$9)/'Input Data'!$B$11,0)*'Input Data'!$B$12</f>
        <v>0.30000000000000004</v>
      </c>
      <c r="D1787" s="15">
        <f>-(Table2[[#This Row],[Volume]]*(1-Table2[[#This Row],[Discount]])*'Input Data'!$B$2)/Table2[[#This Row],[Volume]]</f>
        <v>350</v>
      </c>
      <c r="E1787">
        <f>ROUNDUP(Table2[[#This Row],[Volume]]/'Input Data'!$B$13,0)</f>
        <v>10</v>
      </c>
      <c r="F1787">
        <f>-Table2[[#This Row],[Multiplier]]*'Input Data'!$B$3</f>
        <v>500000</v>
      </c>
      <c r="G1787">
        <f>(1 - (1 / (1 + EXP(-((Table2[[#This Row],[Volume]] / 1000) - 4.25))))) * 0.4 + 0.6</f>
        <v>0.60224976162582089</v>
      </c>
      <c r="H1787">
        <f>Table2[[#This Row],[Sigmoid]]*'Input Data'!$B$7</f>
        <v>451.68732121936569</v>
      </c>
    </row>
    <row r="1788" spans="1:8" x14ac:dyDescent="0.25">
      <c r="A1788">
        <v>9430</v>
      </c>
      <c r="B1788">
        <f>IF(Table2[[#This Row],[Volume]]&lt;'Input Data'!$B$9,'Input Data'!$B$9,IF(Table2[[#This Row],[Volume]]&gt;'Input Data'!$B$10,'Input Data'!$B$10,Table2[[#This Row],[Volume]]))</f>
        <v>8000</v>
      </c>
      <c r="C1788" s="18">
        <f>ROUNDDOWN((Table2[[#This Row],[Volume Used]]-'Input Data'!$B$9)/'Input Data'!$B$11,0)*'Input Data'!$B$12</f>
        <v>0.30000000000000004</v>
      </c>
      <c r="D1788" s="15">
        <f>-(Table2[[#This Row],[Volume]]*(1-Table2[[#This Row],[Discount]])*'Input Data'!$B$2)/Table2[[#This Row],[Volume]]</f>
        <v>350</v>
      </c>
      <c r="E1788">
        <f>ROUNDUP(Table2[[#This Row],[Volume]]/'Input Data'!$B$13,0)</f>
        <v>10</v>
      </c>
      <c r="F1788">
        <f>-Table2[[#This Row],[Multiplier]]*'Input Data'!$B$3</f>
        <v>500000</v>
      </c>
      <c r="G1788">
        <f>(1 - (1 / (1 + EXP(-((Table2[[#This Row],[Volume]] / 1000) - 4.25))))) * 0.4 + 0.6</f>
        <v>0.60223860368983595</v>
      </c>
      <c r="H1788">
        <f>Table2[[#This Row],[Sigmoid]]*'Input Data'!$B$7</f>
        <v>451.67895276737698</v>
      </c>
    </row>
    <row r="1789" spans="1:8" x14ac:dyDescent="0.25">
      <c r="A1789">
        <v>9435</v>
      </c>
      <c r="B1789">
        <f>IF(Table2[[#This Row],[Volume]]&lt;'Input Data'!$B$9,'Input Data'!$B$9,IF(Table2[[#This Row],[Volume]]&gt;'Input Data'!$B$10,'Input Data'!$B$10,Table2[[#This Row],[Volume]]))</f>
        <v>8000</v>
      </c>
      <c r="C1789" s="18">
        <f>ROUNDDOWN((Table2[[#This Row],[Volume Used]]-'Input Data'!$B$9)/'Input Data'!$B$11,0)*'Input Data'!$B$12</f>
        <v>0.30000000000000004</v>
      </c>
      <c r="D1789" s="15">
        <f>-(Table2[[#This Row],[Volume]]*(1-Table2[[#This Row],[Discount]])*'Input Data'!$B$2)/Table2[[#This Row],[Volume]]</f>
        <v>350</v>
      </c>
      <c r="E1789">
        <f>ROUNDUP(Table2[[#This Row],[Volume]]/'Input Data'!$B$13,0)</f>
        <v>10</v>
      </c>
      <c r="F1789">
        <f>-Table2[[#This Row],[Multiplier]]*'Input Data'!$B$3</f>
        <v>500000</v>
      </c>
      <c r="G1789">
        <f>(1 - (1 / (1 + EXP(-((Table2[[#This Row],[Volume]] / 1000) - 4.25))))) * 0.4 + 0.6</f>
        <v>0.60222750078292842</v>
      </c>
      <c r="H1789">
        <f>Table2[[#This Row],[Sigmoid]]*'Input Data'!$B$7</f>
        <v>451.6706255871963</v>
      </c>
    </row>
    <row r="1790" spans="1:8" x14ac:dyDescent="0.25">
      <c r="A1790">
        <v>9440</v>
      </c>
      <c r="B1790">
        <f>IF(Table2[[#This Row],[Volume]]&lt;'Input Data'!$B$9,'Input Data'!$B$9,IF(Table2[[#This Row],[Volume]]&gt;'Input Data'!$B$10,'Input Data'!$B$10,Table2[[#This Row],[Volume]]))</f>
        <v>8000</v>
      </c>
      <c r="C1790" s="18">
        <f>ROUNDDOWN((Table2[[#This Row],[Volume Used]]-'Input Data'!$B$9)/'Input Data'!$B$11,0)*'Input Data'!$B$12</f>
        <v>0.30000000000000004</v>
      </c>
      <c r="D1790" s="15">
        <f>-(Table2[[#This Row],[Volume]]*(1-Table2[[#This Row],[Discount]])*'Input Data'!$B$2)/Table2[[#This Row],[Volume]]</f>
        <v>350</v>
      </c>
      <c r="E1790">
        <f>ROUNDUP(Table2[[#This Row],[Volume]]/'Input Data'!$B$13,0)</f>
        <v>10</v>
      </c>
      <c r="F1790">
        <f>-Table2[[#This Row],[Multiplier]]*'Input Data'!$B$3</f>
        <v>500000</v>
      </c>
      <c r="G1790">
        <f>(1 - (1 / (1 + EXP(-((Table2[[#This Row],[Volume]] / 1000) - 4.25))))) * 0.4 + 0.6</f>
        <v>0.60221645263677093</v>
      </c>
      <c r="H1790">
        <f>Table2[[#This Row],[Sigmoid]]*'Input Data'!$B$7</f>
        <v>451.6623394775782</v>
      </c>
    </row>
    <row r="1791" spans="1:8" x14ac:dyDescent="0.25">
      <c r="A1791">
        <v>9445</v>
      </c>
      <c r="B1791">
        <f>IF(Table2[[#This Row],[Volume]]&lt;'Input Data'!$B$9,'Input Data'!$B$9,IF(Table2[[#This Row],[Volume]]&gt;'Input Data'!$B$10,'Input Data'!$B$10,Table2[[#This Row],[Volume]]))</f>
        <v>8000</v>
      </c>
      <c r="C1791" s="18">
        <f>ROUNDDOWN((Table2[[#This Row],[Volume Used]]-'Input Data'!$B$9)/'Input Data'!$B$11,0)*'Input Data'!$B$12</f>
        <v>0.30000000000000004</v>
      </c>
      <c r="D1791" s="15">
        <f>-(Table2[[#This Row],[Volume]]*(1-Table2[[#This Row],[Discount]])*'Input Data'!$B$2)/Table2[[#This Row],[Volume]]</f>
        <v>350</v>
      </c>
      <c r="E1791">
        <f>ROUNDUP(Table2[[#This Row],[Volume]]/'Input Data'!$B$13,0)</f>
        <v>10</v>
      </c>
      <c r="F1791">
        <f>-Table2[[#This Row],[Multiplier]]*'Input Data'!$B$3</f>
        <v>500000</v>
      </c>
      <c r="G1791">
        <f>(1 - (1 / (1 + EXP(-((Table2[[#This Row],[Volume]] / 1000) - 4.25))))) * 0.4 + 0.6</f>
        <v>0.60220545898431399</v>
      </c>
      <c r="H1791">
        <f>Table2[[#This Row],[Sigmoid]]*'Input Data'!$B$7</f>
        <v>451.65409423823547</v>
      </c>
    </row>
    <row r="1792" spans="1:8" x14ac:dyDescent="0.25">
      <c r="A1792">
        <v>9450</v>
      </c>
      <c r="B1792">
        <f>IF(Table2[[#This Row],[Volume]]&lt;'Input Data'!$B$9,'Input Data'!$B$9,IF(Table2[[#This Row],[Volume]]&gt;'Input Data'!$B$10,'Input Data'!$B$10,Table2[[#This Row],[Volume]]))</f>
        <v>8000</v>
      </c>
      <c r="C1792" s="18">
        <f>ROUNDDOWN((Table2[[#This Row],[Volume Used]]-'Input Data'!$B$9)/'Input Data'!$B$11,0)*'Input Data'!$B$12</f>
        <v>0.30000000000000004</v>
      </c>
      <c r="D1792" s="15">
        <f>-(Table2[[#This Row],[Volume]]*(1-Table2[[#This Row],[Discount]])*'Input Data'!$B$2)/Table2[[#This Row],[Volume]]</f>
        <v>350</v>
      </c>
      <c r="E1792">
        <f>ROUNDUP(Table2[[#This Row],[Volume]]/'Input Data'!$B$13,0)</f>
        <v>10</v>
      </c>
      <c r="F1792">
        <f>-Table2[[#This Row],[Multiplier]]*'Input Data'!$B$3</f>
        <v>500000</v>
      </c>
      <c r="G1792">
        <f>(1 - (1 / (1 + EXP(-((Table2[[#This Row],[Volume]] / 1000) - 4.25))))) * 0.4 + 0.6</f>
        <v>0.60219451955978021</v>
      </c>
      <c r="H1792">
        <f>Table2[[#This Row],[Sigmoid]]*'Input Data'!$B$7</f>
        <v>451.64588966983513</v>
      </c>
    </row>
    <row r="1793" spans="1:8" x14ac:dyDescent="0.25">
      <c r="A1793">
        <v>9455</v>
      </c>
      <c r="B1793">
        <f>IF(Table2[[#This Row],[Volume]]&lt;'Input Data'!$B$9,'Input Data'!$B$9,IF(Table2[[#This Row],[Volume]]&gt;'Input Data'!$B$10,'Input Data'!$B$10,Table2[[#This Row],[Volume]]))</f>
        <v>8000</v>
      </c>
      <c r="C1793" s="18">
        <f>ROUNDDOWN((Table2[[#This Row],[Volume Used]]-'Input Data'!$B$9)/'Input Data'!$B$11,0)*'Input Data'!$B$12</f>
        <v>0.30000000000000004</v>
      </c>
      <c r="D1793" s="15">
        <f>-(Table2[[#This Row],[Volume]]*(1-Table2[[#This Row],[Discount]])*'Input Data'!$B$2)/Table2[[#This Row],[Volume]]</f>
        <v>350</v>
      </c>
      <c r="E1793">
        <f>ROUNDUP(Table2[[#This Row],[Volume]]/'Input Data'!$B$13,0)</f>
        <v>10</v>
      </c>
      <c r="F1793">
        <f>-Table2[[#This Row],[Multiplier]]*'Input Data'!$B$3</f>
        <v>500000</v>
      </c>
      <c r="G1793">
        <f>(1 - (1 / (1 + EXP(-((Table2[[#This Row],[Volume]] / 1000) - 4.25))))) * 0.4 + 0.6</f>
        <v>0.60218363409865883</v>
      </c>
      <c r="H1793">
        <f>Table2[[#This Row],[Sigmoid]]*'Input Data'!$B$7</f>
        <v>451.63772557399415</v>
      </c>
    </row>
    <row r="1794" spans="1:8" x14ac:dyDescent="0.25">
      <c r="A1794">
        <v>9460</v>
      </c>
      <c r="B1794">
        <f>IF(Table2[[#This Row],[Volume]]&lt;'Input Data'!$B$9,'Input Data'!$B$9,IF(Table2[[#This Row],[Volume]]&gt;'Input Data'!$B$10,'Input Data'!$B$10,Table2[[#This Row],[Volume]]))</f>
        <v>8000</v>
      </c>
      <c r="C1794" s="18">
        <f>ROUNDDOWN((Table2[[#This Row],[Volume Used]]-'Input Data'!$B$9)/'Input Data'!$B$11,0)*'Input Data'!$B$12</f>
        <v>0.30000000000000004</v>
      </c>
      <c r="D1794" s="15">
        <f>-(Table2[[#This Row],[Volume]]*(1-Table2[[#This Row],[Discount]])*'Input Data'!$B$2)/Table2[[#This Row],[Volume]]</f>
        <v>350</v>
      </c>
      <c r="E1794">
        <f>ROUNDUP(Table2[[#This Row],[Volume]]/'Input Data'!$B$13,0)</f>
        <v>10</v>
      </c>
      <c r="F1794">
        <f>-Table2[[#This Row],[Multiplier]]*'Input Data'!$B$3</f>
        <v>500000</v>
      </c>
      <c r="G1794">
        <f>(1 - (1 / (1 + EXP(-((Table2[[#This Row],[Volume]] / 1000) - 4.25))))) * 0.4 + 0.6</f>
        <v>0.60217280233769999</v>
      </c>
      <c r="H1794">
        <f>Table2[[#This Row],[Sigmoid]]*'Input Data'!$B$7</f>
        <v>451.62960175327498</v>
      </c>
    </row>
    <row r="1795" spans="1:8" x14ac:dyDescent="0.25">
      <c r="A1795">
        <v>9465</v>
      </c>
      <c r="B1795">
        <f>IF(Table2[[#This Row],[Volume]]&lt;'Input Data'!$B$9,'Input Data'!$B$9,IF(Table2[[#This Row],[Volume]]&gt;'Input Data'!$B$10,'Input Data'!$B$10,Table2[[#This Row],[Volume]]))</f>
        <v>8000</v>
      </c>
      <c r="C1795" s="18">
        <f>ROUNDDOWN((Table2[[#This Row],[Volume Used]]-'Input Data'!$B$9)/'Input Data'!$B$11,0)*'Input Data'!$B$12</f>
        <v>0.30000000000000004</v>
      </c>
      <c r="D1795" s="15">
        <f>-(Table2[[#This Row],[Volume]]*(1-Table2[[#This Row],[Discount]])*'Input Data'!$B$2)/Table2[[#This Row],[Volume]]</f>
        <v>350</v>
      </c>
      <c r="E1795">
        <f>ROUNDUP(Table2[[#This Row],[Volume]]/'Input Data'!$B$13,0)</f>
        <v>10</v>
      </c>
      <c r="F1795">
        <f>-Table2[[#This Row],[Multiplier]]*'Input Data'!$B$3</f>
        <v>500000</v>
      </c>
      <c r="G1795">
        <f>(1 - (1 / (1 + EXP(-((Table2[[#This Row],[Volume]] / 1000) - 4.25))))) * 0.4 + 0.6</f>
        <v>0.6021620240149087</v>
      </c>
      <c r="H1795">
        <f>Table2[[#This Row],[Sigmoid]]*'Input Data'!$B$7</f>
        <v>451.62151801118154</v>
      </c>
    </row>
    <row r="1796" spans="1:8" x14ac:dyDescent="0.25">
      <c r="A1796">
        <v>9470</v>
      </c>
      <c r="B1796">
        <f>IF(Table2[[#This Row],[Volume]]&lt;'Input Data'!$B$9,'Input Data'!$B$9,IF(Table2[[#This Row],[Volume]]&gt;'Input Data'!$B$10,'Input Data'!$B$10,Table2[[#This Row],[Volume]]))</f>
        <v>8000</v>
      </c>
      <c r="C1796" s="18">
        <f>ROUNDDOWN((Table2[[#This Row],[Volume Used]]-'Input Data'!$B$9)/'Input Data'!$B$11,0)*'Input Data'!$B$12</f>
        <v>0.30000000000000004</v>
      </c>
      <c r="D1796" s="15">
        <f>-(Table2[[#This Row],[Volume]]*(1-Table2[[#This Row],[Discount]])*'Input Data'!$B$2)/Table2[[#This Row],[Volume]]</f>
        <v>350</v>
      </c>
      <c r="E1796">
        <f>ROUNDUP(Table2[[#This Row],[Volume]]/'Input Data'!$B$13,0)</f>
        <v>10</v>
      </c>
      <c r="F1796">
        <f>-Table2[[#This Row],[Multiplier]]*'Input Data'!$B$3</f>
        <v>500000</v>
      </c>
      <c r="G1796">
        <f>(1 - (1 / (1 + EXP(-((Table2[[#This Row],[Volume]] / 1000) - 4.25))))) * 0.4 + 0.6</f>
        <v>0.60215129886953944</v>
      </c>
      <c r="H1796">
        <f>Table2[[#This Row],[Sigmoid]]*'Input Data'!$B$7</f>
        <v>451.61347415215459</v>
      </c>
    </row>
    <row r="1797" spans="1:8" x14ac:dyDescent="0.25">
      <c r="A1797">
        <v>9475</v>
      </c>
      <c r="B1797">
        <f>IF(Table2[[#This Row],[Volume]]&lt;'Input Data'!$B$9,'Input Data'!$B$9,IF(Table2[[#This Row],[Volume]]&gt;'Input Data'!$B$10,'Input Data'!$B$10,Table2[[#This Row],[Volume]]))</f>
        <v>8000</v>
      </c>
      <c r="C1797" s="18">
        <f>ROUNDDOWN((Table2[[#This Row],[Volume Used]]-'Input Data'!$B$9)/'Input Data'!$B$11,0)*'Input Data'!$B$12</f>
        <v>0.30000000000000004</v>
      </c>
      <c r="D1797" s="15">
        <f>-(Table2[[#This Row],[Volume]]*(1-Table2[[#This Row],[Discount]])*'Input Data'!$B$2)/Table2[[#This Row],[Volume]]</f>
        <v>350</v>
      </c>
      <c r="E1797">
        <f>ROUNDUP(Table2[[#This Row],[Volume]]/'Input Data'!$B$13,0)</f>
        <v>10</v>
      </c>
      <c r="F1797">
        <f>-Table2[[#This Row],[Multiplier]]*'Input Data'!$B$3</f>
        <v>500000</v>
      </c>
      <c r="G1797">
        <f>(1 - (1 / (1 + EXP(-((Table2[[#This Row],[Volume]] / 1000) - 4.25))))) * 0.4 + 0.6</f>
        <v>0.60214062664209012</v>
      </c>
      <c r="H1797">
        <f>Table2[[#This Row],[Sigmoid]]*'Input Data'!$B$7</f>
        <v>451.60546998156758</v>
      </c>
    </row>
    <row r="1798" spans="1:8" x14ac:dyDescent="0.25">
      <c r="A1798">
        <v>9480</v>
      </c>
      <c r="B1798">
        <f>IF(Table2[[#This Row],[Volume]]&lt;'Input Data'!$B$9,'Input Data'!$B$9,IF(Table2[[#This Row],[Volume]]&gt;'Input Data'!$B$10,'Input Data'!$B$10,Table2[[#This Row],[Volume]]))</f>
        <v>8000</v>
      </c>
      <c r="C1798" s="18">
        <f>ROUNDDOWN((Table2[[#This Row],[Volume Used]]-'Input Data'!$B$9)/'Input Data'!$B$11,0)*'Input Data'!$B$12</f>
        <v>0.30000000000000004</v>
      </c>
      <c r="D1798" s="15">
        <f>-(Table2[[#This Row],[Volume]]*(1-Table2[[#This Row],[Discount]])*'Input Data'!$B$2)/Table2[[#This Row],[Volume]]</f>
        <v>350</v>
      </c>
      <c r="E1798">
        <f>ROUNDUP(Table2[[#This Row],[Volume]]/'Input Data'!$B$13,0)</f>
        <v>10</v>
      </c>
      <c r="F1798">
        <f>-Table2[[#This Row],[Multiplier]]*'Input Data'!$B$3</f>
        <v>500000</v>
      </c>
      <c r="G1798">
        <f>(1 - (1 / (1 + EXP(-((Table2[[#This Row],[Volume]] / 1000) - 4.25))))) * 0.4 + 0.6</f>
        <v>0.60213000707429687</v>
      </c>
      <c r="H1798">
        <f>Table2[[#This Row],[Sigmoid]]*'Input Data'!$B$7</f>
        <v>451.59750530572268</v>
      </c>
    </row>
    <row r="1799" spans="1:8" x14ac:dyDescent="0.25">
      <c r="A1799">
        <v>9485</v>
      </c>
      <c r="B1799">
        <f>IF(Table2[[#This Row],[Volume]]&lt;'Input Data'!$B$9,'Input Data'!$B$9,IF(Table2[[#This Row],[Volume]]&gt;'Input Data'!$B$10,'Input Data'!$B$10,Table2[[#This Row],[Volume]]))</f>
        <v>8000</v>
      </c>
      <c r="C1799" s="18">
        <f>ROUNDDOWN((Table2[[#This Row],[Volume Used]]-'Input Data'!$B$9)/'Input Data'!$B$11,0)*'Input Data'!$B$12</f>
        <v>0.30000000000000004</v>
      </c>
      <c r="D1799" s="15">
        <f>-(Table2[[#This Row],[Volume]]*(1-Table2[[#This Row],[Discount]])*'Input Data'!$B$2)/Table2[[#This Row],[Volume]]</f>
        <v>350</v>
      </c>
      <c r="E1799">
        <f>ROUNDUP(Table2[[#This Row],[Volume]]/'Input Data'!$B$13,0)</f>
        <v>10</v>
      </c>
      <c r="F1799">
        <f>-Table2[[#This Row],[Multiplier]]*'Input Data'!$B$3</f>
        <v>500000</v>
      </c>
      <c r="G1799">
        <f>(1 - (1 / (1 + EXP(-((Table2[[#This Row],[Volume]] / 1000) - 4.25))))) * 0.4 + 0.6</f>
        <v>0.6021194399091282</v>
      </c>
      <c r="H1799">
        <f>Table2[[#This Row],[Sigmoid]]*'Input Data'!$B$7</f>
        <v>451.58957993184617</v>
      </c>
    </row>
    <row r="1800" spans="1:8" x14ac:dyDescent="0.25">
      <c r="A1800">
        <v>9490</v>
      </c>
      <c r="B1800">
        <f>IF(Table2[[#This Row],[Volume]]&lt;'Input Data'!$B$9,'Input Data'!$B$9,IF(Table2[[#This Row],[Volume]]&gt;'Input Data'!$B$10,'Input Data'!$B$10,Table2[[#This Row],[Volume]]))</f>
        <v>8000</v>
      </c>
      <c r="C1800" s="18">
        <f>ROUNDDOWN((Table2[[#This Row],[Volume Used]]-'Input Data'!$B$9)/'Input Data'!$B$11,0)*'Input Data'!$B$12</f>
        <v>0.30000000000000004</v>
      </c>
      <c r="D1800" s="15">
        <f>-(Table2[[#This Row],[Volume]]*(1-Table2[[#This Row],[Discount]])*'Input Data'!$B$2)/Table2[[#This Row],[Volume]]</f>
        <v>350</v>
      </c>
      <c r="E1800">
        <f>ROUNDUP(Table2[[#This Row],[Volume]]/'Input Data'!$B$13,0)</f>
        <v>10</v>
      </c>
      <c r="F1800">
        <f>-Table2[[#This Row],[Multiplier]]*'Input Data'!$B$3</f>
        <v>500000</v>
      </c>
      <c r="G1800">
        <f>(1 - (1 / (1 + EXP(-((Table2[[#This Row],[Volume]] / 1000) - 4.25))))) * 0.4 + 0.6</f>
        <v>0.6021089248907795</v>
      </c>
      <c r="H1800">
        <f>Table2[[#This Row],[Sigmoid]]*'Input Data'!$B$7</f>
        <v>451.5816936680846</v>
      </c>
    </row>
    <row r="1801" spans="1:8" x14ac:dyDescent="0.25">
      <c r="A1801">
        <v>9495</v>
      </c>
      <c r="B1801">
        <f>IF(Table2[[#This Row],[Volume]]&lt;'Input Data'!$B$9,'Input Data'!$B$9,IF(Table2[[#This Row],[Volume]]&gt;'Input Data'!$B$10,'Input Data'!$B$10,Table2[[#This Row],[Volume]]))</f>
        <v>8000</v>
      </c>
      <c r="C1801" s="18">
        <f>ROUNDDOWN((Table2[[#This Row],[Volume Used]]-'Input Data'!$B$9)/'Input Data'!$B$11,0)*'Input Data'!$B$12</f>
        <v>0.30000000000000004</v>
      </c>
      <c r="D1801" s="15">
        <f>-(Table2[[#This Row],[Volume]]*(1-Table2[[#This Row],[Discount]])*'Input Data'!$B$2)/Table2[[#This Row],[Volume]]</f>
        <v>350</v>
      </c>
      <c r="E1801">
        <f>ROUNDUP(Table2[[#This Row],[Volume]]/'Input Data'!$B$13,0)</f>
        <v>10</v>
      </c>
      <c r="F1801">
        <f>-Table2[[#This Row],[Multiplier]]*'Input Data'!$B$3</f>
        <v>500000</v>
      </c>
      <c r="G1801">
        <f>(1 - (1 / (1 + EXP(-((Table2[[#This Row],[Volume]] / 1000) - 4.25))))) * 0.4 + 0.6</f>
        <v>0.60209846176466708</v>
      </c>
      <c r="H1801">
        <f>Table2[[#This Row],[Sigmoid]]*'Input Data'!$B$7</f>
        <v>451.57384632350033</v>
      </c>
    </row>
    <row r="1802" spans="1:8" x14ac:dyDescent="0.25">
      <c r="A1802">
        <v>9500</v>
      </c>
      <c r="B1802">
        <f>IF(Table2[[#This Row],[Volume]]&lt;'Input Data'!$B$9,'Input Data'!$B$9,IF(Table2[[#This Row],[Volume]]&gt;'Input Data'!$B$10,'Input Data'!$B$10,Table2[[#This Row],[Volume]]))</f>
        <v>8000</v>
      </c>
      <c r="C1802" s="18">
        <f>ROUNDDOWN((Table2[[#This Row],[Volume Used]]-'Input Data'!$B$9)/'Input Data'!$B$11,0)*'Input Data'!$B$12</f>
        <v>0.30000000000000004</v>
      </c>
      <c r="D1802" s="15">
        <f>-(Table2[[#This Row],[Volume]]*(1-Table2[[#This Row],[Discount]])*'Input Data'!$B$2)/Table2[[#This Row],[Volume]]</f>
        <v>350</v>
      </c>
      <c r="E1802">
        <f>ROUNDUP(Table2[[#This Row],[Volume]]/'Input Data'!$B$13,0)</f>
        <v>10</v>
      </c>
      <c r="F1802">
        <f>-Table2[[#This Row],[Multiplier]]*'Input Data'!$B$3</f>
        <v>500000</v>
      </c>
      <c r="G1802">
        <f>(1 - (1 / (1 + EXP(-((Table2[[#This Row],[Volume]] / 1000) - 4.25))))) * 0.4 + 0.6</f>
        <v>0.60208805027742329</v>
      </c>
      <c r="H1802">
        <f>Table2[[#This Row],[Sigmoid]]*'Input Data'!$B$7</f>
        <v>451.56603770806748</v>
      </c>
    </row>
    <row r="1803" spans="1:8" x14ac:dyDescent="0.25">
      <c r="A1803">
        <v>9505</v>
      </c>
      <c r="B1803">
        <f>IF(Table2[[#This Row],[Volume]]&lt;'Input Data'!$B$9,'Input Data'!$B$9,IF(Table2[[#This Row],[Volume]]&gt;'Input Data'!$B$10,'Input Data'!$B$10,Table2[[#This Row],[Volume]]))</f>
        <v>8000</v>
      </c>
      <c r="C1803" s="18">
        <f>ROUNDDOWN((Table2[[#This Row],[Volume Used]]-'Input Data'!$B$9)/'Input Data'!$B$11,0)*'Input Data'!$B$12</f>
        <v>0.30000000000000004</v>
      </c>
      <c r="D1803" s="15">
        <f>-(Table2[[#This Row],[Volume]]*(1-Table2[[#This Row],[Discount]])*'Input Data'!$B$2)/Table2[[#This Row],[Volume]]</f>
        <v>350</v>
      </c>
      <c r="E1803">
        <f>ROUNDUP(Table2[[#This Row],[Volume]]/'Input Data'!$B$13,0)</f>
        <v>10</v>
      </c>
      <c r="F1803">
        <f>-Table2[[#This Row],[Multiplier]]*'Input Data'!$B$3</f>
        <v>500000</v>
      </c>
      <c r="G1803">
        <f>(1 - (1 / (1 + EXP(-((Table2[[#This Row],[Volume]] / 1000) - 4.25))))) * 0.4 + 0.6</f>
        <v>0.6020776901768905</v>
      </c>
      <c r="H1803">
        <f>Table2[[#This Row],[Sigmoid]]*'Input Data'!$B$7</f>
        <v>451.55826763266788</v>
      </c>
    </row>
    <row r="1804" spans="1:8" x14ac:dyDescent="0.25">
      <c r="A1804">
        <v>9510</v>
      </c>
      <c r="B1804">
        <f>IF(Table2[[#This Row],[Volume]]&lt;'Input Data'!$B$9,'Input Data'!$B$9,IF(Table2[[#This Row],[Volume]]&gt;'Input Data'!$B$10,'Input Data'!$B$10,Table2[[#This Row],[Volume]]))</f>
        <v>8000</v>
      </c>
      <c r="C1804" s="18">
        <f>ROUNDDOWN((Table2[[#This Row],[Volume Used]]-'Input Data'!$B$9)/'Input Data'!$B$11,0)*'Input Data'!$B$12</f>
        <v>0.30000000000000004</v>
      </c>
      <c r="D1804" s="15">
        <f>-(Table2[[#This Row],[Volume]]*(1-Table2[[#This Row],[Discount]])*'Input Data'!$B$2)/Table2[[#This Row],[Volume]]</f>
        <v>350</v>
      </c>
      <c r="E1804">
        <f>ROUNDUP(Table2[[#This Row],[Volume]]/'Input Data'!$B$13,0)</f>
        <v>10</v>
      </c>
      <c r="F1804">
        <f>-Table2[[#This Row],[Multiplier]]*'Input Data'!$B$3</f>
        <v>500000</v>
      </c>
      <c r="G1804">
        <f>(1 - (1 / (1 + EXP(-((Table2[[#This Row],[Volume]] / 1000) - 4.25))))) * 0.4 + 0.6</f>
        <v>0.60206738121211545</v>
      </c>
      <c r="H1804">
        <f>Table2[[#This Row],[Sigmoid]]*'Input Data'!$B$7</f>
        <v>451.55053590908659</v>
      </c>
    </row>
    <row r="1805" spans="1:8" x14ac:dyDescent="0.25">
      <c r="A1805">
        <v>9515</v>
      </c>
      <c r="B1805">
        <f>IF(Table2[[#This Row],[Volume]]&lt;'Input Data'!$B$9,'Input Data'!$B$9,IF(Table2[[#This Row],[Volume]]&gt;'Input Data'!$B$10,'Input Data'!$B$10,Table2[[#This Row],[Volume]]))</f>
        <v>8000</v>
      </c>
      <c r="C1805" s="18">
        <f>ROUNDDOWN((Table2[[#This Row],[Volume Used]]-'Input Data'!$B$9)/'Input Data'!$B$11,0)*'Input Data'!$B$12</f>
        <v>0.30000000000000004</v>
      </c>
      <c r="D1805" s="15">
        <f>-(Table2[[#This Row],[Volume]]*(1-Table2[[#This Row],[Discount]])*'Input Data'!$B$2)/Table2[[#This Row],[Volume]]</f>
        <v>350</v>
      </c>
      <c r="E1805">
        <f>ROUNDUP(Table2[[#This Row],[Volume]]/'Input Data'!$B$13,0)</f>
        <v>10</v>
      </c>
      <c r="F1805">
        <f>-Table2[[#This Row],[Multiplier]]*'Input Data'!$B$3</f>
        <v>500000</v>
      </c>
      <c r="G1805">
        <f>(1 - (1 / (1 + EXP(-((Table2[[#This Row],[Volume]] / 1000) - 4.25))))) * 0.4 + 0.6</f>
        <v>0.60205712313334414</v>
      </c>
      <c r="H1805">
        <f>Table2[[#This Row],[Sigmoid]]*'Input Data'!$B$7</f>
        <v>451.54284235000813</v>
      </c>
    </row>
    <row r="1806" spans="1:8" x14ac:dyDescent="0.25">
      <c r="A1806">
        <v>9520</v>
      </c>
      <c r="B1806">
        <f>IF(Table2[[#This Row],[Volume]]&lt;'Input Data'!$B$9,'Input Data'!$B$9,IF(Table2[[#This Row],[Volume]]&gt;'Input Data'!$B$10,'Input Data'!$B$10,Table2[[#This Row],[Volume]]))</f>
        <v>8000</v>
      </c>
      <c r="C1806" s="18">
        <f>ROUNDDOWN((Table2[[#This Row],[Volume Used]]-'Input Data'!$B$9)/'Input Data'!$B$11,0)*'Input Data'!$B$12</f>
        <v>0.30000000000000004</v>
      </c>
      <c r="D1806" s="15">
        <f>-(Table2[[#This Row],[Volume]]*(1-Table2[[#This Row],[Discount]])*'Input Data'!$B$2)/Table2[[#This Row],[Volume]]</f>
        <v>350</v>
      </c>
      <c r="E1806">
        <f>ROUNDUP(Table2[[#This Row],[Volume]]/'Input Data'!$B$13,0)</f>
        <v>10</v>
      </c>
      <c r="F1806">
        <f>-Table2[[#This Row],[Multiplier]]*'Input Data'!$B$3</f>
        <v>500000</v>
      </c>
      <c r="G1806">
        <f>(1 - (1 / (1 + EXP(-((Table2[[#This Row],[Volume]] / 1000) - 4.25))))) * 0.4 + 0.6</f>
        <v>0.60204691569201663</v>
      </c>
      <c r="H1806">
        <f>Table2[[#This Row],[Sigmoid]]*'Input Data'!$B$7</f>
        <v>451.53518676901245</v>
      </c>
    </row>
    <row r="1807" spans="1:8" x14ac:dyDescent="0.25">
      <c r="A1807">
        <v>9525</v>
      </c>
      <c r="B1807">
        <f>IF(Table2[[#This Row],[Volume]]&lt;'Input Data'!$B$9,'Input Data'!$B$9,IF(Table2[[#This Row],[Volume]]&gt;'Input Data'!$B$10,'Input Data'!$B$10,Table2[[#This Row],[Volume]]))</f>
        <v>8000</v>
      </c>
      <c r="C1807" s="18">
        <f>ROUNDDOWN((Table2[[#This Row],[Volume Used]]-'Input Data'!$B$9)/'Input Data'!$B$11,0)*'Input Data'!$B$12</f>
        <v>0.30000000000000004</v>
      </c>
      <c r="D1807" s="15">
        <f>-(Table2[[#This Row],[Volume]]*(1-Table2[[#This Row],[Discount]])*'Input Data'!$B$2)/Table2[[#This Row],[Volume]]</f>
        <v>350</v>
      </c>
      <c r="E1807">
        <f>ROUNDUP(Table2[[#This Row],[Volume]]/'Input Data'!$B$13,0)</f>
        <v>10</v>
      </c>
      <c r="F1807">
        <f>-Table2[[#This Row],[Multiplier]]*'Input Data'!$B$3</f>
        <v>500000</v>
      </c>
      <c r="G1807">
        <f>(1 - (1 / (1 + EXP(-((Table2[[#This Row],[Volume]] / 1000) - 4.25))))) * 0.4 + 0.6</f>
        <v>0.60203675864076045</v>
      </c>
      <c r="H1807">
        <f>Table2[[#This Row],[Sigmoid]]*'Input Data'!$B$7</f>
        <v>451.52756898057032</v>
      </c>
    </row>
    <row r="1808" spans="1:8" x14ac:dyDescent="0.25">
      <c r="A1808">
        <v>9530</v>
      </c>
      <c r="B1808">
        <f>IF(Table2[[#This Row],[Volume]]&lt;'Input Data'!$B$9,'Input Data'!$B$9,IF(Table2[[#This Row],[Volume]]&gt;'Input Data'!$B$10,'Input Data'!$B$10,Table2[[#This Row],[Volume]]))</f>
        <v>8000</v>
      </c>
      <c r="C1808" s="18">
        <f>ROUNDDOWN((Table2[[#This Row],[Volume Used]]-'Input Data'!$B$9)/'Input Data'!$B$11,0)*'Input Data'!$B$12</f>
        <v>0.30000000000000004</v>
      </c>
      <c r="D1808" s="15">
        <f>-(Table2[[#This Row],[Volume]]*(1-Table2[[#This Row],[Discount]])*'Input Data'!$B$2)/Table2[[#This Row],[Volume]]</f>
        <v>350</v>
      </c>
      <c r="E1808">
        <f>ROUNDUP(Table2[[#This Row],[Volume]]/'Input Data'!$B$13,0)</f>
        <v>10</v>
      </c>
      <c r="F1808">
        <f>-Table2[[#This Row],[Multiplier]]*'Input Data'!$B$3</f>
        <v>500000</v>
      </c>
      <c r="G1808">
        <f>(1 - (1 / (1 + EXP(-((Table2[[#This Row],[Volume]] / 1000) - 4.25))))) * 0.4 + 0.6</f>
        <v>0.60202665173338643</v>
      </c>
      <c r="H1808">
        <f>Table2[[#This Row],[Sigmoid]]*'Input Data'!$B$7</f>
        <v>451.51998880003981</v>
      </c>
    </row>
    <row r="1809" spans="1:8" x14ac:dyDescent="0.25">
      <c r="A1809">
        <v>9535</v>
      </c>
      <c r="B1809">
        <f>IF(Table2[[#This Row],[Volume]]&lt;'Input Data'!$B$9,'Input Data'!$B$9,IF(Table2[[#This Row],[Volume]]&gt;'Input Data'!$B$10,'Input Data'!$B$10,Table2[[#This Row],[Volume]]))</f>
        <v>8000</v>
      </c>
      <c r="C1809" s="18">
        <f>ROUNDDOWN((Table2[[#This Row],[Volume Used]]-'Input Data'!$B$9)/'Input Data'!$B$11,0)*'Input Data'!$B$12</f>
        <v>0.30000000000000004</v>
      </c>
      <c r="D1809" s="15">
        <f>-(Table2[[#This Row],[Volume]]*(1-Table2[[#This Row],[Discount]])*'Input Data'!$B$2)/Table2[[#This Row],[Volume]]</f>
        <v>350</v>
      </c>
      <c r="E1809">
        <f>ROUNDUP(Table2[[#This Row],[Volume]]/'Input Data'!$B$13,0)</f>
        <v>10</v>
      </c>
      <c r="F1809">
        <f>-Table2[[#This Row],[Multiplier]]*'Input Data'!$B$3</f>
        <v>500000</v>
      </c>
      <c r="G1809">
        <f>(1 - (1 / (1 + EXP(-((Table2[[#This Row],[Volume]] / 1000) - 4.25))))) * 0.4 + 0.6</f>
        <v>0.60201659472488278</v>
      </c>
      <c r="H1809">
        <f>Table2[[#This Row],[Sigmoid]]*'Input Data'!$B$7</f>
        <v>451.51244604366207</v>
      </c>
    </row>
    <row r="1810" spans="1:8" x14ac:dyDescent="0.25">
      <c r="A1810">
        <v>9540</v>
      </c>
      <c r="B1810">
        <f>IF(Table2[[#This Row],[Volume]]&lt;'Input Data'!$B$9,'Input Data'!$B$9,IF(Table2[[#This Row],[Volume]]&gt;'Input Data'!$B$10,'Input Data'!$B$10,Table2[[#This Row],[Volume]]))</f>
        <v>8000</v>
      </c>
      <c r="C1810" s="18">
        <f>ROUNDDOWN((Table2[[#This Row],[Volume Used]]-'Input Data'!$B$9)/'Input Data'!$B$11,0)*'Input Data'!$B$12</f>
        <v>0.30000000000000004</v>
      </c>
      <c r="D1810" s="15">
        <f>-(Table2[[#This Row],[Volume]]*(1-Table2[[#This Row],[Discount]])*'Input Data'!$B$2)/Table2[[#This Row],[Volume]]</f>
        <v>350</v>
      </c>
      <c r="E1810">
        <f>ROUNDUP(Table2[[#This Row],[Volume]]/'Input Data'!$B$13,0)</f>
        <v>10</v>
      </c>
      <c r="F1810">
        <f>-Table2[[#This Row],[Multiplier]]*'Input Data'!$B$3</f>
        <v>500000</v>
      </c>
      <c r="G1810">
        <f>(1 - (1 / (1 + EXP(-((Table2[[#This Row],[Volume]] / 1000) - 4.25))))) * 0.4 + 0.6</f>
        <v>0.60200658737140966</v>
      </c>
      <c r="H1810">
        <f>Table2[[#This Row],[Sigmoid]]*'Input Data'!$B$7</f>
        <v>451.50494052855726</v>
      </c>
    </row>
    <row r="1811" spans="1:8" x14ac:dyDescent="0.25">
      <c r="A1811">
        <v>9545</v>
      </c>
      <c r="B1811">
        <f>IF(Table2[[#This Row],[Volume]]&lt;'Input Data'!$B$9,'Input Data'!$B$9,IF(Table2[[#This Row],[Volume]]&gt;'Input Data'!$B$10,'Input Data'!$B$10,Table2[[#This Row],[Volume]]))</f>
        <v>8000</v>
      </c>
      <c r="C1811" s="18">
        <f>ROUNDDOWN((Table2[[#This Row],[Volume Used]]-'Input Data'!$B$9)/'Input Data'!$B$11,0)*'Input Data'!$B$12</f>
        <v>0.30000000000000004</v>
      </c>
      <c r="D1811" s="15">
        <f>-(Table2[[#This Row],[Volume]]*(1-Table2[[#This Row],[Discount]])*'Input Data'!$B$2)/Table2[[#This Row],[Volume]]</f>
        <v>350</v>
      </c>
      <c r="E1811">
        <f>ROUNDUP(Table2[[#This Row],[Volume]]/'Input Data'!$B$13,0)</f>
        <v>10</v>
      </c>
      <c r="F1811">
        <f>-Table2[[#This Row],[Multiplier]]*'Input Data'!$B$3</f>
        <v>500000</v>
      </c>
      <c r="G1811">
        <f>(1 - (1 / (1 + EXP(-((Table2[[#This Row],[Volume]] / 1000) - 4.25))))) * 0.4 + 0.6</f>
        <v>0.60199662943029353</v>
      </c>
      <c r="H1811">
        <f>Table2[[#This Row],[Sigmoid]]*'Input Data'!$B$7</f>
        <v>451.49747207272014</v>
      </c>
    </row>
    <row r="1812" spans="1:8" x14ac:dyDescent="0.25">
      <c r="A1812">
        <v>9550</v>
      </c>
      <c r="B1812">
        <f>IF(Table2[[#This Row],[Volume]]&lt;'Input Data'!$B$9,'Input Data'!$B$9,IF(Table2[[#This Row],[Volume]]&gt;'Input Data'!$B$10,'Input Data'!$B$10,Table2[[#This Row],[Volume]]))</f>
        <v>8000</v>
      </c>
      <c r="C1812" s="18">
        <f>ROUNDDOWN((Table2[[#This Row],[Volume Used]]-'Input Data'!$B$9)/'Input Data'!$B$11,0)*'Input Data'!$B$12</f>
        <v>0.30000000000000004</v>
      </c>
      <c r="D1812" s="15">
        <f>-(Table2[[#This Row],[Volume]]*(1-Table2[[#This Row],[Discount]])*'Input Data'!$B$2)/Table2[[#This Row],[Volume]]</f>
        <v>350</v>
      </c>
      <c r="E1812">
        <f>ROUNDUP(Table2[[#This Row],[Volume]]/'Input Data'!$B$13,0)</f>
        <v>10</v>
      </c>
      <c r="F1812">
        <f>-Table2[[#This Row],[Multiplier]]*'Input Data'!$B$3</f>
        <v>500000</v>
      </c>
      <c r="G1812">
        <f>(1 - (1 / (1 + EXP(-((Table2[[#This Row],[Volume]] / 1000) - 4.25))))) * 0.4 + 0.6</f>
        <v>0.60198672066002279</v>
      </c>
      <c r="H1812">
        <f>Table2[[#This Row],[Sigmoid]]*'Input Data'!$B$7</f>
        <v>451.49004049501707</v>
      </c>
    </row>
    <row r="1813" spans="1:8" x14ac:dyDescent="0.25">
      <c r="A1813">
        <v>9555</v>
      </c>
      <c r="B1813">
        <f>IF(Table2[[#This Row],[Volume]]&lt;'Input Data'!$B$9,'Input Data'!$B$9,IF(Table2[[#This Row],[Volume]]&gt;'Input Data'!$B$10,'Input Data'!$B$10,Table2[[#This Row],[Volume]]))</f>
        <v>8000</v>
      </c>
      <c r="C1813" s="18">
        <f>ROUNDDOWN((Table2[[#This Row],[Volume Used]]-'Input Data'!$B$9)/'Input Data'!$B$11,0)*'Input Data'!$B$12</f>
        <v>0.30000000000000004</v>
      </c>
      <c r="D1813" s="15">
        <f>-(Table2[[#This Row],[Volume]]*(1-Table2[[#This Row],[Discount]])*'Input Data'!$B$2)/Table2[[#This Row],[Volume]]</f>
        <v>350</v>
      </c>
      <c r="E1813">
        <f>ROUNDUP(Table2[[#This Row],[Volume]]/'Input Data'!$B$13,0)</f>
        <v>10</v>
      </c>
      <c r="F1813">
        <f>-Table2[[#This Row],[Multiplier]]*'Input Data'!$B$3</f>
        <v>500000</v>
      </c>
      <c r="G1813">
        <f>(1 - (1 / (1 + EXP(-((Table2[[#This Row],[Volume]] / 1000) - 4.25))))) * 0.4 + 0.6</f>
        <v>0.60197686082024127</v>
      </c>
      <c r="H1813">
        <f>Table2[[#This Row],[Sigmoid]]*'Input Data'!$B$7</f>
        <v>451.48264561518096</v>
      </c>
    </row>
    <row r="1814" spans="1:8" x14ac:dyDescent="0.25">
      <c r="A1814">
        <v>9560</v>
      </c>
      <c r="B1814">
        <f>IF(Table2[[#This Row],[Volume]]&lt;'Input Data'!$B$9,'Input Data'!$B$9,IF(Table2[[#This Row],[Volume]]&gt;'Input Data'!$B$10,'Input Data'!$B$10,Table2[[#This Row],[Volume]]))</f>
        <v>8000</v>
      </c>
      <c r="C1814" s="18">
        <f>ROUNDDOWN((Table2[[#This Row],[Volume Used]]-'Input Data'!$B$9)/'Input Data'!$B$11,0)*'Input Data'!$B$12</f>
        <v>0.30000000000000004</v>
      </c>
      <c r="D1814" s="15">
        <f>-(Table2[[#This Row],[Volume]]*(1-Table2[[#This Row],[Discount]])*'Input Data'!$B$2)/Table2[[#This Row],[Volume]]</f>
        <v>350</v>
      </c>
      <c r="E1814">
        <f>ROUNDUP(Table2[[#This Row],[Volume]]/'Input Data'!$B$13,0)</f>
        <v>10</v>
      </c>
      <c r="F1814">
        <f>-Table2[[#This Row],[Multiplier]]*'Input Data'!$B$3</f>
        <v>500000</v>
      </c>
      <c r="G1814">
        <f>(1 - (1 / (1 + EXP(-((Table2[[#This Row],[Volume]] / 1000) - 4.25))))) * 0.4 + 0.6</f>
        <v>0.60196704967174408</v>
      </c>
      <c r="H1814">
        <f>Table2[[#This Row],[Sigmoid]]*'Input Data'!$B$7</f>
        <v>451.47528725380806</v>
      </c>
    </row>
    <row r="1815" spans="1:8" x14ac:dyDescent="0.25">
      <c r="A1815">
        <v>9565</v>
      </c>
      <c r="B1815">
        <f>IF(Table2[[#This Row],[Volume]]&lt;'Input Data'!$B$9,'Input Data'!$B$9,IF(Table2[[#This Row],[Volume]]&gt;'Input Data'!$B$10,'Input Data'!$B$10,Table2[[#This Row],[Volume]]))</f>
        <v>8000</v>
      </c>
      <c r="C1815" s="18">
        <f>ROUNDDOWN((Table2[[#This Row],[Volume Used]]-'Input Data'!$B$9)/'Input Data'!$B$11,0)*'Input Data'!$B$12</f>
        <v>0.30000000000000004</v>
      </c>
      <c r="D1815" s="15">
        <f>-(Table2[[#This Row],[Volume]]*(1-Table2[[#This Row],[Discount]])*'Input Data'!$B$2)/Table2[[#This Row],[Volume]]</f>
        <v>350</v>
      </c>
      <c r="E1815">
        <f>ROUNDUP(Table2[[#This Row],[Volume]]/'Input Data'!$B$13,0)</f>
        <v>10</v>
      </c>
      <c r="F1815">
        <f>-Table2[[#This Row],[Multiplier]]*'Input Data'!$B$3</f>
        <v>500000</v>
      </c>
      <c r="G1815">
        <f>(1 - (1 / (1 + EXP(-((Table2[[#This Row],[Volume]] / 1000) - 4.25))))) * 0.4 + 0.6</f>
        <v>0.60195728697647133</v>
      </c>
      <c r="H1815">
        <f>Table2[[#This Row],[Sigmoid]]*'Input Data'!$B$7</f>
        <v>451.46796523235349</v>
      </c>
    </row>
    <row r="1816" spans="1:8" x14ac:dyDescent="0.25">
      <c r="A1816">
        <v>9570</v>
      </c>
      <c r="B1816">
        <f>IF(Table2[[#This Row],[Volume]]&lt;'Input Data'!$B$9,'Input Data'!$B$9,IF(Table2[[#This Row],[Volume]]&gt;'Input Data'!$B$10,'Input Data'!$B$10,Table2[[#This Row],[Volume]]))</f>
        <v>8000</v>
      </c>
      <c r="C1816" s="18">
        <f>ROUNDDOWN((Table2[[#This Row],[Volume Used]]-'Input Data'!$B$9)/'Input Data'!$B$11,0)*'Input Data'!$B$12</f>
        <v>0.30000000000000004</v>
      </c>
      <c r="D1816" s="15">
        <f>-(Table2[[#This Row],[Volume]]*(1-Table2[[#This Row],[Discount]])*'Input Data'!$B$2)/Table2[[#This Row],[Volume]]</f>
        <v>350</v>
      </c>
      <c r="E1816">
        <f>ROUNDUP(Table2[[#This Row],[Volume]]/'Input Data'!$B$13,0)</f>
        <v>10</v>
      </c>
      <c r="F1816">
        <f>-Table2[[#This Row],[Multiplier]]*'Input Data'!$B$3</f>
        <v>500000</v>
      </c>
      <c r="G1816">
        <f>(1 - (1 / (1 + EXP(-((Table2[[#This Row],[Volume]] / 1000) - 4.25))))) * 0.4 + 0.6</f>
        <v>0.60194757249750341</v>
      </c>
      <c r="H1816">
        <f>Table2[[#This Row],[Sigmoid]]*'Input Data'!$B$7</f>
        <v>451.46067937312756</v>
      </c>
    </row>
    <row r="1817" spans="1:8" x14ac:dyDescent="0.25">
      <c r="A1817">
        <v>9575</v>
      </c>
      <c r="B1817">
        <f>IF(Table2[[#This Row],[Volume]]&lt;'Input Data'!$B$9,'Input Data'!$B$9,IF(Table2[[#This Row],[Volume]]&gt;'Input Data'!$B$10,'Input Data'!$B$10,Table2[[#This Row],[Volume]]))</f>
        <v>8000</v>
      </c>
      <c r="C1817" s="18">
        <f>ROUNDDOWN((Table2[[#This Row],[Volume Used]]-'Input Data'!$B$9)/'Input Data'!$B$11,0)*'Input Data'!$B$12</f>
        <v>0.30000000000000004</v>
      </c>
      <c r="D1817" s="15">
        <f>-(Table2[[#This Row],[Volume]]*(1-Table2[[#This Row],[Discount]])*'Input Data'!$B$2)/Table2[[#This Row],[Volume]]</f>
        <v>350</v>
      </c>
      <c r="E1817">
        <f>ROUNDUP(Table2[[#This Row],[Volume]]/'Input Data'!$B$13,0)</f>
        <v>10</v>
      </c>
      <c r="F1817">
        <f>-Table2[[#This Row],[Multiplier]]*'Input Data'!$B$3</f>
        <v>500000</v>
      </c>
      <c r="G1817">
        <f>(1 - (1 / (1 + EXP(-((Table2[[#This Row],[Volume]] / 1000) - 4.25))))) * 0.4 + 0.6</f>
        <v>0.60193790599905594</v>
      </c>
      <c r="H1817">
        <f>Table2[[#This Row],[Sigmoid]]*'Input Data'!$B$7</f>
        <v>451.45342949929199</v>
      </c>
    </row>
    <row r="1818" spans="1:8" x14ac:dyDescent="0.25">
      <c r="A1818">
        <v>9580</v>
      </c>
      <c r="B1818">
        <f>IF(Table2[[#This Row],[Volume]]&lt;'Input Data'!$B$9,'Input Data'!$B$9,IF(Table2[[#This Row],[Volume]]&gt;'Input Data'!$B$10,'Input Data'!$B$10,Table2[[#This Row],[Volume]]))</f>
        <v>8000</v>
      </c>
      <c r="C1818" s="18">
        <f>ROUNDDOWN((Table2[[#This Row],[Volume Used]]-'Input Data'!$B$9)/'Input Data'!$B$11,0)*'Input Data'!$B$12</f>
        <v>0.30000000000000004</v>
      </c>
      <c r="D1818" s="15">
        <f>-(Table2[[#This Row],[Volume]]*(1-Table2[[#This Row],[Discount]])*'Input Data'!$B$2)/Table2[[#This Row],[Volume]]</f>
        <v>350</v>
      </c>
      <c r="E1818">
        <f>ROUNDUP(Table2[[#This Row],[Volume]]/'Input Data'!$B$13,0)</f>
        <v>10</v>
      </c>
      <c r="F1818">
        <f>-Table2[[#This Row],[Multiplier]]*'Input Data'!$B$3</f>
        <v>500000</v>
      </c>
      <c r="G1818">
        <f>(1 - (1 / (1 + EXP(-((Table2[[#This Row],[Volume]] / 1000) - 4.25))))) * 0.4 + 0.6</f>
        <v>0.60192828724647396</v>
      </c>
      <c r="H1818">
        <f>Table2[[#This Row],[Sigmoid]]*'Input Data'!$B$7</f>
        <v>451.44621543485545</v>
      </c>
    </row>
    <row r="1819" spans="1:8" x14ac:dyDescent="0.25">
      <c r="A1819">
        <v>9585</v>
      </c>
      <c r="B1819">
        <f>IF(Table2[[#This Row],[Volume]]&lt;'Input Data'!$B$9,'Input Data'!$B$9,IF(Table2[[#This Row],[Volume]]&gt;'Input Data'!$B$10,'Input Data'!$B$10,Table2[[#This Row],[Volume]]))</f>
        <v>8000</v>
      </c>
      <c r="C1819" s="18">
        <f>ROUNDDOWN((Table2[[#This Row],[Volume Used]]-'Input Data'!$B$9)/'Input Data'!$B$11,0)*'Input Data'!$B$12</f>
        <v>0.30000000000000004</v>
      </c>
      <c r="D1819" s="15">
        <f>-(Table2[[#This Row],[Volume]]*(1-Table2[[#This Row],[Discount]])*'Input Data'!$B$2)/Table2[[#This Row],[Volume]]</f>
        <v>350</v>
      </c>
      <c r="E1819">
        <f>ROUNDUP(Table2[[#This Row],[Volume]]/'Input Data'!$B$13,0)</f>
        <v>10</v>
      </c>
      <c r="F1819">
        <f>-Table2[[#This Row],[Multiplier]]*'Input Data'!$B$3</f>
        <v>500000</v>
      </c>
      <c r="G1819">
        <f>(1 - (1 / (1 + EXP(-((Table2[[#This Row],[Volume]] / 1000) - 4.25))))) * 0.4 + 0.6</f>
        <v>0.60191871600622726</v>
      </c>
      <c r="H1819">
        <f>Table2[[#This Row],[Sigmoid]]*'Input Data'!$B$7</f>
        <v>451.43903700467047</v>
      </c>
    </row>
    <row r="1820" spans="1:8" x14ac:dyDescent="0.25">
      <c r="A1820">
        <v>9590</v>
      </c>
      <c r="B1820">
        <f>IF(Table2[[#This Row],[Volume]]&lt;'Input Data'!$B$9,'Input Data'!$B$9,IF(Table2[[#This Row],[Volume]]&gt;'Input Data'!$B$10,'Input Data'!$B$10,Table2[[#This Row],[Volume]]))</f>
        <v>8000</v>
      </c>
      <c r="C1820" s="18">
        <f>ROUNDDOWN((Table2[[#This Row],[Volume Used]]-'Input Data'!$B$9)/'Input Data'!$B$11,0)*'Input Data'!$B$12</f>
        <v>0.30000000000000004</v>
      </c>
      <c r="D1820" s="15">
        <f>-(Table2[[#This Row],[Volume]]*(1-Table2[[#This Row],[Discount]])*'Input Data'!$B$2)/Table2[[#This Row],[Volume]]</f>
        <v>350</v>
      </c>
      <c r="E1820">
        <f>ROUNDUP(Table2[[#This Row],[Volume]]/'Input Data'!$B$13,0)</f>
        <v>10</v>
      </c>
      <c r="F1820">
        <f>-Table2[[#This Row],[Multiplier]]*'Input Data'!$B$3</f>
        <v>500000</v>
      </c>
      <c r="G1820">
        <f>(1 - (1 / (1 + EXP(-((Table2[[#This Row],[Volume]] / 1000) - 4.25))))) * 0.4 + 0.6</f>
        <v>0.60190919204590532</v>
      </c>
      <c r="H1820">
        <f>Table2[[#This Row],[Sigmoid]]*'Input Data'!$B$7</f>
        <v>451.43189403442898</v>
      </c>
    </row>
    <row r="1821" spans="1:8" x14ac:dyDescent="0.25">
      <c r="A1821">
        <v>9595</v>
      </c>
      <c r="B1821">
        <f>IF(Table2[[#This Row],[Volume]]&lt;'Input Data'!$B$9,'Input Data'!$B$9,IF(Table2[[#This Row],[Volume]]&gt;'Input Data'!$B$10,'Input Data'!$B$10,Table2[[#This Row],[Volume]]))</f>
        <v>8000</v>
      </c>
      <c r="C1821" s="18">
        <f>ROUNDDOWN((Table2[[#This Row],[Volume Used]]-'Input Data'!$B$9)/'Input Data'!$B$11,0)*'Input Data'!$B$12</f>
        <v>0.30000000000000004</v>
      </c>
      <c r="D1821" s="15">
        <f>-(Table2[[#This Row],[Volume]]*(1-Table2[[#This Row],[Discount]])*'Input Data'!$B$2)/Table2[[#This Row],[Volume]]</f>
        <v>350</v>
      </c>
      <c r="E1821">
        <f>ROUNDUP(Table2[[#This Row],[Volume]]/'Input Data'!$B$13,0)</f>
        <v>10</v>
      </c>
      <c r="F1821">
        <f>-Table2[[#This Row],[Multiplier]]*'Input Data'!$B$3</f>
        <v>500000</v>
      </c>
      <c r="G1821">
        <f>(1 - (1 / (1 + EXP(-((Table2[[#This Row],[Volume]] / 1000) - 4.25))))) * 0.4 + 0.6</f>
        <v>0.60189971513421137</v>
      </c>
      <c r="H1821">
        <f>Table2[[#This Row],[Sigmoid]]*'Input Data'!$B$7</f>
        <v>451.42478635065851</v>
      </c>
    </row>
    <row r="1822" spans="1:8" x14ac:dyDescent="0.25">
      <c r="A1822">
        <v>9600</v>
      </c>
      <c r="B1822">
        <f>IF(Table2[[#This Row],[Volume]]&lt;'Input Data'!$B$9,'Input Data'!$B$9,IF(Table2[[#This Row],[Volume]]&gt;'Input Data'!$B$10,'Input Data'!$B$10,Table2[[#This Row],[Volume]]))</f>
        <v>8000</v>
      </c>
      <c r="C1822" s="18">
        <f>ROUNDDOWN((Table2[[#This Row],[Volume Used]]-'Input Data'!$B$9)/'Input Data'!$B$11,0)*'Input Data'!$B$12</f>
        <v>0.30000000000000004</v>
      </c>
      <c r="D1822" s="15">
        <f>-(Table2[[#This Row],[Volume]]*(1-Table2[[#This Row],[Discount]])*'Input Data'!$B$2)/Table2[[#This Row],[Volume]]</f>
        <v>350</v>
      </c>
      <c r="E1822">
        <f>ROUNDUP(Table2[[#This Row],[Volume]]/'Input Data'!$B$13,0)</f>
        <v>10</v>
      </c>
      <c r="F1822">
        <f>-Table2[[#This Row],[Multiplier]]*'Input Data'!$B$3</f>
        <v>500000</v>
      </c>
      <c r="G1822">
        <f>(1 - (1 / (1 + EXP(-((Table2[[#This Row],[Volume]] / 1000) - 4.25))))) * 0.4 + 0.6</f>
        <v>0.6018902850409581</v>
      </c>
      <c r="H1822">
        <f>Table2[[#This Row],[Sigmoid]]*'Input Data'!$B$7</f>
        <v>451.41771378071854</v>
      </c>
    </row>
    <row r="1823" spans="1:8" x14ac:dyDescent="0.25">
      <c r="A1823">
        <v>9605</v>
      </c>
      <c r="B1823">
        <f>IF(Table2[[#This Row],[Volume]]&lt;'Input Data'!$B$9,'Input Data'!$B$9,IF(Table2[[#This Row],[Volume]]&gt;'Input Data'!$B$10,'Input Data'!$B$10,Table2[[#This Row],[Volume]]))</f>
        <v>8000</v>
      </c>
      <c r="C1823" s="18">
        <f>ROUNDDOWN((Table2[[#This Row],[Volume Used]]-'Input Data'!$B$9)/'Input Data'!$B$11,0)*'Input Data'!$B$12</f>
        <v>0.30000000000000004</v>
      </c>
      <c r="D1823" s="15">
        <f>-(Table2[[#This Row],[Volume]]*(1-Table2[[#This Row],[Discount]])*'Input Data'!$B$2)/Table2[[#This Row],[Volume]]</f>
        <v>350</v>
      </c>
      <c r="E1823">
        <f>ROUNDUP(Table2[[#This Row],[Volume]]/'Input Data'!$B$13,0)</f>
        <v>10</v>
      </c>
      <c r="F1823">
        <f>-Table2[[#This Row],[Multiplier]]*'Input Data'!$B$3</f>
        <v>500000</v>
      </c>
      <c r="G1823">
        <f>(1 - (1 / (1 + EXP(-((Table2[[#This Row],[Volume]] / 1000) - 4.25))))) * 0.4 + 0.6</f>
        <v>0.60188090153706264</v>
      </c>
      <c r="H1823">
        <f>Table2[[#This Row],[Sigmoid]]*'Input Data'!$B$7</f>
        <v>451.41067615279695</v>
      </c>
    </row>
    <row r="1824" spans="1:8" x14ac:dyDescent="0.25">
      <c r="A1824">
        <v>9610</v>
      </c>
      <c r="B1824">
        <f>IF(Table2[[#This Row],[Volume]]&lt;'Input Data'!$B$9,'Input Data'!$B$9,IF(Table2[[#This Row],[Volume]]&gt;'Input Data'!$B$10,'Input Data'!$B$10,Table2[[#This Row],[Volume]]))</f>
        <v>8000</v>
      </c>
      <c r="C1824" s="18">
        <f>ROUNDDOWN((Table2[[#This Row],[Volume Used]]-'Input Data'!$B$9)/'Input Data'!$B$11,0)*'Input Data'!$B$12</f>
        <v>0.30000000000000004</v>
      </c>
      <c r="D1824" s="15">
        <f>-(Table2[[#This Row],[Volume]]*(1-Table2[[#This Row],[Discount]])*'Input Data'!$B$2)/Table2[[#This Row],[Volume]]</f>
        <v>350</v>
      </c>
      <c r="E1824">
        <f>ROUNDUP(Table2[[#This Row],[Volume]]/'Input Data'!$B$13,0)</f>
        <v>10</v>
      </c>
      <c r="F1824">
        <f>-Table2[[#This Row],[Multiplier]]*'Input Data'!$B$3</f>
        <v>500000</v>
      </c>
      <c r="G1824">
        <f>(1 - (1 / (1 + EXP(-((Table2[[#This Row],[Volume]] / 1000) - 4.25))))) * 0.4 + 0.6</f>
        <v>0.60187156439454026</v>
      </c>
      <c r="H1824">
        <f>Table2[[#This Row],[Sigmoid]]*'Input Data'!$B$7</f>
        <v>451.40367329590521</v>
      </c>
    </row>
    <row r="1825" spans="1:8" x14ac:dyDescent="0.25">
      <c r="A1825">
        <v>9615</v>
      </c>
      <c r="B1825">
        <f>IF(Table2[[#This Row],[Volume]]&lt;'Input Data'!$B$9,'Input Data'!$B$9,IF(Table2[[#This Row],[Volume]]&gt;'Input Data'!$B$10,'Input Data'!$B$10,Table2[[#This Row],[Volume]]))</f>
        <v>8000</v>
      </c>
      <c r="C1825" s="18">
        <f>ROUNDDOWN((Table2[[#This Row],[Volume Used]]-'Input Data'!$B$9)/'Input Data'!$B$11,0)*'Input Data'!$B$12</f>
        <v>0.30000000000000004</v>
      </c>
      <c r="D1825" s="15">
        <f>-(Table2[[#This Row],[Volume]]*(1-Table2[[#This Row],[Discount]])*'Input Data'!$B$2)/Table2[[#This Row],[Volume]]</f>
        <v>350</v>
      </c>
      <c r="E1825">
        <f>ROUNDUP(Table2[[#This Row],[Volume]]/'Input Data'!$B$13,0)</f>
        <v>10</v>
      </c>
      <c r="F1825">
        <f>-Table2[[#This Row],[Multiplier]]*'Input Data'!$B$3</f>
        <v>500000</v>
      </c>
      <c r="G1825">
        <f>(1 - (1 / (1 + EXP(-((Table2[[#This Row],[Volume]] / 1000) - 4.25))))) * 0.4 + 0.6</f>
        <v>0.60186227338650089</v>
      </c>
      <c r="H1825">
        <f>Table2[[#This Row],[Sigmoid]]*'Input Data'!$B$7</f>
        <v>451.39670503987566</v>
      </c>
    </row>
    <row r="1826" spans="1:8" x14ac:dyDescent="0.25">
      <c r="A1826">
        <v>9620</v>
      </c>
      <c r="B1826">
        <f>IF(Table2[[#This Row],[Volume]]&lt;'Input Data'!$B$9,'Input Data'!$B$9,IF(Table2[[#This Row],[Volume]]&gt;'Input Data'!$B$10,'Input Data'!$B$10,Table2[[#This Row],[Volume]]))</f>
        <v>8000</v>
      </c>
      <c r="C1826" s="18">
        <f>ROUNDDOWN((Table2[[#This Row],[Volume Used]]-'Input Data'!$B$9)/'Input Data'!$B$11,0)*'Input Data'!$B$12</f>
        <v>0.30000000000000004</v>
      </c>
      <c r="D1826" s="15">
        <f>-(Table2[[#This Row],[Volume]]*(1-Table2[[#This Row],[Discount]])*'Input Data'!$B$2)/Table2[[#This Row],[Volume]]</f>
        <v>350</v>
      </c>
      <c r="E1826">
        <f>ROUNDUP(Table2[[#This Row],[Volume]]/'Input Data'!$B$13,0)</f>
        <v>10</v>
      </c>
      <c r="F1826">
        <f>-Table2[[#This Row],[Multiplier]]*'Input Data'!$B$3</f>
        <v>500000</v>
      </c>
      <c r="G1826">
        <f>(1 - (1 / (1 + EXP(-((Table2[[#This Row],[Volume]] / 1000) - 4.25))))) * 0.4 + 0.6</f>
        <v>0.60185302828714327</v>
      </c>
      <c r="H1826">
        <f>Table2[[#This Row],[Sigmoid]]*'Input Data'!$B$7</f>
        <v>451.38977121535743</v>
      </c>
    </row>
    <row r="1827" spans="1:8" x14ac:dyDescent="0.25">
      <c r="A1827">
        <v>9625</v>
      </c>
      <c r="B1827">
        <f>IF(Table2[[#This Row],[Volume]]&lt;'Input Data'!$B$9,'Input Data'!$B$9,IF(Table2[[#This Row],[Volume]]&gt;'Input Data'!$B$10,'Input Data'!$B$10,Table2[[#This Row],[Volume]]))</f>
        <v>8000</v>
      </c>
      <c r="C1827" s="18">
        <f>ROUNDDOWN((Table2[[#This Row],[Volume Used]]-'Input Data'!$B$9)/'Input Data'!$B$11,0)*'Input Data'!$B$12</f>
        <v>0.30000000000000004</v>
      </c>
      <c r="D1827" s="15">
        <f>-(Table2[[#This Row],[Volume]]*(1-Table2[[#This Row],[Discount]])*'Input Data'!$B$2)/Table2[[#This Row],[Volume]]</f>
        <v>350</v>
      </c>
      <c r="E1827">
        <f>ROUNDUP(Table2[[#This Row],[Volume]]/'Input Data'!$B$13,0)</f>
        <v>10</v>
      </c>
      <c r="F1827">
        <f>-Table2[[#This Row],[Multiplier]]*'Input Data'!$B$3</f>
        <v>500000</v>
      </c>
      <c r="G1827">
        <f>(1 - (1 / (1 + EXP(-((Table2[[#This Row],[Volume]] / 1000) - 4.25))))) * 0.4 + 0.6</f>
        <v>0.60184382887174959</v>
      </c>
      <c r="H1827">
        <f>Table2[[#This Row],[Sigmoid]]*'Input Data'!$B$7</f>
        <v>451.38287165381217</v>
      </c>
    </row>
    <row r="1828" spans="1:8" x14ac:dyDescent="0.25">
      <c r="A1828">
        <v>9630</v>
      </c>
      <c r="B1828">
        <f>IF(Table2[[#This Row],[Volume]]&lt;'Input Data'!$B$9,'Input Data'!$B$9,IF(Table2[[#This Row],[Volume]]&gt;'Input Data'!$B$10,'Input Data'!$B$10,Table2[[#This Row],[Volume]]))</f>
        <v>8000</v>
      </c>
      <c r="C1828" s="18">
        <f>ROUNDDOWN((Table2[[#This Row],[Volume Used]]-'Input Data'!$B$9)/'Input Data'!$B$11,0)*'Input Data'!$B$12</f>
        <v>0.30000000000000004</v>
      </c>
      <c r="D1828" s="15">
        <f>-(Table2[[#This Row],[Volume]]*(1-Table2[[#This Row],[Discount]])*'Input Data'!$B$2)/Table2[[#This Row],[Volume]]</f>
        <v>350</v>
      </c>
      <c r="E1828">
        <f>ROUNDUP(Table2[[#This Row],[Volume]]/'Input Data'!$B$13,0)</f>
        <v>10</v>
      </c>
      <c r="F1828">
        <f>-Table2[[#This Row],[Multiplier]]*'Input Data'!$B$3</f>
        <v>500000</v>
      </c>
      <c r="G1828">
        <f>(1 - (1 / (1 + EXP(-((Table2[[#This Row],[Volume]] / 1000) - 4.25))))) * 0.4 + 0.6</f>
        <v>0.60183467491668163</v>
      </c>
      <c r="H1828">
        <f>Table2[[#This Row],[Sigmoid]]*'Input Data'!$B$7</f>
        <v>451.37600618751122</v>
      </c>
    </row>
    <row r="1829" spans="1:8" x14ac:dyDescent="0.25">
      <c r="A1829">
        <v>9635</v>
      </c>
      <c r="B1829">
        <f>IF(Table2[[#This Row],[Volume]]&lt;'Input Data'!$B$9,'Input Data'!$B$9,IF(Table2[[#This Row],[Volume]]&gt;'Input Data'!$B$10,'Input Data'!$B$10,Table2[[#This Row],[Volume]]))</f>
        <v>8000</v>
      </c>
      <c r="C1829" s="18">
        <f>ROUNDDOWN((Table2[[#This Row],[Volume Used]]-'Input Data'!$B$9)/'Input Data'!$B$11,0)*'Input Data'!$B$12</f>
        <v>0.30000000000000004</v>
      </c>
      <c r="D1829" s="15">
        <f>-(Table2[[#This Row],[Volume]]*(1-Table2[[#This Row],[Discount]])*'Input Data'!$B$2)/Table2[[#This Row],[Volume]]</f>
        <v>350</v>
      </c>
      <c r="E1829">
        <f>ROUNDUP(Table2[[#This Row],[Volume]]/'Input Data'!$B$13,0)</f>
        <v>10</v>
      </c>
      <c r="F1829">
        <f>-Table2[[#This Row],[Multiplier]]*'Input Data'!$B$3</f>
        <v>500000</v>
      </c>
      <c r="G1829">
        <f>(1 - (1 / (1 + EXP(-((Table2[[#This Row],[Volume]] / 1000) - 4.25))))) * 0.4 + 0.6</f>
        <v>0.60182556619937444</v>
      </c>
      <c r="H1829">
        <f>Table2[[#This Row],[Sigmoid]]*'Input Data'!$B$7</f>
        <v>451.36917464953081</v>
      </c>
    </row>
    <row r="1830" spans="1:8" x14ac:dyDescent="0.25">
      <c r="A1830">
        <v>9640</v>
      </c>
      <c r="B1830">
        <f>IF(Table2[[#This Row],[Volume]]&lt;'Input Data'!$B$9,'Input Data'!$B$9,IF(Table2[[#This Row],[Volume]]&gt;'Input Data'!$B$10,'Input Data'!$B$10,Table2[[#This Row],[Volume]]))</f>
        <v>8000</v>
      </c>
      <c r="C1830" s="18">
        <f>ROUNDDOWN((Table2[[#This Row],[Volume Used]]-'Input Data'!$B$9)/'Input Data'!$B$11,0)*'Input Data'!$B$12</f>
        <v>0.30000000000000004</v>
      </c>
      <c r="D1830" s="15">
        <f>-(Table2[[#This Row],[Volume]]*(1-Table2[[#This Row],[Discount]])*'Input Data'!$B$2)/Table2[[#This Row],[Volume]]</f>
        <v>350</v>
      </c>
      <c r="E1830">
        <f>ROUNDUP(Table2[[#This Row],[Volume]]/'Input Data'!$B$13,0)</f>
        <v>10</v>
      </c>
      <c r="F1830">
        <f>-Table2[[#This Row],[Multiplier]]*'Input Data'!$B$3</f>
        <v>500000</v>
      </c>
      <c r="G1830">
        <f>(1 - (1 / (1 + EXP(-((Table2[[#This Row],[Volume]] / 1000) - 4.25))))) * 0.4 + 0.6</f>
        <v>0.6018165024983323</v>
      </c>
      <c r="H1830">
        <f>Table2[[#This Row],[Sigmoid]]*'Input Data'!$B$7</f>
        <v>451.36237687374921</v>
      </c>
    </row>
    <row r="1831" spans="1:8" x14ac:dyDescent="0.25">
      <c r="A1831">
        <v>9645</v>
      </c>
      <c r="B1831">
        <f>IF(Table2[[#This Row],[Volume]]&lt;'Input Data'!$B$9,'Input Data'!$B$9,IF(Table2[[#This Row],[Volume]]&gt;'Input Data'!$B$10,'Input Data'!$B$10,Table2[[#This Row],[Volume]]))</f>
        <v>8000</v>
      </c>
      <c r="C1831" s="18">
        <f>ROUNDDOWN((Table2[[#This Row],[Volume Used]]-'Input Data'!$B$9)/'Input Data'!$B$11,0)*'Input Data'!$B$12</f>
        <v>0.30000000000000004</v>
      </c>
      <c r="D1831" s="15">
        <f>-(Table2[[#This Row],[Volume]]*(1-Table2[[#This Row],[Discount]])*'Input Data'!$B$2)/Table2[[#This Row],[Volume]]</f>
        <v>350</v>
      </c>
      <c r="E1831">
        <f>ROUNDUP(Table2[[#This Row],[Volume]]/'Input Data'!$B$13,0)</f>
        <v>10</v>
      </c>
      <c r="F1831">
        <f>-Table2[[#This Row],[Multiplier]]*'Input Data'!$B$3</f>
        <v>500000</v>
      </c>
      <c r="G1831">
        <f>(1 - (1 / (1 + EXP(-((Table2[[#This Row],[Volume]] / 1000) - 4.25))))) * 0.4 + 0.6</f>
        <v>0.60180748359312386</v>
      </c>
      <c r="H1831">
        <f>Table2[[#This Row],[Sigmoid]]*'Input Data'!$B$7</f>
        <v>451.35561269484288</v>
      </c>
    </row>
    <row r="1832" spans="1:8" x14ac:dyDescent="0.25">
      <c r="A1832">
        <v>9650</v>
      </c>
      <c r="B1832">
        <f>IF(Table2[[#This Row],[Volume]]&lt;'Input Data'!$B$9,'Input Data'!$B$9,IF(Table2[[#This Row],[Volume]]&gt;'Input Data'!$B$10,'Input Data'!$B$10,Table2[[#This Row],[Volume]]))</f>
        <v>8000</v>
      </c>
      <c r="C1832" s="18">
        <f>ROUNDDOWN((Table2[[#This Row],[Volume Used]]-'Input Data'!$B$9)/'Input Data'!$B$11,0)*'Input Data'!$B$12</f>
        <v>0.30000000000000004</v>
      </c>
      <c r="D1832" s="15">
        <f>-(Table2[[#This Row],[Volume]]*(1-Table2[[#This Row],[Discount]])*'Input Data'!$B$2)/Table2[[#This Row],[Volume]]</f>
        <v>350</v>
      </c>
      <c r="E1832">
        <f>ROUNDUP(Table2[[#This Row],[Volume]]/'Input Data'!$B$13,0)</f>
        <v>10</v>
      </c>
      <c r="F1832">
        <f>-Table2[[#This Row],[Multiplier]]*'Input Data'!$B$3</f>
        <v>500000</v>
      </c>
      <c r="G1832">
        <f>(1 - (1 / (1 + EXP(-((Table2[[#This Row],[Volume]] / 1000) - 4.25))))) * 0.4 + 0.6</f>
        <v>0.60179850926437639</v>
      </c>
      <c r="H1832">
        <f>Table2[[#This Row],[Sigmoid]]*'Input Data'!$B$7</f>
        <v>451.34888194828227</v>
      </c>
    </row>
    <row r="1833" spans="1:8" x14ac:dyDescent="0.25">
      <c r="A1833">
        <v>9655</v>
      </c>
      <c r="B1833">
        <f>IF(Table2[[#This Row],[Volume]]&lt;'Input Data'!$B$9,'Input Data'!$B$9,IF(Table2[[#This Row],[Volume]]&gt;'Input Data'!$B$10,'Input Data'!$B$10,Table2[[#This Row],[Volume]]))</f>
        <v>8000</v>
      </c>
      <c r="C1833" s="18">
        <f>ROUNDDOWN((Table2[[#This Row],[Volume Used]]-'Input Data'!$B$9)/'Input Data'!$B$11,0)*'Input Data'!$B$12</f>
        <v>0.30000000000000004</v>
      </c>
      <c r="D1833" s="15">
        <f>-(Table2[[#This Row],[Volume]]*(1-Table2[[#This Row],[Discount]])*'Input Data'!$B$2)/Table2[[#This Row],[Volume]]</f>
        <v>350</v>
      </c>
      <c r="E1833">
        <f>ROUNDUP(Table2[[#This Row],[Volume]]/'Input Data'!$B$13,0)</f>
        <v>10</v>
      </c>
      <c r="F1833">
        <f>-Table2[[#This Row],[Multiplier]]*'Input Data'!$B$3</f>
        <v>500000</v>
      </c>
      <c r="G1833">
        <f>(1 - (1 / (1 + EXP(-((Table2[[#This Row],[Volume]] / 1000) - 4.25))))) * 0.4 + 0.6</f>
        <v>0.60178957929377197</v>
      </c>
      <c r="H1833">
        <f>Table2[[#This Row],[Sigmoid]]*'Input Data'!$B$7</f>
        <v>451.34218447032896</v>
      </c>
    </row>
    <row r="1834" spans="1:8" x14ac:dyDescent="0.25">
      <c r="A1834">
        <v>9660</v>
      </c>
      <c r="B1834">
        <f>IF(Table2[[#This Row],[Volume]]&lt;'Input Data'!$B$9,'Input Data'!$B$9,IF(Table2[[#This Row],[Volume]]&gt;'Input Data'!$B$10,'Input Data'!$B$10,Table2[[#This Row],[Volume]]))</f>
        <v>8000</v>
      </c>
      <c r="C1834" s="18">
        <f>ROUNDDOWN((Table2[[#This Row],[Volume Used]]-'Input Data'!$B$9)/'Input Data'!$B$11,0)*'Input Data'!$B$12</f>
        <v>0.30000000000000004</v>
      </c>
      <c r="D1834" s="15">
        <f>-(Table2[[#This Row],[Volume]]*(1-Table2[[#This Row],[Discount]])*'Input Data'!$B$2)/Table2[[#This Row],[Volume]]</f>
        <v>350</v>
      </c>
      <c r="E1834">
        <f>ROUNDUP(Table2[[#This Row],[Volume]]/'Input Data'!$B$13,0)</f>
        <v>10</v>
      </c>
      <c r="F1834">
        <f>-Table2[[#This Row],[Multiplier]]*'Input Data'!$B$3</f>
        <v>500000</v>
      </c>
      <c r="G1834">
        <f>(1 - (1 / (1 + EXP(-((Table2[[#This Row],[Volume]] / 1000) - 4.25))))) * 0.4 + 0.6</f>
        <v>0.60178069346404139</v>
      </c>
      <c r="H1834">
        <f>Table2[[#This Row],[Sigmoid]]*'Input Data'!$B$7</f>
        <v>451.33552009803105</v>
      </c>
    </row>
    <row r="1835" spans="1:8" x14ac:dyDescent="0.25">
      <c r="A1835">
        <v>9665</v>
      </c>
      <c r="B1835">
        <f>IF(Table2[[#This Row],[Volume]]&lt;'Input Data'!$B$9,'Input Data'!$B$9,IF(Table2[[#This Row],[Volume]]&gt;'Input Data'!$B$10,'Input Data'!$B$10,Table2[[#This Row],[Volume]]))</f>
        <v>8000</v>
      </c>
      <c r="C1835" s="18">
        <f>ROUNDDOWN((Table2[[#This Row],[Volume Used]]-'Input Data'!$B$9)/'Input Data'!$B$11,0)*'Input Data'!$B$12</f>
        <v>0.30000000000000004</v>
      </c>
      <c r="D1835" s="15">
        <f>-(Table2[[#This Row],[Volume]]*(1-Table2[[#This Row],[Discount]])*'Input Data'!$B$2)/Table2[[#This Row],[Volume]]</f>
        <v>350</v>
      </c>
      <c r="E1835">
        <f>ROUNDUP(Table2[[#This Row],[Volume]]/'Input Data'!$B$13,0)</f>
        <v>10</v>
      </c>
      <c r="F1835">
        <f>-Table2[[#This Row],[Multiplier]]*'Input Data'!$B$3</f>
        <v>500000</v>
      </c>
      <c r="G1835">
        <f>(1 - (1 / (1 + EXP(-((Table2[[#This Row],[Volume]] / 1000) - 4.25))))) * 0.4 + 0.6</f>
        <v>0.60177185155896074</v>
      </c>
      <c r="H1835">
        <f>Table2[[#This Row],[Sigmoid]]*'Input Data'!$B$7</f>
        <v>451.32888866922053</v>
      </c>
    </row>
    <row r="1836" spans="1:8" x14ac:dyDescent="0.25">
      <c r="A1836">
        <v>9670</v>
      </c>
      <c r="B1836">
        <f>IF(Table2[[#This Row],[Volume]]&lt;'Input Data'!$B$9,'Input Data'!$B$9,IF(Table2[[#This Row],[Volume]]&gt;'Input Data'!$B$10,'Input Data'!$B$10,Table2[[#This Row],[Volume]]))</f>
        <v>8000</v>
      </c>
      <c r="C1836" s="18">
        <f>ROUNDDOWN((Table2[[#This Row],[Volume Used]]-'Input Data'!$B$9)/'Input Data'!$B$11,0)*'Input Data'!$B$12</f>
        <v>0.30000000000000004</v>
      </c>
      <c r="D1836" s="15">
        <f>-(Table2[[#This Row],[Volume]]*(1-Table2[[#This Row],[Discount]])*'Input Data'!$B$2)/Table2[[#This Row],[Volume]]</f>
        <v>350</v>
      </c>
      <c r="E1836">
        <f>ROUNDUP(Table2[[#This Row],[Volume]]/'Input Data'!$B$13,0)</f>
        <v>10</v>
      </c>
      <c r="F1836">
        <f>-Table2[[#This Row],[Multiplier]]*'Input Data'!$B$3</f>
        <v>500000</v>
      </c>
      <c r="G1836">
        <f>(1 - (1 / (1 + EXP(-((Table2[[#This Row],[Volume]] / 1000) - 4.25))))) * 0.4 + 0.6</f>
        <v>0.60176305336334512</v>
      </c>
      <c r="H1836">
        <f>Table2[[#This Row],[Sigmoid]]*'Input Data'!$B$7</f>
        <v>451.32229002250887</v>
      </c>
    </row>
    <row r="1837" spans="1:8" x14ac:dyDescent="0.25">
      <c r="A1837">
        <v>9675</v>
      </c>
      <c r="B1837">
        <f>IF(Table2[[#This Row],[Volume]]&lt;'Input Data'!$B$9,'Input Data'!$B$9,IF(Table2[[#This Row],[Volume]]&gt;'Input Data'!$B$10,'Input Data'!$B$10,Table2[[#This Row],[Volume]]))</f>
        <v>8000</v>
      </c>
      <c r="C1837" s="18">
        <f>ROUNDDOWN((Table2[[#This Row],[Volume Used]]-'Input Data'!$B$9)/'Input Data'!$B$11,0)*'Input Data'!$B$12</f>
        <v>0.30000000000000004</v>
      </c>
      <c r="D1837" s="15">
        <f>-(Table2[[#This Row],[Volume]]*(1-Table2[[#This Row],[Discount]])*'Input Data'!$B$2)/Table2[[#This Row],[Volume]]</f>
        <v>350</v>
      </c>
      <c r="E1837">
        <f>ROUNDUP(Table2[[#This Row],[Volume]]/'Input Data'!$B$13,0)</f>
        <v>10</v>
      </c>
      <c r="F1837">
        <f>-Table2[[#This Row],[Multiplier]]*'Input Data'!$B$3</f>
        <v>500000</v>
      </c>
      <c r="G1837">
        <f>(1 - (1 / (1 + EXP(-((Table2[[#This Row],[Volume]] / 1000) - 4.25))))) * 0.4 + 0.6</f>
        <v>0.60175429866304508</v>
      </c>
      <c r="H1837">
        <f>Table2[[#This Row],[Sigmoid]]*'Input Data'!$B$7</f>
        <v>451.31572399728384</v>
      </c>
    </row>
    <row r="1838" spans="1:8" x14ac:dyDescent="0.25">
      <c r="A1838">
        <v>9680</v>
      </c>
      <c r="B1838">
        <f>IF(Table2[[#This Row],[Volume]]&lt;'Input Data'!$B$9,'Input Data'!$B$9,IF(Table2[[#This Row],[Volume]]&gt;'Input Data'!$B$10,'Input Data'!$B$10,Table2[[#This Row],[Volume]]))</f>
        <v>8000</v>
      </c>
      <c r="C1838" s="18">
        <f>ROUNDDOWN((Table2[[#This Row],[Volume Used]]-'Input Data'!$B$9)/'Input Data'!$B$11,0)*'Input Data'!$B$12</f>
        <v>0.30000000000000004</v>
      </c>
      <c r="D1838" s="15">
        <f>-(Table2[[#This Row],[Volume]]*(1-Table2[[#This Row],[Discount]])*'Input Data'!$B$2)/Table2[[#This Row],[Volume]]</f>
        <v>350</v>
      </c>
      <c r="E1838">
        <f>ROUNDUP(Table2[[#This Row],[Volume]]/'Input Data'!$B$13,0)</f>
        <v>10</v>
      </c>
      <c r="F1838">
        <f>-Table2[[#This Row],[Multiplier]]*'Input Data'!$B$3</f>
        <v>500000</v>
      </c>
      <c r="G1838">
        <f>(1 - (1 / (1 + EXP(-((Table2[[#This Row],[Volume]] / 1000) - 4.25))))) * 0.4 + 0.6</f>
        <v>0.60174558724494098</v>
      </c>
      <c r="H1838">
        <f>Table2[[#This Row],[Sigmoid]]*'Input Data'!$B$7</f>
        <v>451.30919043370574</v>
      </c>
    </row>
    <row r="1839" spans="1:8" x14ac:dyDescent="0.25">
      <c r="A1839">
        <v>9685</v>
      </c>
      <c r="B1839">
        <f>IF(Table2[[#This Row],[Volume]]&lt;'Input Data'!$B$9,'Input Data'!$B$9,IF(Table2[[#This Row],[Volume]]&gt;'Input Data'!$B$10,'Input Data'!$B$10,Table2[[#This Row],[Volume]]))</f>
        <v>8000</v>
      </c>
      <c r="C1839" s="18">
        <f>ROUNDDOWN((Table2[[#This Row],[Volume Used]]-'Input Data'!$B$9)/'Input Data'!$B$11,0)*'Input Data'!$B$12</f>
        <v>0.30000000000000004</v>
      </c>
      <c r="D1839" s="15">
        <f>-(Table2[[#This Row],[Volume]]*(1-Table2[[#This Row],[Discount]])*'Input Data'!$B$2)/Table2[[#This Row],[Volume]]</f>
        <v>350</v>
      </c>
      <c r="E1839">
        <f>ROUNDUP(Table2[[#This Row],[Volume]]/'Input Data'!$B$13,0)</f>
        <v>10</v>
      </c>
      <c r="F1839">
        <f>-Table2[[#This Row],[Multiplier]]*'Input Data'!$B$3</f>
        <v>500000</v>
      </c>
      <c r="G1839">
        <f>(1 - (1 / (1 + EXP(-((Table2[[#This Row],[Volume]] / 1000) - 4.25))))) * 0.4 + 0.6</f>
        <v>0.60173691889693881</v>
      </c>
      <c r="H1839">
        <f>Table2[[#This Row],[Sigmoid]]*'Input Data'!$B$7</f>
        <v>451.30268917270411</v>
      </c>
    </row>
    <row r="1840" spans="1:8" x14ac:dyDescent="0.25">
      <c r="A1840">
        <v>9690</v>
      </c>
      <c r="B1840">
        <f>IF(Table2[[#This Row],[Volume]]&lt;'Input Data'!$B$9,'Input Data'!$B$9,IF(Table2[[#This Row],[Volume]]&gt;'Input Data'!$B$10,'Input Data'!$B$10,Table2[[#This Row],[Volume]]))</f>
        <v>8000</v>
      </c>
      <c r="C1840" s="18">
        <f>ROUNDDOWN((Table2[[#This Row],[Volume Used]]-'Input Data'!$B$9)/'Input Data'!$B$11,0)*'Input Data'!$B$12</f>
        <v>0.30000000000000004</v>
      </c>
      <c r="D1840" s="15">
        <f>-(Table2[[#This Row],[Volume]]*(1-Table2[[#This Row],[Discount]])*'Input Data'!$B$2)/Table2[[#This Row],[Volume]]</f>
        <v>350</v>
      </c>
      <c r="E1840">
        <f>ROUNDUP(Table2[[#This Row],[Volume]]/'Input Data'!$B$13,0)</f>
        <v>10</v>
      </c>
      <c r="F1840">
        <f>-Table2[[#This Row],[Multiplier]]*'Input Data'!$B$3</f>
        <v>500000</v>
      </c>
      <c r="G1840">
        <f>(1 - (1 / (1 + EXP(-((Table2[[#This Row],[Volume]] / 1000) - 4.25))))) * 0.4 + 0.6</f>
        <v>0.60172829340796474</v>
      </c>
      <c r="H1840">
        <f>Table2[[#This Row],[Sigmoid]]*'Input Data'!$B$7</f>
        <v>451.29622005597355</v>
      </c>
    </row>
    <row r="1841" spans="1:8" x14ac:dyDescent="0.25">
      <c r="A1841">
        <v>9695</v>
      </c>
      <c r="B1841">
        <f>IF(Table2[[#This Row],[Volume]]&lt;'Input Data'!$B$9,'Input Data'!$B$9,IF(Table2[[#This Row],[Volume]]&gt;'Input Data'!$B$10,'Input Data'!$B$10,Table2[[#This Row],[Volume]]))</f>
        <v>8000</v>
      </c>
      <c r="C1841" s="18">
        <f>ROUNDDOWN((Table2[[#This Row],[Volume Used]]-'Input Data'!$B$9)/'Input Data'!$B$11,0)*'Input Data'!$B$12</f>
        <v>0.30000000000000004</v>
      </c>
      <c r="D1841" s="15">
        <f>-(Table2[[#This Row],[Volume]]*(1-Table2[[#This Row],[Discount]])*'Input Data'!$B$2)/Table2[[#This Row],[Volume]]</f>
        <v>350</v>
      </c>
      <c r="E1841">
        <f>ROUNDUP(Table2[[#This Row],[Volume]]/'Input Data'!$B$13,0)</f>
        <v>10</v>
      </c>
      <c r="F1841">
        <f>-Table2[[#This Row],[Multiplier]]*'Input Data'!$B$3</f>
        <v>500000</v>
      </c>
      <c r="G1841">
        <f>(1 - (1 / (1 + EXP(-((Table2[[#This Row],[Volume]] / 1000) - 4.25))))) * 0.4 + 0.6</f>
        <v>0.60171971056796136</v>
      </c>
      <c r="H1841">
        <f>Table2[[#This Row],[Sigmoid]]*'Input Data'!$B$7</f>
        <v>451.289782925971</v>
      </c>
    </row>
    <row r="1842" spans="1:8" x14ac:dyDescent="0.25">
      <c r="A1842">
        <v>9700</v>
      </c>
      <c r="B1842">
        <f>IF(Table2[[#This Row],[Volume]]&lt;'Input Data'!$B$9,'Input Data'!$B$9,IF(Table2[[#This Row],[Volume]]&gt;'Input Data'!$B$10,'Input Data'!$B$10,Table2[[#This Row],[Volume]]))</f>
        <v>8000</v>
      </c>
      <c r="C1842" s="18">
        <f>ROUNDDOWN((Table2[[#This Row],[Volume Used]]-'Input Data'!$B$9)/'Input Data'!$B$11,0)*'Input Data'!$B$12</f>
        <v>0.30000000000000004</v>
      </c>
      <c r="D1842" s="15">
        <f>-(Table2[[#This Row],[Volume]]*(1-Table2[[#This Row],[Discount]])*'Input Data'!$B$2)/Table2[[#This Row],[Volume]]</f>
        <v>350</v>
      </c>
      <c r="E1842">
        <f>ROUNDUP(Table2[[#This Row],[Volume]]/'Input Data'!$B$13,0)</f>
        <v>10</v>
      </c>
      <c r="F1842">
        <f>-Table2[[#This Row],[Multiplier]]*'Input Data'!$B$3</f>
        <v>500000</v>
      </c>
      <c r="G1842">
        <f>(1 - (1 / (1 + EXP(-((Table2[[#This Row],[Volume]] / 1000) - 4.25))))) * 0.4 + 0.6</f>
        <v>0.60171117016788189</v>
      </c>
      <c r="H1842">
        <f>Table2[[#This Row],[Sigmoid]]*'Input Data'!$B$7</f>
        <v>451.28337762591144</v>
      </c>
    </row>
    <row r="1843" spans="1:8" x14ac:dyDescent="0.25">
      <c r="A1843">
        <v>9705</v>
      </c>
      <c r="B1843">
        <f>IF(Table2[[#This Row],[Volume]]&lt;'Input Data'!$B$9,'Input Data'!$B$9,IF(Table2[[#This Row],[Volume]]&gt;'Input Data'!$B$10,'Input Data'!$B$10,Table2[[#This Row],[Volume]]))</f>
        <v>8000</v>
      </c>
      <c r="C1843" s="18">
        <f>ROUNDDOWN((Table2[[#This Row],[Volume Used]]-'Input Data'!$B$9)/'Input Data'!$B$11,0)*'Input Data'!$B$12</f>
        <v>0.30000000000000004</v>
      </c>
      <c r="D1843" s="15">
        <f>-(Table2[[#This Row],[Volume]]*(1-Table2[[#This Row],[Discount]])*'Input Data'!$B$2)/Table2[[#This Row],[Volume]]</f>
        <v>350</v>
      </c>
      <c r="E1843">
        <f>ROUNDUP(Table2[[#This Row],[Volume]]/'Input Data'!$B$13,0)</f>
        <v>10</v>
      </c>
      <c r="F1843">
        <f>-Table2[[#This Row],[Multiplier]]*'Input Data'!$B$3</f>
        <v>500000</v>
      </c>
      <c r="G1843">
        <f>(1 - (1 / (1 + EXP(-((Table2[[#This Row],[Volume]] / 1000) - 4.25))))) * 0.4 + 0.6</f>
        <v>0.60170267199968674</v>
      </c>
      <c r="H1843">
        <f>Table2[[#This Row],[Sigmoid]]*'Input Data'!$B$7</f>
        <v>451.27700399976504</v>
      </c>
    </row>
    <row r="1844" spans="1:8" x14ac:dyDescent="0.25">
      <c r="A1844">
        <v>9710</v>
      </c>
      <c r="B1844">
        <f>IF(Table2[[#This Row],[Volume]]&lt;'Input Data'!$B$9,'Input Data'!$B$9,IF(Table2[[#This Row],[Volume]]&gt;'Input Data'!$B$10,'Input Data'!$B$10,Table2[[#This Row],[Volume]]))</f>
        <v>8000</v>
      </c>
      <c r="C1844" s="18">
        <f>ROUNDDOWN((Table2[[#This Row],[Volume Used]]-'Input Data'!$B$9)/'Input Data'!$B$11,0)*'Input Data'!$B$12</f>
        <v>0.30000000000000004</v>
      </c>
      <c r="D1844" s="15">
        <f>-(Table2[[#This Row],[Volume]]*(1-Table2[[#This Row],[Discount]])*'Input Data'!$B$2)/Table2[[#This Row],[Volume]]</f>
        <v>350</v>
      </c>
      <c r="E1844">
        <f>ROUNDUP(Table2[[#This Row],[Volume]]/'Input Data'!$B$13,0)</f>
        <v>10</v>
      </c>
      <c r="F1844">
        <f>-Table2[[#This Row],[Multiplier]]*'Input Data'!$B$3</f>
        <v>500000</v>
      </c>
      <c r="G1844">
        <f>(1 - (1 / (1 + EXP(-((Table2[[#This Row],[Volume]] / 1000) - 4.25))))) * 0.4 + 0.6</f>
        <v>0.60169421585633731</v>
      </c>
      <c r="H1844">
        <f>Table2[[#This Row],[Sigmoid]]*'Input Data'!$B$7</f>
        <v>451.27066189225297</v>
      </c>
    </row>
    <row r="1845" spans="1:8" x14ac:dyDescent="0.25">
      <c r="A1845">
        <v>9715</v>
      </c>
      <c r="B1845">
        <f>IF(Table2[[#This Row],[Volume]]&lt;'Input Data'!$B$9,'Input Data'!$B$9,IF(Table2[[#This Row],[Volume]]&gt;'Input Data'!$B$10,'Input Data'!$B$10,Table2[[#This Row],[Volume]]))</f>
        <v>8000</v>
      </c>
      <c r="C1845" s="18">
        <f>ROUNDDOWN((Table2[[#This Row],[Volume Used]]-'Input Data'!$B$9)/'Input Data'!$B$11,0)*'Input Data'!$B$12</f>
        <v>0.30000000000000004</v>
      </c>
      <c r="D1845" s="15">
        <f>-(Table2[[#This Row],[Volume]]*(1-Table2[[#This Row],[Discount]])*'Input Data'!$B$2)/Table2[[#This Row],[Volume]]</f>
        <v>350</v>
      </c>
      <c r="E1845">
        <f>ROUNDUP(Table2[[#This Row],[Volume]]/'Input Data'!$B$13,0)</f>
        <v>10</v>
      </c>
      <c r="F1845">
        <f>-Table2[[#This Row],[Multiplier]]*'Input Data'!$B$3</f>
        <v>500000</v>
      </c>
      <c r="G1845">
        <f>(1 - (1 / (1 + EXP(-((Table2[[#This Row],[Volume]] / 1000) - 4.25))))) * 0.4 + 0.6</f>
        <v>0.60168580153179296</v>
      </c>
      <c r="H1845">
        <f>Table2[[#This Row],[Sigmoid]]*'Input Data'!$B$7</f>
        <v>451.2643511488447</v>
      </c>
    </row>
    <row r="1846" spans="1:8" x14ac:dyDescent="0.25">
      <c r="A1846">
        <v>9720</v>
      </c>
      <c r="B1846">
        <f>IF(Table2[[#This Row],[Volume]]&lt;'Input Data'!$B$9,'Input Data'!$B$9,IF(Table2[[#This Row],[Volume]]&gt;'Input Data'!$B$10,'Input Data'!$B$10,Table2[[#This Row],[Volume]]))</f>
        <v>8000</v>
      </c>
      <c r="C1846" s="18">
        <f>ROUNDDOWN((Table2[[#This Row],[Volume Used]]-'Input Data'!$B$9)/'Input Data'!$B$11,0)*'Input Data'!$B$12</f>
        <v>0.30000000000000004</v>
      </c>
      <c r="D1846" s="15">
        <f>-(Table2[[#This Row],[Volume]]*(1-Table2[[#This Row],[Discount]])*'Input Data'!$B$2)/Table2[[#This Row],[Volume]]</f>
        <v>350</v>
      </c>
      <c r="E1846">
        <f>ROUNDUP(Table2[[#This Row],[Volume]]/'Input Data'!$B$13,0)</f>
        <v>10</v>
      </c>
      <c r="F1846">
        <f>-Table2[[#This Row],[Multiplier]]*'Input Data'!$B$3</f>
        <v>500000</v>
      </c>
      <c r="G1846">
        <f>(1 - (1 / (1 + EXP(-((Table2[[#This Row],[Volume]] / 1000) - 4.25))))) * 0.4 + 0.6</f>
        <v>0.60167742882100506</v>
      </c>
      <c r="H1846">
        <f>Table2[[#This Row],[Sigmoid]]*'Input Data'!$B$7</f>
        <v>451.25807161575381</v>
      </c>
    </row>
    <row r="1847" spans="1:8" x14ac:dyDescent="0.25">
      <c r="A1847">
        <v>9725</v>
      </c>
      <c r="B1847">
        <f>IF(Table2[[#This Row],[Volume]]&lt;'Input Data'!$B$9,'Input Data'!$B$9,IF(Table2[[#This Row],[Volume]]&gt;'Input Data'!$B$10,'Input Data'!$B$10,Table2[[#This Row],[Volume]]))</f>
        <v>8000</v>
      </c>
      <c r="C1847" s="18">
        <f>ROUNDDOWN((Table2[[#This Row],[Volume Used]]-'Input Data'!$B$9)/'Input Data'!$B$11,0)*'Input Data'!$B$12</f>
        <v>0.30000000000000004</v>
      </c>
      <c r="D1847" s="15">
        <f>-(Table2[[#This Row],[Volume]]*(1-Table2[[#This Row],[Discount]])*'Input Data'!$B$2)/Table2[[#This Row],[Volume]]</f>
        <v>350</v>
      </c>
      <c r="E1847">
        <f>ROUNDUP(Table2[[#This Row],[Volume]]/'Input Data'!$B$13,0)</f>
        <v>10</v>
      </c>
      <c r="F1847">
        <f>-Table2[[#This Row],[Multiplier]]*'Input Data'!$B$3</f>
        <v>500000</v>
      </c>
      <c r="G1847">
        <f>(1 - (1 / (1 + EXP(-((Table2[[#This Row],[Volume]] / 1000) - 4.25))))) * 0.4 + 0.6</f>
        <v>0.60166909751991315</v>
      </c>
      <c r="H1847">
        <f>Table2[[#This Row],[Sigmoid]]*'Input Data'!$B$7</f>
        <v>451.25182313993486</v>
      </c>
    </row>
    <row r="1848" spans="1:8" x14ac:dyDescent="0.25">
      <c r="A1848">
        <v>9730</v>
      </c>
      <c r="B1848">
        <f>IF(Table2[[#This Row],[Volume]]&lt;'Input Data'!$B$9,'Input Data'!$B$9,IF(Table2[[#This Row],[Volume]]&gt;'Input Data'!$B$10,'Input Data'!$B$10,Table2[[#This Row],[Volume]]))</f>
        <v>8000</v>
      </c>
      <c r="C1848" s="18">
        <f>ROUNDDOWN((Table2[[#This Row],[Volume Used]]-'Input Data'!$B$9)/'Input Data'!$B$11,0)*'Input Data'!$B$12</f>
        <v>0.30000000000000004</v>
      </c>
      <c r="D1848" s="15">
        <f>-(Table2[[#This Row],[Volume]]*(1-Table2[[#This Row],[Discount]])*'Input Data'!$B$2)/Table2[[#This Row],[Volume]]</f>
        <v>350</v>
      </c>
      <c r="E1848">
        <f>ROUNDUP(Table2[[#This Row],[Volume]]/'Input Data'!$B$13,0)</f>
        <v>10</v>
      </c>
      <c r="F1848">
        <f>-Table2[[#This Row],[Multiplier]]*'Input Data'!$B$3</f>
        <v>500000</v>
      </c>
      <c r="G1848">
        <f>(1 - (1 / (1 + EXP(-((Table2[[#This Row],[Volume]] / 1000) - 4.25))))) * 0.4 + 0.6</f>
        <v>0.60166080742544026</v>
      </c>
      <c r="H1848">
        <f>Table2[[#This Row],[Sigmoid]]*'Input Data'!$B$7</f>
        <v>451.24560556908017</v>
      </c>
    </row>
    <row r="1849" spans="1:8" x14ac:dyDescent="0.25">
      <c r="A1849">
        <v>9735</v>
      </c>
      <c r="B1849">
        <f>IF(Table2[[#This Row],[Volume]]&lt;'Input Data'!$B$9,'Input Data'!$B$9,IF(Table2[[#This Row],[Volume]]&gt;'Input Data'!$B$10,'Input Data'!$B$10,Table2[[#This Row],[Volume]]))</f>
        <v>8000</v>
      </c>
      <c r="C1849" s="18">
        <f>ROUNDDOWN((Table2[[#This Row],[Volume Used]]-'Input Data'!$B$9)/'Input Data'!$B$11,0)*'Input Data'!$B$12</f>
        <v>0.30000000000000004</v>
      </c>
      <c r="D1849" s="15">
        <f>-(Table2[[#This Row],[Volume]]*(1-Table2[[#This Row],[Discount]])*'Input Data'!$B$2)/Table2[[#This Row],[Volume]]</f>
        <v>350</v>
      </c>
      <c r="E1849">
        <f>ROUNDUP(Table2[[#This Row],[Volume]]/'Input Data'!$B$13,0)</f>
        <v>10</v>
      </c>
      <c r="F1849">
        <f>-Table2[[#This Row],[Multiplier]]*'Input Data'!$B$3</f>
        <v>500000</v>
      </c>
      <c r="G1849">
        <f>(1 - (1 / (1 + EXP(-((Table2[[#This Row],[Volume]] / 1000) - 4.25))))) * 0.4 + 0.6</f>
        <v>0.60165255833548792</v>
      </c>
      <c r="H1849">
        <f>Table2[[#This Row],[Sigmoid]]*'Input Data'!$B$7</f>
        <v>451.23941875161591</v>
      </c>
    </row>
    <row r="1850" spans="1:8" x14ac:dyDescent="0.25">
      <c r="A1850">
        <v>9740</v>
      </c>
      <c r="B1850">
        <f>IF(Table2[[#This Row],[Volume]]&lt;'Input Data'!$B$9,'Input Data'!$B$9,IF(Table2[[#This Row],[Volume]]&gt;'Input Data'!$B$10,'Input Data'!$B$10,Table2[[#This Row],[Volume]]))</f>
        <v>8000</v>
      </c>
      <c r="C1850" s="18">
        <f>ROUNDDOWN((Table2[[#This Row],[Volume Used]]-'Input Data'!$B$9)/'Input Data'!$B$11,0)*'Input Data'!$B$12</f>
        <v>0.30000000000000004</v>
      </c>
      <c r="D1850" s="15">
        <f>-(Table2[[#This Row],[Volume]]*(1-Table2[[#This Row],[Discount]])*'Input Data'!$B$2)/Table2[[#This Row],[Volume]]</f>
        <v>350</v>
      </c>
      <c r="E1850">
        <f>ROUNDUP(Table2[[#This Row],[Volume]]/'Input Data'!$B$13,0)</f>
        <v>10</v>
      </c>
      <c r="F1850">
        <f>-Table2[[#This Row],[Multiplier]]*'Input Data'!$B$3</f>
        <v>500000</v>
      </c>
      <c r="G1850">
        <f>(1 - (1 / (1 + EXP(-((Table2[[#This Row],[Volume]] / 1000) - 4.25))))) * 0.4 + 0.6</f>
        <v>0.60164435004893224</v>
      </c>
      <c r="H1850">
        <f>Table2[[#This Row],[Sigmoid]]*'Input Data'!$B$7</f>
        <v>451.23326253669916</v>
      </c>
    </row>
    <row r="1851" spans="1:8" x14ac:dyDescent="0.25">
      <c r="A1851">
        <v>9745</v>
      </c>
      <c r="B1851">
        <f>IF(Table2[[#This Row],[Volume]]&lt;'Input Data'!$B$9,'Input Data'!$B$9,IF(Table2[[#This Row],[Volume]]&gt;'Input Data'!$B$10,'Input Data'!$B$10,Table2[[#This Row],[Volume]]))</f>
        <v>8000</v>
      </c>
      <c r="C1851" s="18">
        <f>ROUNDDOWN((Table2[[#This Row],[Volume Used]]-'Input Data'!$B$9)/'Input Data'!$B$11,0)*'Input Data'!$B$12</f>
        <v>0.30000000000000004</v>
      </c>
      <c r="D1851" s="15">
        <f>-(Table2[[#This Row],[Volume]]*(1-Table2[[#This Row],[Discount]])*'Input Data'!$B$2)/Table2[[#This Row],[Volume]]</f>
        <v>350</v>
      </c>
      <c r="E1851">
        <f>ROUNDUP(Table2[[#This Row],[Volume]]/'Input Data'!$B$13,0)</f>
        <v>10</v>
      </c>
      <c r="F1851">
        <f>-Table2[[#This Row],[Multiplier]]*'Input Data'!$B$3</f>
        <v>500000</v>
      </c>
      <c r="G1851">
        <f>(1 - (1 / (1 + EXP(-((Table2[[#This Row],[Volume]] / 1000) - 4.25))))) * 0.4 + 0.6</f>
        <v>0.60163618236561878</v>
      </c>
      <c r="H1851">
        <f>Table2[[#This Row],[Sigmoid]]*'Input Data'!$B$7</f>
        <v>451.2271367742141</v>
      </c>
    </row>
    <row r="1852" spans="1:8" x14ac:dyDescent="0.25">
      <c r="A1852">
        <v>9750</v>
      </c>
      <c r="B1852">
        <f>IF(Table2[[#This Row],[Volume]]&lt;'Input Data'!$B$9,'Input Data'!$B$9,IF(Table2[[#This Row],[Volume]]&gt;'Input Data'!$B$10,'Input Data'!$B$10,Table2[[#This Row],[Volume]]))</f>
        <v>8000</v>
      </c>
      <c r="C1852" s="18">
        <f>ROUNDDOWN((Table2[[#This Row],[Volume Used]]-'Input Data'!$B$9)/'Input Data'!$B$11,0)*'Input Data'!$B$12</f>
        <v>0.30000000000000004</v>
      </c>
      <c r="D1852" s="15">
        <f>-(Table2[[#This Row],[Volume]]*(1-Table2[[#This Row],[Discount]])*'Input Data'!$B$2)/Table2[[#This Row],[Volume]]</f>
        <v>350</v>
      </c>
      <c r="E1852">
        <f>ROUNDUP(Table2[[#This Row],[Volume]]/'Input Data'!$B$13,0)</f>
        <v>10</v>
      </c>
      <c r="F1852">
        <f>-Table2[[#This Row],[Multiplier]]*'Input Data'!$B$3</f>
        <v>500000</v>
      </c>
      <c r="G1852">
        <f>(1 - (1 / (1 + EXP(-((Table2[[#This Row],[Volume]] / 1000) - 4.25))))) * 0.4 + 0.6</f>
        <v>0.60162805508635842</v>
      </c>
      <c r="H1852">
        <f>Table2[[#This Row],[Sigmoid]]*'Input Data'!$B$7</f>
        <v>451.2210413147688</v>
      </c>
    </row>
    <row r="1853" spans="1:8" x14ac:dyDescent="0.25">
      <c r="A1853">
        <v>9755</v>
      </c>
      <c r="B1853">
        <f>IF(Table2[[#This Row],[Volume]]&lt;'Input Data'!$B$9,'Input Data'!$B$9,IF(Table2[[#This Row],[Volume]]&gt;'Input Data'!$B$10,'Input Data'!$B$10,Table2[[#This Row],[Volume]]))</f>
        <v>8000</v>
      </c>
      <c r="C1853" s="18">
        <f>ROUNDDOWN((Table2[[#This Row],[Volume Used]]-'Input Data'!$B$9)/'Input Data'!$B$11,0)*'Input Data'!$B$12</f>
        <v>0.30000000000000004</v>
      </c>
      <c r="D1853" s="15">
        <f>-(Table2[[#This Row],[Volume]]*(1-Table2[[#This Row],[Discount]])*'Input Data'!$B$2)/Table2[[#This Row],[Volume]]</f>
        <v>350</v>
      </c>
      <c r="E1853">
        <f>ROUNDUP(Table2[[#This Row],[Volume]]/'Input Data'!$B$13,0)</f>
        <v>10</v>
      </c>
      <c r="F1853">
        <f>-Table2[[#This Row],[Multiplier]]*'Input Data'!$B$3</f>
        <v>500000</v>
      </c>
      <c r="G1853">
        <f>(1 - (1 / (1 + EXP(-((Table2[[#This Row],[Volume]] / 1000) - 4.25))))) * 0.4 + 0.6</f>
        <v>0.60161996801292283</v>
      </c>
      <c r="H1853">
        <f>Table2[[#This Row],[Sigmoid]]*'Input Data'!$B$7</f>
        <v>451.21497600969212</v>
      </c>
    </row>
    <row r="1854" spans="1:8" x14ac:dyDescent="0.25">
      <c r="A1854">
        <v>9760</v>
      </c>
      <c r="B1854">
        <f>IF(Table2[[#This Row],[Volume]]&lt;'Input Data'!$B$9,'Input Data'!$B$9,IF(Table2[[#This Row],[Volume]]&gt;'Input Data'!$B$10,'Input Data'!$B$10,Table2[[#This Row],[Volume]]))</f>
        <v>8000</v>
      </c>
      <c r="C1854" s="18">
        <f>ROUNDDOWN((Table2[[#This Row],[Volume Used]]-'Input Data'!$B$9)/'Input Data'!$B$11,0)*'Input Data'!$B$12</f>
        <v>0.30000000000000004</v>
      </c>
      <c r="D1854" s="15">
        <f>-(Table2[[#This Row],[Volume]]*(1-Table2[[#This Row],[Discount]])*'Input Data'!$B$2)/Table2[[#This Row],[Volume]]</f>
        <v>350</v>
      </c>
      <c r="E1854">
        <f>ROUNDUP(Table2[[#This Row],[Volume]]/'Input Data'!$B$13,0)</f>
        <v>10</v>
      </c>
      <c r="F1854">
        <f>-Table2[[#This Row],[Multiplier]]*'Input Data'!$B$3</f>
        <v>500000</v>
      </c>
      <c r="G1854">
        <f>(1 - (1 / (1 + EXP(-((Table2[[#This Row],[Volume]] / 1000) - 4.25))))) * 0.4 + 0.6</f>
        <v>0.60161192094803984</v>
      </c>
      <c r="H1854">
        <f>Table2[[#This Row],[Sigmoid]]*'Input Data'!$B$7</f>
        <v>451.20894071102987</v>
      </c>
    </row>
    <row r="1855" spans="1:8" x14ac:dyDescent="0.25">
      <c r="A1855">
        <v>9765</v>
      </c>
      <c r="B1855">
        <f>IF(Table2[[#This Row],[Volume]]&lt;'Input Data'!$B$9,'Input Data'!$B$9,IF(Table2[[#This Row],[Volume]]&gt;'Input Data'!$B$10,'Input Data'!$B$10,Table2[[#This Row],[Volume]]))</f>
        <v>8000</v>
      </c>
      <c r="C1855" s="18">
        <f>ROUNDDOWN((Table2[[#This Row],[Volume Used]]-'Input Data'!$B$9)/'Input Data'!$B$11,0)*'Input Data'!$B$12</f>
        <v>0.30000000000000004</v>
      </c>
      <c r="D1855" s="15">
        <f>-(Table2[[#This Row],[Volume]]*(1-Table2[[#This Row],[Discount]])*'Input Data'!$B$2)/Table2[[#This Row],[Volume]]</f>
        <v>350</v>
      </c>
      <c r="E1855">
        <f>ROUNDUP(Table2[[#This Row],[Volume]]/'Input Data'!$B$13,0)</f>
        <v>10</v>
      </c>
      <c r="F1855">
        <f>-Table2[[#This Row],[Multiplier]]*'Input Data'!$B$3</f>
        <v>500000</v>
      </c>
      <c r="G1855">
        <f>(1 - (1 / (1 + EXP(-((Table2[[#This Row],[Volume]] / 1000) - 4.25))))) * 0.4 + 0.6</f>
        <v>0.60160391369538913</v>
      </c>
      <c r="H1855">
        <f>Table2[[#This Row],[Sigmoid]]*'Input Data'!$B$7</f>
        <v>451.20293527154183</v>
      </c>
    </row>
    <row r="1856" spans="1:8" x14ac:dyDescent="0.25">
      <c r="A1856">
        <v>9770</v>
      </c>
      <c r="B1856">
        <f>IF(Table2[[#This Row],[Volume]]&lt;'Input Data'!$B$9,'Input Data'!$B$9,IF(Table2[[#This Row],[Volume]]&gt;'Input Data'!$B$10,'Input Data'!$B$10,Table2[[#This Row],[Volume]]))</f>
        <v>8000</v>
      </c>
      <c r="C1856" s="18">
        <f>ROUNDDOWN((Table2[[#This Row],[Volume Used]]-'Input Data'!$B$9)/'Input Data'!$B$11,0)*'Input Data'!$B$12</f>
        <v>0.30000000000000004</v>
      </c>
      <c r="D1856" s="15">
        <f>-(Table2[[#This Row],[Volume]]*(1-Table2[[#This Row],[Discount]])*'Input Data'!$B$2)/Table2[[#This Row],[Volume]]</f>
        <v>350</v>
      </c>
      <c r="E1856">
        <f>ROUNDUP(Table2[[#This Row],[Volume]]/'Input Data'!$B$13,0)</f>
        <v>10</v>
      </c>
      <c r="F1856">
        <f>-Table2[[#This Row],[Multiplier]]*'Input Data'!$B$3</f>
        <v>500000</v>
      </c>
      <c r="G1856">
        <f>(1 - (1 / (1 + EXP(-((Table2[[#This Row],[Volume]] / 1000) - 4.25))))) * 0.4 + 0.6</f>
        <v>0.60159594605959754</v>
      </c>
      <c r="H1856">
        <f>Table2[[#This Row],[Sigmoid]]*'Input Data'!$B$7</f>
        <v>451.19695954469813</v>
      </c>
    </row>
    <row r="1857" spans="1:8" x14ac:dyDescent="0.25">
      <c r="A1857">
        <v>9775</v>
      </c>
      <c r="B1857">
        <f>IF(Table2[[#This Row],[Volume]]&lt;'Input Data'!$B$9,'Input Data'!$B$9,IF(Table2[[#This Row],[Volume]]&gt;'Input Data'!$B$10,'Input Data'!$B$10,Table2[[#This Row],[Volume]]))</f>
        <v>8000</v>
      </c>
      <c r="C1857" s="18">
        <f>ROUNDDOWN((Table2[[#This Row],[Volume Used]]-'Input Data'!$B$9)/'Input Data'!$B$11,0)*'Input Data'!$B$12</f>
        <v>0.30000000000000004</v>
      </c>
      <c r="D1857" s="15">
        <f>-(Table2[[#This Row],[Volume]]*(1-Table2[[#This Row],[Discount]])*'Input Data'!$B$2)/Table2[[#This Row],[Volume]]</f>
        <v>350</v>
      </c>
      <c r="E1857">
        <f>ROUNDUP(Table2[[#This Row],[Volume]]/'Input Data'!$B$13,0)</f>
        <v>10</v>
      </c>
      <c r="F1857">
        <f>-Table2[[#This Row],[Multiplier]]*'Input Data'!$B$3</f>
        <v>500000</v>
      </c>
      <c r="G1857">
        <f>(1 - (1 / (1 + EXP(-((Table2[[#This Row],[Volume]] / 1000) - 4.25))))) * 0.4 + 0.6</f>
        <v>0.6015880178462355</v>
      </c>
      <c r="H1857">
        <f>Table2[[#This Row],[Sigmoid]]*'Input Data'!$B$7</f>
        <v>451.19101338467664</v>
      </c>
    </row>
    <row r="1858" spans="1:8" x14ac:dyDescent="0.25">
      <c r="A1858">
        <v>9780</v>
      </c>
      <c r="B1858">
        <f>IF(Table2[[#This Row],[Volume]]&lt;'Input Data'!$B$9,'Input Data'!$B$9,IF(Table2[[#This Row],[Volume]]&gt;'Input Data'!$B$10,'Input Data'!$B$10,Table2[[#This Row],[Volume]]))</f>
        <v>8000</v>
      </c>
      <c r="C1858" s="18">
        <f>ROUNDDOWN((Table2[[#This Row],[Volume Used]]-'Input Data'!$B$9)/'Input Data'!$B$11,0)*'Input Data'!$B$12</f>
        <v>0.30000000000000004</v>
      </c>
      <c r="D1858" s="15">
        <f>-(Table2[[#This Row],[Volume]]*(1-Table2[[#This Row],[Discount]])*'Input Data'!$B$2)/Table2[[#This Row],[Volume]]</f>
        <v>350</v>
      </c>
      <c r="E1858">
        <f>ROUNDUP(Table2[[#This Row],[Volume]]/'Input Data'!$B$13,0)</f>
        <v>10</v>
      </c>
      <c r="F1858">
        <f>-Table2[[#This Row],[Multiplier]]*'Input Data'!$B$3</f>
        <v>500000</v>
      </c>
      <c r="G1858">
        <f>(1 - (1 / (1 + EXP(-((Table2[[#This Row],[Volume]] / 1000) - 4.25))))) * 0.4 + 0.6</f>
        <v>0.60158012886181111</v>
      </c>
      <c r="H1858">
        <f>Table2[[#This Row],[Sigmoid]]*'Input Data'!$B$7</f>
        <v>451.18509664635832</v>
      </c>
    </row>
    <row r="1859" spans="1:8" x14ac:dyDescent="0.25">
      <c r="A1859">
        <v>9785</v>
      </c>
      <c r="B1859">
        <f>IF(Table2[[#This Row],[Volume]]&lt;'Input Data'!$B$9,'Input Data'!$B$9,IF(Table2[[#This Row],[Volume]]&gt;'Input Data'!$B$10,'Input Data'!$B$10,Table2[[#This Row],[Volume]]))</f>
        <v>8000</v>
      </c>
      <c r="C1859" s="18">
        <f>ROUNDDOWN((Table2[[#This Row],[Volume Used]]-'Input Data'!$B$9)/'Input Data'!$B$11,0)*'Input Data'!$B$12</f>
        <v>0.30000000000000004</v>
      </c>
      <c r="D1859" s="15">
        <f>-(Table2[[#This Row],[Volume]]*(1-Table2[[#This Row],[Discount]])*'Input Data'!$B$2)/Table2[[#This Row],[Volume]]</f>
        <v>350</v>
      </c>
      <c r="E1859">
        <f>ROUNDUP(Table2[[#This Row],[Volume]]/'Input Data'!$B$13,0)</f>
        <v>10</v>
      </c>
      <c r="F1859">
        <f>-Table2[[#This Row],[Multiplier]]*'Input Data'!$B$3</f>
        <v>500000</v>
      </c>
      <c r="G1859">
        <f>(1 - (1 / (1 + EXP(-((Table2[[#This Row],[Volume]] / 1000) - 4.25))))) * 0.4 + 0.6</f>
        <v>0.6015722789137673</v>
      </c>
      <c r="H1859">
        <f>Table2[[#This Row],[Sigmoid]]*'Input Data'!$B$7</f>
        <v>451.17920918532548</v>
      </c>
    </row>
    <row r="1860" spans="1:8" x14ac:dyDescent="0.25">
      <c r="A1860">
        <v>9790</v>
      </c>
      <c r="B1860">
        <f>IF(Table2[[#This Row],[Volume]]&lt;'Input Data'!$B$9,'Input Data'!$B$9,IF(Table2[[#This Row],[Volume]]&gt;'Input Data'!$B$10,'Input Data'!$B$10,Table2[[#This Row],[Volume]]))</f>
        <v>8000</v>
      </c>
      <c r="C1860" s="18">
        <f>ROUNDDOWN((Table2[[#This Row],[Volume Used]]-'Input Data'!$B$9)/'Input Data'!$B$11,0)*'Input Data'!$B$12</f>
        <v>0.30000000000000004</v>
      </c>
      <c r="D1860" s="15">
        <f>-(Table2[[#This Row],[Volume]]*(1-Table2[[#This Row],[Discount]])*'Input Data'!$B$2)/Table2[[#This Row],[Volume]]</f>
        <v>350</v>
      </c>
      <c r="E1860">
        <f>ROUNDUP(Table2[[#This Row],[Volume]]/'Input Data'!$B$13,0)</f>
        <v>10</v>
      </c>
      <c r="F1860">
        <f>-Table2[[#This Row],[Multiplier]]*'Input Data'!$B$3</f>
        <v>500000</v>
      </c>
      <c r="G1860">
        <f>(1 - (1 / (1 + EXP(-((Table2[[#This Row],[Volume]] / 1000) - 4.25))))) * 0.4 + 0.6</f>
        <v>0.60156446781047668</v>
      </c>
      <c r="H1860">
        <f>Table2[[#This Row],[Sigmoid]]*'Input Data'!$B$7</f>
        <v>451.17335085785749</v>
      </c>
    </row>
    <row r="1861" spans="1:8" x14ac:dyDescent="0.25">
      <c r="A1861">
        <v>9795</v>
      </c>
      <c r="B1861">
        <f>IF(Table2[[#This Row],[Volume]]&lt;'Input Data'!$B$9,'Input Data'!$B$9,IF(Table2[[#This Row],[Volume]]&gt;'Input Data'!$B$10,'Input Data'!$B$10,Table2[[#This Row],[Volume]]))</f>
        <v>8000</v>
      </c>
      <c r="C1861" s="18">
        <f>ROUNDDOWN((Table2[[#This Row],[Volume Used]]-'Input Data'!$B$9)/'Input Data'!$B$11,0)*'Input Data'!$B$12</f>
        <v>0.30000000000000004</v>
      </c>
      <c r="D1861" s="15">
        <f>-(Table2[[#This Row],[Volume]]*(1-Table2[[#This Row],[Discount]])*'Input Data'!$B$2)/Table2[[#This Row],[Volume]]</f>
        <v>350</v>
      </c>
      <c r="E1861">
        <f>ROUNDUP(Table2[[#This Row],[Volume]]/'Input Data'!$B$13,0)</f>
        <v>10</v>
      </c>
      <c r="F1861">
        <f>-Table2[[#This Row],[Multiplier]]*'Input Data'!$B$3</f>
        <v>500000</v>
      </c>
      <c r="G1861">
        <f>(1 - (1 / (1 + EXP(-((Table2[[#This Row],[Volume]] / 1000) - 4.25))))) * 0.4 + 0.6</f>
        <v>0.60155669536123735</v>
      </c>
      <c r="H1861">
        <f>Table2[[#This Row],[Sigmoid]]*'Input Data'!$B$7</f>
        <v>451.16752152092801</v>
      </c>
    </row>
    <row r="1862" spans="1:8" x14ac:dyDescent="0.25">
      <c r="A1862">
        <v>9800</v>
      </c>
      <c r="B1862">
        <f>IF(Table2[[#This Row],[Volume]]&lt;'Input Data'!$B$9,'Input Data'!$B$9,IF(Table2[[#This Row],[Volume]]&gt;'Input Data'!$B$10,'Input Data'!$B$10,Table2[[#This Row],[Volume]]))</f>
        <v>8000</v>
      </c>
      <c r="C1862" s="18">
        <f>ROUNDDOWN((Table2[[#This Row],[Volume Used]]-'Input Data'!$B$9)/'Input Data'!$B$11,0)*'Input Data'!$B$12</f>
        <v>0.30000000000000004</v>
      </c>
      <c r="D1862" s="15">
        <f>-(Table2[[#This Row],[Volume]]*(1-Table2[[#This Row],[Discount]])*'Input Data'!$B$2)/Table2[[#This Row],[Volume]]</f>
        <v>350</v>
      </c>
      <c r="E1862">
        <f>ROUNDUP(Table2[[#This Row],[Volume]]/'Input Data'!$B$13,0)</f>
        <v>10</v>
      </c>
      <c r="F1862">
        <f>-Table2[[#This Row],[Multiplier]]*'Input Data'!$B$3</f>
        <v>500000</v>
      </c>
      <c r="G1862">
        <f>(1 - (1 / (1 + EXP(-((Table2[[#This Row],[Volume]] / 1000) - 4.25))))) * 0.4 + 0.6</f>
        <v>0.60154896137626845</v>
      </c>
      <c r="H1862">
        <f>Table2[[#This Row],[Sigmoid]]*'Input Data'!$B$7</f>
        <v>451.16172103220134</v>
      </c>
    </row>
    <row r="1863" spans="1:8" x14ac:dyDescent="0.25">
      <c r="A1863">
        <v>9805</v>
      </c>
      <c r="B1863">
        <f>IF(Table2[[#This Row],[Volume]]&lt;'Input Data'!$B$9,'Input Data'!$B$9,IF(Table2[[#This Row],[Volume]]&gt;'Input Data'!$B$10,'Input Data'!$B$10,Table2[[#This Row],[Volume]]))</f>
        <v>8000</v>
      </c>
      <c r="C1863" s="18">
        <f>ROUNDDOWN((Table2[[#This Row],[Volume Used]]-'Input Data'!$B$9)/'Input Data'!$B$11,0)*'Input Data'!$B$12</f>
        <v>0.30000000000000004</v>
      </c>
      <c r="D1863" s="15">
        <f>-(Table2[[#This Row],[Volume]]*(1-Table2[[#This Row],[Discount]])*'Input Data'!$B$2)/Table2[[#This Row],[Volume]]</f>
        <v>350</v>
      </c>
      <c r="E1863">
        <f>ROUNDUP(Table2[[#This Row],[Volume]]/'Input Data'!$B$13,0)</f>
        <v>10</v>
      </c>
      <c r="F1863">
        <f>-Table2[[#This Row],[Multiplier]]*'Input Data'!$B$3</f>
        <v>500000</v>
      </c>
      <c r="G1863">
        <f>(1 - (1 / (1 + EXP(-((Table2[[#This Row],[Volume]] / 1000) - 4.25))))) * 0.4 + 0.6</f>
        <v>0.60154126566670596</v>
      </c>
      <c r="H1863">
        <f>Table2[[#This Row],[Sigmoid]]*'Input Data'!$B$7</f>
        <v>451.15594925002949</v>
      </c>
    </row>
    <row r="1864" spans="1:8" x14ac:dyDescent="0.25">
      <c r="A1864">
        <v>9810</v>
      </c>
      <c r="B1864">
        <f>IF(Table2[[#This Row],[Volume]]&lt;'Input Data'!$B$9,'Input Data'!$B$9,IF(Table2[[#This Row],[Volume]]&gt;'Input Data'!$B$10,'Input Data'!$B$10,Table2[[#This Row],[Volume]]))</f>
        <v>8000</v>
      </c>
      <c r="C1864" s="18">
        <f>ROUNDDOWN((Table2[[#This Row],[Volume Used]]-'Input Data'!$B$9)/'Input Data'!$B$11,0)*'Input Data'!$B$12</f>
        <v>0.30000000000000004</v>
      </c>
      <c r="D1864" s="15">
        <f>-(Table2[[#This Row],[Volume]]*(1-Table2[[#This Row],[Discount]])*'Input Data'!$B$2)/Table2[[#This Row],[Volume]]</f>
        <v>350</v>
      </c>
      <c r="E1864">
        <f>ROUNDUP(Table2[[#This Row],[Volume]]/'Input Data'!$B$13,0)</f>
        <v>10</v>
      </c>
      <c r="F1864">
        <f>-Table2[[#This Row],[Multiplier]]*'Input Data'!$B$3</f>
        <v>500000</v>
      </c>
      <c r="G1864">
        <f>(1 - (1 / (1 + EXP(-((Table2[[#This Row],[Volume]] / 1000) - 4.25))))) * 0.4 + 0.6</f>
        <v>0.60153360804459888</v>
      </c>
      <c r="H1864">
        <f>Table2[[#This Row],[Sigmoid]]*'Input Data'!$B$7</f>
        <v>451.15020603344914</v>
      </c>
    </row>
    <row r="1865" spans="1:8" x14ac:dyDescent="0.25">
      <c r="A1865">
        <v>9815</v>
      </c>
      <c r="B1865">
        <f>IF(Table2[[#This Row],[Volume]]&lt;'Input Data'!$B$9,'Input Data'!$B$9,IF(Table2[[#This Row],[Volume]]&gt;'Input Data'!$B$10,'Input Data'!$B$10,Table2[[#This Row],[Volume]]))</f>
        <v>8000</v>
      </c>
      <c r="C1865" s="18">
        <f>ROUNDDOWN((Table2[[#This Row],[Volume Used]]-'Input Data'!$B$9)/'Input Data'!$B$11,0)*'Input Data'!$B$12</f>
        <v>0.30000000000000004</v>
      </c>
      <c r="D1865" s="15">
        <f>-(Table2[[#This Row],[Volume]]*(1-Table2[[#This Row],[Discount]])*'Input Data'!$B$2)/Table2[[#This Row],[Volume]]</f>
        <v>350</v>
      </c>
      <c r="E1865">
        <f>ROUNDUP(Table2[[#This Row],[Volume]]/'Input Data'!$B$13,0)</f>
        <v>10</v>
      </c>
      <c r="F1865">
        <f>-Table2[[#This Row],[Multiplier]]*'Input Data'!$B$3</f>
        <v>500000</v>
      </c>
      <c r="G1865">
        <f>(1 - (1 / (1 + EXP(-((Table2[[#This Row],[Volume]] / 1000) - 4.25))))) * 0.4 + 0.6</f>
        <v>0.60152598832290427</v>
      </c>
      <c r="H1865">
        <f>Table2[[#This Row],[Sigmoid]]*'Input Data'!$B$7</f>
        <v>451.14449124217822</v>
      </c>
    </row>
    <row r="1866" spans="1:8" x14ac:dyDescent="0.25">
      <c r="A1866">
        <v>9820</v>
      </c>
      <c r="B1866">
        <f>IF(Table2[[#This Row],[Volume]]&lt;'Input Data'!$B$9,'Input Data'!$B$9,IF(Table2[[#This Row],[Volume]]&gt;'Input Data'!$B$10,'Input Data'!$B$10,Table2[[#This Row],[Volume]]))</f>
        <v>8000</v>
      </c>
      <c r="C1866" s="18">
        <f>ROUNDDOWN((Table2[[#This Row],[Volume Used]]-'Input Data'!$B$9)/'Input Data'!$B$11,0)*'Input Data'!$B$12</f>
        <v>0.30000000000000004</v>
      </c>
      <c r="D1866" s="15">
        <f>-(Table2[[#This Row],[Volume]]*(1-Table2[[#This Row],[Discount]])*'Input Data'!$B$2)/Table2[[#This Row],[Volume]]</f>
        <v>350</v>
      </c>
      <c r="E1866">
        <f>ROUNDUP(Table2[[#This Row],[Volume]]/'Input Data'!$B$13,0)</f>
        <v>10</v>
      </c>
      <c r="F1866">
        <f>-Table2[[#This Row],[Multiplier]]*'Input Data'!$B$3</f>
        <v>500000</v>
      </c>
      <c r="G1866">
        <f>(1 - (1 / (1 + EXP(-((Table2[[#This Row],[Volume]] / 1000) - 4.25))))) * 0.4 + 0.6</f>
        <v>0.60151840631548292</v>
      </c>
      <c r="H1866">
        <f>Table2[[#This Row],[Sigmoid]]*'Input Data'!$B$7</f>
        <v>451.1388047366122</v>
      </c>
    </row>
    <row r="1867" spans="1:8" x14ac:dyDescent="0.25">
      <c r="A1867">
        <v>9825</v>
      </c>
      <c r="B1867">
        <f>IF(Table2[[#This Row],[Volume]]&lt;'Input Data'!$B$9,'Input Data'!$B$9,IF(Table2[[#This Row],[Volume]]&gt;'Input Data'!$B$10,'Input Data'!$B$10,Table2[[#This Row],[Volume]]))</f>
        <v>8000</v>
      </c>
      <c r="C1867" s="18">
        <f>ROUNDDOWN((Table2[[#This Row],[Volume Used]]-'Input Data'!$B$9)/'Input Data'!$B$11,0)*'Input Data'!$B$12</f>
        <v>0.30000000000000004</v>
      </c>
      <c r="D1867" s="15">
        <f>-(Table2[[#This Row],[Volume]]*(1-Table2[[#This Row],[Discount]])*'Input Data'!$B$2)/Table2[[#This Row],[Volume]]</f>
        <v>350</v>
      </c>
      <c r="E1867">
        <f>ROUNDUP(Table2[[#This Row],[Volume]]/'Input Data'!$B$13,0)</f>
        <v>10</v>
      </c>
      <c r="F1867">
        <f>-Table2[[#This Row],[Multiplier]]*'Input Data'!$B$3</f>
        <v>500000</v>
      </c>
      <c r="G1867">
        <f>(1 - (1 / (1 + EXP(-((Table2[[#This Row],[Volume]] / 1000) - 4.25))))) * 0.4 + 0.6</f>
        <v>0.60151086183709612</v>
      </c>
      <c r="H1867">
        <f>Table2[[#This Row],[Sigmoid]]*'Input Data'!$B$7</f>
        <v>451.13314637782207</v>
      </c>
    </row>
    <row r="1868" spans="1:8" x14ac:dyDescent="0.25">
      <c r="A1868">
        <v>9830</v>
      </c>
      <c r="B1868">
        <f>IF(Table2[[#This Row],[Volume]]&lt;'Input Data'!$B$9,'Input Data'!$B$9,IF(Table2[[#This Row],[Volume]]&gt;'Input Data'!$B$10,'Input Data'!$B$10,Table2[[#This Row],[Volume]]))</f>
        <v>8000</v>
      </c>
      <c r="C1868" s="18">
        <f>ROUNDDOWN((Table2[[#This Row],[Volume Used]]-'Input Data'!$B$9)/'Input Data'!$B$11,0)*'Input Data'!$B$12</f>
        <v>0.30000000000000004</v>
      </c>
      <c r="D1868" s="15">
        <f>-(Table2[[#This Row],[Volume]]*(1-Table2[[#This Row],[Discount]])*'Input Data'!$B$2)/Table2[[#This Row],[Volume]]</f>
        <v>350</v>
      </c>
      <c r="E1868">
        <f>ROUNDUP(Table2[[#This Row],[Volume]]/'Input Data'!$B$13,0)</f>
        <v>10</v>
      </c>
      <c r="F1868">
        <f>-Table2[[#This Row],[Multiplier]]*'Input Data'!$B$3</f>
        <v>500000</v>
      </c>
      <c r="G1868">
        <f>(1 - (1 / (1 + EXP(-((Table2[[#This Row],[Volume]] / 1000) - 4.25))))) * 0.4 + 0.6</f>
        <v>0.60150335470340022</v>
      </c>
      <c r="H1868">
        <f>Table2[[#This Row],[Sigmoid]]*'Input Data'!$B$7</f>
        <v>451.12751602755014</v>
      </c>
    </row>
    <row r="1869" spans="1:8" x14ac:dyDescent="0.25">
      <c r="A1869">
        <v>9835</v>
      </c>
      <c r="B1869">
        <f>IF(Table2[[#This Row],[Volume]]&lt;'Input Data'!$B$9,'Input Data'!$B$9,IF(Table2[[#This Row],[Volume]]&gt;'Input Data'!$B$10,'Input Data'!$B$10,Table2[[#This Row],[Volume]]))</f>
        <v>8000</v>
      </c>
      <c r="C1869" s="18">
        <f>ROUNDDOWN((Table2[[#This Row],[Volume Used]]-'Input Data'!$B$9)/'Input Data'!$B$11,0)*'Input Data'!$B$12</f>
        <v>0.30000000000000004</v>
      </c>
      <c r="D1869" s="15">
        <f>-(Table2[[#This Row],[Volume]]*(1-Table2[[#This Row],[Discount]])*'Input Data'!$B$2)/Table2[[#This Row],[Volume]]</f>
        <v>350</v>
      </c>
      <c r="E1869">
        <f>ROUNDUP(Table2[[#This Row],[Volume]]/'Input Data'!$B$13,0)</f>
        <v>10</v>
      </c>
      <c r="F1869">
        <f>-Table2[[#This Row],[Multiplier]]*'Input Data'!$B$3</f>
        <v>500000</v>
      </c>
      <c r="G1869">
        <f>(1 - (1 / (1 + EXP(-((Table2[[#This Row],[Volume]] / 1000) - 4.25))))) * 0.4 + 0.6</f>
        <v>0.60149588473094362</v>
      </c>
      <c r="H1869">
        <f>Table2[[#This Row],[Sigmoid]]*'Input Data'!$B$7</f>
        <v>451.12191354820771</v>
      </c>
    </row>
    <row r="1870" spans="1:8" x14ac:dyDescent="0.25">
      <c r="A1870">
        <v>9840</v>
      </c>
      <c r="B1870">
        <f>IF(Table2[[#This Row],[Volume]]&lt;'Input Data'!$B$9,'Input Data'!$B$9,IF(Table2[[#This Row],[Volume]]&gt;'Input Data'!$B$10,'Input Data'!$B$10,Table2[[#This Row],[Volume]]))</f>
        <v>8000</v>
      </c>
      <c r="C1870" s="18">
        <f>ROUNDDOWN((Table2[[#This Row],[Volume Used]]-'Input Data'!$B$9)/'Input Data'!$B$11,0)*'Input Data'!$B$12</f>
        <v>0.30000000000000004</v>
      </c>
      <c r="D1870" s="15">
        <f>-(Table2[[#This Row],[Volume]]*(1-Table2[[#This Row],[Discount]])*'Input Data'!$B$2)/Table2[[#This Row],[Volume]]</f>
        <v>350</v>
      </c>
      <c r="E1870">
        <f>ROUNDUP(Table2[[#This Row],[Volume]]/'Input Data'!$B$13,0)</f>
        <v>10</v>
      </c>
      <c r="F1870">
        <f>-Table2[[#This Row],[Multiplier]]*'Input Data'!$B$3</f>
        <v>500000</v>
      </c>
      <c r="G1870">
        <f>(1 - (1 / (1 + EXP(-((Table2[[#This Row],[Volume]] / 1000) - 4.25))))) * 0.4 + 0.6</f>
        <v>0.6014884517371617</v>
      </c>
      <c r="H1870">
        <f>Table2[[#This Row],[Sigmoid]]*'Input Data'!$B$7</f>
        <v>451.11633880287127</v>
      </c>
    </row>
    <row r="1871" spans="1:8" x14ac:dyDescent="0.25">
      <c r="A1871">
        <v>9845</v>
      </c>
      <c r="B1871">
        <f>IF(Table2[[#This Row],[Volume]]&lt;'Input Data'!$B$9,'Input Data'!$B$9,IF(Table2[[#This Row],[Volume]]&gt;'Input Data'!$B$10,'Input Data'!$B$10,Table2[[#This Row],[Volume]]))</f>
        <v>8000</v>
      </c>
      <c r="C1871" s="18">
        <f>ROUNDDOWN((Table2[[#This Row],[Volume Used]]-'Input Data'!$B$9)/'Input Data'!$B$11,0)*'Input Data'!$B$12</f>
        <v>0.30000000000000004</v>
      </c>
      <c r="D1871" s="15">
        <f>-(Table2[[#This Row],[Volume]]*(1-Table2[[#This Row],[Discount]])*'Input Data'!$B$2)/Table2[[#This Row],[Volume]]</f>
        <v>350</v>
      </c>
      <c r="E1871">
        <f>ROUNDUP(Table2[[#This Row],[Volume]]/'Input Data'!$B$13,0)</f>
        <v>10</v>
      </c>
      <c r="F1871">
        <f>-Table2[[#This Row],[Multiplier]]*'Input Data'!$B$3</f>
        <v>500000</v>
      </c>
      <c r="G1871">
        <f>(1 - (1 / (1 + EXP(-((Table2[[#This Row],[Volume]] / 1000) - 4.25))))) * 0.4 + 0.6</f>
        <v>0.60148105554037268</v>
      </c>
      <c r="H1871">
        <f>Table2[[#This Row],[Sigmoid]]*'Input Data'!$B$7</f>
        <v>451.11079165527951</v>
      </c>
    </row>
    <row r="1872" spans="1:8" x14ac:dyDescent="0.25">
      <c r="A1872">
        <v>9850</v>
      </c>
      <c r="B1872">
        <f>IF(Table2[[#This Row],[Volume]]&lt;'Input Data'!$B$9,'Input Data'!$B$9,IF(Table2[[#This Row],[Volume]]&gt;'Input Data'!$B$10,'Input Data'!$B$10,Table2[[#This Row],[Volume]]))</f>
        <v>8000</v>
      </c>
      <c r="C1872" s="18">
        <f>ROUNDDOWN((Table2[[#This Row],[Volume Used]]-'Input Data'!$B$9)/'Input Data'!$B$11,0)*'Input Data'!$B$12</f>
        <v>0.30000000000000004</v>
      </c>
      <c r="D1872" s="15">
        <f>-(Table2[[#This Row],[Volume]]*(1-Table2[[#This Row],[Discount]])*'Input Data'!$B$2)/Table2[[#This Row],[Volume]]</f>
        <v>350</v>
      </c>
      <c r="E1872">
        <f>ROUNDUP(Table2[[#This Row],[Volume]]/'Input Data'!$B$13,0)</f>
        <v>10</v>
      </c>
      <c r="F1872">
        <f>-Table2[[#This Row],[Multiplier]]*'Input Data'!$B$3</f>
        <v>500000</v>
      </c>
      <c r="G1872">
        <f>(1 - (1 / (1 + EXP(-((Table2[[#This Row],[Volume]] / 1000) - 4.25))))) * 0.4 + 0.6</f>
        <v>0.60147369595977429</v>
      </c>
      <c r="H1872">
        <f>Table2[[#This Row],[Sigmoid]]*'Input Data'!$B$7</f>
        <v>451.10527196983071</v>
      </c>
    </row>
    <row r="1873" spans="1:8" x14ac:dyDescent="0.25">
      <c r="A1873">
        <v>9855</v>
      </c>
      <c r="B1873">
        <f>IF(Table2[[#This Row],[Volume]]&lt;'Input Data'!$B$9,'Input Data'!$B$9,IF(Table2[[#This Row],[Volume]]&gt;'Input Data'!$B$10,'Input Data'!$B$10,Table2[[#This Row],[Volume]]))</f>
        <v>8000</v>
      </c>
      <c r="C1873" s="18">
        <f>ROUNDDOWN((Table2[[#This Row],[Volume Used]]-'Input Data'!$B$9)/'Input Data'!$B$11,0)*'Input Data'!$B$12</f>
        <v>0.30000000000000004</v>
      </c>
      <c r="D1873" s="15">
        <f>-(Table2[[#This Row],[Volume]]*(1-Table2[[#This Row],[Discount]])*'Input Data'!$B$2)/Table2[[#This Row],[Volume]]</f>
        <v>350</v>
      </c>
      <c r="E1873">
        <f>ROUNDUP(Table2[[#This Row],[Volume]]/'Input Data'!$B$13,0)</f>
        <v>10</v>
      </c>
      <c r="F1873">
        <f>-Table2[[#This Row],[Multiplier]]*'Input Data'!$B$3</f>
        <v>500000</v>
      </c>
      <c r="G1873">
        <f>(1 - (1 / (1 + EXP(-((Table2[[#This Row],[Volume]] / 1000) - 4.25))))) * 0.4 + 0.6</f>
        <v>0.60146637281543902</v>
      </c>
      <c r="H1873">
        <f>Table2[[#This Row],[Sigmoid]]*'Input Data'!$B$7</f>
        <v>451.09977961157927</v>
      </c>
    </row>
    <row r="1874" spans="1:8" x14ac:dyDescent="0.25">
      <c r="A1874">
        <v>9860</v>
      </c>
      <c r="B1874">
        <f>IF(Table2[[#This Row],[Volume]]&lt;'Input Data'!$B$9,'Input Data'!$B$9,IF(Table2[[#This Row],[Volume]]&gt;'Input Data'!$B$10,'Input Data'!$B$10,Table2[[#This Row],[Volume]]))</f>
        <v>8000</v>
      </c>
      <c r="C1874" s="18">
        <f>ROUNDDOWN((Table2[[#This Row],[Volume Used]]-'Input Data'!$B$9)/'Input Data'!$B$11,0)*'Input Data'!$B$12</f>
        <v>0.30000000000000004</v>
      </c>
      <c r="D1874" s="15">
        <f>-(Table2[[#This Row],[Volume]]*(1-Table2[[#This Row],[Discount]])*'Input Data'!$B$2)/Table2[[#This Row],[Volume]]</f>
        <v>350</v>
      </c>
      <c r="E1874">
        <f>ROUNDUP(Table2[[#This Row],[Volume]]/'Input Data'!$B$13,0)</f>
        <v>10</v>
      </c>
      <c r="F1874">
        <f>-Table2[[#This Row],[Multiplier]]*'Input Data'!$B$3</f>
        <v>500000</v>
      </c>
      <c r="G1874">
        <f>(1 - (1 / (1 + EXP(-((Table2[[#This Row],[Volume]] / 1000) - 4.25))))) * 0.4 + 0.6</f>
        <v>0.60145908592830999</v>
      </c>
      <c r="H1874">
        <f>Table2[[#This Row],[Sigmoid]]*'Input Data'!$B$7</f>
        <v>451.09431444623249</v>
      </c>
    </row>
    <row r="1875" spans="1:8" x14ac:dyDescent="0.25">
      <c r="A1875">
        <v>9865</v>
      </c>
      <c r="B1875">
        <f>IF(Table2[[#This Row],[Volume]]&lt;'Input Data'!$B$9,'Input Data'!$B$9,IF(Table2[[#This Row],[Volume]]&gt;'Input Data'!$B$10,'Input Data'!$B$10,Table2[[#This Row],[Volume]]))</f>
        <v>8000</v>
      </c>
      <c r="C1875" s="18">
        <f>ROUNDDOWN((Table2[[#This Row],[Volume Used]]-'Input Data'!$B$9)/'Input Data'!$B$11,0)*'Input Data'!$B$12</f>
        <v>0.30000000000000004</v>
      </c>
      <c r="D1875" s="15">
        <f>-(Table2[[#This Row],[Volume]]*(1-Table2[[#This Row],[Discount]])*'Input Data'!$B$2)/Table2[[#This Row],[Volume]]</f>
        <v>350</v>
      </c>
      <c r="E1875">
        <f>ROUNDUP(Table2[[#This Row],[Volume]]/'Input Data'!$B$13,0)</f>
        <v>10</v>
      </c>
      <c r="F1875">
        <f>-Table2[[#This Row],[Multiplier]]*'Input Data'!$B$3</f>
        <v>500000</v>
      </c>
      <c r="G1875">
        <f>(1 - (1 / (1 + EXP(-((Table2[[#This Row],[Volume]] / 1000) - 4.25))))) * 0.4 + 0.6</f>
        <v>0.60145183512019695</v>
      </c>
      <c r="H1875">
        <f>Table2[[#This Row],[Sigmoid]]*'Input Data'!$B$7</f>
        <v>451.08887634014769</v>
      </c>
    </row>
    <row r="1876" spans="1:8" x14ac:dyDescent="0.25">
      <c r="A1876">
        <v>9870</v>
      </c>
      <c r="B1876">
        <f>IF(Table2[[#This Row],[Volume]]&lt;'Input Data'!$B$9,'Input Data'!$B$9,IF(Table2[[#This Row],[Volume]]&gt;'Input Data'!$B$10,'Input Data'!$B$10,Table2[[#This Row],[Volume]]))</f>
        <v>8000</v>
      </c>
      <c r="C1876" s="18">
        <f>ROUNDDOWN((Table2[[#This Row],[Volume Used]]-'Input Data'!$B$9)/'Input Data'!$B$11,0)*'Input Data'!$B$12</f>
        <v>0.30000000000000004</v>
      </c>
      <c r="D1876" s="15">
        <f>-(Table2[[#This Row],[Volume]]*(1-Table2[[#This Row],[Discount]])*'Input Data'!$B$2)/Table2[[#This Row],[Volume]]</f>
        <v>350</v>
      </c>
      <c r="E1876">
        <f>ROUNDUP(Table2[[#This Row],[Volume]]/'Input Data'!$B$13,0)</f>
        <v>10</v>
      </c>
      <c r="F1876">
        <f>-Table2[[#This Row],[Multiplier]]*'Input Data'!$B$3</f>
        <v>500000</v>
      </c>
      <c r="G1876">
        <f>(1 - (1 / (1 + EXP(-((Table2[[#This Row],[Volume]] / 1000) - 4.25))))) * 0.4 + 0.6</f>
        <v>0.60144462021377254</v>
      </c>
      <c r="H1876">
        <f>Table2[[#This Row],[Sigmoid]]*'Input Data'!$B$7</f>
        <v>451.08346516032941</v>
      </c>
    </row>
    <row r="1877" spans="1:8" x14ac:dyDescent="0.25">
      <c r="A1877">
        <v>9875</v>
      </c>
      <c r="B1877">
        <f>IF(Table2[[#This Row],[Volume]]&lt;'Input Data'!$B$9,'Input Data'!$B$9,IF(Table2[[#This Row],[Volume]]&gt;'Input Data'!$B$10,'Input Data'!$B$10,Table2[[#This Row],[Volume]]))</f>
        <v>8000</v>
      </c>
      <c r="C1877" s="18">
        <f>ROUNDDOWN((Table2[[#This Row],[Volume Used]]-'Input Data'!$B$9)/'Input Data'!$B$11,0)*'Input Data'!$B$12</f>
        <v>0.30000000000000004</v>
      </c>
      <c r="D1877" s="15">
        <f>-(Table2[[#This Row],[Volume]]*(1-Table2[[#This Row],[Discount]])*'Input Data'!$B$2)/Table2[[#This Row],[Volume]]</f>
        <v>350</v>
      </c>
      <c r="E1877">
        <f>ROUNDUP(Table2[[#This Row],[Volume]]/'Input Data'!$B$13,0)</f>
        <v>10</v>
      </c>
      <c r="F1877">
        <f>-Table2[[#This Row],[Multiplier]]*'Input Data'!$B$3</f>
        <v>500000</v>
      </c>
      <c r="G1877">
        <f>(1 - (1 / (1 + EXP(-((Table2[[#This Row],[Volume]] / 1000) - 4.25))))) * 0.4 + 0.6</f>
        <v>0.60143744103256802</v>
      </c>
      <c r="H1877">
        <f>Table2[[#This Row],[Sigmoid]]*'Input Data'!$B$7</f>
        <v>451.07808077442604</v>
      </c>
    </row>
    <row r="1878" spans="1:8" x14ac:dyDescent="0.25">
      <c r="A1878">
        <v>9880</v>
      </c>
      <c r="B1878">
        <f>IF(Table2[[#This Row],[Volume]]&lt;'Input Data'!$B$9,'Input Data'!$B$9,IF(Table2[[#This Row],[Volume]]&gt;'Input Data'!$B$10,'Input Data'!$B$10,Table2[[#This Row],[Volume]]))</f>
        <v>8000</v>
      </c>
      <c r="C1878" s="18">
        <f>ROUNDDOWN((Table2[[#This Row],[Volume Used]]-'Input Data'!$B$9)/'Input Data'!$B$11,0)*'Input Data'!$B$12</f>
        <v>0.30000000000000004</v>
      </c>
      <c r="D1878" s="15">
        <f>-(Table2[[#This Row],[Volume]]*(1-Table2[[#This Row],[Discount]])*'Input Data'!$B$2)/Table2[[#This Row],[Volume]]</f>
        <v>350</v>
      </c>
      <c r="E1878">
        <f>ROUNDUP(Table2[[#This Row],[Volume]]/'Input Data'!$B$13,0)</f>
        <v>10</v>
      </c>
      <c r="F1878">
        <f>-Table2[[#This Row],[Multiplier]]*'Input Data'!$B$3</f>
        <v>500000</v>
      </c>
      <c r="G1878">
        <f>(1 - (1 / (1 + EXP(-((Table2[[#This Row],[Volume]] / 1000) - 4.25))))) * 0.4 + 0.6</f>
        <v>0.60143029740096887</v>
      </c>
      <c r="H1878">
        <f>Table2[[#This Row],[Sigmoid]]*'Input Data'!$B$7</f>
        <v>451.07272305072667</v>
      </c>
    </row>
    <row r="1879" spans="1:8" x14ac:dyDescent="0.25">
      <c r="A1879">
        <v>9885</v>
      </c>
      <c r="B1879">
        <f>IF(Table2[[#This Row],[Volume]]&lt;'Input Data'!$B$9,'Input Data'!$B$9,IF(Table2[[#This Row],[Volume]]&gt;'Input Data'!$B$10,'Input Data'!$B$10,Table2[[#This Row],[Volume]]))</f>
        <v>8000</v>
      </c>
      <c r="C1879" s="18">
        <f>ROUNDDOWN((Table2[[#This Row],[Volume Used]]-'Input Data'!$B$9)/'Input Data'!$B$11,0)*'Input Data'!$B$12</f>
        <v>0.30000000000000004</v>
      </c>
      <c r="D1879" s="15">
        <f>-(Table2[[#This Row],[Volume]]*(1-Table2[[#This Row],[Discount]])*'Input Data'!$B$2)/Table2[[#This Row],[Volume]]</f>
        <v>350</v>
      </c>
      <c r="E1879">
        <f>ROUNDUP(Table2[[#This Row],[Volume]]/'Input Data'!$B$13,0)</f>
        <v>10</v>
      </c>
      <c r="F1879">
        <f>-Table2[[#This Row],[Multiplier]]*'Input Data'!$B$3</f>
        <v>500000</v>
      </c>
      <c r="G1879">
        <f>(1 - (1 / (1 + EXP(-((Table2[[#This Row],[Volume]] / 1000) - 4.25))))) * 0.4 + 0.6</f>
        <v>0.60142318914421145</v>
      </c>
      <c r="H1879">
        <f>Table2[[#This Row],[Sigmoid]]*'Input Data'!$B$7</f>
        <v>451.0673918581586</v>
      </c>
    </row>
    <row r="1880" spans="1:8" x14ac:dyDescent="0.25">
      <c r="A1880">
        <v>9890</v>
      </c>
      <c r="B1880">
        <f>IF(Table2[[#This Row],[Volume]]&lt;'Input Data'!$B$9,'Input Data'!$B$9,IF(Table2[[#This Row],[Volume]]&gt;'Input Data'!$B$10,'Input Data'!$B$10,Table2[[#This Row],[Volume]]))</f>
        <v>8000</v>
      </c>
      <c r="C1880" s="18">
        <f>ROUNDDOWN((Table2[[#This Row],[Volume Used]]-'Input Data'!$B$9)/'Input Data'!$B$11,0)*'Input Data'!$B$12</f>
        <v>0.30000000000000004</v>
      </c>
      <c r="D1880" s="15">
        <f>-(Table2[[#This Row],[Volume]]*(1-Table2[[#This Row],[Discount]])*'Input Data'!$B$2)/Table2[[#This Row],[Volume]]</f>
        <v>350</v>
      </c>
      <c r="E1880">
        <f>ROUNDUP(Table2[[#This Row],[Volume]]/'Input Data'!$B$13,0)</f>
        <v>10</v>
      </c>
      <c r="F1880">
        <f>-Table2[[#This Row],[Multiplier]]*'Input Data'!$B$3</f>
        <v>500000</v>
      </c>
      <c r="G1880">
        <f>(1 - (1 / (1 + EXP(-((Table2[[#This Row],[Volume]] / 1000) - 4.25))))) * 0.4 + 0.6</f>
        <v>0.60141611608837853</v>
      </c>
      <c r="H1880">
        <f>Table2[[#This Row],[Sigmoid]]*'Input Data'!$B$7</f>
        <v>451.06208706628388</v>
      </c>
    </row>
    <row r="1881" spans="1:8" x14ac:dyDescent="0.25">
      <c r="A1881">
        <v>9895</v>
      </c>
      <c r="B1881">
        <f>IF(Table2[[#This Row],[Volume]]&lt;'Input Data'!$B$9,'Input Data'!$B$9,IF(Table2[[#This Row],[Volume]]&gt;'Input Data'!$B$10,'Input Data'!$B$10,Table2[[#This Row],[Volume]]))</f>
        <v>8000</v>
      </c>
      <c r="C1881" s="18">
        <f>ROUNDDOWN((Table2[[#This Row],[Volume Used]]-'Input Data'!$B$9)/'Input Data'!$B$11,0)*'Input Data'!$B$12</f>
        <v>0.30000000000000004</v>
      </c>
      <c r="D1881" s="15">
        <f>-(Table2[[#This Row],[Volume]]*(1-Table2[[#This Row],[Discount]])*'Input Data'!$B$2)/Table2[[#This Row],[Volume]]</f>
        <v>350</v>
      </c>
      <c r="E1881">
        <f>ROUNDUP(Table2[[#This Row],[Volume]]/'Input Data'!$B$13,0)</f>
        <v>10</v>
      </c>
      <c r="F1881">
        <f>-Table2[[#This Row],[Multiplier]]*'Input Data'!$B$3</f>
        <v>500000</v>
      </c>
      <c r="G1881">
        <f>(1 - (1 / (1 + EXP(-((Table2[[#This Row],[Volume]] / 1000) - 4.25))))) * 0.4 + 0.6</f>
        <v>0.60140907806039556</v>
      </c>
      <c r="H1881">
        <f>Table2[[#This Row],[Sigmoid]]*'Input Data'!$B$7</f>
        <v>451.05680854529669</v>
      </c>
    </row>
    <row r="1882" spans="1:8" x14ac:dyDescent="0.25">
      <c r="A1882">
        <v>9900</v>
      </c>
      <c r="B1882">
        <f>IF(Table2[[#This Row],[Volume]]&lt;'Input Data'!$B$9,'Input Data'!$B$9,IF(Table2[[#This Row],[Volume]]&gt;'Input Data'!$B$10,'Input Data'!$B$10,Table2[[#This Row],[Volume]]))</f>
        <v>8000</v>
      </c>
      <c r="C1882" s="18">
        <f>ROUNDDOWN((Table2[[#This Row],[Volume Used]]-'Input Data'!$B$9)/'Input Data'!$B$11,0)*'Input Data'!$B$12</f>
        <v>0.30000000000000004</v>
      </c>
      <c r="D1882" s="15">
        <f>-(Table2[[#This Row],[Volume]]*(1-Table2[[#This Row],[Discount]])*'Input Data'!$B$2)/Table2[[#This Row],[Volume]]</f>
        <v>350</v>
      </c>
      <c r="E1882">
        <f>ROUNDUP(Table2[[#This Row],[Volume]]/'Input Data'!$B$13,0)</f>
        <v>10</v>
      </c>
      <c r="F1882">
        <f>-Table2[[#This Row],[Multiplier]]*'Input Data'!$B$3</f>
        <v>500000</v>
      </c>
      <c r="G1882">
        <f>(1 - (1 / (1 + EXP(-((Table2[[#This Row],[Volume]] / 1000) - 4.25))))) * 0.4 + 0.6</f>
        <v>0.60140207488802655</v>
      </c>
      <c r="H1882">
        <f>Table2[[#This Row],[Sigmoid]]*'Input Data'!$B$7</f>
        <v>451.05155616601991</v>
      </c>
    </row>
    <row r="1883" spans="1:8" x14ac:dyDescent="0.25">
      <c r="A1883">
        <v>9905</v>
      </c>
      <c r="B1883">
        <f>IF(Table2[[#This Row],[Volume]]&lt;'Input Data'!$B$9,'Input Data'!$B$9,IF(Table2[[#This Row],[Volume]]&gt;'Input Data'!$B$10,'Input Data'!$B$10,Table2[[#This Row],[Volume]]))</f>
        <v>8000</v>
      </c>
      <c r="C1883" s="18">
        <f>ROUNDDOWN((Table2[[#This Row],[Volume Used]]-'Input Data'!$B$9)/'Input Data'!$B$11,0)*'Input Data'!$B$12</f>
        <v>0.30000000000000004</v>
      </c>
      <c r="D1883" s="15">
        <f>-(Table2[[#This Row],[Volume]]*(1-Table2[[#This Row],[Discount]])*'Input Data'!$B$2)/Table2[[#This Row],[Volume]]</f>
        <v>350</v>
      </c>
      <c r="E1883">
        <f>ROUNDUP(Table2[[#This Row],[Volume]]/'Input Data'!$B$13,0)</f>
        <v>10</v>
      </c>
      <c r="F1883">
        <f>-Table2[[#This Row],[Multiplier]]*'Input Data'!$B$3</f>
        <v>500000</v>
      </c>
      <c r="G1883">
        <f>(1 - (1 / (1 + EXP(-((Table2[[#This Row],[Volume]] / 1000) - 4.25))))) * 0.4 + 0.6</f>
        <v>0.60139510639987015</v>
      </c>
      <c r="H1883">
        <f>Table2[[#This Row],[Sigmoid]]*'Input Data'!$B$7</f>
        <v>451.04632979990259</v>
      </c>
    </row>
    <row r="1884" spans="1:8" x14ac:dyDescent="0.25">
      <c r="A1884">
        <v>9910</v>
      </c>
      <c r="B1884">
        <f>IF(Table2[[#This Row],[Volume]]&lt;'Input Data'!$B$9,'Input Data'!$B$9,IF(Table2[[#This Row],[Volume]]&gt;'Input Data'!$B$10,'Input Data'!$B$10,Table2[[#This Row],[Volume]]))</f>
        <v>8000</v>
      </c>
      <c r="C1884" s="18">
        <f>ROUNDDOWN((Table2[[#This Row],[Volume Used]]-'Input Data'!$B$9)/'Input Data'!$B$11,0)*'Input Data'!$B$12</f>
        <v>0.30000000000000004</v>
      </c>
      <c r="D1884" s="15">
        <f>-(Table2[[#This Row],[Volume]]*(1-Table2[[#This Row],[Discount]])*'Input Data'!$B$2)/Table2[[#This Row],[Volume]]</f>
        <v>350</v>
      </c>
      <c r="E1884">
        <f>ROUNDUP(Table2[[#This Row],[Volume]]/'Input Data'!$B$13,0)</f>
        <v>10</v>
      </c>
      <c r="F1884">
        <f>-Table2[[#This Row],[Multiplier]]*'Input Data'!$B$3</f>
        <v>500000</v>
      </c>
      <c r="G1884">
        <f>(1 - (1 / (1 + EXP(-((Table2[[#This Row],[Volume]] / 1000) - 4.25))))) * 0.4 + 0.6</f>
        <v>0.60138817242535569</v>
      </c>
      <c r="H1884">
        <f>Table2[[#This Row],[Sigmoid]]*'Input Data'!$B$7</f>
        <v>451.04112931901676</v>
      </c>
    </row>
    <row r="1885" spans="1:8" x14ac:dyDescent="0.25">
      <c r="A1885">
        <v>9915</v>
      </c>
      <c r="B1885">
        <f>IF(Table2[[#This Row],[Volume]]&lt;'Input Data'!$B$9,'Input Data'!$B$9,IF(Table2[[#This Row],[Volume]]&gt;'Input Data'!$B$10,'Input Data'!$B$10,Table2[[#This Row],[Volume]]))</f>
        <v>8000</v>
      </c>
      <c r="C1885" s="18">
        <f>ROUNDDOWN((Table2[[#This Row],[Volume Used]]-'Input Data'!$B$9)/'Input Data'!$B$11,0)*'Input Data'!$B$12</f>
        <v>0.30000000000000004</v>
      </c>
      <c r="D1885" s="15">
        <f>-(Table2[[#This Row],[Volume]]*(1-Table2[[#This Row],[Discount]])*'Input Data'!$B$2)/Table2[[#This Row],[Volume]]</f>
        <v>350</v>
      </c>
      <c r="E1885">
        <f>ROUNDUP(Table2[[#This Row],[Volume]]/'Input Data'!$B$13,0)</f>
        <v>10</v>
      </c>
      <c r="F1885">
        <f>-Table2[[#This Row],[Multiplier]]*'Input Data'!$B$3</f>
        <v>500000</v>
      </c>
      <c r="G1885">
        <f>(1 - (1 / (1 + EXP(-((Table2[[#This Row],[Volume]] / 1000) - 4.25))))) * 0.4 + 0.6</f>
        <v>0.60138127279473985</v>
      </c>
      <c r="H1885">
        <f>Table2[[#This Row],[Sigmoid]]*'Input Data'!$B$7</f>
        <v>451.03595459605486</v>
      </c>
    </row>
    <row r="1886" spans="1:8" x14ac:dyDescent="0.25">
      <c r="A1886">
        <v>9920</v>
      </c>
      <c r="B1886">
        <f>IF(Table2[[#This Row],[Volume]]&lt;'Input Data'!$B$9,'Input Data'!$B$9,IF(Table2[[#This Row],[Volume]]&gt;'Input Data'!$B$10,'Input Data'!$B$10,Table2[[#This Row],[Volume]]))</f>
        <v>8000</v>
      </c>
      <c r="C1886" s="18">
        <f>ROUNDDOWN((Table2[[#This Row],[Volume Used]]-'Input Data'!$B$9)/'Input Data'!$B$11,0)*'Input Data'!$B$12</f>
        <v>0.30000000000000004</v>
      </c>
      <c r="D1886" s="15">
        <f>-(Table2[[#This Row],[Volume]]*(1-Table2[[#This Row],[Discount]])*'Input Data'!$B$2)/Table2[[#This Row],[Volume]]</f>
        <v>350</v>
      </c>
      <c r="E1886">
        <f>ROUNDUP(Table2[[#This Row],[Volume]]/'Input Data'!$B$13,0)</f>
        <v>10</v>
      </c>
      <c r="F1886">
        <f>-Table2[[#This Row],[Multiplier]]*'Input Data'!$B$3</f>
        <v>500000</v>
      </c>
      <c r="G1886">
        <f>(1 - (1 / (1 + EXP(-((Table2[[#This Row],[Volume]] / 1000) - 4.25))))) * 0.4 + 0.6</f>
        <v>0.60137440733910152</v>
      </c>
      <c r="H1886">
        <f>Table2[[#This Row],[Sigmoid]]*'Input Data'!$B$7</f>
        <v>451.03080550432617</v>
      </c>
    </row>
    <row r="1887" spans="1:8" x14ac:dyDescent="0.25">
      <c r="A1887">
        <v>9925</v>
      </c>
      <c r="B1887">
        <f>IF(Table2[[#This Row],[Volume]]&lt;'Input Data'!$B$9,'Input Data'!$B$9,IF(Table2[[#This Row],[Volume]]&gt;'Input Data'!$B$10,'Input Data'!$B$10,Table2[[#This Row],[Volume]]))</f>
        <v>8000</v>
      </c>
      <c r="C1887" s="18">
        <f>ROUNDDOWN((Table2[[#This Row],[Volume Used]]-'Input Data'!$B$9)/'Input Data'!$B$11,0)*'Input Data'!$B$12</f>
        <v>0.30000000000000004</v>
      </c>
      <c r="D1887" s="15">
        <f>-(Table2[[#This Row],[Volume]]*(1-Table2[[#This Row],[Discount]])*'Input Data'!$B$2)/Table2[[#This Row],[Volume]]</f>
        <v>350</v>
      </c>
      <c r="E1887">
        <f>ROUNDUP(Table2[[#This Row],[Volume]]/'Input Data'!$B$13,0)</f>
        <v>10</v>
      </c>
      <c r="F1887">
        <f>-Table2[[#This Row],[Multiplier]]*'Input Data'!$B$3</f>
        <v>500000</v>
      </c>
      <c r="G1887">
        <f>(1 - (1 / (1 + EXP(-((Table2[[#This Row],[Volume]] / 1000) - 4.25))))) * 0.4 + 0.6</f>
        <v>0.60136757589033929</v>
      </c>
      <c r="H1887">
        <f>Table2[[#This Row],[Sigmoid]]*'Input Data'!$B$7</f>
        <v>451.02568191775447</v>
      </c>
    </row>
    <row r="1888" spans="1:8" x14ac:dyDescent="0.25">
      <c r="A1888">
        <v>9930</v>
      </c>
      <c r="B1888">
        <f>IF(Table2[[#This Row],[Volume]]&lt;'Input Data'!$B$9,'Input Data'!$B$9,IF(Table2[[#This Row],[Volume]]&gt;'Input Data'!$B$10,'Input Data'!$B$10,Table2[[#This Row],[Volume]]))</f>
        <v>8000</v>
      </c>
      <c r="C1888" s="18">
        <f>ROUNDDOWN((Table2[[#This Row],[Volume Used]]-'Input Data'!$B$9)/'Input Data'!$B$11,0)*'Input Data'!$B$12</f>
        <v>0.30000000000000004</v>
      </c>
      <c r="D1888" s="15">
        <f>-(Table2[[#This Row],[Volume]]*(1-Table2[[#This Row],[Discount]])*'Input Data'!$B$2)/Table2[[#This Row],[Volume]]</f>
        <v>350</v>
      </c>
      <c r="E1888">
        <f>ROUNDUP(Table2[[#This Row],[Volume]]/'Input Data'!$B$13,0)</f>
        <v>10</v>
      </c>
      <c r="F1888">
        <f>-Table2[[#This Row],[Multiplier]]*'Input Data'!$B$3</f>
        <v>500000</v>
      </c>
      <c r="G1888">
        <f>(1 - (1 / (1 + EXP(-((Table2[[#This Row],[Volume]] / 1000) - 4.25))))) * 0.4 + 0.6</f>
        <v>0.60136077828116685</v>
      </c>
      <c r="H1888">
        <f>Table2[[#This Row],[Sigmoid]]*'Input Data'!$B$7</f>
        <v>451.02058371087514</v>
      </c>
    </row>
    <row r="1889" spans="1:8" x14ac:dyDescent="0.25">
      <c r="A1889">
        <v>9935</v>
      </c>
      <c r="B1889">
        <f>IF(Table2[[#This Row],[Volume]]&lt;'Input Data'!$B$9,'Input Data'!$B$9,IF(Table2[[#This Row],[Volume]]&gt;'Input Data'!$B$10,'Input Data'!$B$10,Table2[[#This Row],[Volume]]))</f>
        <v>8000</v>
      </c>
      <c r="C1889" s="18">
        <f>ROUNDDOWN((Table2[[#This Row],[Volume Used]]-'Input Data'!$B$9)/'Input Data'!$B$11,0)*'Input Data'!$B$12</f>
        <v>0.30000000000000004</v>
      </c>
      <c r="D1889" s="15">
        <f>-(Table2[[#This Row],[Volume]]*(1-Table2[[#This Row],[Discount]])*'Input Data'!$B$2)/Table2[[#This Row],[Volume]]</f>
        <v>350</v>
      </c>
      <c r="E1889">
        <f>ROUNDUP(Table2[[#This Row],[Volume]]/'Input Data'!$B$13,0)</f>
        <v>10</v>
      </c>
      <c r="F1889">
        <f>-Table2[[#This Row],[Multiplier]]*'Input Data'!$B$3</f>
        <v>500000</v>
      </c>
      <c r="G1889">
        <f>(1 - (1 / (1 + EXP(-((Table2[[#This Row],[Volume]] / 1000) - 4.25))))) * 0.4 + 0.6</f>
        <v>0.60135401434510916</v>
      </c>
      <c r="H1889">
        <f>Table2[[#This Row],[Sigmoid]]*'Input Data'!$B$7</f>
        <v>451.01551075883185</v>
      </c>
    </row>
    <row r="1890" spans="1:8" x14ac:dyDescent="0.25">
      <c r="A1890">
        <v>9940</v>
      </c>
      <c r="B1890">
        <f>IF(Table2[[#This Row],[Volume]]&lt;'Input Data'!$B$9,'Input Data'!$B$9,IF(Table2[[#This Row],[Volume]]&gt;'Input Data'!$B$10,'Input Data'!$B$10,Table2[[#This Row],[Volume]]))</f>
        <v>8000</v>
      </c>
      <c r="C1890" s="18">
        <f>ROUNDDOWN((Table2[[#This Row],[Volume Used]]-'Input Data'!$B$9)/'Input Data'!$B$11,0)*'Input Data'!$B$12</f>
        <v>0.30000000000000004</v>
      </c>
      <c r="D1890" s="15">
        <f>-(Table2[[#This Row],[Volume]]*(1-Table2[[#This Row],[Discount]])*'Input Data'!$B$2)/Table2[[#This Row],[Volume]]</f>
        <v>350</v>
      </c>
      <c r="E1890">
        <f>ROUNDUP(Table2[[#This Row],[Volume]]/'Input Data'!$B$13,0)</f>
        <v>10</v>
      </c>
      <c r="F1890">
        <f>-Table2[[#This Row],[Multiplier]]*'Input Data'!$B$3</f>
        <v>500000</v>
      </c>
      <c r="G1890">
        <f>(1 - (1 / (1 + EXP(-((Table2[[#This Row],[Volume]] / 1000) - 4.25))))) * 0.4 + 0.6</f>
        <v>0.60134728391649872</v>
      </c>
      <c r="H1890">
        <f>Table2[[#This Row],[Sigmoid]]*'Input Data'!$B$7</f>
        <v>451.01046293737403</v>
      </c>
    </row>
    <row r="1891" spans="1:8" x14ac:dyDescent="0.25">
      <c r="A1891">
        <v>9945</v>
      </c>
      <c r="B1891">
        <f>IF(Table2[[#This Row],[Volume]]&lt;'Input Data'!$B$9,'Input Data'!$B$9,IF(Table2[[#This Row],[Volume]]&gt;'Input Data'!$B$10,'Input Data'!$B$10,Table2[[#This Row],[Volume]]))</f>
        <v>8000</v>
      </c>
      <c r="C1891" s="18">
        <f>ROUNDDOWN((Table2[[#This Row],[Volume Used]]-'Input Data'!$B$9)/'Input Data'!$B$11,0)*'Input Data'!$B$12</f>
        <v>0.30000000000000004</v>
      </c>
      <c r="D1891" s="15">
        <f>-(Table2[[#This Row],[Volume]]*(1-Table2[[#This Row],[Discount]])*'Input Data'!$B$2)/Table2[[#This Row],[Volume]]</f>
        <v>350</v>
      </c>
      <c r="E1891">
        <f>ROUNDUP(Table2[[#This Row],[Volume]]/'Input Data'!$B$13,0)</f>
        <v>10</v>
      </c>
      <c r="F1891">
        <f>-Table2[[#This Row],[Multiplier]]*'Input Data'!$B$3</f>
        <v>500000</v>
      </c>
      <c r="G1891">
        <f>(1 - (1 / (1 + EXP(-((Table2[[#This Row],[Volume]] / 1000) - 4.25))))) * 0.4 + 0.6</f>
        <v>0.60134058683047198</v>
      </c>
      <c r="H1891">
        <f>Table2[[#This Row],[Sigmoid]]*'Input Data'!$B$7</f>
        <v>451.005440122854</v>
      </c>
    </row>
    <row r="1892" spans="1:8" x14ac:dyDescent="0.25">
      <c r="A1892">
        <v>9950</v>
      </c>
      <c r="B1892">
        <f>IF(Table2[[#This Row],[Volume]]&lt;'Input Data'!$B$9,'Input Data'!$B$9,IF(Table2[[#This Row],[Volume]]&gt;'Input Data'!$B$10,'Input Data'!$B$10,Table2[[#This Row],[Volume]]))</f>
        <v>8000</v>
      </c>
      <c r="C1892" s="18">
        <f>ROUNDDOWN((Table2[[#This Row],[Volume Used]]-'Input Data'!$B$9)/'Input Data'!$B$11,0)*'Input Data'!$B$12</f>
        <v>0.30000000000000004</v>
      </c>
      <c r="D1892" s="15">
        <f>-(Table2[[#This Row],[Volume]]*(1-Table2[[#This Row],[Discount]])*'Input Data'!$B$2)/Table2[[#This Row],[Volume]]</f>
        <v>350</v>
      </c>
      <c r="E1892">
        <f>ROUNDUP(Table2[[#This Row],[Volume]]/'Input Data'!$B$13,0)</f>
        <v>10</v>
      </c>
      <c r="F1892">
        <f>-Table2[[#This Row],[Multiplier]]*'Input Data'!$B$3</f>
        <v>500000</v>
      </c>
      <c r="G1892">
        <f>(1 - (1 / (1 + EXP(-((Table2[[#This Row],[Volume]] / 1000) - 4.25))))) * 0.4 + 0.6</f>
        <v>0.60133392292296528</v>
      </c>
      <c r="H1892">
        <f>Table2[[#This Row],[Sigmoid]]*'Input Data'!$B$7</f>
        <v>451.00044219222394</v>
      </c>
    </row>
    <row r="1893" spans="1:8" x14ac:dyDescent="0.25">
      <c r="A1893">
        <v>9955</v>
      </c>
      <c r="B1893">
        <f>IF(Table2[[#This Row],[Volume]]&lt;'Input Data'!$B$9,'Input Data'!$B$9,IF(Table2[[#This Row],[Volume]]&gt;'Input Data'!$B$10,'Input Data'!$B$10,Table2[[#This Row],[Volume]]))</f>
        <v>8000</v>
      </c>
      <c r="C1893" s="18">
        <f>ROUNDDOWN((Table2[[#This Row],[Volume Used]]-'Input Data'!$B$9)/'Input Data'!$B$11,0)*'Input Data'!$B$12</f>
        <v>0.30000000000000004</v>
      </c>
      <c r="D1893" s="15">
        <f>-(Table2[[#This Row],[Volume]]*(1-Table2[[#This Row],[Discount]])*'Input Data'!$B$2)/Table2[[#This Row],[Volume]]</f>
        <v>350</v>
      </c>
      <c r="E1893">
        <f>ROUNDUP(Table2[[#This Row],[Volume]]/'Input Data'!$B$13,0)</f>
        <v>10</v>
      </c>
      <c r="F1893">
        <f>-Table2[[#This Row],[Multiplier]]*'Input Data'!$B$3</f>
        <v>500000</v>
      </c>
      <c r="G1893">
        <f>(1 - (1 / (1 + EXP(-((Table2[[#This Row],[Volume]] / 1000) - 4.25))))) * 0.4 + 0.6</f>
        <v>0.60132729203071134</v>
      </c>
      <c r="H1893">
        <f>Table2[[#This Row],[Sigmoid]]*'Input Data'!$B$7</f>
        <v>450.99546902303348</v>
      </c>
    </row>
    <row r="1894" spans="1:8" x14ac:dyDescent="0.25">
      <c r="A1894">
        <v>9960</v>
      </c>
      <c r="B1894">
        <f>IF(Table2[[#This Row],[Volume]]&lt;'Input Data'!$B$9,'Input Data'!$B$9,IF(Table2[[#This Row],[Volume]]&gt;'Input Data'!$B$10,'Input Data'!$B$10,Table2[[#This Row],[Volume]]))</f>
        <v>8000</v>
      </c>
      <c r="C1894" s="18">
        <f>ROUNDDOWN((Table2[[#This Row],[Volume Used]]-'Input Data'!$B$9)/'Input Data'!$B$11,0)*'Input Data'!$B$12</f>
        <v>0.30000000000000004</v>
      </c>
      <c r="D1894" s="15">
        <f>-(Table2[[#This Row],[Volume]]*(1-Table2[[#This Row],[Discount]])*'Input Data'!$B$2)/Table2[[#This Row],[Volume]]</f>
        <v>350</v>
      </c>
      <c r="E1894">
        <f>ROUNDUP(Table2[[#This Row],[Volume]]/'Input Data'!$B$13,0)</f>
        <v>10</v>
      </c>
      <c r="F1894">
        <f>-Table2[[#This Row],[Multiplier]]*'Input Data'!$B$3</f>
        <v>500000</v>
      </c>
      <c r="G1894">
        <f>(1 - (1 / (1 + EXP(-((Table2[[#This Row],[Volume]] / 1000) - 4.25))))) * 0.4 + 0.6</f>
        <v>0.601320693991235</v>
      </c>
      <c r="H1894">
        <f>Table2[[#This Row],[Sigmoid]]*'Input Data'!$B$7</f>
        <v>450.99052049342623</v>
      </c>
    </row>
    <row r="1895" spans="1:8" x14ac:dyDescent="0.25">
      <c r="A1895">
        <v>9965</v>
      </c>
      <c r="B1895">
        <f>IF(Table2[[#This Row],[Volume]]&lt;'Input Data'!$B$9,'Input Data'!$B$9,IF(Table2[[#This Row],[Volume]]&gt;'Input Data'!$B$10,'Input Data'!$B$10,Table2[[#This Row],[Volume]]))</f>
        <v>8000</v>
      </c>
      <c r="C1895" s="18">
        <f>ROUNDDOWN((Table2[[#This Row],[Volume Used]]-'Input Data'!$B$9)/'Input Data'!$B$11,0)*'Input Data'!$B$12</f>
        <v>0.30000000000000004</v>
      </c>
      <c r="D1895" s="15">
        <f>-(Table2[[#This Row],[Volume]]*(1-Table2[[#This Row],[Discount]])*'Input Data'!$B$2)/Table2[[#This Row],[Volume]]</f>
        <v>350</v>
      </c>
      <c r="E1895">
        <f>ROUNDUP(Table2[[#This Row],[Volume]]/'Input Data'!$B$13,0)</f>
        <v>10</v>
      </c>
      <c r="F1895">
        <f>-Table2[[#This Row],[Multiplier]]*'Input Data'!$B$3</f>
        <v>500000</v>
      </c>
      <c r="G1895">
        <f>(1 - (1 / (1 + EXP(-((Table2[[#This Row],[Volume]] / 1000) - 4.25))))) * 0.4 + 0.6</f>
        <v>0.60131412864285017</v>
      </c>
      <c r="H1895">
        <f>Table2[[#This Row],[Sigmoid]]*'Input Data'!$B$7</f>
        <v>450.98559648213762</v>
      </c>
    </row>
    <row r="1896" spans="1:8" x14ac:dyDescent="0.25">
      <c r="A1896">
        <v>9970</v>
      </c>
      <c r="B1896">
        <f>IF(Table2[[#This Row],[Volume]]&lt;'Input Data'!$B$9,'Input Data'!$B$9,IF(Table2[[#This Row],[Volume]]&gt;'Input Data'!$B$10,'Input Data'!$B$10,Table2[[#This Row],[Volume]]))</f>
        <v>8000</v>
      </c>
      <c r="C1896" s="18">
        <f>ROUNDDOWN((Table2[[#This Row],[Volume Used]]-'Input Data'!$B$9)/'Input Data'!$B$11,0)*'Input Data'!$B$12</f>
        <v>0.30000000000000004</v>
      </c>
      <c r="D1896" s="15">
        <f>-(Table2[[#This Row],[Volume]]*(1-Table2[[#This Row],[Discount]])*'Input Data'!$B$2)/Table2[[#This Row],[Volume]]</f>
        <v>350</v>
      </c>
      <c r="E1896">
        <f>ROUNDUP(Table2[[#This Row],[Volume]]/'Input Data'!$B$13,0)</f>
        <v>10</v>
      </c>
      <c r="F1896">
        <f>-Table2[[#This Row],[Multiplier]]*'Input Data'!$B$3</f>
        <v>500000</v>
      </c>
      <c r="G1896">
        <f>(1 - (1 / (1 + EXP(-((Table2[[#This Row],[Volume]] / 1000) - 4.25))))) * 0.4 + 0.6</f>
        <v>0.60130759582465543</v>
      </c>
      <c r="H1896">
        <f>Table2[[#This Row],[Sigmoid]]*'Input Data'!$B$7</f>
        <v>450.98069686849158</v>
      </c>
    </row>
    <row r="1897" spans="1:8" x14ac:dyDescent="0.25">
      <c r="A1897">
        <v>9975</v>
      </c>
      <c r="B1897">
        <f>IF(Table2[[#This Row],[Volume]]&lt;'Input Data'!$B$9,'Input Data'!$B$9,IF(Table2[[#This Row],[Volume]]&gt;'Input Data'!$B$10,'Input Data'!$B$10,Table2[[#This Row],[Volume]]))</f>
        <v>8000</v>
      </c>
      <c r="C1897" s="18">
        <f>ROUNDDOWN((Table2[[#This Row],[Volume Used]]-'Input Data'!$B$9)/'Input Data'!$B$11,0)*'Input Data'!$B$12</f>
        <v>0.30000000000000004</v>
      </c>
      <c r="D1897" s="15">
        <f>-(Table2[[#This Row],[Volume]]*(1-Table2[[#This Row],[Discount]])*'Input Data'!$B$2)/Table2[[#This Row],[Volume]]</f>
        <v>350</v>
      </c>
      <c r="E1897">
        <f>ROUNDUP(Table2[[#This Row],[Volume]]/'Input Data'!$B$13,0)</f>
        <v>10</v>
      </c>
      <c r="F1897">
        <f>-Table2[[#This Row],[Multiplier]]*'Input Data'!$B$3</f>
        <v>500000</v>
      </c>
      <c r="G1897">
        <f>(1 - (1 / (1 + EXP(-((Table2[[#This Row],[Volume]] / 1000) - 4.25))))) * 0.4 + 0.6</f>
        <v>0.60130109537653109</v>
      </c>
      <c r="H1897">
        <f>Table2[[#This Row],[Sigmoid]]*'Input Data'!$B$7</f>
        <v>450.9758215323983</v>
      </c>
    </row>
    <row r="1898" spans="1:8" x14ac:dyDescent="0.25">
      <c r="A1898">
        <v>9980</v>
      </c>
      <c r="B1898">
        <f>IF(Table2[[#This Row],[Volume]]&lt;'Input Data'!$B$9,'Input Data'!$B$9,IF(Table2[[#This Row],[Volume]]&gt;'Input Data'!$B$10,'Input Data'!$B$10,Table2[[#This Row],[Volume]]))</f>
        <v>8000</v>
      </c>
      <c r="C1898" s="18">
        <f>ROUNDDOWN((Table2[[#This Row],[Volume Used]]-'Input Data'!$B$9)/'Input Data'!$B$11,0)*'Input Data'!$B$12</f>
        <v>0.30000000000000004</v>
      </c>
      <c r="D1898" s="15">
        <f>-(Table2[[#This Row],[Volume]]*(1-Table2[[#This Row],[Discount]])*'Input Data'!$B$2)/Table2[[#This Row],[Volume]]</f>
        <v>350</v>
      </c>
      <c r="E1898">
        <f>ROUNDUP(Table2[[#This Row],[Volume]]/'Input Data'!$B$13,0)</f>
        <v>10</v>
      </c>
      <c r="F1898">
        <f>-Table2[[#This Row],[Multiplier]]*'Input Data'!$B$3</f>
        <v>500000</v>
      </c>
      <c r="G1898">
        <f>(1 - (1 / (1 + EXP(-((Table2[[#This Row],[Volume]] / 1000) - 4.25))))) * 0.4 + 0.6</f>
        <v>0.60129462713913473</v>
      </c>
      <c r="H1898">
        <f>Table2[[#This Row],[Sigmoid]]*'Input Data'!$B$7</f>
        <v>450.97097035435104</v>
      </c>
    </row>
    <row r="1899" spans="1:8" x14ac:dyDescent="0.25">
      <c r="A1899">
        <v>9985</v>
      </c>
      <c r="B1899">
        <f>IF(Table2[[#This Row],[Volume]]&lt;'Input Data'!$B$9,'Input Data'!$B$9,IF(Table2[[#This Row],[Volume]]&gt;'Input Data'!$B$10,'Input Data'!$B$10,Table2[[#This Row],[Volume]]))</f>
        <v>8000</v>
      </c>
      <c r="C1899" s="18">
        <f>ROUNDDOWN((Table2[[#This Row],[Volume Used]]-'Input Data'!$B$9)/'Input Data'!$B$11,0)*'Input Data'!$B$12</f>
        <v>0.30000000000000004</v>
      </c>
      <c r="D1899" s="15">
        <f>-(Table2[[#This Row],[Volume]]*(1-Table2[[#This Row],[Discount]])*'Input Data'!$B$2)/Table2[[#This Row],[Volume]]</f>
        <v>350</v>
      </c>
      <c r="E1899">
        <f>ROUNDUP(Table2[[#This Row],[Volume]]/'Input Data'!$B$13,0)</f>
        <v>10</v>
      </c>
      <c r="F1899">
        <f>-Table2[[#This Row],[Multiplier]]*'Input Data'!$B$3</f>
        <v>500000</v>
      </c>
      <c r="G1899">
        <f>(1 - (1 / (1 + EXP(-((Table2[[#This Row],[Volume]] / 1000) - 4.25))))) * 0.4 + 0.6</f>
        <v>0.60128819095389796</v>
      </c>
      <c r="H1899">
        <f>Table2[[#This Row],[Sigmoid]]*'Input Data'!$B$7</f>
        <v>450.96614321542347</v>
      </c>
    </row>
    <row r="1900" spans="1:8" x14ac:dyDescent="0.25">
      <c r="A1900">
        <v>9990</v>
      </c>
      <c r="B1900">
        <f>IF(Table2[[#This Row],[Volume]]&lt;'Input Data'!$B$9,'Input Data'!$B$9,IF(Table2[[#This Row],[Volume]]&gt;'Input Data'!$B$10,'Input Data'!$B$10,Table2[[#This Row],[Volume]]))</f>
        <v>8000</v>
      </c>
      <c r="C1900" s="18">
        <f>ROUNDDOWN((Table2[[#This Row],[Volume Used]]-'Input Data'!$B$9)/'Input Data'!$B$11,0)*'Input Data'!$B$12</f>
        <v>0.30000000000000004</v>
      </c>
      <c r="D1900" s="15">
        <f>-(Table2[[#This Row],[Volume]]*(1-Table2[[#This Row],[Discount]])*'Input Data'!$B$2)/Table2[[#This Row],[Volume]]</f>
        <v>350</v>
      </c>
      <c r="E1900">
        <f>ROUNDUP(Table2[[#This Row],[Volume]]/'Input Data'!$B$13,0)</f>
        <v>10</v>
      </c>
      <c r="F1900">
        <f>-Table2[[#This Row],[Multiplier]]*'Input Data'!$B$3</f>
        <v>500000</v>
      </c>
      <c r="G1900">
        <f>(1 - (1 / (1 + EXP(-((Table2[[#This Row],[Volume]] / 1000) - 4.25))))) * 0.4 + 0.6</f>
        <v>0.60128178666302279</v>
      </c>
      <c r="H1900">
        <f>Table2[[#This Row],[Sigmoid]]*'Input Data'!$B$7</f>
        <v>450.96133999726709</v>
      </c>
    </row>
    <row r="1901" spans="1:8" x14ac:dyDescent="0.25">
      <c r="A1901">
        <v>9995</v>
      </c>
      <c r="B1901">
        <f>IF(Table2[[#This Row],[Volume]]&lt;'Input Data'!$B$9,'Input Data'!$B$9,IF(Table2[[#This Row],[Volume]]&gt;'Input Data'!$B$10,'Input Data'!$B$10,Table2[[#This Row],[Volume]]))</f>
        <v>8000</v>
      </c>
      <c r="C1901" s="18">
        <f>ROUNDDOWN((Table2[[#This Row],[Volume Used]]-'Input Data'!$B$9)/'Input Data'!$B$11,0)*'Input Data'!$B$12</f>
        <v>0.30000000000000004</v>
      </c>
      <c r="D1901" s="15">
        <f>-(Table2[[#This Row],[Volume]]*(1-Table2[[#This Row],[Discount]])*'Input Data'!$B$2)/Table2[[#This Row],[Volume]]</f>
        <v>350</v>
      </c>
      <c r="E1901">
        <f>ROUNDUP(Table2[[#This Row],[Volume]]/'Input Data'!$B$13,0)</f>
        <v>10</v>
      </c>
      <c r="F1901">
        <f>-Table2[[#This Row],[Multiplier]]*'Input Data'!$B$3</f>
        <v>500000</v>
      </c>
      <c r="G1901">
        <f>(1 - (1 / (1 + EXP(-((Table2[[#This Row],[Volume]] / 1000) - 4.25))))) * 0.4 + 0.6</f>
        <v>0.6012754141094776</v>
      </c>
      <c r="H1901">
        <f>Table2[[#This Row],[Sigmoid]]*'Input Data'!$B$7</f>
        <v>450.95656058210818</v>
      </c>
    </row>
    <row r="1902" spans="1:8" x14ac:dyDescent="0.25">
      <c r="A1902">
        <v>10000</v>
      </c>
      <c r="B1902">
        <f>IF(Table2[[#This Row],[Volume]]&lt;'Input Data'!$B$9,'Input Data'!$B$9,IF(Table2[[#This Row],[Volume]]&gt;'Input Data'!$B$10,'Input Data'!$B$10,Table2[[#This Row],[Volume]]))</f>
        <v>8000</v>
      </c>
      <c r="C1902" s="18">
        <f>ROUNDDOWN((Table2[[#This Row],[Volume Used]]-'Input Data'!$B$9)/'Input Data'!$B$11,0)*'Input Data'!$B$12</f>
        <v>0.30000000000000004</v>
      </c>
      <c r="D1902" s="15">
        <f>-(Table2[[#This Row],[Volume]]*(1-Table2[[#This Row],[Discount]])*'Input Data'!$B$2)/Table2[[#This Row],[Volume]]</f>
        <v>350</v>
      </c>
      <c r="E1902">
        <f>ROUNDUP(Table2[[#This Row],[Volume]]/'Input Data'!$B$13,0)</f>
        <v>10</v>
      </c>
      <c r="F1902">
        <f>-Table2[[#This Row],[Multiplier]]*'Input Data'!$B$3</f>
        <v>500000</v>
      </c>
      <c r="G1902">
        <f>(1 - (1 / (1 + EXP(-((Table2[[#This Row],[Volume]] / 1000) - 4.25))))) * 0.4 + 0.6</f>
        <v>0.60126907313699407</v>
      </c>
      <c r="H1902">
        <f>Table2[[#This Row],[Sigmoid]]*'Input Data'!$B$7</f>
        <v>450.95180485274557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7D5F-2011-4ACD-A2CE-E8DE77C9BDFD}">
  <dimension ref="A1:E11"/>
  <sheetViews>
    <sheetView workbookViewId="0">
      <selection sqref="A1:D1"/>
    </sheetView>
  </sheetViews>
  <sheetFormatPr defaultRowHeight="24.95" customHeight="1" x14ac:dyDescent="0.25"/>
  <cols>
    <col min="1" max="1" width="31.42578125" style="4" bestFit="1" customWidth="1"/>
    <col min="2" max="2" width="15" style="4" bestFit="1" customWidth="1"/>
    <col min="3" max="4" width="14.5703125" style="4" bestFit="1" customWidth="1"/>
    <col min="5" max="5" width="16.5703125" style="4" bestFit="1" customWidth="1"/>
  </cols>
  <sheetData>
    <row r="1" spans="1:5" ht="24.95" customHeight="1" x14ac:dyDescent="0.25">
      <c r="A1" s="7" t="s">
        <v>7</v>
      </c>
      <c r="B1" s="8"/>
      <c r="C1" s="8"/>
      <c r="D1" s="8"/>
      <c r="E1" s="8"/>
    </row>
    <row r="2" spans="1:5" ht="24.95" customHeight="1" x14ac:dyDescent="0.25">
      <c r="A2" s="19" t="s">
        <v>7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ht="24.95" customHeight="1" x14ac:dyDescent="0.25">
      <c r="A3" s="20" t="s">
        <v>0</v>
      </c>
      <c r="B3" s="5">
        <f>'Input Graphs'!H402*'Input Graphs'!A402</f>
        <v>1763964.601476233</v>
      </c>
      <c r="C3" s="5">
        <f>'Input Graphs'!H902*'Input Graphs'!A902</f>
        <v>2731231.9512369107</v>
      </c>
      <c r="D3" s="5">
        <f>'Input Graphs'!H1402*'Input Graphs'!A1402</f>
        <v>3458985.4965242911</v>
      </c>
      <c r="E3" s="5">
        <f>'Input Graphs'!H1902*'Input Graphs'!A1902</f>
        <v>4509518.0485274559</v>
      </c>
    </row>
    <row r="4" spans="1:5" ht="24.95" customHeight="1" x14ac:dyDescent="0.25">
      <c r="A4" s="21" t="s">
        <v>1</v>
      </c>
      <c r="B4" s="22">
        <f>-'Input Graphs'!D402*'Input Graphs'!A402</f>
        <v>-1250000</v>
      </c>
      <c r="C4" s="22">
        <f>-'Input Graphs'!D902*'Input Graphs'!A902</f>
        <v>-2250000</v>
      </c>
      <c r="D4" s="22">
        <f>-'Input Graphs'!D1402*'Input Graphs'!A1402</f>
        <v>-2625000</v>
      </c>
      <c r="E4" s="22">
        <f>-'Input Graphs'!D1902*'Input Graphs'!A1902</f>
        <v>-3500000</v>
      </c>
    </row>
    <row r="5" spans="1:5" ht="24.95" customHeight="1" x14ac:dyDescent="0.25">
      <c r="A5" s="20" t="s">
        <v>2</v>
      </c>
      <c r="B5" s="23">
        <f>SUM(B3:B4)</f>
        <v>513964.60147623299</v>
      </c>
      <c r="C5" s="23">
        <f t="shared" ref="C5:E5" si="0">SUM(C3:C4)</f>
        <v>481231.95123691065</v>
      </c>
      <c r="D5" s="23">
        <f t="shared" si="0"/>
        <v>833985.49652429111</v>
      </c>
      <c r="E5" s="23">
        <f t="shared" si="0"/>
        <v>1009518.0485274559</v>
      </c>
    </row>
    <row r="6" spans="1:5" ht="24.95" customHeight="1" x14ac:dyDescent="0.25">
      <c r="A6" s="21" t="s">
        <v>3</v>
      </c>
      <c r="B6" s="22">
        <f>-'Input Graphs'!F402</f>
        <v>-150000</v>
      </c>
      <c r="C6" s="22">
        <f>-'Input Graphs'!F902</f>
        <v>-250000</v>
      </c>
      <c r="D6" s="22">
        <f>-'Input Graphs'!F1402</f>
        <v>-400000</v>
      </c>
      <c r="E6" s="22">
        <f>-'Input Graphs'!F1902</f>
        <v>-500000</v>
      </c>
    </row>
    <row r="7" spans="1:5" ht="24.95" customHeight="1" x14ac:dyDescent="0.25">
      <c r="A7" s="20" t="s">
        <v>8</v>
      </c>
      <c r="B7" s="23">
        <f>SUM(B5:B6)</f>
        <v>363964.60147623299</v>
      </c>
      <c r="C7" s="23">
        <f t="shared" ref="C7:E7" si="1">SUM(C5:C6)</f>
        <v>231231.95123691065</v>
      </c>
      <c r="D7" s="23">
        <f t="shared" si="1"/>
        <v>433985.49652429111</v>
      </c>
      <c r="E7" s="23">
        <f t="shared" si="1"/>
        <v>509518.04852745589</v>
      </c>
    </row>
    <row r="8" spans="1:5" ht="24.95" customHeight="1" x14ac:dyDescent="0.25">
      <c r="A8" s="21" t="s">
        <v>4</v>
      </c>
      <c r="B8" s="22">
        <f>'Input Data'!$B$4</f>
        <v>-250000</v>
      </c>
      <c r="C8" s="22">
        <f>'Input Data'!$B$4</f>
        <v>-250000</v>
      </c>
      <c r="D8" s="22">
        <f>'Input Data'!$B$4</f>
        <v>-250000</v>
      </c>
      <c r="E8" s="22">
        <f>'Input Data'!$B$4</f>
        <v>-250000</v>
      </c>
    </row>
    <row r="9" spans="1:5" ht="24.95" customHeight="1" x14ac:dyDescent="0.25">
      <c r="A9" s="20" t="s">
        <v>5</v>
      </c>
      <c r="B9" s="23">
        <f>SUM(B7:B8)</f>
        <v>113964.60147623299</v>
      </c>
      <c r="C9" s="23">
        <f t="shared" ref="C9:E9" si="2">SUM(C7:C8)</f>
        <v>-18768.048763089348</v>
      </c>
      <c r="D9" s="23">
        <f t="shared" si="2"/>
        <v>183985.49652429111</v>
      </c>
      <c r="E9" s="23">
        <f t="shared" si="2"/>
        <v>259518.04852745589</v>
      </c>
    </row>
    <row r="10" spans="1:5" ht="24.95" customHeight="1" x14ac:dyDescent="0.25">
      <c r="A10" s="20" t="s">
        <v>9</v>
      </c>
      <c r="B10" s="6">
        <f t="shared" ref="B10:D10" si="3">B9/B3</f>
        <v>6.4607079632356498E-2</v>
      </c>
      <c r="C10" s="6">
        <f t="shared" si="3"/>
        <v>-6.8716422106111274E-3</v>
      </c>
      <c r="D10" s="6">
        <f t="shared" si="3"/>
        <v>5.3190594961778859E-2</v>
      </c>
      <c r="E10" s="6">
        <f>E9/E3</f>
        <v>5.7548954397066726E-2</v>
      </c>
    </row>
    <row r="11" spans="1:5" ht="24.95" customHeight="1" x14ac:dyDescent="0.25">
      <c r="A11"/>
      <c r="B11"/>
      <c r="C11"/>
      <c r="D11"/>
      <c r="E11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Input Graphs</vt:lpstr>
      <vt:lpstr>Contribution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2022-04-07T14:02:25Z</dcterms:created>
  <dcterms:modified xsi:type="dcterms:W3CDTF">2022-05-27T17:14:46Z</dcterms:modified>
</cp:coreProperties>
</file>