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8" windowWidth="13908" windowHeight="8376"/>
  </bookViews>
  <sheets>
    <sheet name="Projet" sheetId="1" r:id="rId1"/>
    <sheet name="Cahier de test" sheetId="2" r:id="rId2"/>
  </sheets>
  <calcPr calcId="145621"/>
</workbook>
</file>

<file path=xl/calcChain.xml><?xml version="1.0" encoding="utf-8"?>
<calcChain xmlns="http://schemas.openxmlformats.org/spreadsheetml/2006/main">
  <c r="V14" i="1" l="1"/>
  <c r="V13" i="1"/>
  <c r="V12" i="1"/>
  <c r="V11" i="1"/>
  <c r="V10" i="1"/>
  <c r="V9" i="1"/>
  <c r="V8" i="1"/>
  <c r="V7" i="1"/>
  <c r="V4" i="1" s="1"/>
  <c r="V6" i="1"/>
  <c r="V5" i="1"/>
  <c r="P14" i="1"/>
  <c r="J21" i="1"/>
  <c r="J20" i="1"/>
  <c r="T4" i="1" l="1"/>
  <c r="T3" i="1" s="1"/>
  <c r="D5" i="1"/>
  <c r="P13" i="1"/>
  <c r="D13" i="2"/>
  <c r="D12" i="2"/>
  <c r="D11" i="2"/>
  <c r="D10" i="2"/>
  <c r="D9" i="2"/>
  <c r="D8" i="2"/>
  <c r="D7" i="2"/>
  <c r="D6" i="2"/>
  <c r="D5" i="2"/>
  <c r="D4" i="2"/>
  <c r="P6" i="1"/>
  <c r="P7" i="1"/>
  <c r="P8" i="1"/>
  <c r="P9" i="1"/>
  <c r="P10" i="1"/>
  <c r="P11" i="1"/>
  <c r="P12" i="1"/>
  <c r="P5" i="1"/>
  <c r="J6" i="1"/>
  <c r="J7" i="1"/>
  <c r="J8" i="1"/>
  <c r="J9" i="1"/>
  <c r="J10" i="1"/>
  <c r="J11" i="1"/>
  <c r="J12" i="1"/>
  <c r="J13" i="1"/>
  <c r="J14" i="1"/>
  <c r="J15" i="1"/>
  <c r="J16" i="1"/>
  <c r="J17" i="1"/>
  <c r="J18" i="1"/>
  <c r="J19" i="1"/>
  <c r="J5" i="1"/>
  <c r="D19" i="1"/>
  <c r="D6" i="1"/>
  <c r="D7" i="1"/>
  <c r="D8" i="1"/>
  <c r="D9" i="1"/>
  <c r="D10" i="1"/>
  <c r="D11" i="1"/>
  <c r="D12" i="1"/>
  <c r="D13" i="1"/>
  <c r="D14" i="1"/>
  <c r="D15" i="1"/>
  <c r="D16" i="1"/>
  <c r="D17" i="1"/>
  <c r="D18" i="1"/>
  <c r="P4" i="1" l="1"/>
  <c r="J4" i="1"/>
  <c r="H4" i="1" s="1"/>
  <c r="D4" i="1"/>
  <c r="B4" i="1" s="1"/>
  <c r="D3" i="2"/>
  <c r="N4" i="1" l="1"/>
  <c r="N3" i="1" s="1"/>
  <c r="H3" i="1"/>
  <c r="B3" i="1"/>
  <c r="B3" i="2"/>
  <c r="B1" i="2" s="1"/>
  <c r="X1" i="1" l="1"/>
  <c r="T1" i="1" s="1"/>
</calcChain>
</file>

<file path=xl/comments1.xml><?xml version="1.0" encoding="utf-8"?>
<comments xmlns="http://schemas.openxmlformats.org/spreadsheetml/2006/main">
  <authors>
    <author>Diet Jean-Aymeric</author>
  </authors>
  <commentList>
    <comment ref="B4" authorId="0">
      <text>
        <r>
          <rPr>
            <sz val="11"/>
            <color indexed="81"/>
            <rFont val="Tahoma"/>
            <family val="2"/>
          </rPr>
          <t>Mettez un chiffre compris entre 0 et la valeur de la colonne Max.
O étant le minimum</t>
        </r>
      </text>
    </comment>
    <comment ref="C4" author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<sst xmlns="http://schemas.openxmlformats.org/spreadsheetml/2006/main" count="80" uniqueCount="72">
  <si>
    <t>Evaluation Fonctionnelle</t>
  </si>
  <si>
    <t>Evaluation de la conception</t>
  </si>
  <si>
    <t>Evaluation du code</t>
  </si>
  <si>
    <t>Max</t>
  </si>
  <si>
    <t>Le DP MVC est toujours respecté</t>
  </si>
  <si>
    <t>Il n'y a aucune dépendance cyclique entre les packages au sein d'un même module</t>
  </si>
  <si>
    <t>Les classes sont regroupées dans des sous packages par domaine fonctionnel</t>
  </si>
  <si>
    <t>Des interfaces sont utilisées lors de l'échange de données entre composants</t>
  </si>
  <si>
    <t>Les compositions sont rares au profit des agrégations (couplage plus faible)</t>
  </si>
  <si>
    <t>Les diagrammes de classes sont corrects dans le formalisme</t>
  </si>
  <si>
    <t>Le diagramme de packages est correct dans le formalisme</t>
  </si>
  <si>
    <t>Le diagramme de composants est correct dans le formalisme</t>
  </si>
  <si>
    <t>!</t>
  </si>
  <si>
    <t>La base de données intègre un stockage pertinent des niveaux</t>
  </si>
  <si>
    <t>Le DP Strategy a été employé de manière avisée</t>
  </si>
  <si>
    <t>L'ensemble des diagrammes sont en anglais</t>
  </si>
  <si>
    <t>Le code correspond aux diagrammes de conception</t>
  </si>
  <si>
    <t>L'encapsulation des élements au sein des packages est optimisée</t>
  </si>
  <si>
    <t>Aucune erreur lors de la compilation</t>
  </si>
  <si>
    <t>Aucun warning lors de la compilation</t>
  </si>
  <si>
    <t>L'utilisation des accesseurs est systématique</t>
  </si>
  <si>
    <t>Le code de chaque méthode est court (15 lignes maximum)</t>
  </si>
  <si>
    <t>Le code de chaque classe est court (100 lignes maximum)</t>
  </si>
  <si>
    <t>NOTE FINALE DE PROJET</t>
  </si>
  <si>
    <t>L'ensemble du code est en anglais</t>
  </si>
  <si>
    <t>Evaluation des tests unitaires</t>
  </si>
  <si>
    <t>Des tests sont présents dans le module view</t>
  </si>
  <si>
    <t>Des tests sont présents dans le module controller</t>
  </si>
  <si>
    <t>Des tests sont présents dans le module model</t>
  </si>
  <si>
    <t>Des tests vérifiant la levée d'exceptions sont réalisés</t>
  </si>
  <si>
    <t>Des tests sur des collections d'objets sont réalisés</t>
  </si>
  <si>
    <t>Des tests sur la bonne interprétation des touches sont réalisés</t>
  </si>
  <si>
    <t>Des tests sur des refus de valeurs limites d'accesseurs sont réalisés</t>
  </si>
  <si>
    <t>Des tests sur l'ensemble des éléments publics sont réalisés</t>
  </si>
  <si>
    <t>La JavaDoc est présente pour toutes les méthodes et tous les attributs</t>
  </si>
  <si>
    <t>Les méthodes setUp() et setUpBeforeClass() sont correctement utilisées</t>
  </si>
  <si>
    <t>Des tests ont été factorisés au niveau des classes généralisées</t>
  </si>
  <si>
    <t>NOTE CAHIER DE TESTS</t>
  </si>
  <si>
    <t>Nombre de monstres aux comportements différents présents et fonctionnels</t>
  </si>
  <si>
    <t>Le héros est bloqué par les murs et les rochers</t>
  </si>
  <si>
    <t>Les rochers et diamants tombent</t>
  </si>
  <si>
    <t>un rocher posé sur un rocher ou un diamant tombe sur une case adjacente libre</t>
  </si>
  <si>
    <t>Les monstres ne poussent pas les rochers</t>
  </si>
  <si>
    <t>Les monstres ne creusent pas</t>
  </si>
  <si>
    <t>Le jeu se termine lorsque le héros meurt</t>
  </si>
  <si>
    <t>Le jeu se termine lorsque tous les diamants ont été ramassés</t>
  </si>
  <si>
    <t>Le DP Observer est présent pour le rafraichissement de la vue</t>
  </si>
  <si>
    <t>Maven a été utilisé</t>
  </si>
  <si>
    <t>Le rapport Javadoc est présent</t>
  </si>
  <si>
    <t>Le rapport surefire est présent</t>
  </si>
  <si>
    <t>Le rapport JXR est présent</t>
  </si>
  <si>
    <t>Le rapport Javadoc des tests est présent</t>
  </si>
  <si>
    <t>Evaluation de la présences des livrables</t>
  </si>
  <si>
    <t>La JavaDoc a été enrichie manuellement pour les éléments plus complexes et ne correspond pas juste à la documentation autogénérée par un plugin type JavaAutoDoc</t>
  </si>
  <si>
    <t>Le diagramme de composants est présent</t>
  </si>
  <si>
    <t>Le diagramme de packages est présent</t>
  </si>
  <si>
    <t xml:space="preserve">Les diagrammes de classes (un par module) sont présents </t>
  </si>
  <si>
    <t>L'ensemble de l'équipe a utilisé ce dépôt Git</t>
  </si>
  <si>
    <t>Un autre DP a été employé de la bonne manière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</si>
  <si>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</si>
  <si>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Nombre de niveaux présents et fonctionnels</t>
  </si>
  <si>
    <t>Le héro se déplace correctement et détruit la terre en avançant</t>
  </si>
  <si>
    <t>Le héro peut pousser un rocher (sauf si ce rocher est bloqué par un mur, un autre rocher, un diamant, …)</t>
  </si>
  <si>
    <t>Le héro peut ramasser les diamants</t>
  </si>
  <si>
    <t>Le héro est tué par la chute d'un rocher ou d'un diamant</t>
  </si>
  <si>
    <t>Les monstres sont tués par la chute de rochers et de diamants</t>
  </si>
  <si>
    <t>Les monstres ne peuvent pas passer à travers les éléments de décors bloquants</t>
  </si>
  <si>
    <t>La base de données respecte les formes normales</t>
  </si>
  <si>
    <t>La conception prévoit une instanciation minimale de chaque sprite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</si>
  <si>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</si>
  <si>
    <t>La factorisation du code via l'utilisation de classes abstraites est pertinente</t>
  </si>
  <si>
    <t>Git a été utilisé durant l'ensemble du projet. En d'autres termes il ne s'agit pas uniquement d'un dépôt sur lequel auraient été uploadés tous les sources, une fois le programme terminé.</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</si>
</sst>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b/>
      <sz val="18"/>
      <name val="Calibri"/>
      <family val="2"/>
      <scheme val="minor"/>
    </font>
    <font>
      <sz val="10"/>
      <color theme="1"/>
      <name val="Calibri"/>
      <family val="2"/>
      <scheme val="minor"/>
    </font>
    <font>
      <sz val="9"/>
      <color indexed="81"/>
      <name val="Tahoma"/>
      <family val="2"/>
    </font>
    <font>
      <sz val="11"/>
      <color indexed="81"/>
      <name val="Tahoma"/>
      <family val="2"/>
    </font>
    <font>
      <sz val="12"/>
      <color indexed="81"/>
      <name val="Tahoma"/>
      <family val="2"/>
    </font>
    <font>
      <sz val="16"/>
      <color theme="0"/>
      <name val="Calibri"/>
      <family val="2"/>
      <scheme val="minor"/>
    </font>
    <font>
      <u/>
      <sz val="16"/>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2" borderId="4" xfId="0"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14" xfId="0" applyBorder="1" applyAlignment="1">
      <alignment horizontal="center" vertical="center"/>
    </xf>
    <xf numFmtId="0" fontId="3" fillId="2" borderId="1"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2" borderId="17" xfId="0" applyFont="1" applyFill="1" applyBorder="1" applyAlignment="1">
      <alignment vertical="center"/>
    </xf>
    <xf numFmtId="0" fontId="1" fillId="2" borderId="18" xfId="0" applyFont="1" applyFill="1"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13" xfId="0" applyFont="1" applyBorder="1" applyAlignment="1">
      <alignmen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2" borderId="20" xfId="0" applyFont="1" applyFill="1" applyBorder="1" applyAlignment="1">
      <alignment horizontal="center" vertical="center"/>
    </xf>
    <xf numFmtId="0" fontId="3" fillId="2" borderId="0" xfId="0" applyFont="1" applyFill="1" applyBorder="1" applyAlignment="1">
      <alignment horizontal="center" vertical="center"/>
    </xf>
    <xf numFmtId="0" fontId="10" fillId="2" borderId="17" xfId="0" applyFont="1" applyFill="1" applyBorder="1" applyAlignment="1">
      <alignment horizontal="left" vertical="top" wrapText="1"/>
    </xf>
    <xf numFmtId="0" fontId="10" fillId="2" borderId="26" xfId="0" applyFont="1" applyFill="1" applyBorder="1" applyAlignment="1">
      <alignment horizontal="left" vertical="top"/>
    </xf>
    <xf numFmtId="0" fontId="10" fillId="2" borderId="21" xfId="0" applyFont="1" applyFill="1" applyBorder="1" applyAlignment="1">
      <alignment horizontal="left" vertical="top"/>
    </xf>
    <xf numFmtId="0" fontId="10" fillId="2" borderId="20" xfId="0" applyFont="1" applyFill="1" applyBorder="1" applyAlignment="1">
      <alignment horizontal="left" vertical="top"/>
    </xf>
    <xf numFmtId="0" fontId="10" fillId="2" borderId="0" xfId="0" applyFont="1" applyFill="1" applyBorder="1" applyAlignment="1">
      <alignment horizontal="left" vertical="top"/>
    </xf>
    <xf numFmtId="0" fontId="10" fillId="2" borderId="27" xfId="0" applyFont="1" applyFill="1" applyBorder="1" applyAlignment="1">
      <alignment horizontal="left" vertical="top"/>
    </xf>
    <xf numFmtId="0" fontId="10" fillId="2" borderId="28" xfId="0" applyFont="1" applyFill="1" applyBorder="1" applyAlignment="1">
      <alignment horizontal="left" vertical="top"/>
    </xf>
    <xf numFmtId="0" fontId="10" fillId="2" borderId="29" xfId="0" applyFont="1" applyFill="1" applyBorder="1" applyAlignment="1">
      <alignment horizontal="left" vertical="top"/>
    </xf>
    <xf numFmtId="0" fontId="10" fillId="2" borderId="30" xfId="0" applyFont="1" applyFill="1" applyBorder="1" applyAlignment="1">
      <alignment horizontal="left" vertical="top"/>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tabSelected="1" zoomScale="80" zoomScaleNormal="80" workbookViewId="0">
      <selection activeCell="T1" sqref="T1:W1"/>
    </sheetView>
  </sheetViews>
  <sheetFormatPr baseColWidth="10" defaultRowHeight="14.4" x14ac:dyDescent="0.3"/>
  <cols>
    <col min="1" max="1" width="40.6640625" style="4" customWidth="1"/>
    <col min="2" max="2" width="3.6640625" style="13" customWidth="1"/>
    <col min="3" max="3" width="5.6640625" style="13" customWidth="1"/>
    <col min="4" max="4" width="3.6640625" style="13" hidden="1" customWidth="1"/>
    <col min="5" max="5" width="4.6640625" style="3" customWidth="1"/>
    <col min="6" max="6" width="2.6640625" customWidth="1"/>
    <col min="7" max="7" width="40.6640625" customWidth="1"/>
    <col min="8" max="8" width="3.6640625" customWidth="1"/>
    <col min="9" max="9" width="3.6640625" style="3" customWidth="1"/>
    <col min="10" max="10" width="3.6640625" style="13" hidden="1" customWidth="1"/>
    <col min="11" max="11" width="4.6640625" style="3" customWidth="1"/>
    <col min="12" max="12" width="2.6640625" customWidth="1"/>
    <col min="13" max="13" width="40.6640625" customWidth="1"/>
    <col min="14" max="14" width="3.6640625" customWidth="1"/>
    <col min="15" max="15" width="3.6640625" style="13" customWidth="1"/>
    <col min="16" max="16" width="3.6640625" style="13" hidden="1" customWidth="1"/>
    <col min="17" max="17" width="4.6640625" style="3" customWidth="1"/>
    <col min="18" max="18" width="2.6640625" customWidth="1"/>
    <col min="19" max="19" width="40.6640625" customWidth="1"/>
    <col min="20" max="20" width="3.6640625" customWidth="1"/>
    <col min="21" max="21" width="3.6640625" style="13" customWidth="1"/>
    <col min="22" max="22" width="3.6640625" style="13" hidden="1" customWidth="1"/>
    <col min="23" max="23" width="4.6640625" style="3" customWidth="1"/>
    <col min="24" max="24" width="0" hidden="1" customWidth="1"/>
  </cols>
  <sheetData>
    <row r="1" spans="1:24" ht="30" customHeight="1" thickBot="1" x14ac:dyDescent="0.35">
      <c r="A1" s="38" t="s">
        <v>23</v>
      </c>
      <c r="B1" s="39"/>
      <c r="C1" s="39"/>
      <c r="D1" s="39"/>
      <c r="E1" s="39"/>
      <c r="F1" s="39"/>
      <c r="G1" s="39"/>
      <c r="H1" s="39"/>
      <c r="I1" s="39"/>
      <c r="J1" s="39"/>
      <c r="K1" s="39"/>
      <c r="L1" s="39"/>
      <c r="M1" s="39"/>
      <c r="N1" s="39"/>
      <c r="O1" s="39"/>
      <c r="P1" s="39"/>
      <c r="Q1" s="39"/>
      <c r="R1" s="39"/>
      <c r="S1" s="39"/>
      <c r="T1" s="36" t="str">
        <f>IF(X1&gt;=(C3*I3*O3*U3)*0.7,"A",IF(AD1&gt;=(C3*I3*O3*U3)*0.5,"B",IF(AD1&gt;=(C3*I3*O3*U3)*0.3,"C","D")))</f>
        <v>D</v>
      </c>
      <c r="U1" s="36"/>
      <c r="V1" s="36"/>
      <c r="W1" s="37"/>
      <c r="X1">
        <f>B3*H3*N3*T3</f>
        <v>0</v>
      </c>
    </row>
    <row r="2" spans="1:24" ht="15" thickBot="1" x14ac:dyDescent="0.35"/>
    <row r="3" spans="1:24" ht="15" hidden="1" thickBot="1" x14ac:dyDescent="0.35">
      <c r="B3" s="13">
        <f>IF(B4="A",4,IF(B4="B",3,IF(B4="C",1,0)))</f>
        <v>0</v>
      </c>
      <c r="C3" s="13">
        <v>4</v>
      </c>
      <c r="H3" s="13">
        <f>IF(H4="A",4,IF(H4="B",3,IF(H4="C",1,0)))</f>
        <v>0</v>
      </c>
      <c r="I3" s="3">
        <v>4</v>
      </c>
      <c r="N3" s="13">
        <f>IF(N4="A",4,IF(N4="B",3,IF(N4="C",1,0)))</f>
        <v>0</v>
      </c>
      <c r="O3" s="13">
        <v>4</v>
      </c>
      <c r="T3" s="13">
        <f>IF(T4="A",4,IF(T4="B",3,IF(T4="C",1,0)))</f>
        <v>0</v>
      </c>
      <c r="U3" s="13">
        <v>1</v>
      </c>
    </row>
    <row r="4" spans="1:24" s="2" customFormat="1" ht="30" customHeight="1" thickBot="1" x14ac:dyDescent="0.35">
      <c r="A4" s="11" t="s">
        <v>0</v>
      </c>
      <c r="B4" s="12" t="str">
        <f>IF(D4&gt;SUM(C5:C19)*0.7,"A",IF(D4&gt;=SUM(C5:C19)*0.5,"B",IF(D4&gt;=SUM(C5:C19)*0.3,"C","D")))</f>
        <v>D</v>
      </c>
      <c r="C4" s="12" t="s">
        <v>12</v>
      </c>
      <c r="D4" s="12">
        <f>SUM(D5:D21)</f>
        <v>0</v>
      </c>
      <c r="E4" s="12" t="s">
        <v>3</v>
      </c>
      <c r="G4" s="20" t="s">
        <v>1</v>
      </c>
      <c r="H4" s="21" t="str">
        <f>IF(J4&gt;SUM(I5:I21)*0.7,"A",IF(J4&gt;=SUM(I5:I21)*0.5,"B",IF(J4&gt;=SUM(I5:I21)*0.3,"C","D")))</f>
        <v>D</v>
      </c>
      <c r="I4" s="21" t="s">
        <v>12</v>
      </c>
      <c r="J4" s="29">
        <f>SUM(J5:J21)</f>
        <v>0</v>
      </c>
      <c r="K4" s="21" t="s">
        <v>3</v>
      </c>
      <c r="M4" s="20" t="s">
        <v>2</v>
      </c>
      <c r="N4" s="21" t="str">
        <f>IF(P4&gt;SUM(O5:O13)*0.7,"A",IF(P4&gt;=SUM(O5:O13)*0.5,"B",IF(P4&gt;=SUM(O5:O13)*0.3,"C","D")))</f>
        <v>D</v>
      </c>
      <c r="O4" s="21" t="s">
        <v>12</v>
      </c>
      <c r="P4" s="21">
        <f>SUM(P5:P14)</f>
        <v>0</v>
      </c>
      <c r="Q4" s="29" t="s">
        <v>3</v>
      </c>
      <c r="S4" s="20" t="s">
        <v>52</v>
      </c>
      <c r="T4" s="21" t="str">
        <f>IF(PRODUCT(V5:V14),"A","D")</f>
        <v>D</v>
      </c>
      <c r="U4" s="21" t="s">
        <v>12</v>
      </c>
      <c r="V4" s="21">
        <f>PRODUCT(V5:V14)</f>
        <v>0</v>
      </c>
      <c r="W4" s="29" t="s">
        <v>3</v>
      </c>
    </row>
    <row r="5" spans="1:24" s="1" customFormat="1" ht="27.6" x14ac:dyDescent="0.3">
      <c r="A5" s="25" t="s">
        <v>60</v>
      </c>
      <c r="B5" s="16"/>
      <c r="C5" s="5">
        <v>2</v>
      </c>
      <c r="D5" s="5">
        <f>(B5/E5)*C5</f>
        <v>0</v>
      </c>
      <c r="E5" s="5">
        <v>5</v>
      </c>
      <c r="G5" s="28" t="s">
        <v>4</v>
      </c>
      <c r="H5" s="19"/>
      <c r="I5" s="14">
        <v>3</v>
      </c>
      <c r="J5" s="30">
        <f>(H5/K5)*I5</f>
        <v>0</v>
      </c>
      <c r="K5" s="22">
        <v>2</v>
      </c>
      <c r="M5" s="28" t="s">
        <v>16</v>
      </c>
      <c r="N5" s="19"/>
      <c r="O5" s="14">
        <v>3</v>
      </c>
      <c r="P5" s="14">
        <f>(N5/Q5)*O5</f>
        <v>0</v>
      </c>
      <c r="Q5" s="33">
        <v>2</v>
      </c>
      <c r="S5" s="28" t="s">
        <v>47</v>
      </c>
      <c r="T5" s="19"/>
      <c r="U5" s="14">
        <v>1</v>
      </c>
      <c r="V5" s="14">
        <f>(T5/W5)*U5</f>
        <v>0</v>
      </c>
      <c r="W5" s="33">
        <v>1</v>
      </c>
    </row>
    <row r="6" spans="1:24" s="1" customFormat="1" ht="27.6" x14ac:dyDescent="0.3">
      <c r="A6" s="26" t="s">
        <v>38</v>
      </c>
      <c r="B6" s="17"/>
      <c r="C6" s="6">
        <v>2</v>
      </c>
      <c r="D6" s="6">
        <f t="shared" ref="D6:D19" si="0">(B6/E6)*C6</f>
        <v>0</v>
      </c>
      <c r="E6" s="6">
        <v>4</v>
      </c>
      <c r="G6" s="26" t="s">
        <v>5</v>
      </c>
      <c r="H6" s="17"/>
      <c r="I6" s="6">
        <v>3</v>
      </c>
      <c r="J6" s="31">
        <f t="shared" ref="J6:J19" si="1">(H6/K6)*I6</f>
        <v>0</v>
      </c>
      <c r="K6" s="23">
        <v>1</v>
      </c>
      <c r="M6" s="26" t="s">
        <v>18</v>
      </c>
      <c r="N6" s="17"/>
      <c r="O6" s="6">
        <v>3</v>
      </c>
      <c r="P6" s="6">
        <f t="shared" ref="P6:P12" si="2">(N6/Q6)*O6</f>
        <v>0</v>
      </c>
      <c r="Q6" s="34">
        <v>1</v>
      </c>
      <c r="S6" s="26" t="s">
        <v>48</v>
      </c>
      <c r="T6" s="17"/>
      <c r="U6" s="6">
        <v>1</v>
      </c>
      <c r="V6" s="6">
        <f t="shared" ref="V6:V14" si="3">(T6/W6)*U6</f>
        <v>0</v>
      </c>
      <c r="W6" s="34">
        <v>1</v>
      </c>
    </row>
    <row r="7" spans="1:24" s="1" customFormat="1" ht="27.6" x14ac:dyDescent="0.3">
      <c r="A7" s="26" t="s">
        <v>61</v>
      </c>
      <c r="B7" s="17"/>
      <c r="C7" s="6">
        <v>3</v>
      </c>
      <c r="D7" s="6">
        <f t="shared" si="0"/>
        <v>0</v>
      </c>
      <c r="E7" s="6">
        <v>1</v>
      </c>
      <c r="G7" s="26" t="s">
        <v>6</v>
      </c>
      <c r="H7" s="17"/>
      <c r="I7" s="6">
        <v>2</v>
      </c>
      <c r="J7" s="31">
        <f t="shared" si="1"/>
        <v>0</v>
      </c>
      <c r="K7" s="23">
        <v>2</v>
      </c>
      <c r="M7" s="26" t="s">
        <v>19</v>
      </c>
      <c r="N7" s="17"/>
      <c r="O7" s="6">
        <v>2</v>
      </c>
      <c r="P7" s="6">
        <f t="shared" si="2"/>
        <v>0</v>
      </c>
      <c r="Q7" s="34">
        <v>1</v>
      </c>
      <c r="S7" s="26" t="s">
        <v>51</v>
      </c>
      <c r="T7" s="17"/>
      <c r="U7" s="6">
        <v>1</v>
      </c>
      <c r="V7" s="6">
        <f t="shared" si="3"/>
        <v>0</v>
      </c>
      <c r="W7" s="34">
        <v>1</v>
      </c>
    </row>
    <row r="8" spans="1:24" s="1" customFormat="1" ht="27.6" x14ac:dyDescent="0.3">
      <c r="A8" s="26" t="s">
        <v>39</v>
      </c>
      <c r="B8" s="17"/>
      <c r="C8" s="6">
        <v>3</v>
      </c>
      <c r="D8" s="6">
        <f t="shared" si="0"/>
        <v>0</v>
      </c>
      <c r="E8" s="6">
        <v>1</v>
      </c>
      <c r="G8" s="26" t="s">
        <v>7</v>
      </c>
      <c r="H8" s="17"/>
      <c r="I8" s="6">
        <v>3</v>
      </c>
      <c r="J8" s="31">
        <f t="shared" si="1"/>
        <v>0</v>
      </c>
      <c r="K8" s="23">
        <v>2</v>
      </c>
      <c r="M8" s="26" t="s">
        <v>20</v>
      </c>
      <c r="N8" s="17"/>
      <c r="O8" s="6">
        <v>2</v>
      </c>
      <c r="P8" s="6">
        <f t="shared" si="2"/>
        <v>0</v>
      </c>
      <c r="Q8" s="34">
        <v>1</v>
      </c>
      <c r="S8" s="26" t="s">
        <v>50</v>
      </c>
      <c r="T8" s="17"/>
      <c r="U8" s="6">
        <v>1</v>
      </c>
      <c r="V8" s="6">
        <f t="shared" si="3"/>
        <v>0</v>
      </c>
      <c r="W8" s="34">
        <v>1</v>
      </c>
    </row>
    <row r="9" spans="1:24" s="1" customFormat="1" ht="41.4" x14ac:dyDescent="0.3">
      <c r="A9" s="26" t="s">
        <v>62</v>
      </c>
      <c r="B9" s="17"/>
      <c r="C9" s="6">
        <v>2</v>
      </c>
      <c r="D9" s="6">
        <f t="shared" si="0"/>
        <v>0</v>
      </c>
      <c r="E9" s="6">
        <v>1</v>
      </c>
      <c r="G9" s="26" t="s">
        <v>8</v>
      </c>
      <c r="H9" s="17"/>
      <c r="I9" s="6">
        <v>2</v>
      </c>
      <c r="J9" s="31">
        <f t="shared" si="1"/>
        <v>0</v>
      </c>
      <c r="K9" s="23">
        <v>2</v>
      </c>
      <c r="M9" s="26" t="s">
        <v>70</v>
      </c>
      <c r="N9" s="17"/>
      <c r="O9" s="6">
        <v>2</v>
      </c>
      <c r="P9" s="6">
        <f t="shared" si="2"/>
        <v>0</v>
      </c>
      <c r="Q9" s="34">
        <v>2</v>
      </c>
      <c r="S9" s="26" t="s">
        <v>49</v>
      </c>
      <c r="T9" s="17"/>
      <c r="U9" s="6">
        <v>1</v>
      </c>
      <c r="V9" s="6">
        <f t="shared" si="3"/>
        <v>0</v>
      </c>
      <c r="W9" s="34">
        <v>1</v>
      </c>
    </row>
    <row r="10" spans="1:24" s="1" customFormat="1" ht="27.6" x14ac:dyDescent="0.3">
      <c r="A10" s="26" t="s">
        <v>40</v>
      </c>
      <c r="B10" s="17"/>
      <c r="C10" s="6">
        <v>3</v>
      </c>
      <c r="D10" s="6">
        <f t="shared" si="0"/>
        <v>0</v>
      </c>
      <c r="E10" s="6">
        <v>1</v>
      </c>
      <c r="G10" s="26" t="s">
        <v>11</v>
      </c>
      <c r="H10" s="17"/>
      <c r="I10" s="6">
        <v>3</v>
      </c>
      <c r="J10" s="31">
        <f t="shared" si="1"/>
        <v>0</v>
      </c>
      <c r="K10" s="23">
        <v>1</v>
      </c>
      <c r="M10" s="26" t="s">
        <v>22</v>
      </c>
      <c r="N10" s="17"/>
      <c r="O10" s="6">
        <v>2</v>
      </c>
      <c r="P10" s="6">
        <f t="shared" si="2"/>
        <v>0</v>
      </c>
      <c r="Q10" s="34">
        <v>2</v>
      </c>
      <c r="S10" s="26" t="s">
        <v>54</v>
      </c>
      <c r="T10" s="17"/>
      <c r="U10" s="6">
        <v>1</v>
      </c>
      <c r="V10" s="6">
        <f t="shared" si="3"/>
        <v>0</v>
      </c>
      <c r="W10" s="34">
        <v>1</v>
      </c>
    </row>
    <row r="11" spans="1:24" s="1" customFormat="1" ht="27.6" x14ac:dyDescent="0.3">
      <c r="A11" s="26" t="s">
        <v>64</v>
      </c>
      <c r="B11" s="17"/>
      <c r="C11" s="6">
        <v>3</v>
      </c>
      <c r="D11" s="6">
        <f t="shared" si="0"/>
        <v>0</v>
      </c>
      <c r="E11" s="6">
        <v>1</v>
      </c>
      <c r="G11" s="26" t="s">
        <v>10</v>
      </c>
      <c r="H11" s="17"/>
      <c r="I11" s="6">
        <v>3</v>
      </c>
      <c r="J11" s="31">
        <f t="shared" si="1"/>
        <v>0</v>
      </c>
      <c r="K11" s="23">
        <v>1</v>
      </c>
      <c r="M11" s="26" t="s">
        <v>21</v>
      </c>
      <c r="N11" s="17"/>
      <c r="O11" s="6">
        <v>2</v>
      </c>
      <c r="P11" s="6">
        <f t="shared" si="2"/>
        <v>0</v>
      </c>
      <c r="Q11" s="34">
        <v>2</v>
      </c>
      <c r="S11" s="26" t="s">
        <v>55</v>
      </c>
      <c r="T11" s="17"/>
      <c r="U11" s="6">
        <v>1</v>
      </c>
      <c r="V11" s="6">
        <f t="shared" si="3"/>
        <v>0</v>
      </c>
      <c r="W11" s="34">
        <v>1</v>
      </c>
    </row>
    <row r="12" spans="1:24" s="1" customFormat="1" ht="27.6" x14ac:dyDescent="0.3">
      <c r="A12" s="26" t="s">
        <v>41</v>
      </c>
      <c r="B12" s="17"/>
      <c r="C12" s="6">
        <v>2</v>
      </c>
      <c r="D12" s="6">
        <f t="shared" si="0"/>
        <v>0</v>
      </c>
      <c r="E12" s="6">
        <v>1</v>
      </c>
      <c r="G12" s="26" t="s">
        <v>9</v>
      </c>
      <c r="H12" s="17"/>
      <c r="I12" s="6">
        <v>3</v>
      </c>
      <c r="J12" s="31">
        <f t="shared" si="1"/>
        <v>0</v>
      </c>
      <c r="K12" s="23">
        <v>1</v>
      </c>
      <c r="M12" s="26" t="s">
        <v>34</v>
      </c>
      <c r="N12" s="17"/>
      <c r="O12" s="6">
        <v>2</v>
      </c>
      <c r="P12" s="6">
        <f t="shared" si="2"/>
        <v>0</v>
      </c>
      <c r="Q12" s="34">
        <v>1</v>
      </c>
      <c r="S12" s="26" t="s">
        <v>56</v>
      </c>
      <c r="T12" s="17"/>
      <c r="U12" s="6">
        <v>1</v>
      </c>
      <c r="V12" s="6">
        <f t="shared" si="3"/>
        <v>0</v>
      </c>
      <c r="W12" s="34">
        <v>1</v>
      </c>
    </row>
    <row r="13" spans="1:24" s="1" customFormat="1" ht="49.5" customHeight="1" x14ac:dyDescent="0.3">
      <c r="A13" s="26" t="s">
        <v>65</v>
      </c>
      <c r="B13" s="17"/>
      <c r="C13" s="6">
        <v>1</v>
      </c>
      <c r="D13" s="6">
        <f t="shared" si="0"/>
        <v>0</v>
      </c>
      <c r="E13" s="6">
        <v>1</v>
      </c>
      <c r="G13" s="26" t="s">
        <v>67</v>
      </c>
      <c r="H13" s="17"/>
      <c r="I13" s="6">
        <v>3</v>
      </c>
      <c r="J13" s="31">
        <f t="shared" si="1"/>
        <v>0</v>
      </c>
      <c r="K13" s="23">
        <v>1</v>
      </c>
      <c r="M13" s="26" t="s">
        <v>53</v>
      </c>
      <c r="N13" s="17"/>
      <c r="O13" s="6">
        <v>2</v>
      </c>
      <c r="P13" s="6">
        <f t="shared" ref="P13" si="4">(N13/Q13)*O13</f>
        <v>0</v>
      </c>
      <c r="Q13" s="34">
        <v>2</v>
      </c>
      <c r="S13" s="26" t="s">
        <v>71</v>
      </c>
      <c r="T13" s="17"/>
      <c r="U13" s="6">
        <v>1</v>
      </c>
      <c r="V13" s="6">
        <f t="shared" si="3"/>
        <v>0</v>
      </c>
      <c r="W13" s="34">
        <v>1</v>
      </c>
    </row>
    <row r="14" spans="1:24" s="1" customFormat="1" ht="28.2" thickBot="1" x14ac:dyDescent="0.35">
      <c r="A14" s="26" t="s">
        <v>63</v>
      </c>
      <c r="B14" s="17"/>
      <c r="C14" s="6">
        <v>3</v>
      </c>
      <c r="D14" s="6">
        <f t="shared" si="0"/>
        <v>0</v>
      </c>
      <c r="E14" s="6">
        <v>1</v>
      </c>
      <c r="G14" s="26" t="s">
        <v>13</v>
      </c>
      <c r="H14" s="17"/>
      <c r="I14" s="6">
        <v>2</v>
      </c>
      <c r="J14" s="31">
        <f t="shared" si="1"/>
        <v>0</v>
      </c>
      <c r="K14" s="23">
        <v>2</v>
      </c>
      <c r="M14" s="27" t="s">
        <v>24</v>
      </c>
      <c r="N14" s="18"/>
      <c r="O14" s="7">
        <v>3</v>
      </c>
      <c r="P14" s="7">
        <f t="shared" ref="P14" si="5">(N14/Q14)*O14</f>
        <v>0</v>
      </c>
      <c r="Q14" s="35">
        <v>3</v>
      </c>
      <c r="S14" s="27" t="s">
        <v>57</v>
      </c>
      <c r="T14" s="18"/>
      <c r="U14" s="7">
        <v>1</v>
      </c>
      <c r="V14" s="7">
        <f t="shared" si="3"/>
        <v>0</v>
      </c>
      <c r="W14" s="35">
        <v>1</v>
      </c>
    </row>
    <row r="15" spans="1:24" ht="28.2" thickBot="1" x14ac:dyDescent="0.35">
      <c r="A15" s="26" t="s">
        <v>66</v>
      </c>
      <c r="B15" s="17"/>
      <c r="C15" s="6">
        <v>2</v>
      </c>
      <c r="D15" s="6">
        <f t="shared" si="0"/>
        <v>0</v>
      </c>
      <c r="E15" s="6">
        <v>1</v>
      </c>
      <c r="G15" s="26" t="s">
        <v>14</v>
      </c>
      <c r="H15" s="17"/>
      <c r="I15" s="6">
        <v>2</v>
      </c>
      <c r="J15" s="31">
        <f t="shared" si="1"/>
        <v>0</v>
      </c>
      <c r="K15" s="23">
        <v>2</v>
      </c>
    </row>
    <row r="16" spans="1:24" ht="27.6" x14ac:dyDescent="0.3">
      <c r="A16" s="26" t="s">
        <v>42</v>
      </c>
      <c r="B16" s="17"/>
      <c r="C16" s="6">
        <v>2</v>
      </c>
      <c r="D16" s="6">
        <f t="shared" si="0"/>
        <v>0</v>
      </c>
      <c r="E16" s="6">
        <v>1</v>
      </c>
      <c r="G16" s="26" t="s">
        <v>68</v>
      </c>
      <c r="H16" s="17"/>
      <c r="I16" s="6">
        <v>2</v>
      </c>
      <c r="J16" s="31">
        <f t="shared" si="1"/>
        <v>0</v>
      </c>
      <c r="K16" s="23">
        <v>2</v>
      </c>
      <c r="M16" s="40" t="s">
        <v>59</v>
      </c>
      <c r="N16" s="41"/>
      <c r="O16" s="41"/>
      <c r="P16" s="41"/>
      <c r="Q16" s="41"/>
      <c r="R16" s="41"/>
      <c r="S16" s="41"/>
      <c r="T16" s="41"/>
      <c r="U16" s="41"/>
      <c r="V16" s="41"/>
      <c r="W16" s="42"/>
    </row>
    <row r="17" spans="1:23" ht="27.6" x14ac:dyDescent="0.3">
      <c r="A17" s="26" t="s">
        <v>43</v>
      </c>
      <c r="B17" s="17"/>
      <c r="C17" s="6">
        <v>2</v>
      </c>
      <c r="D17" s="6">
        <f t="shared" si="0"/>
        <v>0</v>
      </c>
      <c r="E17" s="6">
        <v>1</v>
      </c>
      <c r="G17" s="26" t="s">
        <v>46</v>
      </c>
      <c r="H17" s="17"/>
      <c r="I17" s="6">
        <v>3</v>
      </c>
      <c r="J17" s="31">
        <f t="shared" si="1"/>
        <v>0</v>
      </c>
      <c r="K17" s="23">
        <v>1</v>
      </c>
      <c r="M17" s="43"/>
      <c r="N17" s="44"/>
      <c r="O17" s="44"/>
      <c r="P17" s="44"/>
      <c r="Q17" s="44"/>
      <c r="R17" s="44"/>
      <c r="S17" s="44"/>
      <c r="T17" s="44"/>
      <c r="U17" s="44"/>
      <c r="V17" s="44"/>
      <c r="W17" s="45"/>
    </row>
    <row r="18" spans="1:23" ht="27.6" x14ac:dyDescent="0.3">
      <c r="A18" s="26" t="s">
        <v>44</v>
      </c>
      <c r="B18" s="17"/>
      <c r="C18" s="6">
        <v>3</v>
      </c>
      <c r="D18" s="6">
        <f t="shared" si="0"/>
        <v>0</v>
      </c>
      <c r="E18" s="6">
        <v>1</v>
      </c>
      <c r="G18" s="26" t="s">
        <v>17</v>
      </c>
      <c r="H18" s="17"/>
      <c r="I18" s="6">
        <v>1</v>
      </c>
      <c r="J18" s="31">
        <f t="shared" si="1"/>
        <v>0</v>
      </c>
      <c r="K18" s="23">
        <v>2</v>
      </c>
      <c r="M18" s="43"/>
      <c r="N18" s="44"/>
      <c r="O18" s="44"/>
      <c r="P18" s="44"/>
      <c r="Q18" s="44"/>
      <c r="R18" s="44"/>
      <c r="S18" s="44"/>
      <c r="T18" s="44"/>
      <c r="U18" s="44"/>
      <c r="V18" s="44"/>
      <c r="W18" s="45"/>
    </row>
    <row r="19" spans="1:23" ht="28.2" thickBot="1" x14ac:dyDescent="0.35">
      <c r="A19" s="27" t="s">
        <v>45</v>
      </c>
      <c r="B19" s="18"/>
      <c r="C19" s="7">
        <v>2</v>
      </c>
      <c r="D19" s="7">
        <f t="shared" si="0"/>
        <v>0</v>
      </c>
      <c r="E19" s="7">
        <v>1</v>
      </c>
      <c r="G19" s="26" t="s">
        <v>15</v>
      </c>
      <c r="H19" s="17"/>
      <c r="I19" s="6">
        <v>3</v>
      </c>
      <c r="J19" s="31">
        <f t="shared" si="1"/>
        <v>0</v>
      </c>
      <c r="K19" s="23">
        <v>2</v>
      </c>
      <c r="M19" s="43"/>
      <c r="N19" s="44"/>
      <c r="O19" s="44"/>
      <c r="P19" s="44"/>
      <c r="Q19" s="44"/>
      <c r="R19" s="44"/>
      <c r="S19" s="44"/>
      <c r="T19" s="44"/>
      <c r="U19" s="44"/>
      <c r="V19" s="44"/>
      <c r="W19" s="45"/>
    </row>
    <row r="20" spans="1:23" ht="15" thickBot="1" x14ac:dyDescent="0.35">
      <c r="G20" s="26" t="s">
        <v>58</v>
      </c>
      <c r="H20" s="17"/>
      <c r="I20" s="6">
        <v>1</v>
      </c>
      <c r="J20" s="31">
        <f t="shared" ref="J20" si="6">(H20/K20)*I20</f>
        <v>0</v>
      </c>
      <c r="K20" s="23">
        <v>2</v>
      </c>
      <c r="M20" s="46"/>
      <c r="N20" s="47"/>
      <c r="O20" s="47"/>
      <c r="P20" s="47"/>
      <c r="Q20" s="47"/>
      <c r="R20" s="47"/>
      <c r="S20" s="47"/>
      <c r="T20" s="47"/>
      <c r="U20" s="47"/>
      <c r="V20" s="47"/>
      <c r="W20" s="48"/>
    </row>
    <row r="21" spans="1:23" ht="83.4" thickBot="1" x14ac:dyDescent="0.35">
      <c r="G21" s="27" t="s">
        <v>69</v>
      </c>
      <c r="H21" s="18"/>
      <c r="I21" s="7">
        <v>2</v>
      </c>
      <c r="J21" s="32">
        <f t="shared" ref="J21" si="7">(H21/K21)*I21</f>
        <v>0</v>
      </c>
      <c r="K21" s="24">
        <v>1</v>
      </c>
    </row>
  </sheetData>
  <sheetProtection password="CF65" sheet="1" objects="1" scenarios="1"/>
  <mergeCells count="3">
    <mergeCell ref="T1:W1"/>
    <mergeCell ref="A1:S1"/>
    <mergeCell ref="M16:W2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 sqref="B1:E1"/>
    </sheetView>
  </sheetViews>
  <sheetFormatPr baseColWidth="10" defaultRowHeight="14.4" x14ac:dyDescent="0.3"/>
  <cols>
    <col min="1" max="1" width="40.6640625" style="4" customWidth="1"/>
    <col min="2" max="3" width="3.6640625" style="13" customWidth="1"/>
    <col min="4" max="4" width="3.6640625" style="13" hidden="1" customWidth="1"/>
    <col min="5" max="5" width="4.6640625" style="3" customWidth="1"/>
  </cols>
  <sheetData>
    <row r="1" spans="1:5" ht="30" customHeight="1" thickBot="1" x14ac:dyDescent="0.3">
      <c r="A1" s="15" t="s">
        <v>37</v>
      </c>
      <c r="B1" s="49" t="str">
        <f>B3</f>
        <v>D</v>
      </c>
      <c r="C1" s="50"/>
      <c r="D1" s="50"/>
      <c r="E1" s="51"/>
    </row>
    <row r="2" spans="1:5" ht="15.75" thickBot="1" x14ac:dyDescent="0.3"/>
    <row r="3" spans="1:5" ht="15.75" thickBot="1" x14ac:dyDescent="0.3">
      <c r="A3" s="11" t="s">
        <v>25</v>
      </c>
      <c r="B3" s="12" t="str">
        <f>IF(D3&gt;16,"A",IF(D3&gt;10.5,"B",IF(D3&gt;5.5,"C","D")))</f>
        <v>D</v>
      </c>
      <c r="C3" s="12" t="s">
        <v>12</v>
      </c>
      <c r="D3" s="12">
        <f>SUM(D4:D13)</f>
        <v>0</v>
      </c>
      <c r="E3" s="12" t="s">
        <v>3</v>
      </c>
    </row>
    <row r="4" spans="1:5" x14ac:dyDescent="0.3">
      <c r="A4" s="8" t="s">
        <v>26</v>
      </c>
      <c r="B4" s="16"/>
      <c r="C4" s="5">
        <v>3</v>
      </c>
      <c r="D4" s="5">
        <f>(B4/E4)*C4</f>
        <v>0</v>
      </c>
      <c r="E4" s="5">
        <v>2</v>
      </c>
    </row>
    <row r="5" spans="1:5" ht="28.8" x14ac:dyDescent="0.3">
      <c r="A5" s="9" t="s">
        <v>27</v>
      </c>
      <c r="B5" s="17"/>
      <c r="C5" s="6">
        <v>3</v>
      </c>
      <c r="D5" s="6">
        <f t="shared" ref="D5:D13" si="0">(B5/E5)*C5</f>
        <v>0</v>
      </c>
      <c r="E5" s="6">
        <v>2</v>
      </c>
    </row>
    <row r="6" spans="1:5" x14ac:dyDescent="0.3">
      <c r="A6" s="9" t="s">
        <v>28</v>
      </c>
      <c r="B6" s="17"/>
      <c r="C6" s="6">
        <v>3</v>
      </c>
      <c r="D6" s="6">
        <f t="shared" si="0"/>
        <v>0</v>
      </c>
      <c r="E6" s="6">
        <v>2</v>
      </c>
    </row>
    <row r="7" spans="1:5" ht="28.8" x14ac:dyDescent="0.3">
      <c r="A7" s="9" t="s">
        <v>29</v>
      </c>
      <c r="B7" s="17"/>
      <c r="C7" s="6">
        <v>2</v>
      </c>
      <c r="D7" s="6">
        <f t="shared" si="0"/>
        <v>0</v>
      </c>
      <c r="E7" s="6">
        <v>2</v>
      </c>
    </row>
    <row r="8" spans="1:5" ht="28.8" x14ac:dyDescent="0.3">
      <c r="A8" s="9" t="s">
        <v>30</v>
      </c>
      <c r="B8" s="17"/>
      <c r="C8" s="6">
        <v>2</v>
      </c>
      <c r="D8" s="6">
        <f t="shared" si="0"/>
        <v>0</v>
      </c>
      <c r="E8" s="6">
        <v>1</v>
      </c>
    </row>
    <row r="9" spans="1:5" ht="28.8" x14ac:dyDescent="0.3">
      <c r="A9" s="9" t="s">
        <v>31</v>
      </c>
      <c r="B9" s="17"/>
      <c r="C9" s="6">
        <v>2</v>
      </c>
      <c r="D9" s="6">
        <f t="shared" si="0"/>
        <v>0</v>
      </c>
      <c r="E9" s="6">
        <v>2</v>
      </c>
    </row>
    <row r="10" spans="1:5" ht="28.8" x14ac:dyDescent="0.3">
      <c r="A10" s="9" t="s">
        <v>32</v>
      </c>
      <c r="B10" s="17"/>
      <c r="C10" s="6">
        <v>2</v>
      </c>
      <c r="D10" s="6">
        <f t="shared" si="0"/>
        <v>0</v>
      </c>
      <c r="E10" s="6">
        <v>2</v>
      </c>
    </row>
    <row r="11" spans="1:5" ht="28.8" x14ac:dyDescent="0.3">
      <c r="A11" s="9" t="s">
        <v>33</v>
      </c>
      <c r="B11" s="17"/>
      <c r="C11" s="6">
        <v>3</v>
      </c>
      <c r="D11" s="6">
        <f t="shared" si="0"/>
        <v>0</v>
      </c>
      <c r="E11" s="6">
        <v>2</v>
      </c>
    </row>
    <row r="12" spans="1:5" ht="28.8" x14ac:dyDescent="0.3">
      <c r="A12" s="9" t="s">
        <v>35</v>
      </c>
      <c r="B12" s="17"/>
      <c r="C12" s="6">
        <v>1</v>
      </c>
      <c r="D12" s="6">
        <f t="shared" si="0"/>
        <v>0</v>
      </c>
      <c r="E12" s="6">
        <v>1</v>
      </c>
    </row>
    <row r="13" spans="1:5" ht="29.4" thickBot="1" x14ac:dyDescent="0.35">
      <c r="A13" s="10" t="s">
        <v>36</v>
      </c>
      <c r="B13" s="18"/>
      <c r="C13" s="7">
        <v>1</v>
      </c>
      <c r="D13" s="7">
        <f t="shared" si="0"/>
        <v>0</v>
      </c>
      <c r="E13" s="7">
        <v>1</v>
      </c>
    </row>
  </sheetData>
  <sheetProtection password="DE90" sheet="1" objects="1" scenarios="1"/>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Cahier de test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 Jean-Aymeric</dc:creator>
  <cp:lastModifiedBy>DIET Jean-Aymeric</cp:lastModifiedBy>
  <dcterms:created xsi:type="dcterms:W3CDTF">2016-06-08T21:12:26Z</dcterms:created>
  <dcterms:modified xsi:type="dcterms:W3CDTF">2017-06-16T13:15:57Z</dcterms:modified>
</cp:coreProperties>
</file>