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IA\Desktop\"/>
    </mc:Choice>
  </mc:AlternateContent>
  <xr:revisionPtr revIDLastSave="0" documentId="8_{4319513E-121C-4FF4-A26F-07F5E22CDF9F}" xr6:coauthVersionLast="45" xr6:coauthVersionMax="45" xr10:uidLastSave="{00000000-0000-0000-0000-000000000000}"/>
  <bookViews>
    <workbookView xWindow="-120" yWindow="-120" windowWidth="20730" windowHeight="11160" xr2:uid="{3CD91DA5-581B-4422-849A-9DD5E9560228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6" i="1" l="1"/>
  <c r="P7" i="1"/>
  <c r="P8" i="1"/>
  <c r="P9" i="1"/>
  <c r="P10" i="1"/>
  <c r="P11" i="1"/>
  <c r="P12" i="1"/>
  <c r="P13" i="1"/>
  <c r="P14" i="1"/>
  <c r="P15" i="1"/>
  <c r="P5" i="1"/>
  <c r="K20" i="1"/>
  <c r="I6" i="1"/>
  <c r="I7" i="1"/>
  <c r="I8" i="1"/>
  <c r="I9" i="1"/>
  <c r="I10" i="1"/>
  <c r="I11" i="1"/>
  <c r="I12" i="1"/>
  <c r="I13" i="1"/>
  <c r="I14" i="1"/>
  <c r="I15" i="1"/>
  <c r="I5" i="1"/>
  <c r="K18" i="1"/>
  <c r="K17" i="1"/>
  <c r="O6" i="1"/>
  <c r="O7" i="1"/>
  <c r="O8" i="1"/>
  <c r="O9" i="1"/>
  <c r="O10" i="1"/>
  <c r="O11" i="1"/>
  <c r="O12" i="1"/>
  <c r="O13" i="1"/>
  <c r="O14" i="1"/>
  <c r="O15" i="1"/>
  <c r="O5" i="1"/>
  <c r="N6" i="1"/>
  <c r="N7" i="1"/>
  <c r="N8" i="1"/>
  <c r="N9" i="1"/>
  <c r="N10" i="1"/>
  <c r="N11" i="1"/>
  <c r="N12" i="1"/>
  <c r="N13" i="1"/>
  <c r="N14" i="1"/>
  <c r="N15" i="1"/>
  <c r="N5" i="1"/>
  <c r="K16" i="1"/>
  <c r="L12" i="1" s="1"/>
  <c r="L11" i="1" l="1"/>
  <c r="L13" i="1"/>
  <c r="K19" i="1"/>
  <c r="L9" i="1"/>
  <c r="L15" i="1"/>
  <c r="L7" i="1"/>
  <c r="L10" i="1"/>
  <c r="L5" i="1"/>
  <c r="L8" i="1"/>
  <c r="L14" i="1"/>
  <c r="L6" i="1"/>
</calcChain>
</file>

<file path=xl/sharedStrings.xml><?xml version="1.0" encoding="utf-8"?>
<sst xmlns="http://schemas.openxmlformats.org/spreadsheetml/2006/main" count="40" uniqueCount="38">
  <si>
    <t>Data Magio 2020</t>
  </si>
  <si>
    <t>1 dollaro =</t>
  </si>
  <si>
    <t>€</t>
  </si>
  <si>
    <t>Mese</t>
  </si>
  <si>
    <t>Anno</t>
  </si>
  <si>
    <t>Mese-Anno</t>
  </si>
  <si>
    <t>provice Lombardia</t>
  </si>
  <si>
    <t>biglietti venduti</t>
  </si>
  <si>
    <t>percentuale rispetto Lombardia</t>
  </si>
  <si>
    <t>spesa media x biglietto (euro)</t>
  </si>
  <si>
    <t>spesa media x biglietto (dollari)</t>
  </si>
  <si>
    <t>sconto biglietto</t>
  </si>
  <si>
    <t>sconto biglietto + spesa media biglietto</t>
  </si>
  <si>
    <t>Gen</t>
  </si>
  <si>
    <t>Feb</t>
  </si>
  <si>
    <t>Mar</t>
  </si>
  <si>
    <t>Giu</t>
  </si>
  <si>
    <t>Lug</t>
  </si>
  <si>
    <t>Ago</t>
  </si>
  <si>
    <t>Set</t>
  </si>
  <si>
    <t>Ott</t>
  </si>
  <si>
    <t>Nov</t>
  </si>
  <si>
    <t>Bergamo</t>
  </si>
  <si>
    <t>Brescia</t>
  </si>
  <si>
    <t>Como</t>
  </si>
  <si>
    <t>Cremona</t>
  </si>
  <si>
    <t>Lecco</t>
  </si>
  <si>
    <t>Lodi</t>
  </si>
  <si>
    <t>Mantova</t>
  </si>
  <si>
    <t>Milano</t>
  </si>
  <si>
    <t>Pavia</t>
  </si>
  <si>
    <t>Sondrio</t>
  </si>
  <si>
    <t>Varese</t>
  </si>
  <si>
    <t>Lombardia TOT Biglietti</t>
  </si>
  <si>
    <t>Min Biglietti venduti</t>
  </si>
  <si>
    <t>Max Biglietti venduti</t>
  </si>
  <si>
    <t>Media Biglietti Venduti</t>
  </si>
  <si>
    <t>Numero Province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</si>
</sst>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6" formatCode="#,##0.00\ &quot;€&quot;"/>
    <numFmt numFmtId="167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2">
    <xf numFmtId="0" fontId="0" fillId="0" borderId="0" xfId="0"/>
    <xf numFmtId="0" fontId="0" fillId="0" borderId="1" xfId="0" applyBorder="1"/>
    <xf numFmtId="166" fontId="0" fillId="0" borderId="0" xfId="0" applyNumberFormat="1"/>
    <xf numFmtId="14" fontId="0" fillId="0" borderId="1" xfId="0" applyNumberFormat="1" applyBorder="1"/>
    <xf numFmtId="3" fontId="0" fillId="0" borderId="1" xfId="0" applyNumberFormat="1" applyBorder="1"/>
    <xf numFmtId="2" fontId="0" fillId="0" borderId="1" xfId="0" applyNumberFormat="1" applyBorder="1"/>
    <xf numFmtId="166" fontId="0" fillId="0" borderId="1" xfId="0" applyNumberFormat="1" applyBorder="1"/>
    <xf numFmtId="3" fontId="0" fillId="0" borderId="1" xfId="1" applyNumberFormat="1" applyFont="1" applyBorder="1"/>
    <xf numFmtId="0" fontId="0" fillId="0" borderId="4" xfId="0" applyBorder="1"/>
    <xf numFmtId="3" fontId="0" fillId="0" borderId="5" xfId="0" applyNumberFormat="1" applyBorder="1"/>
    <xf numFmtId="167" fontId="0" fillId="0" borderId="5" xfId="0" applyNumberFormat="1" applyBorder="1"/>
    <xf numFmtId="0" fontId="0" fillId="0" borderId="6" xfId="0" applyBorder="1"/>
    <xf numFmtId="0" fontId="0" fillId="0" borderId="7" xfId="0" applyBorder="1"/>
    <xf numFmtId="3" fontId="0" fillId="0" borderId="9" xfId="0" applyNumberFormat="1" applyBorder="1"/>
    <xf numFmtId="0" fontId="0" fillId="2" borderId="2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166" fontId="0" fillId="0" borderId="5" xfId="0" applyNumberFormat="1" applyBorder="1"/>
    <xf numFmtId="0" fontId="0" fillId="0" borderId="11" xfId="0" applyBorder="1"/>
    <xf numFmtId="14" fontId="0" fillId="0" borderId="11" xfId="0" applyNumberFormat="1" applyBorder="1"/>
    <xf numFmtId="3" fontId="0" fillId="0" borderId="11" xfId="1" applyNumberFormat="1" applyFont="1" applyBorder="1"/>
    <xf numFmtId="2" fontId="0" fillId="0" borderId="11" xfId="0" applyNumberFormat="1" applyBorder="1"/>
    <xf numFmtId="166" fontId="0" fillId="0" borderId="11" xfId="0" applyNumberFormat="1" applyBorder="1"/>
    <xf numFmtId="166" fontId="0" fillId="0" borderId="7" xfId="0" applyNumberFormat="1" applyBorder="1"/>
    <xf numFmtId="0" fontId="0" fillId="2" borderId="2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6" xfId="0" applyFill="1" applyBorder="1"/>
    <xf numFmtId="0" fontId="0" fillId="2" borderId="11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4" xfId="0" applyFill="1" applyBorder="1"/>
  </cellXfs>
  <cellStyles count="2">
    <cellStyle name="Migliaia" xfId="1" builtinId="3"/>
    <cellStyle name="Normale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5C03E-C5D0-4545-A115-B928D85E064B}">
  <dimension ref="C3:P21"/>
  <sheetViews>
    <sheetView tabSelected="1" topLeftCell="A4" workbookViewId="0">
      <selection activeCell="E19" sqref="E19"/>
    </sheetView>
  </sheetViews>
  <sheetFormatPr defaultRowHeight="15" x14ac:dyDescent="0.25"/>
  <cols>
    <col min="3" max="3" width="10.140625" bestFit="1" customWidth="1"/>
    <col min="4" max="4" width="7.7109375" customWidth="1"/>
    <col min="9" max="9" width="11.28515625" bestFit="1" customWidth="1"/>
    <col min="10" max="10" width="22" bestFit="1" customWidth="1"/>
    <col min="11" max="11" width="15.42578125" customWidth="1"/>
    <col min="12" max="12" width="29.42578125" bestFit="1" customWidth="1"/>
    <col min="13" max="13" width="28" bestFit="1" customWidth="1"/>
    <col min="14" max="14" width="29.7109375" bestFit="1" customWidth="1"/>
    <col min="15" max="15" width="15" bestFit="1" customWidth="1"/>
    <col min="16" max="16" width="36.5703125" bestFit="1" customWidth="1"/>
  </cols>
  <sheetData>
    <row r="3" spans="3:16" ht="15.75" thickBot="1" x14ac:dyDescent="0.3"/>
    <row r="4" spans="3:16" ht="46.5" customHeight="1" thickBot="1" x14ac:dyDescent="0.3">
      <c r="G4" s="14" t="s">
        <v>3</v>
      </c>
      <c r="H4" s="15" t="s">
        <v>4</v>
      </c>
      <c r="I4" s="15" t="s">
        <v>5</v>
      </c>
      <c r="J4" s="15" t="s">
        <v>6</v>
      </c>
      <c r="K4" s="15" t="s">
        <v>7</v>
      </c>
      <c r="L4" s="15" t="s">
        <v>8</v>
      </c>
      <c r="M4" s="15" t="s">
        <v>9</v>
      </c>
      <c r="N4" s="15" t="s">
        <v>10</v>
      </c>
      <c r="O4" s="15" t="s">
        <v>11</v>
      </c>
      <c r="P4" s="16" t="s">
        <v>12</v>
      </c>
    </row>
    <row r="5" spans="3:16" x14ac:dyDescent="0.25">
      <c r="C5" s="24" t="s">
        <v>0</v>
      </c>
      <c r="D5" s="25"/>
      <c r="E5" s="26"/>
      <c r="G5" s="8" t="s">
        <v>13</v>
      </c>
      <c r="H5" s="1">
        <v>2000</v>
      </c>
      <c r="I5" s="3" t="str">
        <f>CONCATENATE(G5,MID(H5,2,2))</f>
        <v>Gen00</v>
      </c>
      <c r="J5" s="1" t="s">
        <v>22</v>
      </c>
      <c r="K5" s="4">
        <v>1537640</v>
      </c>
      <c r="L5" s="5">
        <f>(K5/$K$16)*100</f>
        <v>7.261098209701351</v>
      </c>
      <c r="M5" s="6">
        <v>7</v>
      </c>
      <c r="N5" s="6">
        <f>M5/0.94</f>
        <v>7.4468085106382986</v>
      </c>
      <c r="O5" s="6">
        <f>IF(K5&gt;1000000,M5*(1-10%),IF(K5&lt;1000000,M5*(1-5%)))</f>
        <v>6.3</v>
      </c>
      <c r="P5" s="17">
        <f>O5+M5</f>
        <v>13.3</v>
      </c>
    </row>
    <row r="6" spans="3:16" ht="15.75" thickBot="1" x14ac:dyDescent="0.3">
      <c r="C6" s="27" t="s">
        <v>1</v>
      </c>
      <c r="D6" s="28">
        <v>0.94</v>
      </c>
      <c r="E6" s="29" t="s">
        <v>2</v>
      </c>
      <c r="G6" s="8" t="s">
        <v>15</v>
      </c>
      <c r="H6" s="1">
        <v>2010</v>
      </c>
      <c r="I6" s="3" t="str">
        <f t="shared" ref="I6:I15" si="0">CONCATENATE(G6,MID(H6,2,2))</f>
        <v>Mar01</v>
      </c>
      <c r="J6" s="1" t="s">
        <v>23</v>
      </c>
      <c r="K6" s="4">
        <v>1615417</v>
      </c>
      <c r="L6" s="5">
        <f t="shared" ref="L6:L15" si="1">(K6/$K$16)*100</f>
        <v>7.6283795209679299</v>
      </c>
      <c r="M6" s="6">
        <v>8</v>
      </c>
      <c r="N6" s="6">
        <f t="shared" ref="N6:N16" si="2">M6/0.94</f>
        <v>8.5106382978723403</v>
      </c>
      <c r="O6" s="6">
        <f t="shared" ref="O6:O15" si="3">IF(K6&gt;1000000,M6*(1-10%),IF(K6&lt;1000000,M6*(1-5%)))</f>
        <v>7.2</v>
      </c>
      <c r="P6" s="17">
        <f t="shared" ref="P6:P15" si="4">O6+M6</f>
        <v>15.2</v>
      </c>
    </row>
    <row r="7" spans="3:16" x14ac:dyDescent="0.25">
      <c r="G7" s="8" t="s">
        <v>14</v>
      </c>
      <c r="H7" s="1">
        <v>2020</v>
      </c>
      <c r="I7" s="3" t="str">
        <f t="shared" si="0"/>
        <v>Feb02</v>
      </c>
      <c r="J7" s="1" t="s">
        <v>24</v>
      </c>
      <c r="K7" s="7">
        <v>770527</v>
      </c>
      <c r="L7" s="5">
        <f t="shared" si="1"/>
        <v>3.6386099608663618</v>
      </c>
      <c r="M7" s="6">
        <v>7.2</v>
      </c>
      <c r="N7" s="6">
        <f t="shared" si="2"/>
        <v>7.6595744680851068</v>
      </c>
      <c r="O7" s="6">
        <f t="shared" si="3"/>
        <v>6.84</v>
      </c>
      <c r="P7" s="17">
        <f t="shared" si="4"/>
        <v>14.04</v>
      </c>
    </row>
    <row r="8" spans="3:16" x14ac:dyDescent="0.25">
      <c r="G8" s="8" t="s">
        <v>16</v>
      </c>
      <c r="H8" s="1">
        <v>2017</v>
      </c>
      <c r="I8" s="3" t="str">
        <f t="shared" si="0"/>
        <v>Giu01</v>
      </c>
      <c r="J8" s="1" t="s">
        <v>25</v>
      </c>
      <c r="K8" s="7">
        <v>530349</v>
      </c>
      <c r="L8" s="5">
        <f t="shared" si="1"/>
        <v>2.5044328805291891</v>
      </c>
      <c r="M8" s="6">
        <v>3</v>
      </c>
      <c r="N8" s="6">
        <f t="shared" si="2"/>
        <v>3.191489361702128</v>
      </c>
      <c r="O8" s="6">
        <f t="shared" si="3"/>
        <v>2.8499999999999996</v>
      </c>
      <c r="P8" s="17">
        <f t="shared" si="4"/>
        <v>5.85</v>
      </c>
    </row>
    <row r="9" spans="3:16" x14ac:dyDescent="0.25">
      <c r="G9" s="8" t="s">
        <v>17</v>
      </c>
      <c r="H9" s="1">
        <v>2019</v>
      </c>
      <c r="I9" s="3" t="str">
        <f t="shared" si="0"/>
        <v>Lug01</v>
      </c>
      <c r="J9" s="1" t="s">
        <v>26</v>
      </c>
      <c r="K9" s="7">
        <v>654021</v>
      </c>
      <c r="L9" s="5">
        <f t="shared" si="1"/>
        <v>3.0884411905303502</v>
      </c>
      <c r="M9" s="6">
        <v>4.3</v>
      </c>
      <c r="N9" s="6">
        <f t="shared" si="2"/>
        <v>4.5744680851063828</v>
      </c>
      <c r="O9" s="6">
        <f t="shared" si="3"/>
        <v>4.085</v>
      </c>
      <c r="P9" s="17">
        <f t="shared" si="4"/>
        <v>8.3849999999999998</v>
      </c>
    </row>
    <row r="10" spans="3:16" x14ac:dyDescent="0.25">
      <c r="G10" s="8" t="s">
        <v>18</v>
      </c>
      <c r="H10" s="1">
        <v>2019</v>
      </c>
      <c r="I10" s="3" t="str">
        <f t="shared" si="0"/>
        <v>Ago01</v>
      </c>
      <c r="J10" s="1" t="s">
        <v>27</v>
      </c>
      <c r="K10" s="7">
        <v>350476</v>
      </c>
      <c r="L10" s="5">
        <f t="shared" si="1"/>
        <v>1.6550302126266816</v>
      </c>
      <c r="M10" s="6">
        <v>4.78</v>
      </c>
      <c r="N10" s="6">
        <f t="shared" si="2"/>
        <v>5.085106382978724</v>
      </c>
      <c r="O10" s="6">
        <f t="shared" si="3"/>
        <v>4.5410000000000004</v>
      </c>
      <c r="P10" s="17">
        <f t="shared" si="4"/>
        <v>9.3210000000000015</v>
      </c>
    </row>
    <row r="11" spans="3:16" x14ac:dyDescent="0.25">
      <c r="G11" s="8" t="s">
        <v>19</v>
      </c>
      <c r="H11" s="1">
        <v>2018</v>
      </c>
      <c r="I11" s="3" t="str">
        <f t="shared" si="0"/>
        <v>Set01</v>
      </c>
      <c r="J11" s="1" t="s">
        <v>28</v>
      </c>
      <c r="K11" s="7">
        <v>671018</v>
      </c>
      <c r="L11" s="5">
        <f t="shared" si="1"/>
        <v>3.1687050274949802</v>
      </c>
      <c r="M11" s="6">
        <v>8.76</v>
      </c>
      <c r="N11" s="6">
        <f t="shared" si="2"/>
        <v>9.3191489361702136</v>
      </c>
      <c r="O11" s="6">
        <f t="shared" si="3"/>
        <v>8.3219999999999992</v>
      </c>
      <c r="P11" s="17">
        <f t="shared" si="4"/>
        <v>17.082000000000001</v>
      </c>
    </row>
    <row r="12" spans="3:16" x14ac:dyDescent="0.25">
      <c r="G12" s="8" t="s">
        <v>20</v>
      </c>
      <c r="H12" s="1">
        <v>2012</v>
      </c>
      <c r="I12" s="3" t="str">
        <f t="shared" si="0"/>
        <v>Ott01</v>
      </c>
      <c r="J12" s="1" t="s">
        <v>29</v>
      </c>
      <c r="K12" s="7">
        <v>12246781</v>
      </c>
      <c r="L12" s="5">
        <f t="shared" si="1"/>
        <v>57.832184122229215</v>
      </c>
      <c r="M12" s="6">
        <v>5.34</v>
      </c>
      <c r="N12" s="6">
        <f t="shared" si="2"/>
        <v>5.6808510638297873</v>
      </c>
      <c r="O12" s="6">
        <f t="shared" si="3"/>
        <v>4.806</v>
      </c>
      <c r="P12" s="17">
        <f t="shared" si="4"/>
        <v>10.146000000000001</v>
      </c>
    </row>
    <row r="13" spans="3:16" x14ac:dyDescent="0.25">
      <c r="G13" s="8" t="s">
        <v>21</v>
      </c>
      <c r="H13" s="1">
        <v>2008</v>
      </c>
      <c r="I13" s="3" t="str">
        <f t="shared" si="0"/>
        <v>Nov00</v>
      </c>
      <c r="J13" s="1" t="s">
        <v>30</v>
      </c>
      <c r="K13" s="7">
        <v>883235</v>
      </c>
      <c r="L13" s="5">
        <f t="shared" si="1"/>
        <v>4.1708436807351346</v>
      </c>
      <c r="M13" s="6">
        <v>11</v>
      </c>
      <c r="N13" s="6">
        <f t="shared" si="2"/>
        <v>11.702127659574469</v>
      </c>
      <c r="O13" s="6">
        <f t="shared" si="3"/>
        <v>10.45</v>
      </c>
      <c r="P13" s="17">
        <f t="shared" si="4"/>
        <v>21.45</v>
      </c>
    </row>
    <row r="14" spans="3:16" x14ac:dyDescent="0.25">
      <c r="G14" s="8" t="s">
        <v>17</v>
      </c>
      <c r="H14" s="1">
        <v>2007</v>
      </c>
      <c r="I14" s="3" t="str">
        <f t="shared" si="0"/>
        <v>Lug00</v>
      </c>
      <c r="J14" s="1" t="s">
        <v>31</v>
      </c>
      <c r="K14" s="7">
        <v>339596</v>
      </c>
      <c r="L14" s="5">
        <f t="shared" si="1"/>
        <v>1.6036522902771391</v>
      </c>
      <c r="M14" s="6">
        <v>12</v>
      </c>
      <c r="N14" s="6">
        <f t="shared" si="2"/>
        <v>12.765957446808512</v>
      </c>
      <c r="O14" s="6">
        <f t="shared" si="3"/>
        <v>11.399999999999999</v>
      </c>
      <c r="P14" s="17">
        <f t="shared" si="4"/>
        <v>23.4</v>
      </c>
    </row>
    <row r="15" spans="3:16" ht="15.75" thickBot="1" x14ac:dyDescent="0.3">
      <c r="G15" s="11" t="s">
        <v>18</v>
      </c>
      <c r="H15" s="18">
        <v>2004</v>
      </c>
      <c r="I15" s="19" t="str">
        <f t="shared" si="0"/>
        <v>Ago00</v>
      </c>
      <c r="J15" s="18" t="s">
        <v>32</v>
      </c>
      <c r="K15" s="20">
        <v>1577351</v>
      </c>
      <c r="L15" s="21">
        <f t="shared" si="1"/>
        <v>7.4486229040416712</v>
      </c>
      <c r="M15" s="22">
        <v>10</v>
      </c>
      <c r="N15" s="22">
        <f t="shared" si="2"/>
        <v>10.638297872340425</v>
      </c>
      <c r="O15" s="22">
        <f t="shared" si="3"/>
        <v>9</v>
      </c>
      <c r="P15" s="23">
        <f t="shared" si="4"/>
        <v>19</v>
      </c>
    </row>
    <row r="16" spans="3:16" x14ac:dyDescent="0.25">
      <c r="J16" s="30" t="s">
        <v>33</v>
      </c>
      <c r="K16" s="13">
        <f>SUM(K5:K15)</f>
        <v>21176411</v>
      </c>
      <c r="N16" s="2"/>
    </row>
    <row r="17" spans="10:13" x14ac:dyDescent="0.25">
      <c r="J17" s="31" t="s">
        <v>34</v>
      </c>
      <c r="K17" s="9">
        <f>MAX(K5:K15)</f>
        <v>12246781</v>
      </c>
    </row>
    <row r="18" spans="10:13" x14ac:dyDescent="0.25">
      <c r="J18" s="31" t="s">
        <v>35</v>
      </c>
      <c r="K18" s="9">
        <f>MIN(K5:K15)</f>
        <v>339596</v>
      </c>
    </row>
    <row r="19" spans="10:13" x14ac:dyDescent="0.25">
      <c r="J19" s="31" t="s">
        <v>36</v>
      </c>
      <c r="K19" s="10">
        <f>K16/11</f>
        <v>1925128.2727272727</v>
      </c>
    </row>
    <row r="20" spans="10:13" ht="15.75" thickBot="1" x14ac:dyDescent="0.3">
      <c r="J20" s="27" t="s">
        <v>37</v>
      </c>
      <c r="K20" s="12">
        <f>ROWS(J5:J15)</f>
        <v>11</v>
      </c>
    </row>
    <row r="21" spans="10:13" x14ac:dyDescent="0.25">
      <c r="M21" s="2"/>
    </row>
  </sheetData>
  <mergeCells count="1">
    <mergeCell ref="C5:E5"/>
  </mergeCells>
  <conditionalFormatting sqref="K5">
    <cfRule type="cellIs" dxfId="6" priority="4" operator="lessThan">
      <formula>1000000</formula>
    </cfRule>
    <cfRule type="cellIs" dxfId="5" priority="3" operator="greaterThan">
      <formula>1000000</formula>
    </cfRule>
  </conditionalFormatting>
  <conditionalFormatting sqref="K6:K15">
    <cfRule type="cellIs" dxfId="4" priority="2" operator="greaterThan">
      <formula>1000000</formula>
    </cfRule>
  </conditionalFormatting>
  <conditionalFormatting sqref="K5:K15">
    <cfRule type="cellIs" dxfId="0" priority="1" operator="lessThan">
      <formula>1000000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MATTIA</dc:creator>
  <cp:lastModifiedBy>MATTIA</cp:lastModifiedBy>
  <dcterms:created xsi:type="dcterms:W3CDTF">2020-05-13T09:54:36Z</dcterms:created>
  <dcterms:modified xsi:type="dcterms:W3CDTF">2020-05-13T10:43:34Z</dcterms:modified>
</cp:coreProperties>
</file>