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2.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3.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atthew\Desktop\"/>
    </mc:Choice>
  </mc:AlternateContent>
  <bookViews>
    <workbookView xWindow="0" yWindow="0" windowWidth="20490" windowHeight="7755"/>
  </bookViews>
  <sheets>
    <sheet name="Experiment 1" sheetId="1" r:id="rId1"/>
    <sheet name="Experiment 2" sheetId="2" r:id="rId2"/>
    <sheet name="Experiment 3" sheetId="3" r:id="rId3"/>
  </sheets>
  <externalReferences>
    <externalReference r:id="rId4"/>
  </externalReferenc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K9" i="3" l="1"/>
  <c r="K10" i="3"/>
  <c r="K11" i="3"/>
  <c r="K6" i="3"/>
  <c r="K7" i="3"/>
  <c r="K8" i="3"/>
  <c r="K5" i="2"/>
  <c r="K6" i="2"/>
  <c r="K7" i="2"/>
  <c r="K8" i="2"/>
  <c r="I8" i="2"/>
  <c r="I7" i="2"/>
  <c r="I6" i="2"/>
  <c r="I5" i="2"/>
  <c r="K4" i="2"/>
  <c r="I4" i="2"/>
  <c r="I3" i="2"/>
  <c r="K3" i="2" s="1"/>
  <c r="N58" i="1"/>
  <c r="M58" i="1"/>
  <c r="L58" i="1"/>
  <c r="N57" i="1"/>
  <c r="M57" i="1"/>
  <c r="L57" i="1"/>
  <c r="N56" i="1"/>
  <c r="L56" i="1"/>
  <c r="M56" i="1" s="1"/>
  <c r="N55" i="1"/>
  <c r="M55" i="1"/>
  <c r="L55" i="1"/>
  <c r="N54" i="1"/>
  <c r="M54" i="1"/>
  <c r="L54" i="1"/>
  <c r="N53" i="1"/>
  <c r="M53" i="1"/>
  <c r="L53" i="1"/>
  <c r="N52" i="1"/>
  <c r="L52" i="1"/>
  <c r="M52" i="1" s="1"/>
  <c r="N51" i="1"/>
  <c r="M51" i="1"/>
  <c r="L51" i="1"/>
  <c r="N50" i="1"/>
  <c r="M50" i="1"/>
  <c r="L50" i="1"/>
  <c r="N49" i="1"/>
  <c r="M49" i="1"/>
  <c r="L49" i="1"/>
  <c r="N48" i="1"/>
  <c r="L48" i="1"/>
  <c r="M48" i="1" s="1"/>
  <c r="N47" i="1"/>
  <c r="M47" i="1"/>
  <c r="L47" i="1"/>
  <c r="N46" i="1"/>
  <c r="M46" i="1"/>
  <c r="L46" i="1"/>
  <c r="N45" i="1"/>
  <c r="M45" i="1"/>
  <c r="L45" i="1"/>
  <c r="N44" i="1"/>
  <c r="L44" i="1"/>
  <c r="M44" i="1" s="1"/>
  <c r="N43" i="1"/>
  <c r="M43" i="1"/>
  <c r="L43" i="1"/>
  <c r="N42" i="1"/>
  <c r="M42" i="1"/>
  <c r="L42" i="1"/>
  <c r="N41" i="1"/>
  <c r="M41" i="1"/>
  <c r="L41" i="1"/>
  <c r="N40" i="1"/>
  <c r="L40" i="1"/>
  <c r="M40" i="1" s="1"/>
  <c r="N39" i="1"/>
  <c r="M39" i="1"/>
  <c r="L39" i="1"/>
  <c r="N38" i="1"/>
  <c r="M38" i="1"/>
  <c r="L38" i="1"/>
  <c r="N37" i="1"/>
  <c r="M37" i="1"/>
  <c r="L37" i="1"/>
  <c r="N36" i="1"/>
  <c r="L36" i="1"/>
  <c r="M36" i="1" s="1"/>
  <c r="N35" i="1"/>
  <c r="M35" i="1"/>
  <c r="L35" i="1"/>
  <c r="N34" i="1"/>
  <c r="M34" i="1"/>
  <c r="L34" i="1"/>
  <c r="N33" i="1"/>
  <c r="M33" i="1"/>
  <c r="L33" i="1"/>
  <c r="N32" i="1"/>
  <c r="L32" i="1"/>
  <c r="M32" i="1" s="1"/>
  <c r="N31" i="1"/>
  <c r="M31" i="1"/>
  <c r="L31" i="1"/>
  <c r="N30" i="1"/>
  <c r="M30" i="1"/>
  <c r="L30" i="1"/>
  <c r="N29" i="1"/>
  <c r="M29" i="1"/>
  <c r="L29" i="1"/>
  <c r="N28" i="1"/>
  <c r="L28" i="1"/>
  <c r="M28" i="1" s="1"/>
  <c r="N27" i="1"/>
  <c r="M27" i="1"/>
  <c r="L27" i="1"/>
  <c r="N26" i="1"/>
  <c r="M26" i="1"/>
  <c r="L26" i="1"/>
  <c r="N25" i="1"/>
  <c r="M25" i="1"/>
  <c r="L25" i="1"/>
  <c r="N24" i="1"/>
  <c r="L24" i="1"/>
  <c r="M24" i="1" s="1"/>
  <c r="N23" i="1"/>
  <c r="M23" i="1"/>
  <c r="L23" i="1"/>
  <c r="N22" i="1"/>
  <c r="M22" i="1"/>
  <c r="L22" i="1"/>
  <c r="N21" i="1"/>
  <c r="M21" i="1"/>
  <c r="L21" i="1"/>
  <c r="N20" i="1"/>
  <c r="L20" i="1"/>
  <c r="M20" i="1" s="1"/>
  <c r="N19" i="1"/>
  <c r="M19" i="1"/>
  <c r="L19" i="1"/>
  <c r="N18" i="1"/>
  <c r="M18" i="1"/>
  <c r="L18" i="1"/>
  <c r="N17" i="1"/>
  <c r="M17" i="1"/>
  <c r="L17" i="1"/>
  <c r="N16" i="1"/>
  <c r="L16" i="1"/>
  <c r="M16" i="1" s="1"/>
  <c r="N15" i="1"/>
  <c r="M15" i="1"/>
  <c r="L15" i="1"/>
  <c r="N14" i="1"/>
  <c r="M14" i="1"/>
  <c r="L14" i="1"/>
  <c r="N13" i="1"/>
  <c r="M13" i="1"/>
  <c r="L13" i="1"/>
  <c r="N12" i="1"/>
  <c r="L12" i="1"/>
  <c r="M12" i="1" s="1"/>
  <c r="N11" i="1"/>
  <c r="M11" i="1"/>
  <c r="L11" i="1"/>
  <c r="N10" i="1"/>
  <c r="M10" i="1"/>
  <c r="L10" i="1"/>
  <c r="N9" i="1"/>
  <c r="M9" i="1"/>
  <c r="L9" i="1"/>
  <c r="N8" i="1"/>
  <c r="L8" i="1"/>
  <c r="M8" i="1" s="1"/>
  <c r="N7" i="1"/>
  <c r="M7" i="1"/>
  <c r="L7" i="1"/>
  <c r="N6" i="1"/>
  <c r="L6" i="1"/>
  <c r="M6" i="1" s="1"/>
  <c r="N5" i="1"/>
  <c r="M5" i="1"/>
  <c r="L5" i="1"/>
  <c r="N4" i="1"/>
  <c r="L4" i="1"/>
  <c r="M4" i="1" s="1"/>
  <c r="N3" i="1"/>
  <c r="M3" i="1"/>
  <c r="L3" i="1"/>
  <c r="K4" i="3"/>
  <c r="K5" i="3"/>
  <c r="K3" i="3"/>
  <c r="I4" i="3"/>
  <c r="I5" i="3"/>
  <c r="I6" i="3"/>
  <c r="I7" i="3"/>
  <c r="I8" i="3"/>
  <c r="I9" i="3"/>
  <c r="I10" i="3"/>
  <c r="I11" i="3"/>
  <c r="I3" i="3"/>
</calcChain>
</file>

<file path=xl/sharedStrings.xml><?xml version="1.0" encoding="utf-8"?>
<sst xmlns="http://schemas.openxmlformats.org/spreadsheetml/2006/main" count="75" uniqueCount="25">
  <si>
    <t>Cache size</t>
  </si>
  <si>
    <t>Block size</t>
  </si>
  <si>
    <t>Associativity</t>
  </si>
  <si>
    <t>Replacement</t>
  </si>
  <si>
    <t>Trace</t>
  </si>
  <si>
    <t>LRU</t>
  </si>
  <si>
    <t>Access</t>
  </si>
  <si>
    <t>Read</t>
  </si>
  <si>
    <t>Write</t>
  </si>
  <si>
    <t xml:space="preserve">Hit </t>
  </si>
  <si>
    <t>Miss</t>
  </si>
  <si>
    <t>Miss &amp; WB</t>
  </si>
  <si>
    <t>FIFO</t>
  </si>
  <si>
    <t>large1</t>
  </si>
  <si>
    <t>large2</t>
  </si>
  <si>
    <t>large3</t>
  </si>
  <si>
    <t>Total miss</t>
  </si>
  <si>
    <t>accesses</t>
  </si>
  <si>
    <t>miss rate</t>
  </si>
  <si>
    <t>Total misses</t>
  </si>
  <si>
    <t>Miss Rate</t>
  </si>
  <si>
    <t>Bytes Written Back</t>
  </si>
  <si>
    <t>As the results show, for each of the trace files, a higher associativity produces a lower miss rate. The 8way cache resulted in less misses than the 4way which also had less than the 1 way cache for each trace file. As increasing associativity can potentially lower miss rates, these results are to be expected.</t>
  </si>
  <si>
    <t>For all three traces, LRU resulted in less misses than FIFO. As FIFO is generally a poor replacement algorithm, LRU outperforming it in these trace files is to be expected.</t>
  </si>
  <si>
    <t>As the graphs below show, the smaller cache sizes would result in more bytes being written back. This corresponds with the miss rate as the smaller cache sizes also had the highest miss rates.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</si>
</sst>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3">
    <fill>
      <patternFill patternType="none"/>
    </fill>
    <fill>
      <patternFill patternType="gray125"/>
    </fill>
    <fill>
      <patternFill patternType="solid">
        <fgColor theme="1"/>
        <bgColor indexed="64"/>
      </patternFill>
    </fill>
  </fills>
  <borders count="8">
    <border>
      <left/>
      <right/>
      <top/>
      <bottom/>
      <diagonal/>
    </border>
    <border>
      <left/>
      <right style="thin">
        <color indexed="64"/>
      </right>
      <top/>
      <bottom/>
      <diagonal/>
    </border>
    <border>
      <left/>
      <right/>
      <top/>
      <bottom style="medium">
        <color indexed="64"/>
      </bottom>
      <diagonal/>
    </border>
    <border>
      <left/>
      <right style="thin">
        <color indexed="64"/>
      </right>
      <top/>
      <bottom style="medium">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15">
    <xf numFmtId="0" fontId="0" fillId="0" borderId="0" xfId="0"/>
    <xf numFmtId="0" fontId="0" fillId="0" borderId="1" xfId="0" applyBorder="1"/>
    <xf numFmtId="0" fontId="0" fillId="0" borderId="0" xfId="0" applyFill="1" applyBorder="1"/>
    <xf numFmtId="0" fontId="0" fillId="0" borderId="1" xfId="0" applyFill="1"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4" xfId="0" applyFill="1" applyBorder="1"/>
    <xf numFmtId="0" fontId="0" fillId="0" borderId="6" xfId="0" applyBorder="1"/>
    <xf numFmtId="0" fontId="0" fillId="0" borderId="7" xfId="0" applyBorder="1"/>
    <xf numFmtId="0" fontId="0" fillId="0" borderId="6" xfId="0" applyFill="1" applyBorder="1"/>
    <xf numFmtId="0" fontId="0" fillId="2" borderId="0" xfId="0" applyFill="1"/>
    <xf numFmtId="0" fontId="0" fillId="2" borderId="1" xfId="0" applyFill="1" applyBorder="1"/>
    <xf numFmtId="0" fontId="0" fillId="2" borderId="0"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Large1</a:t>
            </a:r>
            <a:r>
              <a:rPr lang="en-US" baseline="0"/>
              <a:t> Trace Results</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v>1Kb Cache</c:v>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'Experiment 1'!$C$3:$C$8</c:f>
              <c:numCache>
                <c:formatCode>General</c:formatCode>
                <c:ptCount val="6"/>
                <c:pt idx="0">
                  <c:v>4</c:v>
                </c:pt>
                <c:pt idx="1">
                  <c:v>16</c:v>
                </c:pt>
                <c:pt idx="2">
                  <c:v>32</c:v>
                </c:pt>
                <c:pt idx="3">
                  <c:v>64</c:v>
                </c:pt>
                <c:pt idx="4">
                  <c:v>128</c:v>
                </c:pt>
                <c:pt idx="5">
                  <c:v>256</c:v>
                </c:pt>
              </c:numCache>
            </c:numRef>
          </c:xVal>
          <c:yVal>
            <c:numRef>
              <c:f>'Experiment 1'!$M$3:$M$8</c:f>
              <c:numCache>
                <c:formatCode>General</c:formatCode>
                <c:ptCount val="6"/>
                <c:pt idx="0">
                  <c:v>0.36005616503769111</c:v>
                </c:pt>
                <c:pt idx="1">
                  <c:v>0.31152449343955502</c:v>
                </c:pt>
                <c:pt idx="2">
                  <c:v>0.36734283620627772</c:v>
                </c:pt>
                <c:pt idx="3">
                  <c:v>0.57458315216418221</c:v>
                </c:pt>
                <c:pt idx="4">
                  <c:v>0.57605045391804199</c:v>
                </c:pt>
                <c:pt idx="5">
                  <c:v>0.67162267712675883</c:v>
                </c:pt>
              </c:numCache>
            </c:numRef>
          </c:yVal>
          <c:smooth val="1"/>
        </c:ser>
        <c:ser>
          <c:idx val="1"/>
          <c:order val="1"/>
          <c:tx>
            <c:v>16Kb cache</c:v>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[1]Sheet1!$C$9:$C$14</c:f>
              <c:numCache>
                <c:formatCode>General</c:formatCode>
                <c:ptCount val="6"/>
                <c:pt idx="0">
                  <c:v>4</c:v>
                </c:pt>
                <c:pt idx="1">
                  <c:v>16</c:v>
                </c:pt>
                <c:pt idx="2">
                  <c:v>32</c:v>
                </c:pt>
                <c:pt idx="3">
                  <c:v>64</c:v>
                </c:pt>
                <c:pt idx="4">
                  <c:v>128</c:v>
                </c:pt>
                <c:pt idx="5">
                  <c:v>256</c:v>
                </c:pt>
              </c:numCache>
            </c:numRef>
          </c:xVal>
          <c:yVal>
            <c:numRef>
              <c:f>'Experiment 1'!$M$9:$M$14</c:f>
              <c:numCache>
                <c:formatCode>General</c:formatCode>
                <c:ptCount val="6"/>
                <c:pt idx="0">
                  <c:v>0.25894460913703582</c:v>
                </c:pt>
                <c:pt idx="1">
                  <c:v>0.18096643879461341</c:v>
                </c:pt>
                <c:pt idx="2">
                  <c:v>0.16720616882396896</c:v>
                </c:pt>
                <c:pt idx="3">
                  <c:v>0.16108021767565905</c:v>
                </c:pt>
                <c:pt idx="4">
                  <c:v>0.1609543588435377</c:v>
                </c:pt>
                <c:pt idx="5">
                  <c:v>0.17006018456995686</c:v>
                </c:pt>
              </c:numCache>
            </c:numRef>
          </c:yVal>
          <c:smooth val="1"/>
        </c:ser>
        <c:ser>
          <c:idx val="2"/>
          <c:order val="2"/>
          <c:tx>
            <c:v>128Kb cache</c:v>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[1]Sheet1!$C$15:$C$20</c:f>
              <c:numCache>
                <c:formatCode>General</c:formatCode>
                <c:ptCount val="6"/>
                <c:pt idx="0">
                  <c:v>4</c:v>
                </c:pt>
                <c:pt idx="1">
                  <c:v>16</c:v>
                </c:pt>
                <c:pt idx="2">
                  <c:v>32</c:v>
                </c:pt>
                <c:pt idx="3">
                  <c:v>64</c:v>
                </c:pt>
                <c:pt idx="4">
                  <c:v>128</c:v>
                </c:pt>
                <c:pt idx="5">
                  <c:v>256</c:v>
                </c:pt>
              </c:numCache>
            </c:numRef>
          </c:xVal>
          <c:yVal>
            <c:numRef>
              <c:f>'Experiment 1'!$M$15:$M$20</c:f>
              <c:numCache>
                <c:formatCode>General</c:formatCode>
                <c:ptCount val="6"/>
                <c:pt idx="0">
                  <c:v>0.18221021053183159</c:v>
                </c:pt>
                <c:pt idx="1">
                  <c:v>0.10647519215976023</c:v>
                </c:pt>
                <c:pt idx="2">
                  <c:v>9.1183886127160135E-2</c:v>
                </c:pt>
                <c:pt idx="3">
                  <c:v>8.301383773672244E-2</c:v>
                </c:pt>
                <c:pt idx="4">
                  <c:v>7.8925610399730742E-2</c:v>
                </c:pt>
                <c:pt idx="5">
                  <c:v>7.7254161743547267E-2</c:v>
                </c:pt>
              </c:numCache>
            </c:numRef>
          </c:yVal>
          <c:smooth val="1"/>
        </c:ser>
        <c:dLbls>
          <c:showLegendKey val="0"/>
          <c:showVal val="0"/>
          <c:showCatName val="0"/>
          <c:showSerName val="0"/>
          <c:showPercent val="0"/>
          <c:showBubbleSize val="0"/>
        </c:dLbls>
        <c:axId val="361436336"/>
        <c:axId val="403932480"/>
      </c:scatterChart>
      <c:valAx>
        <c:axId val="36143633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Block</a:t>
                </a:r>
                <a:r>
                  <a:rPr lang="en-US" baseline="0"/>
                  <a:t> Size</a:t>
                </a:r>
                <a:endParaRPr lang="en-US"/>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3932480"/>
        <c:crosses val="autoZero"/>
        <c:crossBetween val="midCat"/>
        <c:majorUnit val="50"/>
      </c:valAx>
      <c:valAx>
        <c:axId val="40393248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Miss</a:t>
                </a:r>
                <a:r>
                  <a:rPr lang="en-US" baseline="0"/>
                  <a:t> Rate</a:t>
                </a:r>
                <a:endParaRPr lang="en-US"/>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1436336"/>
        <c:crosses val="autoZero"/>
        <c:crossBetween val="midCat"/>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Large2</a:t>
            </a:r>
            <a:r>
              <a:rPr lang="en-US" baseline="0"/>
              <a:t> Trace Results</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v>1Kb Cache</c:v>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'Experiment 1'!$C$22:$C$27</c:f>
              <c:numCache>
                <c:formatCode>General</c:formatCode>
                <c:ptCount val="6"/>
                <c:pt idx="0">
                  <c:v>4</c:v>
                </c:pt>
                <c:pt idx="1">
                  <c:v>16</c:v>
                </c:pt>
                <c:pt idx="2">
                  <c:v>32</c:v>
                </c:pt>
                <c:pt idx="3">
                  <c:v>64</c:v>
                </c:pt>
                <c:pt idx="4">
                  <c:v>128</c:v>
                </c:pt>
                <c:pt idx="5">
                  <c:v>256</c:v>
                </c:pt>
              </c:numCache>
            </c:numRef>
          </c:xVal>
          <c:yVal>
            <c:numRef>
              <c:f>'Experiment 1'!$M$22:$M$27</c:f>
              <c:numCache>
                <c:formatCode>General</c:formatCode>
                <c:ptCount val="6"/>
                <c:pt idx="0">
                  <c:v>0.45945797123097043</c:v>
                </c:pt>
                <c:pt idx="1">
                  <c:v>0.58149183102057544</c:v>
                </c:pt>
                <c:pt idx="2">
                  <c:v>0.55797869945075496</c:v>
                </c:pt>
                <c:pt idx="3">
                  <c:v>0.53850281495198071</c:v>
                </c:pt>
                <c:pt idx="4">
                  <c:v>0.49795331770264001</c:v>
                </c:pt>
                <c:pt idx="5">
                  <c:v>0.52047900255466362</c:v>
                </c:pt>
              </c:numCache>
            </c:numRef>
          </c:yVal>
          <c:smooth val="1"/>
        </c:ser>
        <c:ser>
          <c:idx val="1"/>
          <c:order val="1"/>
          <c:tx>
            <c:v>16Kb cache</c:v>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'Experiment 1'!$C$28:$C$33</c:f>
              <c:numCache>
                <c:formatCode>General</c:formatCode>
                <c:ptCount val="6"/>
                <c:pt idx="0">
                  <c:v>4</c:v>
                </c:pt>
                <c:pt idx="1">
                  <c:v>16</c:v>
                </c:pt>
                <c:pt idx="2">
                  <c:v>32</c:v>
                </c:pt>
                <c:pt idx="3">
                  <c:v>64</c:v>
                </c:pt>
                <c:pt idx="4">
                  <c:v>128</c:v>
                </c:pt>
                <c:pt idx="5">
                  <c:v>256</c:v>
                </c:pt>
              </c:numCache>
            </c:numRef>
          </c:xVal>
          <c:yVal>
            <c:numRef>
              <c:f>'Experiment 1'!$M$28:$M$33</c:f>
              <c:numCache>
                <c:formatCode>General</c:formatCode>
                <c:ptCount val="6"/>
                <c:pt idx="0">
                  <c:v>0.53432370832355891</c:v>
                </c:pt>
                <c:pt idx="1">
                  <c:v>0.53767501912499061</c:v>
                </c:pt>
                <c:pt idx="2">
                  <c:v>0.50152236449592535</c:v>
                </c:pt>
                <c:pt idx="3">
                  <c:v>0.44982144235337773</c:v>
                </c:pt>
                <c:pt idx="4">
                  <c:v>0.33399645309538023</c:v>
                </c:pt>
                <c:pt idx="5">
                  <c:v>0.24239267385035632</c:v>
                </c:pt>
              </c:numCache>
            </c:numRef>
          </c:yVal>
          <c:smooth val="1"/>
        </c:ser>
        <c:ser>
          <c:idx val="2"/>
          <c:order val="2"/>
          <c:tx>
            <c:v>128Kb cache</c:v>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'Experiment 1'!$C$34:$C$39</c:f>
              <c:numCache>
                <c:formatCode>General</c:formatCode>
                <c:ptCount val="6"/>
                <c:pt idx="0">
                  <c:v>4</c:v>
                </c:pt>
                <c:pt idx="1">
                  <c:v>16</c:v>
                </c:pt>
                <c:pt idx="2">
                  <c:v>32</c:v>
                </c:pt>
                <c:pt idx="3">
                  <c:v>64</c:v>
                </c:pt>
                <c:pt idx="4">
                  <c:v>128</c:v>
                </c:pt>
                <c:pt idx="5">
                  <c:v>256</c:v>
                </c:pt>
              </c:numCache>
            </c:numRef>
          </c:xVal>
          <c:yVal>
            <c:numRef>
              <c:f>'Experiment 1'!$M$34:$M$39</c:f>
              <c:numCache>
                <c:formatCode>General</c:formatCode>
                <c:ptCount val="6"/>
                <c:pt idx="0">
                  <c:v>0.46560631797408258</c:v>
                </c:pt>
                <c:pt idx="1">
                  <c:v>0.47191232031827091</c:v>
                </c:pt>
                <c:pt idx="2">
                  <c:v>0.45387811578694021</c:v>
                </c:pt>
                <c:pt idx="3">
                  <c:v>0.41868705224624592</c:v>
                </c:pt>
                <c:pt idx="4">
                  <c:v>0.31386799800526449</c:v>
                </c:pt>
                <c:pt idx="5">
                  <c:v>0.21850728218398871</c:v>
                </c:pt>
              </c:numCache>
            </c:numRef>
          </c:yVal>
          <c:smooth val="1"/>
        </c:ser>
        <c:dLbls>
          <c:showLegendKey val="0"/>
          <c:showVal val="0"/>
          <c:showCatName val="0"/>
          <c:showSerName val="0"/>
          <c:showPercent val="0"/>
          <c:showBubbleSize val="0"/>
        </c:dLbls>
        <c:axId val="403937968"/>
        <c:axId val="403931304"/>
      </c:scatterChart>
      <c:valAx>
        <c:axId val="40393796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Block</a:t>
                </a:r>
                <a:r>
                  <a:rPr lang="en-US" baseline="0"/>
                  <a:t> Size</a:t>
                </a:r>
                <a:endParaRPr lang="en-US"/>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3931304"/>
        <c:crosses val="autoZero"/>
        <c:crossBetween val="midCat"/>
        <c:majorUnit val="50"/>
      </c:valAx>
      <c:valAx>
        <c:axId val="40393130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Miss</a:t>
                </a:r>
                <a:r>
                  <a:rPr lang="en-US" baseline="0"/>
                  <a:t> Rate</a:t>
                </a:r>
                <a:endParaRPr lang="en-US"/>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3937968"/>
        <c:crosses val="autoZero"/>
        <c:crossBetween val="midCat"/>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Large3</a:t>
            </a:r>
            <a:r>
              <a:rPr lang="en-US" baseline="0"/>
              <a:t> Trace Results</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v>1Kb Cache</c:v>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'Experiment 1'!$C$41:$C$46</c:f>
              <c:numCache>
                <c:formatCode>General</c:formatCode>
                <c:ptCount val="6"/>
                <c:pt idx="0">
                  <c:v>4</c:v>
                </c:pt>
                <c:pt idx="1">
                  <c:v>16</c:v>
                </c:pt>
                <c:pt idx="2">
                  <c:v>32</c:v>
                </c:pt>
                <c:pt idx="3">
                  <c:v>64</c:v>
                </c:pt>
                <c:pt idx="4">
                  <c:v>128</c:v>
                </c:pt>
                <c:pt idx="5">
                  <c:v>256</c:v>
                </c:pt>
              </c:numCache>
            </c:numRef>
          </c:xVal>
          <c:yVal>
            <c:numRef>
              <c:f>'Experiment 1'!$M$41:$M$46</c:f>
              <c:numCache>
                <c:formatCode>General</c:formatCode>
                <c:ptCount val="6"/>
                <c:pt idx="0">
                  <c:v>0.40600355956432882</c:v>
                </c:pt>
                <c:pt idx="1">
                  <c:v>0.38863727820308369</c:v>
                </c:pt>
                <c:pt idx="2">
                  <c:v>0.39675837652510321</c:v>
                </c:pt>
                <c:pt idx="3">
                  <c:v>0.40734925738224353</c:v>
                </c:pt>
                <c:pt idx="4">
                  <c:v>0.42957271529250052</c:v>
                </c:pt>
                <c:pt idx="5">
                  <c:v>0.47801867543971621</c:v>
                </c:pt>
              </c:numCache>
            </c:numRef>
          </c:yVal>
          <c:smooth val="1"/>
        </c:ser>
        <c:ser>
          <c:idx val="1"/>
          <c:order val="1"/>
          <c:tx>
            <c:v>16Kb cache</c:v>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'Experiment 1'!$C$47:$C$52</c:f>
              <c:numCache>
                <c:formatCode>General</c:formatCode>
                <c:ptCount val="6"/>
                <c:pt idx="0">
                  <c:v>4</c:v>
                </c:pt>
                <c:pt idx="1">
                  <c:v>16</c:v>
                </c:pt>
                <c:pt idx="2">
                  <c:v>32</c:v>
                </c:pt>
                <c:pt idx="3">
                  <c:v>64</c:v>
                </c:pt>
                <c:pt idx="4">
                  <c:v>128</c:v>
                </c:pt>
                <c:pt idx="5">
                  <c:v>256</c:v>
                </c:pt>
              </c:numCache>
            </c:numRef>
          </c:xVal>
          <c:yVal>
            <c:numRef>
              <c:f>'Experiment 1'!$M$47:$M$52</c:f>
              <c:numCache>
                <c:formatCode>General</c:formatCode>
                <c:ptCount val="6"/>
                <c:pt idx="0">
                  <c:v>0.15029911198761092</c:v>
                </c:pt>
                <c:pt idx="1">
                  <c:v>0.14040030030014919</c:v>
                </c:pt>
                <c:pt idx="2">
                  <c:v>0.14013345318948137</c:v>
                </c:pt>
                <c:pt idx="3">
                  <c:v>0.13809098946908635</c:v>
                </c:pt>
                <c:pt idx="4">
                  <c:v>0.14079387532623422</c:v>
                </c:pt>
                <c:pt idx="5">
                  <c:v>0.15686958956649882</c:v>
                </c:pt>
              </c:numCache>
            </c:numRef>
          </c:yVal>
          <c:smooth val="1"/>
        </c:ser>
        <c:ser>
          <c:idx val="2"/>
          <c:order val="2"/>
          <c:tx>
            <c:v>128Kb cache</c:v>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'Experiment 1'!$C$53:$C$58</c:f>
              <c:numCache>
                <c:formatCode>General</c:formatCode>
                <c:ptCount val="6"/>
                <c:pt idx="0">
                  <c:v>4</c:v>
                </c:pt>
                <c:pt idx="1">
                  <c:v>16</c:v>
                </c:pt>
                <c:pt idx="2">
                  <c:v>32</c:v>
                </c:pt>
                <c:pt idx="3">
                  <c:v>64</c:v>
                </c:pt>
                <c:pt idx="4">
                  <c:v>128</c:v>
                </c:pt>
                <c:pt idx="5">
                  <c:v>256</c:v>
                </c:pt>
              </c:numCache>
            </c:numRef>
          </c:xVal>
          <c:yVal>
            <c:numRef>
              <c:f>'Experiment 1'!$M$53:$M$58</c:f>
              <c:numCache>
                <c:formatCode>General</c:formatCode>
                <c:ptCount val="6"/>
                <c:pt idx="0">
                  <c:v>7.3145714513681556E-2</c:v>
                </c:pt>
                <c:pt idx="1">
                  <c:v>5.6174014621264694E-2</c:v>
                </c:pt>
                <c:pt idx="2">
                  <c:v>4.9840694092119595E-2</c:v>
                </c:pt>
                <c:pt idx="3">
                  <c:v>6.8101870792545149E-2</c:v>
                </c:pt>
                <c:pt idx="4">
                  <c:v>4.2364278260618685E-2</c:v>
                </c:pt>
                <c:pt idx="5">
                  <c:v>4.3683109648637981E-2</c:v>
                </c:pt>
              </c:numCache>
            </c:numRef>
          </c:yVal>
          <c:smooth val="1"/>
        </c:ser>
        <c:dLbls>
          <c:showLegendKey val="0"/>
          <c:showVal val="0"/>
          <c:showCatName val="0"/>
          <c:showSerName val="0"/>
          <c:showPercent val="0"/>
          <c:showBubbleSize val="0"/>
        </c:dLbls>
        <c:axId val="403930128"/>
        <c:axId val="403931696"/>
      </c:scatterChart>
      <c:valAx>
        <c:axId val="40393012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Block</a:t>
                </a:r>
                <a:r>
                  <a:rPr lang="en-US" baseline="0"/>
                  <a:t> Size</a:t>
                </a:r>
                <a:endParaRPr lang="en-US"/>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3931696"/>
        <c:crosses val="autoZero"/>
        <c:crossBetween val="midCat"/>
        <c:majorUnit val="50"/>
      </c:valAx>
      <c:valAx>
        <c:axId val="40393169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Miss</a:t>
                </a:r>
                <a:r>
                  <a:rPr lang="en-US" baseline="0"/>
                  <a:t> Rate</a:t>
                </a:r>
                <a:endParaRPr lang="en-US"/>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3930128"/>
        <c:crosses val="autoZero"/>
        <c:crossBetween val="midCat"/>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Large1</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1Kb cache</c:v>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[1]Sheet1!$C$3:$C$8</c:f>
              <c:numCache>
                <c:formatCode>General</c:formatCode>
                <c:ptCount val="6"/>
                <c:pt idx="0">
                  <c:v>4</c:v>
                </c:pt>
                <c:pt idx="1">
                  <c:v>16</c:v>
                </c:pt>
                <c:pt idx="2">
                  <c:v>32</c:v>
                </c:pt>
                <c:pt idx="3">
                  <c:v>64</c:v>
                </c:pt>
                <c:pt idx="4">
                  <c:v>128</c:v>
                </c:pt>
                <c:pt idx="5">
                  <c:v>256</c:v>
                </c:pt>
              </c:numCache>
            </c:numRef>
          </c:cat>
          <c:val>
            <c:numRef>
              <c:f>'Experiment 1'!$N$3:$N$8</c:f>
              <c:numCache>
                <c:formatCode>General</c:formatCode>
                <c:ptCount val="6"/>
                <c:pt idx="0">
                  <c:v>8896960</c:v>
                </c:pt>
                <c:pt idx="1">
                  <c:v>25361856</c:v>
                </c:pt>
                <c:pt idx="2">
                  <c:v>67287392</c:v>
                </c:pt>
                <c:pt idx="3">
                  <c:v>215512384</c:v>
                </c:pt>
                <c:pt idx="4">
                  <c:v>537259904</c:v>
                </c:pt>
                <c:pt idx="5">
                  <c:v>1496275200</c:v>
                </c:pt>
              </c:numCache>
            </c:numRef>
          </c:val>
          <c:smooth val="0"/>
        </c:ser>
        <c:ser>
          <c:idx val="1"/>
          <c:order val="1"/>
          <c:tx>
            <c:v>16Kb cache</c:v>
          </c:tx>
          <c:spPr>
            <a:ln w="28575" cap="rnd">
              <a:solidFill>
                <a:schemeClr val="accent2"/>
              </a:solidFill>
              <a:round/>
            </a:ln>
            <a:effectLst/>
          </c:spPr>
          <c:marker>
            <c:symbol val="circle"/>
            <c:size val="5"/>
            <c:spPr>
              <a:solidFill>
                <a:schemeClr val="accent2"/>
              </a:solidFill>
              <a:ln w="9525">
                <a:solidFill>
                  <a:schemeClr val="accent2"/>
                </a:solidFill>
              </a:ln>
              <a:effectLst/>
            </c:spPr>
          </c:marker>
          <c:val>
            <c:numRef>
              <c:f>'Experiment 1'!$N$9:$N$14</c:f>
              <c:numCache>
                <c:formatCode>General</c:formatCode>
                <c:ptCount val="6"/>
                <c:pt idx="0">
                  <c:v>7354900</c:v>
                </c:pt>
                <c:pt idx="1">
                  <c:v>13349088</c:v>
                </c:pt>
                <c:pt idx="2">
                  <c:v>21463360</c:v>
                </c:pt>
                <c:pt idx="3">
                  <c:v>38220416</c:v>
                </c:pt>
                <c:pt idx="4">
                  <c:v>75956736</c:v>
                </c:pt>
                <c:pt idx="5">
                  <c:v>173242368</c:v>
                </c:pt>
              </c:numCache>
            </c:numRef>
          </c:val>
          <c:smooth val="0"/>
        </c:ser>
        <c:ser>
          <c:idx val="2"/>
          <c:order val="2"/>
          <c:tx>
            <c:v>128Kb cache</c:v>
          </c:tx>
          <c:spPr>
            <a:ln w="28575" cap="rnd">
              <a:solidFill>
                <a:schemeClr val="accent3"/>
              </a:solidFill>
              <a:round/>
            </a:ln>
            <a:effectLst/>
          </c:spPr>
          <c:marker>
            <c:symbol val="circle"/>
            <c:size val="5"/>
            <c:spPr>
              <a:solidFill>
                <a:schemeClr val="accent3"/>
              </a:solidFill>
              <a:ln w="9525">
                <a:solidFill>
                  <a:schemeClr val="accent3"/>
                </a:solidFill>
              </a:ln>
              <a:effectLst/>
            </c:spPr>
          </c:marker>
          <c:val>
            <c:numRef>
              <c:f>'Experiment 1'!$N$15:$N$20</c:f>
              <c:numCache>
                <c:formatCode>General</c:formatCode>
                <c:ptCount val="6"/>
                <c:pt idx="0">
                  <c:v>6359212</c:v>
                </c:pt>
                <c:pt idx="1">
                  <c:v>9633552</c:v>
                </c:pt>
                <c:pt idx="2">
                  <c:v>13482848</c:v>
                </c:pt>
                <c:pt idx="3">
                  <c:v>20943104</c:v>
                </c:pt>
                <c:pt idx="4">
                  <c:v>35895936</c:v>
                </c:pt>
                <c:pt idx="5">
                  <c:v>66525184</c:v>
                </c:pt>
              </c:numCache>
            </c:numRef>
          </c:val>
          <c:smooth val="0"/>
        </c:ser>
        <c:dLbls>
          <c:showLegendKey val="0"/>
          <c:showVal val="0"/>
          <c:showCatName val="0"/>
          <c:showSerName val="0"/>
          <c:showPercent val="0"/>
          <c:showBubbleSize val="0"/>
        </c:dLbls>
        <c:marker val="1"/>
        <c:smooth val="0"/>
        <c:axId val="403939144"/>
        <c:axId val="403933264"/>
      </c:lineChart>
      <c:catAx>
        <c:axId val="40393914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Block</a:t>
                </a:r>
                <a:r>
                  <a:rPr lang="en-US" baseline="0"/>
                  <a:t> Size</a:t>
                </a:r>
                <a:endParaRPr lang="en-US"/>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3933264"/>
        <c:crosses val="autoZero"/>
        <c:auto val="1"/>
        <c:lblAlgn val="ctr"/>
        <c:lblOffset val="100"/>
        <c:noMultiLvlLbl val="0"/>
      </c:catAx>
      <c:valAx>
        <c:axId val="40393326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Bytes</a:t>
                </a:r>
                <a:r>
                  <a:rPr lang="en-US" baseline="0"/>
                  <a:t> Written Back</a:t>
                </a:r>
                <a:endParaRPr lang="en-US"/>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3939144"/>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Large2</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1Kb cache</c:v>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[1]Sheet1!$C$3:$C$8</c:f>
              <c:numCache>
                <c:formatCode>General</c:formatCode>
                <c:ptCount val="6"/>
                <c:pt idx="0">
                  <c:v>4</c:v>
                </c:pt>
                <c:pt idx="1">
                  <c:v>16</c:v>
                </c:pt>
                <c:pt idx="2">
                  <c:v>32</c:v>
                </c:pt>
                <c:pt idx="3">
                  <c:v>64</c:v>
                </c:pt>
                <c:pt idx="4">
                  <c:v>128</c:v>
                </c:pt>
                <c:pt idx="5">
                  <c:v>256</c:v>
                </c:pt>
              </c:numCache>
            </c:numRef>
          </c:cat>
          <c:val>
            <c:numRef>
              <c:f>'Experiment 1'!$N$22:$N$27</c:f>
              <c:numCache>
                <c:formatCode>General</c:formatCode>
                <c:ptCount val="6"/>
                <c:pt idx="0">
                  <c:v>2438584</c:v>
                </c:pt>
                <c:pt idx="1">
                  <c:v>85931088</c:v>
                </c:pt>
                <c:pt idx="2">
                  <c:v>169621312</c:v>
                </c:pt>
                <c:pt idx="3">
                  <c:v>324516800</c:v>
                </c:pt>
                <c:pt idx="4">
                  <c:v>449618176</c:v>
                </c:pt>
                <c:pt idx="5">
                  <c:v>746642176</c:v>
                </c:pt>
              </c:numCache>
            </c:numRef>
          </c:val>
          <c:smooth val="0"/>
        </c:ser>
        <c:ser>
          <c:idx val="1"/>
          <c:order val="1"/>
          <c:tx>
            <c:v>16Kb cache</c:v>
          </c:tx>
          <c:spPr>
            <a:ln w="28575" cap="rnd">
              <a:solidFill>
                <a:schemeClr val="accent2"/>
              </a:solidFill>
              <a:round/>
            </a:ln>
            <a:effectLst/>
          </c:spPr>
          <c:marker>
            <c:symbol val="circle"/>
            <c:size val="5"/>
            <c:spPr>
              <a:solidFill>
                <a:schemeClr val="accent2"/>
              </a:solidFill>
              <a:ln w="9525">
                <a:solidFill>
                  <a:schemeClr val="accent2"/>
                </a:solidFill>
              </a:ln>
              <a:effectLst/>
            </c:spPr>
          </c:marker>
          <c:val>
            <c:numRef>
              <c:f>'Experiment 1'!$N$28:$N$33</c:f>
              <c:numCache>
                <c:formatCode>General</c:formatCode>
                <c:ptCount val="6"/>
                <c:pt idx="0">
                  <c:v>21243904</c:v>
                </c:pt>
                <c:pt idx="1">
                  <c:v>82407296</c:v>
                </c:pt>
                <c:pt idx="2">
                  <c:v>161323552</c:v>
                </c:pt>
                <c:pt idx="3">
                  <c:v>302129088</c:v>
                </c:pt>
                <c:pt idx="4">
                  <c:v>349584384</c:v>
                </c:pt>
                <c:pt idx="5">
                  <c:v>417935616</c:v>
                </c:pt>
              </c:numCache>
            </c:numRef>
          </c:val>
          <c:smooth val="0"/>
        </c:ser>
        <c:ser>
          <c:idx val="2"/>
          <c:order val="2"/>
          <c:tx>
            <c:v>128Kb cache</c:v>
          </c:tx>
          <c:spPr>
            <a:ln w="28575" cap="rnd">
              <a:solidFill>
                <a:schemeClr val="accent3"/>
              </a:solidFill>
              <a:round/>
            </a:ln>
            <a:effectLst/>
          </c:spPr>
          <c:marker>
            <c:symbol val="circle"/>
            <c:size val="5"/>
            <c:spPr>
              <a:solidFill>
                <a:schemeClr val="accent3"/>
              </a:solidFill>
              <a:ln w="9525">
                <a:solidFill>
                  <a:schemeClr val="accent3"/>
                </a:solidFill>
              </a:ln>
              <a:effectLst/>
            </c:spPr>
          </c:marker>
          <c:val>
            <c:numRef>
              <c:f>'Experiment 1'!$N$34:$N$39</c:f>
              <c:numCache>
                <c:formatCode>General</c:formatCode>
                <c:ptCount val="6"/>
                <c:pt idx="0">
                  <c:v>19067004</c:v>
                </c:pt>
                <c:pt idx="1">
                  <c:v>75421472</c:v>
                </c:pt>
                <c:pt idx="2">
                  <c:v>151011072</c:v>
                </c:pt>
                <c:pt idx="3">
                  <c:v>286530048</c:v>
                </c:pt>
                <c:pt idx="4">
                  <c:v>322501120</c:v>
                </c:pt>
                <c:pt idx="5">
                  <c:v>364174848</c:v>
                </c:pt>
              </c:numCache>
            </c:numRef>
          </c:val>
          <c:smooth val="0"/>
        </c:ser>
        <c:dLbls>
          <c:showLegendKey val="0"/>
          <c:showVal val="0"/>
          <c:showCatName val="0"/>
          <c:showSerName val="0"/>
          <c:showPercent val="0"/>
          <c:showBubbleSize val="0"/>
        </c:dLbls>
        <c:marker val="1"/>
        <c:smooth val="0"/>
        <c:axId val="403936400"/>
        <c:axId val="403944240"/>
      </c:lineChart>
      <c:catAx>
        <c:axId val="40393640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Block</a:t>
                </a:r>
                <a:r>
                  <a:rPr lang="en-US" baseline="0"/>
                  <a:t> Size</a:t>
                </a:r>
                <a:endParaRPr lang="en-US"/>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3944240"/>
        <c:crosses val="autoZero"/>
        <c:auto val="1"/>
        <c:lblAlgn val="ctr"/>
        <c:lblOffset val="100"/>
        <c:noMultiLvlLbl val="0"/>
      </c:catAx>
      <c:valAx>
        <c:axId val="40394424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Bytes</a:t>
                </a:r>
                <a:r>
                  <a:rPr lang="en-US" baseline="0"/>
                  <a:t> Written Back</a:t>
                </a:r>
                <a:endParaRPr lang="en-US"/>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3936400"/>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Large3</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1Kb cache</c:v>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[1]Sheet1!$C$3:$C$8</c:f>
              <c:numCache>
                <c:formatCode>General</c:formatCode>
                <c:ptCount val="6"/>
                <c:pt idx="0">
                  <c:v>4</c:v>
                </c:pt>
                <c:pt idx="1">
                  <c:v>16</c:v>
                </c:pt>
                <c:pt idx="2">
                  <c:v>32</c:v>
                </c:pt>
                <c:pt idx="3">
                  <c:v>64</c:v>
                </c:pt>
                <c:pt idx="4">
                  <c:v>128</c:v>
                </c:pt>
                <c:pt idx="5">
                  <c:v>256</c:v>
                </c:pt>
              </c:numCache>
            </c:numRef>
          </c:cat>
          <c:val>
            <c:numRef>
              <c:f>'Experiment 1'!$N$41:$N$46</c:f>
              <c:numCache>
                <c:formatCode>General</c:formatCode>
                <c:ptCount val="6"/>
                <c:pt idx="0">
                  <c:v>15443612</c:v>
                </c:pt>
                <c:pt idx="1">
                  <c:v>40408304</c:v>
                </c:pt>
                <c:pt idx="2">
                  <c:v>75258400</c:v>
                </c:pt>
                <c:pt idx="3">
                  <c:v>148782272</c:v>
                </c:pt>
                <c:pt idx="4">
                  <c:v>315955328</c:v>
                </c:pt>
                <c:pt idx="5">
                  <c:v>738810368</c:v>
                </c:pt>
              </c:numCache>
            </c:numRef>
          </c:val>
          <c:smooth val="0"/>
        </c:ser>
        <c:ser>
          <c:idx val="1"/>
          <c:order val="1"/>
          <c:tx>
            <c:v>16Kb cache</c:v>
          </c:tx>
          <c:spPr>
            <a:ln w="28575" cap="rnd">
              <a:solidFill>
                <a:schemeClr val="accent2"/>
              </a:solidFill>
              <a:round/>
            </a:ln>
            <a:effectLst/>
          </c:spPr>
          <c:marker>
            <c:symbol val="circle"/>
            <c:size val="5"/>
            <c:spPr>
              <a:solidFill>
                <a:schemeClr val="accent2"/>
              </a:solidFill>
              <a:ln w="9525">
                <a:solidFill>
                  <a:schemeClr val="accent2"/>
                </a:solidFill>
              </a:ln>
              <a:effectLst/>
            </c:spPr>
          </c:marker>
          <c:val>
            <c:numRef>
              <c:f>'Experiment 1'!$N$47:$N$52</c:f>
              <c:numCache>
                <c:formatCode>General</c:formatCode>
                <c:ptCount val="6"/>
                <c:pt idx="0">
                  <c:v>4226400</c:v>
                </c:pt>
                <c:pt idx="1">
                  <c:v>8212096</c:v>
                </c:pt>
                <c:pt idx="2">
                  <c:v>13467616</c:v>
                </c:pt>
                <c:pt idx="3">
                  <c:v>24619584</c:v>
                </c:pt>
                <c:pt idx="4">
                  <c:v>52250368</c:v>
                </c:pt>
                <c:pt idx="5">
                  <c:v>132130560</c:v>
                </c:pt>
              </c:numCache>
            </c:numRef>
          </c:val>
          <c:smooth val="0"/>
        </c:ser>
        <c:ser>
          <c:idx val="2"/>
          <c:order val="2"/>
          <c:tx>
            <c:v>128Kb cache</c:v>
          </c:tx>
          <c:spPr>
            <a:ln w="28575" cap="rnd">
              <a:solidFill>
                <a:schemeClr val="accent3"/>
              </a:solidFill>
              <a:round/>
            </a:ln>
            <a:effectLst/>
          </c:spPr>
          <c:marker>
            <c:symbol val="circle"/>
            <c:size val="5"/>
            <c:spPr>
              <a:solidFill>
                <a:schemeClr val="accent3"/>
              </a:solidFill>
              <a:ln w="9525">
                <a:solidFill>
                  <a:schemeClr val="accent3"/>
                </a:solidFill>
              </a:ln>
              <a:effectLst/>
            </c:spPr>
          </c:marker>
          <c:val>
            <c:numRef>
              <c:f>'Experiment 1'!$N$53:$N$58</c:f>
              <c:numCache>
                <c:formatCode>General</c:formatCode>
                <c:ptCount val="6"/>
                <c:pt idx="0">
                  <c:v>2266032</c:v>
                </c:pt>
                <c:pt idx="1">
                  <c:v>3513648</c:v>
                </c:pt>
                <c:pt idx="2">
                  <c:v>4413152</c:v>
                </c:pt>
                <c:pt idx="3">
                  <c:v>59752832</c:v>
                </c:pt>
                <c:pt idx="4">
                  <c:v>9606400</c:v>
                </c:pt>
                <c:pt idx="5">
                  <c:v>20196608</c:v>
                </c:pt>
              </c:numCache>
            </c:numRef>
          </c:val>
          <c:smooth val="0"/>
        </c:ser>
        <c:dLbls>
          <c:showLegendKey val="0"/>
          <c:showVal val="0"/>
          <c:showCatName val="0"/>
          <c:showSerName val="0"/>
          <c:showPercent val="0"/>
          <c:showBubbleSize val="0"/>
        </c:dLbls>
        <c:marker val="1"/>
        <c:smooth val="0"/>
        <c:axId val="403944632"/>
        <c:axId val="403942672"/>
      </c:lineChart>
      <c:catAx>
        <c:axId val="40394463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Block</a:t>
                </a:r>
                <a:r>
                  <a:rPr lang="en-US" baseline="0"/>
                  <a:t> Size</a:t>
                </a:r>
                <a:endParaRPr lang="en-US"/>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3942672"/>
        <c:crosses val="autoZero"/>
        <c:auto val="1"/>
        <c:lblAlgn val="ctr"/>
        <c:lblOffset val="100"/>
        <c:noMultiLvlLbl val="0"/>
      </c:catAx>
      <c:valAx>
        <c:axId val="40394267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Bytes</a:t>
                </a:r>
                <a:r>
                  <a:rPr lang="en-US" baseline="0"/>
                  <a:t> Written Back</a:t>
                </a:r>
                <a:endParaRPr lang="en-US"/>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3944632"/>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Experiment</a:t>
            </a:r>
            <a:r>
              <a:rPr lang="en-US" baseline="0"/>
              <a:t> 2</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tx>
            <c:v>Large1 LRU</c:v>
          </c:tx>
          <c:spPr>
            <a:solidFill>
              <a:schemeClr val="accent1"/>
            </a:solidFill>
            <a:ln>
              <a:noFill/>
            </a:ln>
            <a:effectLst/>
          </c:spPr>
          <c:invertIfNegative val="0"/>
          <c:cat>
            <c:strLit>
              <c:ptCount val="1"/>
              <c:pt idx="0">
                <c:v>Trace and Replacement</c:v>
              </c:pt>
            </c:strLit>
          </c:cat>
          <c:val>
            <c:numRef>
              <c:f>'Experiment 2'!$K$3</c:f>
              <c:numCache>
                <c:formatCode>General</c:formatCode>
                <c:ptCount val="1"/>
                <c:pt idx="0">
                  <c:v>0.21124329044463386</c:v>
                </c:pt>
              </c:numCache>
            </c:numRef>
          </c:val>
        </c:ser>
        <c:ser>
          <c:idx val="1"/>
          <c:order val="1"/>
          <c:tx>
            <c:v>Large1 FIFO</c:v>
          </c:tx>
          <c:spPr>
            <a:solidFill>
              <a:schemeClr val="accent2"/>
            </a:solidFill>
            <a:ln>
              <a:noFill/>
            </a:ln>
            <a:effectLst/>
          </c:spPr>
          <c:invertIfNegative val="0"/>
          <c:cat>
            <c:strLit>
              <c:ptCount val="1"/>
              <c:pt idx="0">
                <c:v>Trace and Replacement</c:v>
              </c:pt>
            </c:strLit>
          </c:cat>
          <c:val>
            <c:numRef>
              <c:f>'Experiment 2'!$K$4</c:f>
              <c:numCache>
                <c:formatCode>General</c:formatCode>
                <c:ptCount val="1"/>
                <c:pt idx="0">
                  <c:v>0.2381269143905333</c:v>
                </c:pt>
              </c:numCache>
            </c:numRef>
          </c:val>
        </c:ser>
        <c:ser>
          <c:idx val="2"/>
          <c:order val="2"/>
          <c:tx>
            <c:v>Large2 LRU</c:v>
          </c:tx>
          <c:spPr>
            <a:solidFill>
              <a:schemeClr val="accent3"/>
            </a:solidFill>
            <a:ln>
              <a:noFill/>
            </a:ln>
            <a:effectLst/>
          </c:spPr>
          <c:invertIfNegative val="0"/>
          <c:cat>
            <c:strLit>
              <c:ptCount val="1"/>
              <c:pt idx="0">
                <c:v>Trace and Replacement</c:v>
              </c:pt>
            </c:strLit>
          </c:cat>
          <c:val>
            <c:numRef>
              <c:f>'Experiment 2'!$K$5</c:f>
              <c:numCache>
                <c:formatCode>General</c:formatCode>
                <c:ptCount val="1"/>
                <c:pt idx="0">
                  <c:v>0.52280254515832558</c:v>
                </c:pt>
              </c:numCache>
            </c:numRef>
          </c:val>
        </c:ser>
        <c:ser>
          <c:idx val="3"/>
          <c:order val="3"/>
          <c:tx>
            <c:v>Large2 FIFO</c:v>
          </c:tx>
          <c:spPr>
            <a:solidFill>
              <a:schemeClr val="accent4"/>
            </a:solidFill>
            <a:ln>
              <a:noFill/>
            </a:ln>
            <a:effectLst/>
          </c:spPr>
          <c:invertIfNegative val="0"/>
          <c:cat>
            <c:strLit>
              <c:ptCount val="1"/>
              <c:pt idx="0">
                <c:v>Trace and Replacement</c:v>
              </c:pt>
            </c:strLit>
          </c:cat>
          <c:val>
            <c:numRef>
              <c:f>'Experiment 2'!$K$6</c:f>
              <c:numCache>
                <c:formatCode>General</c:formatCode>
                <c:ptCount val="1"/>
                <c:pt idx="0">
                  <c:v>0.52983973805171325</c:v>
                </c:pt>
              </c:numCache>
            </c:numRef>
          </c:val>
        </c:ser>
        <c:ser>
          <c:idx val="4"/>
          <c:order val="4"/>
          <c:tx>
            <c:v>Large3 LRU</c:v>
          </c:tx>
          <c:spPr>
            <a:solidFill>
              <a:schemeClr val="accent5"/>
            </a:solidFill>
            <a:ln>
              <a:noFill/>
            </a:ln>
            <a:effectLst/>
          </c:spPr>
          <c:invertIfNegative val="0"/>
          <c:cat>
            <c:strLit>
              <c:ptCount val="1"/>
              <c:pt idx="0">
                <c:v>Trace and Replacement</c:v>
              </c:pt>
            </c:strLit>
          </c:cat>
          <c:val>
            <c:numRef>
              <c:f>'Experiment 2'!$K$7</c:f>
              <c:numCache>
                <c:formatCode>General</c:formatCode>
                <c:ptCount val="1"/>
                <c:pt idx="0">
                  <c:v>0.24556249609653977</c:v>
                </c:pt>
              </c:numCache>
            </c:numRef>
          </c:val>
        </c:ser>
        <c:ser>
          <c:idx val="5"/>
          <c:order val="5"/>
          <c:tx>
            <c:v>Large3 FIFO</c:v>
          </c:tx>
          <c:spPr>
            <a:solidFill>
              <a:schemeClr val="accent6"/>
            </a:solidFill>
            <a:ln>
              <a:noFill/>
            </a:ln>
            <a:effectLst/>
          </c:spPr>
          <c:invertIfNegative val="0"/>
          <c:cat>
            <c:strLit>
              <c:ptCount val="1"/>
              <c:pt idx="0">
                <c:v>Trace and Replacement</c:v>
              </c:pt>
            </c:strLit>
          </c:cat>
          <c:val>
            <c:numRef>
              <c:f>'Experiment 2'!$K$8</c:f>
              <c:numCache>
                <c:formatCode>General</c:formatCode>
                <c:ptCount val="1"/>
                <c:pt idx="0">
                  <c:v>0.26416250852051631</c:v>
                </c:pt>
              </c:numCache>
            </c:numRef>
          </c:val>
        </c:ser>
        <c:dLbls>
          <c:showLegendKey val="0"/>
          <c:showVal val="0"/>
          <c:showCatName val="0"/>
          <c:showSerName val="0"/>
          <c:showPercent val="0"/>
          <c:showBubbleSize val="0"/>
        </c:dLbls>
        <c:gapWidth val="182"/>
        <c:axId val="585034632"/>
        <c:axId val="585036200"/>
      </c:barChart>
      <c:catAx>
        <c:axId val="585034632"/>
        <c:scaling>
          <c:orientation val="minMax"/>
        </c:scaling>
        <c:delete val="1"/>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Trace</a:t>
                </a:r>
                <a:r>
                  <a:rPr lang="en-US" baseline="0"/>
                  <a:t> and Replacemnt</a:t>
                </a:r>
                <a:endParaRPr lang="en-US"/>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crossAx val="585036200"/>
        <c:crosses val="autoZero"/>
        <c:auto val="1"/>
        <c:lblAlgn val="ctr"/>
        <c:lblOffset val="100"/>
        <c:noMultiLvlLbl val="0"/>
      </c:catAx>
      <c:valAx>
        <c:axId val="585036200"/>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Miss</a:t>
                </a:r>
                <a:r>
                  <a:rPr lang="en-US" baseline="0"/>
                  <a:t> Rate</a:t>
                </a:r>
                <a:endParaRPr lang="en-US"/>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5034632"/>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Experiment</a:t>
            </a:r>
            <a:r>
              <a:rPr lang="en-US" baseline="0"/>
              <a:t> 3</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tx>
            <c:v>Large1 1way</c:v>
          </c:tx>
          <c:spPr>
            <a:solidFill>
              <a:schemeClr val="accent1"/>
            </a:solidFill>
            <a:ln>
              <a:noFill/>
            </a:ln>
            <a:effectLst/>
          </c:spPr>
          <c:invertIfNegative val="0"/>
          <c:val>
            <c:numRef>
              <c:f>'Experiment 3'!$K$3</c:f>
              <c:numCache>
                <c:formatCode>General</c:formatCode>
                <c:ptCount val="1"/>
                <c:pt idx="0">
                  <c:v>0.31759751882995635</c:v>
                </c:pt>
              </c:numCache>
            </c:numRef>
          </c:val>
        </c:ser>
        <c:ser>
          <c:idx val="1"/>
          <c:order val="1"/>
          <c:tx>
            <c:v>Large1 4way</c:v>
          </c:tx>
          <c:spPr>
            <a:solidFill>
              <a:schemeClr val="accent2"/>
            </a:solidFill>
            <a:ln>
              <a:noFill/>
            </a:ln>
            <a:effectLst/>
          </c:spPr>
          <c:invertIfNegative val="0"/>
          <c:val>
            <c:numRef>
              <c:f>'Experiment 3'!$K$4</c:f>
              <c:numCache>
                <c:formatCode>General</c:formatCode>
                <c:ptCount val="1"/>
                <c:pt idx="0">
                  <c:v>0.21400292027971476</c:v>
                </c:pt>
              </c:numCache>
            </c:numRef>
          </c:val>
        </c:ser>
        <c:ser>
          <c:idx val="2"/>
          <c:order val="2"/>
          <c:tx>
            <c:v>Large1 8way</c:v>
          </c:tx>
          <c:spPr>
            <a:solidFill>
              <a:schemeClr val="accent3"/>
            </a:solidFill>
            <a:ln>
              <a:noFill/>
            </a:ln>
            <a:effectLst/>
          </c:spPr>
          <c:invertIfNegative val="0"/>
          <c:val>
            <c:numRef>
              <c:f>'Experiment 3'!$K$5</c:f>
              <c:numCache>
                <c:formatCode>General</c:formatCode>
                <c:ptCount val="1"/>
                <c:pt idx="0">
                  <c:v>0.2082298732229339</c:v>
                </c:pt>
              </c:numCache>
            </c:numRef>
          </c:val>
        </c:ser>
        <c:ser>
          <c:idx val="3"/>
          <c:order val="3"/>
          <c:tx>
            <c:v>Large2 1way</c:v>
          </c:tx>
          <c:spPr>
            <a:solidFill>
              <a:schemeClr val="accent4"/>
            </a:solidFill>
            <a:ln>
              <a:noFill/>
            </a:ln>
            <a:effectLst/>
          </c:spPr>
          <c:invertIfNegative val="0"/>
          <c:val>
            <c:numRef>
              <c:f>'Experiment 3'!$K$6</c:f>
              <c:numCache>
                <c:formatCode>General</c:formatCode>
                <c:ptCount val="1"/>
                <c:pt idx="0">
                  <c:v>0.55793075707250539</c:v>
                </c:pt>
              </c:numCache>
            </c:numRef>
          </c:val>
        </c:ser>
        <c:ser>
          <c:idx val="4"/>
          <c:order val="4"/>
          <c:tx>
            <c:v>Large2 4way</c:v>
          </c:tx>
          <c:spPr>
            <a:solidFill>
              <a:schemeClr val="accent5"/>
            </a:solidFill>
            <a:ln>
              <a:noFill/>
            </a:ln>
            <a:effectLst/>
          </c:spPr>
          <c:invertIfNegative val="0"/>
          <c:val>
            <c:numRef>
              <c:f>'Experiment 3'!$K$7</c:f>
              <c:numCache>
                <c:formatCode>General</c:formatCode>
                <c:ptCount val="1"/>
                <c:pt idx="0">
                  <c:v>0.52280254515832558</c:v>
                </c:pt>
              </c:numCache>
            </c:numRef>
          </c:val>
        </c:ser>
        <c:ser>
          <c:idx val="5"/>
          <c:order val="5"/>
          <c:tx>
            <c:v>Large2 8way</c:v>
          </c:tx>
          <c:spPr>
            <a:solidFill>
              <a:schemeClr val="accent6"/>
            </a:solidFill>
            <a:ln>
              <a:noFill/>
            </a:ln>
            <a:effectLst/>
          </c:spPr>
          <c:invertIfNegative val="0"/>
          <c:val>
            <c:numRef>
              <c:f>'Experiment 3'!$K$8</c:f>
              <c:numCache>
                <c:formatCode>General</c:formatCode>
                <c:ptCount val="1"/>
                <c:pt idx="0">
                  <c:v>0.52166575654666336</c:v>
                </c:pt>
              </c:numCache>
            </c:numRef>
          </c:val>
        </c:ser>
        <c:ser>
          <c:idx val="6"/>
          <c:order val="6"/>
          <c:tx>
            <c:v>Large3 1way</c:v>
          </c:tx>
          <c:spPr>
            <a:solidFill>
              <a:schemeClr val="accent1">
                <a:lumMod val="60000"/>
              </a:schemeClr>
            </a:solidFill>
            <a:ln>
              <a:noFill/>
            </a:ln>
            <a:effectLst/>
          </c:spPr>
          <c:invertIfNegative val="0"/>
          <c:val>
            <c:numRef>
              <c:f>'Experiment 3'!$K$9</c:f>
              <c:numCache>
                <c:formatCode>General</c:formatCode>
                <c:ptCount val="1"/>
                <c:pt idx="0">
                  <c:v>0.30445893833821652</c:v>
                </c:pt>
              </c:numCache>
            </c:numRef>
          </c:val>
        </c:ser>
        <c:ser>
          <c:idx val="7"/>
          <c:order val="7"/>
          <c:tx>
            <c:v>Large3 4way</c:v>
          </c:tx>
          <c:spPr>
            <a:solidFill>
              <a:schemeClr val="accent2">
                <a:lumMod val="60000"/>
              </a:schemeClr>
            </a:solidFill>
            <a:ln>
              <a:noFill/>
            </a:ln>
            <a:effectLst/>
          </c:spPr>
          <c:invertIfNegative val="0"/>
          <c:val>
            <c:numRef>
              <c:f>'Experiment 3'!$K$10</c:f>
              <c:numCache>
                <c:formatCode>General</c:formatCode>
                <c:ptCount val="1"/>
                <c:pt idx="0">
                  <c:v>0.24556249609653977</c:v>
                </c:pt>
              </c:numCache>
            </c:numRef>
          </c:val>
        </c:ser>
        <c:ser>
          <c:idx val="8"/>
          <c:order val="8"/>
          <c:tx>
            <c:v>Large3 8way</c:v>
          </c:tx>
          <c:spPr>
            <a:solidFill>
              <a:schemeClr val="accent3">
                <a:lumMod val="60000"/>
              </a:schemeClr>
            </a:solidFill>
            <a:ln>
              <a:noFill/>
            </a:ln>
            <a:effectLst/>
          </c:spPr>
          <c:invertIfNegative val="0"/>
          <c:val>
            <c:numRef>
              <c:f>'Experiment 3'!$K$11</c:f>
              <c:numCache>
                <c:formatCode>General</c:formatCode>
                <c:ptCount val="1"/>
                <c:pt idx="0">
                  <c:v>0.23436193459095064</c:v>
                </c:pt>
              </c:numCache>
            </c:numRef>
          </c:val>
        </c:ser>
        <c:dLbls>
          <c:showLegendKey val="0"/>
          <c:showVal val="0"/>
          <c:showCatName val="0"/>
          <c:showSerName val="0"/>
          <c:showPercent val="0"/>
          <c:showBubbleSize val="0"/>
        </c:dLbls>
        <c:gapWidth val="182"/>
        <c:axId val="403937184"/>
        <c:axId val="403929344"/>
      </c:barChart>
      <c:catAx>
        <c:axId val="403937184"/>
        <c:scaling>
          <c:orientation val="minMax"/>
        </c:scaling>
        <c:delete val="1"/>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Trace</a:t>
                </a:r>
                <a:r>
                  <a:rPr lang="en-US" baseline="0"/>
                  <a:t> and associativity</a:t>
                </a:r>
                <a:endParaRPr lang="en-US"/>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majorTickMark val="none"/>
        <c:minorTickMark val="none"/>
        <c:tickLblPos val="nextTo"/>
        <c:crossAx val="403929344"/>
        <c:crosses val="autoZero"/>
        <c:auto val="1"/>
        <c:lblAlgn val="ctr"/>
        <c:lblOffset val="100"/>
        <c:noMultiLvlLbl val="0"/>
      </c:catAx>
      <c:valAx>
        <c:axId val="403929344"/>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Miss</a:t>
                </a:r>
                <a:r>
                  <a:rPr lang="en-US" baseline="0"/>
                  <a:t> Rate</a:t>
                </a:r>
                <a:endParaRPr lang="en-US"/>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3937184"/>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chart" Target="../charts/chart7.xml"/></Relationships>
</file>

<file path=xl/drawings/_rels/drawing3.xml.rels><?xml version="1.0" encoding="UTF-8" standalone="yes"?>
<Relationships xmlns="http://schemas.openxmlformats.org/package/2006/relationships"><Relationship Id="rId1"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0</xdr:col>
      <xdr:colOff>123264</xdr:colOff>
      <xdr:row>60</xdr:row>
      <xdr:rowOff>22411</xdr:rowOff>
    </xdr:from>
    <xdr:to>
      <xdr:col>6</xdr:col>
      <xdr:colOff>515470</xdr:colOff>
      <xdr:row>74</xdr:row>
      <xdr:rowOff>98611</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44823</xdr:colOff>
      <xdr:row>59</xdr:row>
      <xdr:rowOff>178175</xdr:rowOff>
    </xdr:from>
    <xdr:to>
      <xdr:col>14</xdr:col>
      <xdr:colOff>156882</xdr:colOff>
      <xdr:row>74</xdr:row>
      <xdr:rowOff>63875</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257734</xdr:colOff>
      <xdr:row>60</xdr:row>
      <xdr:rowOff>10085</xdr:rowOff>
    </xdr:from>
    <xdr:to>
      <xdr:col>21</xdr:col>
      <xdr:colOff>593911</xdr:colOff>
      <xdr:row>74</xdr:row>
      <xdr:rowOff>86285</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112059</xdr:colOff>
      <xdr:row>77</xdr:row>
      <xdr:rowOff>99732</xdr:rowOff>
    </xdr:from>
    <xdr:to>
      <xdr:col>6</xdr:col>
      <xdr:colOff>504265</xdr:colOff>
      <xdr:row>93</xdr:row>
      <xdr:rowOff>20171</xdr:rowOff>
    </xdr:to>
    <xdr:graphicFrame macro="">
      <xdr:nvGraphicFramePr>
        <xdr:cNvPr id="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7</xdr:col>
      <xdr:colOff>56030</xdr:colOff>
      <xdr:row>77</xdr:row>
      <xdr:rowOff>99733</xdr:rowOff>
    </xdr:from>
    <xdr:to>
      <xdr:col>14</xdr:col>
      <xdr:colOff>168089</xdr:colOff>
      <xdr:row>93</xdr:row>
      <xdr:rowOff>20172</xdr:rowOff>
    </xdr:to>
    <xdr:graphicFrame macro="">
      <xdr:nvGraphicFramePr>
        <xdr:cNvPr id="6"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14</xdr:col>
      <xdr:colOff>268941</xdr:colOff>
      <xdr:row>77</xdr:row>
      <xdr:rowOff>88527</xdr:rowOff>
    </xdr:from>
    <xdr:to>
      <xdr:col>22</xdr:col>
      <xdr:colOff>0</xdr:colOff>
      <xdr:row>93</xdr:row>
      <xdr:rowOff>8966</xdr:rowOff>
    </xdr:to>
    <xdr:graphicFrame macro="">
      <xdr:nvGraphicFramePr>
        <xdr:cNvPr id="7" name="Chart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390525</xdr:colOff>
      <xdr:row>8</xdr:row>
      <xdr:rowOff>185737</xdr:rowOff>
    </xdr:from>
    <xdr:to>
      <xdr:col>9</xdr:col>
      <xdr:colOff>85725</xdr:colOff>
      <xdr:row>23</xdr:row>
      <xdr:rowOff>71437</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xdr:col>
      <xdr:colOff>419100</xdr:colOff>
      <xdr:row>12</xdr:row>
      <xdr:rowOff>61912</xdr:rowOff>
    </xdr:from>
    <xdr:to>
      <xdr:col>9</xdr:col>
      <xdr:colOff>114300</xdr:colOff>
      <xdr:row>26</xdr:row>
      <xdr:rowOff>138112</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graph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3">
          <cell r="C3">
            <v>4</v>
          </cell>
          <cell r="M3">
            <v>0.36005616503769111</v>
          </cell>
          <cell r="N3">
            <v>8896960</v>
          </cell>
        </row>
        <row r="4">
          <cell r="C4">
            <v>16</v>
          </cell>
          <cell r="M4">
            <v>0.31152449343955502</v>
          </cell>
          <cell r="N4">
            <v>25361856</v>
          </cell>
        </row>
        <row r="5">
          <cell r="C5">
            <v>32</v>
          </cell>
          <cell r="M5">
            <v>0.36734283620627772</v>
          </cell>
          <cell r="N5">
            <v>67287392</v>
          </cell>
        </row>
        <row r="6">
          <cell r="C6">
            <v>64</v>
          </cell>
          <cell r="M6">
            <v>0.57458315216418221</v>
          </cell>
          <cell r="N6">
            <v>215512384</v>
          </cell>
        </row>
        <row r="7">
          <cell r="C7">
            <v>128</v>
          </cell>
          <cell r="M7">
            <v>0.57605045391804199</v>
          </cell>
          <cell r="N7">
            <v>537259904</v>
          </cell>
        </row>
        <row r="8">
          <cell r="C8">
            <v>256</v>
          </cell>
          <cell r="M8">
            <v>0.67162267712675883</v>
          </cell>
          <cell r="N8">
            <v>1496275200</v>
          </cell>
        </row>
        <row r="9">
          <cell r="C9">
            <v>4</v>
          </cell>
          <cell r="M9">
            <v>0.25894460913703582</v>
          </cell>
          <cell r="N9">
            <v>7354900</v>
          </cell>
        </row>
        <row r="10">
          <cell r="C10">
            <v>16</v>
          </cell>
          <cell r="M10">
            <v>0.18096643879461341</v>
          </cell>
          <cell r="N10">
            <v>13349088</v>
          </cell>
        </row>
        <row r="11">
          <cell r="C11">
            <v>32</v>
          </cell>
          <cell r="M11">
            <v>0.16720616882396896</v>
          </cell>
          <cell r="N11">
            <v>21463360</v>
          </cell>
        </row>
        <row r="12">
          <cell r="C12">
            <v>64</v>
          </cell>
          <cell r="M12">
            <v>0.16108021767565905</v>
          </cell>
          <cell r="N12">
            <v>38220416</v>
          </cell>
        </row>
        <row r="13">
          <cell r="C13">
            <v>128</v>
          </cell>
          <cell r="M13">
            <v>0.1609543588435377</v>
          </cell>
          <cell r="N13">
            <v>75956736</v>
          </cell>
        </row>
        <row r="14">
          <cell r="C14">
            <v>256</v>
          </cell>
          <cell r="M14">
            <v>0.17006018456995686</v>
          </cell>
          <cell r="N14">
            <v>173242368</v>
          </cell>
        </row>
        <row r="15">
          <cell r="C15">
            <v>4</v>
          </cell>
          <cell r="M15">
            <v>0.18221021053183159</v>
          </cell>
          <cell r="N15">
            <v>6359212</v>
          </cell>
        </row>
        <row r="16">
          <cell r="C16">
            <v>16</v>
          </cell>
          <cell r="M16">
            <v>0.10647519215976023</v>
          </cell>
          <cell r="N16">
            <v>9633552</v>
          </cell>
        </row>
        <row r="17">
          <cell r="C17">
            <v>32</v>
          </cell>
          <cell r="M17">
            <v>9.1183886127160135E-2</v>
          </cell>
          <cell r="N17">
            <v>13482848</v>
          </cell>
        </row>
        <row r="18">
          <cell r="C18">
            <v>64</v>
          </cell>
          <cell r="M18">
            <v>8.301383773672244E-2</v>
          </cell>
          <cell r="N18">
            <v>20943104</v>
          </cell>
        </row>
        <row r="19">
          <cell r="C19">
            <v>128</v>
          </cell>
          <cell r="M19">
            <v>7.8925610399730742E-2</v>
          </cell>
          <cell r="N19">
            <v>35895936</v>
          </cell>
        </row>
        <row r="20">
          <cell r="C20">
            <v>256</v>
          </cell>
          <cell r="M20">
            <v>7.7254161743547267E-2</v>
          </cell>
          <cell r="N20">
            <v>66525184</v>
          </cell>
        </row>
        <row r="22">
          <cell r="C22">
            <v>4</v>
          </cell>
          <cell r="M22" t="e">
            <v>#DIV/0!</v>
          </cell>
          <cell r="N22">
            <v>2438584</v>
          </cell>
        </row>
        <row r="23">
          <cell r="C23">
            <v>16</v>
          </cell>
          <cell r="M23" t="e">
            <v>#DIV/0!</v>
          </cell>
          <cell r="N23">
            <v>85931088</v>
          </cell>
        </row>
        <row r="24">
          <cell r="C24">
            <v>32</v>
          </cell>
          <cell r="M24" t="e">
            <v>#DIV/0!</v>
          </cell>
          <cell r="N24">
            <v>169621312</v>
          </cell>
        </row>
        <row r="25">
          <cell r="C25">
            <v>64</v>
          </cell>
          <cell r="M25" t="e">
            <v>#DIV/0!</v>
          </cell>
          <cell r="N25">
            <v>324516800</v>
          </cell>
        </row>
        <row r="26">
          <cell r="C26">
            <v>128</v>
          </cell>
          <cell r="M26" t="e">
            <v>#DIV/0!</v>
          </cell>
          <cell r="N26">
            <v>449618176</v>
          </cell>
        </row>
        <row r="27">
          <cell r="C27">
            <v>256</v>
          </cell>
          <cell r="M27" t="e">
            <v>#DIV/0!</v>
          </cell>
          <cell r="N27">
            <v>746642176</v>
          </cell>
        </row>
        <row r="28">
          <cell r="M28" t="e">
            <v>#DIV/0!</v>
          </cell>
          <cell r="N28">
            <v>21243904</v>
          </cell>
        </row>
        <row r="29">
          <cell r="M29" t="e">
            <v>#DIV/0!</v>
          </cell>
          <cell r="N29">
            <v>82407296</v>
          </cell>
        </row>
        <row r="30">
          <cell r="M30" t="e">
            <v>#DIV/0!</v>
          </cell>
          <cell r="N30">
            <v>161323552</v>
          </cell>
        </row>
        <row r="31">
          <cell r="M31" t="e">
            <v>#DIV/0!</v>
          </cell>
          <cell r="N31">
            <v>302129088</v>
          </cell>
        </row>
        <row r="32">
          <cell r="M32" t="e">
            <v>#DIV/0!</v>
          </cell>
          <cell r="N32">
            <v>349584384</v>
          </cell>
        </row>
        <row r="33">
          <cell r="M33" t="e">
            <v>#DIV/0!</v>
          </cell>
          <cell r="N33">
            <v>417935616</v>
          </cell>
        </row>
        <row r="34">
          <cell r="M34" t="e">
            <v>#DIV/0!</v>
          </cell>
          <cell r="N34">
            <v>19067004</v>
          </cell>
        </row>
        <row r="35">
          <cell r="M35" t="e">
            <v>#DIV/0!</v>
          </cell>
          <cell r="N35">
            <v>75421472</v>
          </cell>
        </row>
        <row r="36">
          <cell r="M36" t="e">
            <v>#DIV/0!</v>
          </cell>
          <cell r="N36">
            <v>151011072</v>
          </cell>
        </row>
        <row r="37">
          <cell r="M37" t="e">
            <v>#DIV/0!</v>
          </cell>
          <cell r="N37">
            <v>286530048</v>
          </cell>
        </row>
        <row r="38">
          <cell r="M38" t="e">
            <v>#DIV/0!</v>
          </cell>
          <cell r="N38">
            <v>322501120</v>
          </cell>
        </row>
        <row r="39">
          <cell r="M39" t="e">
            <v>#DIV/0!</v>
          </cell>
          <cell r="N39">
            <v>364174848</v>
          </cell>
        </row>
        <row r="41">
          <cell r="M41" t="e">
            <v>#DIV/0!</v>
          </cell>
          <cell r="N41">
            <v>15443612</v>
          </cell>
        </row>
        <row r="42">
          <cell r="M42" t="e">
            <v>#DIV/0!</v>
          </cell>
          <cell r="N42">
            <v>40408304</v>
          </cell>
        </row>
        <row r="43">
          <cell r="M43" t="e">
            <v>#DIV/0!</v>
          </cell>
          <cell r="N43">
            <v>75258400</v>
          </cell>
        </row>
        <row r="44">
          <cell r="M44" t="e">
            <v>#DIV/0!</v>
          </cell>
          <cell r="N44">
            <v>148782272</v>
          </cell>
        </row>
        <row r="45">
          <cell r="M45" t="e">
            <v>#DIV/0!</v>
          </cell>
          <cell r="N45">
            <v>315955328</v>
          </cell>
        </row>
        <row r="46">
          <cell r="M46" t="e">
            <v>#DIV/0!</v>
          </cell>
          <cell r="N46">
            <v>738810368</v>
          </cell>
        </row>
        <row r="47">
          <cell r="M47" t="e">
            <v>#DIV/0!</v>
          </cell>
          <cell r="N47">
            <v>4226400</v>
          </cell>
        </row>
        <row r="48">
          <cell r="M48" t="e">
            <v>#DIV/0!</v>
          </cell>
          <cell r="N48">
            <v>8212096</v>
          </cell>
        </row>
        <row r="49">
          <cell r="M49" t="e">
            <v>#DIV/0!</v>
          </cell>
          <cell r="N49">
            <v>13467616</v>
          </cell>
        </row>
        <row r="50">
          <cell r="M50" t="e">
            <v>#DIV/0!</v>
          </cell>
          <cell r="N50">
            <v>24619584</v>
          </cell>
        </row>
        <row r="51">
          <cell r="M51" t="e">
            <v>#DIV/0!</v>
          </cell>
          <cell r="N51">
            <v>52250368</v>
          </cell>
        </row>
        <row r="52">
          <cell r="M52" t="e">
            <v>#DIV/0!</v>
          </cell>
          <cell r="N52">
            <v>132130560</v>
          </cell>
        </row>
        <row r="53">
          <cell r="M53" t="e">
            <v>#DIV/0!</v>
          </cell>
          <cell r="N53">
            <v>2266032</v>
          </cell>
        </row>
        <row r="54">
          <cell r="M54" t="e">
            <v>#DIV/0!</v>
          </cell>
          <cell r="N54">
            <v>3513648</v>
          </cell>
        </row>
        <row r="55">
          <cell r="M55" t="e">
            <v>#DIV/0!</v>
          </cell>
          <cell r="N55">
            <v>4413152</v>
          </cell>
        </row>
        <row r="56">
          <cell r="M56" t="e">
            <v>#DIV/0!</v>
          </cell>
          <cell r="N56">
            <v>59752832</v>
          </cell>
        </row>
        <row r="57">
          <cell r="M57" t="e">
            <v>#DIV/0!</v>
          </cell>
          <cell r="N57">
            <v>9606400</v>
          </cell>
        </row>
        <row r="58">
          <cell r="M58" t="e">
            <v>#DIV/0!</v>
          </cell>
          <cell r="N58">
            <v>20196608</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Q59"/>
  <sheetViews>
    <sheetView tabSelected="1" zoomScale="85" zoomScaleNormal="85" workbookViewId="0">
      <selection activeCell="R57" sqref="R57"/>
    </sheetView>
  </sheetViews>
  <sheetFormatPr defaultRowHeight="15" x14ac:dyDescent="0.25"/>
  <cols>
    <col min="2" max="2" width="10.140625" bestFit="1" customWidth="1"/>
    <col min="3" max="3" width="9.5703125" bestFit="1" customWidth="1"/>
    <col min="4" max="4" width="12.140625" bestFit="1" customWidth="1"/>
    <col min="5" max="5" width="12.7109375" bestFit="1" customWidth="1"/>
    <col min="9" max="9" width="10.28515625" bestFit="1" customWidth="1"/>
    <col min="10" max="10" width="10" bestFit="1" customWidth="1"/>
    <col min="11" max="11" width="10.28515625" bestFit="1" customWidth="1"/>
  </cols>
  <sheetData>
    <row r="2" spans="1:14" ht="15.75" thickBot="1" x14ac:dyDescent="0.3">
      <c r="A2" s="4" t="s">
        <v>4</v>
      </c>
      <c r="B2" s="4" t="s">
        <v>0</v>
      </c>
      <c r="C2" s="4" t="s">
        <v>1</v>
      </c>
      <c r="D2" s="4" t="s">
        <v>2</v>
      </c>
      <c r="E2" s="5" t="s">
        <v>3</v>
      </c>
      <c r="F2" s="4" t="s">
        <v>6</v>
      </c>
      <c r="G2" s="4" t="s">
        <v>7</v>
      </c>
      <c r="H2" s="5" t="s">
        <v>8</v>
      </c>
      <c r="I2" s="4" t="s">
        <v>9</v>
      </c>
      <c r="J2" s="4" t="s">
        <v>10</v>
      </c>
      <c r="K2" s="4" t="s">
        <v>11</v>
      </c>
      <c r="L2" s="2" t="s">
        <v>19</v>
      </c>
      <c r="M2" s="2" t="s">
        <v>20</v>
      </c>
      <c r="N2" s="2" t="s">
        <v>21</v>
      </c>
    </row>
    <row r="3" spans="1:14" x14ac:dyDescent="0.25">
      <c r="A3" t="s">
        <v>13</v>
      </c>
      <c r="B3">
        <v>1</v>
      </c>
      <c r="C3">
        <v>4</v>
      </c>
      <c r="D3">
        <v>4</v>
      </c>
      <c r="E3" s="1" t="s">
        <v>5</v>
      </c>
      <c r="F3" s="2">
        <v>30438865</v>
      </c>
      <c r="G3" s="2">
        <v>20813032</v>
      </c>
      <c r="H3" s="3">
        <v>9625833</v>
      </c>
      <c r="I3" s="2">
        <v>19479164</v>
      </c>
      <c r="J3" s="2">
        <v>8735461</v>
      </c>
      <c r="K3" s="2">
        <v>2224240</v>
      </c>
      <c r="L3">
        <f>(K3+J3)</f>
        <v>10959701</v>
      </c>
      <c r="M3">
        <f>L3/F3</f>
        <v>0.36005616503769111</v>
      </c>
      <c r="N3">
        <f>K3*C3</f>
        <v>8896960</v>
      </c>
    </row>
    <row r="4" spans="1:14" x14ac:dyDescent="0.25">
      <c r="C4">
        <v>16</v>
      </c>
      <c r="E4" s="1"/>
      <c r="F4" s="2">
        <v>30438865</v>
      </c>
      <c r="G4" s="2">
        <v>20813032</v>
      </c>
      <c r="H4" s="3">
        <v>9625833</v>
      </c>
      <c r="I4" s="2">
        <v>20956413</v>
      </c>
      <c r="J4" s="2">
        <v>7897336</v>
      </c>
      <c r="K4" s="2">
        <v>1585116</v>
      </c>
      <c r="L4">
        <f t="shared" ref="L4:L58" si="0">(K4+J4)</f>
        <v>9482452</v>
      </c>
      <c r="M4">
        <f t="shared" ref="M4:M58" si="1">L4/F4</f>
        <v>0.31152449343955502</v>
      </c>
      <c r="N4">
        <f t="shared" ref="N4:N58" si="2">K4*C4</f>
        <v>25361856</v>
      </c>
    </row>
    <row r="5" spans="1:14" x14ac:dyDescent="0.25">
      <c r="C5">
        <v>32</v>
      </c>
      <c r="E5" s="1"/>
      <c r="F5" s="2">
        <v>30438865</v>
      </c>
      <c r="G5" s="2">
        <v>20813032</v>
      </c>
      <c r="H5" s="3">
        <v>9625833</v>
      </c>
      <c r="I5" s="2">
        <v>19257366</v>
      </c>
      <c r="J5" s="2">
        <v>9078768</v>
      </c>
      <c r="K5" s="2">
        <v>2102731</v>
      </c>
      <c r="L5">
        <f t="shared" si="0"/>
        <v>11181499</v>
      </c>
      <c r="M5">
        <f t="shared" si="1"/>
        <v>0.36734283620627772</v>
      </c>
      <c r="N5">
        <f t="shared" si="2"/>
        <v>67287392</v>
      </c>
    </row>
    <row r="6" spans="1:14" x14ac:dyDescent="0.25">
      <c r="C6">
        <v>64</v>
      </c>
      <c r="E6" s="1"/>
      <c r="F6" s="2">
        <v>30438865</v>
      </c>
      <c r="G6" s="2">
        <v>20813032</v>
      </c>
      <c r="H6" s="3">
        <v>9625833</v>
      </c>
      <c r="I6" s="2">
        <v>15659206</v>
      </c>
      <c r="J6" s="2">
        <v>14122278</v>
      </c>
      <c r="K6" s="2">
        <v>3367381</v>
      </c>
      <c r="L6">
        <f t="shared" si="0"/>
        <v>17489659</v>
      </c>
      <c r="M6">
        <f t="shared" si="1"/>
        <v>0.57458315216418221</v>
      </c>
      <c r="N6">
        <f t="shared" si="2"/>
        <v>215512384</v>
      </c>
    </row>
    <row r="7" spans="1:14" x14ac:dyDescent="0.25">
      <c r="C7">
        <v>128</v>
      </c>
      <c r="E7" s="1"/>
      <c r="F7" s="2">
        <v>30438865</v>
      </c>
      <c r="G7" s="2">
        <v>20813032</v>
      </c>
      <c r="H7" s="3">
        <v>9625833</v>
      </c>
      <c r="I7" s="2">
        <v>12904543</v>
      </c>
      <c r="J7" s="2">
        <v>13336979</v>
      </c>
      <c r="K7" s="2">
        <v>4197343</v>
      </c>
      <c r="L7">
        <f t="shared" si="0"/>
        <v>17534322</v>
      </c>
      <c r="M7">
        <f t="shared" si="1"/>
        <v>0.57605045391804199</v>
      </c>
      <c r="N7">
        <f t="shared" si="2"/>
        <v>537259904</v>
      </c>
    </row>
    <row r="8" spans="1:14" x14ac:dyDescent="0.25">
      <c r="C8" s="6">
        <v>256</v>
      </c>
      <c r="D8" s="6"/>
      <c r="E8" s="7"/>
      <c r="F8" s="2">
        <v>30438865</v>
      </c>
      <c r="G8" s="2">
        <v>20813032</v>
      </c>
      <c r="H8" s="3">
        <v>9625833</v>
      </c>
      <c r="I8" s="8">
        <v>999543</v>
      </c>
      <c r="J8" s="8">
        <v>14598607</v>
      </c>
      <c r="K8" s="8">
        <v>5844825</v>
      </c>
      <c r="L8">
        <f t="shared" si="0"/>
        <v>20443432</v>
      </c>
      <c r="M8">
        <f t="shared" si="1"/>
        <v>0.67162267712675883</v>
      </c>
      <c r="N8">
        <f t="shared" si="2"/>
        <v>1496275200</v>
      </c>
    </row>
    <row r="9" spans="1:14" x14ac:dyDescent="0.25">
      <c r="B9">
        <v>16</v>
      </c>
      <c r="C9">
        <v>4</v>
      </c>
      <c r="E9" s="1"/>
      <c r="F9" s="2">
        <v>30438865</v>
      </c>
      <c r="G9" s="2">
        <v>20813032</v>
      </c>
      <c r="H9" s="3">
        <v>9625833</v>
      </c>
      <c r="I9" s="2">
        <v>22556885</v>
      </c>
      <c r="J9" s="2">
        <v>6043255</v>
      </c>
      <c r="K9" s="2">
        <v>1838725</v>
      </c>
      <c r="L9">
        <f t="shared" si="0"/>
        <v>7881980</v>
      </c>
      <c r="M9">
        <f t="shared" si="1"/>
        <v>0.25894460913703582</v>
      </c>
      <c r="N9">
        <f t="shared" si="2"/>
        <v>7354900</v>
      </c>
    </row>
    <row r="10" spans="1:14" x14ac:dyDescent="0.25">
      <c r="C10">
        <v>16</v>
      </c>
      <c r="E10" s="1"/>
      <c r="F10" s="2">
        <v>30438865</v>
      </c>
      <c r="G10" s="2">
        <v>20813032</v>
      </c>
      <c r="H10" s="3">
        <v>9625833</v>
      </c>
      <c r="I10">
        <v>24930452</v>
      </c>
      <c r="J10">
        <v>4674095</v>
      </c>
      <c r="K10">
        <v>834318</v>
      </c>
      <c r="L10">
        <f t="shared" si="0"/>
        <v>5508413</v>
      </c>
      <c r="M10">
        <f t="shared" si="1"/>
        <v>0.18096643879461341</v>
      </c>
      <c r="N10">
        <f t="shared" si="2"/>
        <v>13349088</v>
      </c>
    </row>
    <row r="11" spans="1:14" x14ac:dyDescent="0.25">
      <c r="C11">
        <v>32</v>
      </c>
      <c r="E11" s="1"/>
      <c r="F11" s="2">
        <v>30438865</v>
      </c>
      <c r="G11" s="2">
        <v>20813032</v>
      </c>
      <c r="H11" s="3">
        <v>9625833</v>
      </c>
      <c r="I11">
        <v>25349299</v>
      </c>
      <c r="J11">
        <v>4418836</v>
      </c>
      <c r="K11">
        <v>670730</v>
      </c>
      <c r="L11">
        <f t="shared" si="0"/>
        <v>5089566</v>
      </c>
      <c r="M11">
        <f t="shared" si="1"/>
        <v>0.16720616882396896</v>
      </c>
      <c r="N11">
        <f t="shared" si="2"/>
        <v>21463360</v>
      </c>
    </row>
    <row r="12" spans="1:14" x14ac:dyDescent="0.25">
      <c r="C12">
        <v>64</v>
      </c>
      <c r="E12" s="1"/>
      <c r="F12" s="2">
        <v>30438865</v>
      </c>
      <c r="G12" s="2">
        <v>20813032</v>
      </c>
      <c r="H12" s="3">
        <v>9625833</v>
      </c>
      <c r="I12" s="2">
        <v>25535766</v>
      </c>
      <c r="J12" s="2">
        <v>4305905</v>
      </c>
      <c r="K12" s="2">
        <v>597194</v>
      </c>
      <c r="L12">
        <f t="shared" si="0"/>
        <v>4903099</v>
      </c>
      <c r="M12">
        <f t="shared" si="1"/>
        <v>0.16108021767565905</v>
      </c>
      <c r="N12">
        <f t="shared" si="2"/>
        <v>38220416</v>
      </c>
    </row>
    <row r="13" spans="1:14" x14ac:dyDescent="0.25">
      <c r="C13">
        <v>128</v>
      </c>
      <c r="E13" s="1"/>
      <c r="F13" s="2">
        <v>30438865</v>
      </c>
      <c r="G13" s="2">
        <v>20813032</v>
      </c>
      <c r="H13" s="3">
        <v>9625833</v>
      </c>
      <c r="I13" s="2">
        <v>25539597</v>
      </c>
      <c r="J13" s="2">
        <v>4305856</v>
      </c>
      <c r="K13" s="2">
        <v>593412</v>
      </c>
      <c r="L13">
        <f t="shared" si="0"/>
        <v>4899268</v>
      </c>
      <c r="M13">
        <f t="shared" si="1"/>
        <v>0.1609543588435377</v>
      </c>
      <c r="N13">
        <f t="shared" si="2"/>
        <v>75956736</v>
      </c>
    </row>
    <row r="14" spans="1:14" x14ac:dyDescent="0.25">
      <c r="C14">
        <v>256</v>
      </c>
      <c r="E14" s="1"/>
      <c r="F14" s="2">
        <v>30438865</v>
      </c>
      <c r="G14" s="2">
        <v>20813032</v>
      </c>
      <c r="H14" s="3">
        <v>9625833</v>
      </c>
      <c r="I14" s="2">
        <v>25262426</v>
      </c>
      <c r="J14" s="2">
        <v>4499711</v>
      </c>
      <c r="K14" s="2">
        <v>676728</v>
      </c>
      <c r="L14">
        <f t="shared" si="0"/>
        <v>5176439</v>
      </c>
      <c r="M14">
        <f t="shared" si="1"/>
        <v>0.17006018456995686</v>
      </c>
      <c r="N14">
        <f t="shared" si="2"/>
        <v>173242368</v>
      </c>
    </row>
    <row r="15" spans="1:14" x14ac:dyDescent="0.25">
      <c r="B15" s="9">
        <v>128</v>
      </c>
      <c r="C15" s="9">
        <v>4</v>
      </c>
      <c r="D15" s="9"/>
      <c r="E15" s="10"/>
      <c r="F15" s="2">
        <v>30438865</v>
      </c>
      <c r="G15" s="2">
        <v>20813032</v>
      </c>
      <c r="H15" s="3">
        <v>9625833</v>
      </c>
      <c r="I15" s="11">
        <v>24892593</v>
      </c>
      <c r="J15" s="11">
        <v>3956469</v>
      </c>
      <c r="K15" s="11">
        <v>1589803</v>
      </c>
      <c r="L15">
        <f t="shared" si="0"/>
        <v>5546272</v>
      </c>
      <c r="M15">
        <f t="shared" si="1"/>
        <v>0.18221021053183159</v>
      </c>
      <c r="N15">
        <f t="shared" si="2"/>
        <v>6359212</v>
      </c>
    </row>
    <row r="16" spans="1:14" x14ac:dyDescent="0.25">
      <c r="C16">
        <v>16</v>
      </c>
      <c r="E16" s="1"/>
      <c r="F16" s="2">
        <v>30438865</v>
      </c>
      <c r="G16" s="2">
        <v>20813032</v>
      </c>
      <c r="H16" s="3">
        <v>9625833</v>
      </c>
      <c r="I16" s="2">
        <v>27197881</v>
      </c>
      <c r="J16" s="2">
        <v>2638887</v>
      </c>
      <c r="K16" s="2">
        <v>602097</v>
      </c>
      <c r="L16">
        <f t="shared" si="0"/>
        <v>3240984</v>
      </c>
      <c r="M16">
        <f t="shared" si="1"/>
        <v>0.10647519215976023</v>
      </c>
      <c r="N16">
        <f t="shared" si="2"/>
        <v>9633552</v>
      </c>
    </row>
    <row r="17" spans="1:14" x14ac:dyDescent="0.25">
      <c r="C17">
        <v>32</v>
      </c>
      <c r="E17" s="1"/>
      <c r="F17" s="2">
        <v>30438865</v>
      </c>
      <c r="G17" s="2">
        <v>20813032</v>
      </c>
      <c r="H17" s="3">
        <v>9625833</v>
      </c>
      <c r="I17" s="2">
        <v>27663331</v>
      </c>
      <c r="J17" s="2">
        <v>2354195</v>
      </c>
      <c r="K17" s="2">
        <v>421339</v>
      </c>
      <c r="L17">
        <f t="shared" si="0"/>
        <v>2775534</v>
      </c>
      <c r="M17">
        <f t="shared" si="1"/>
        <v>9.1183886127160135E-2</v>
      </c>
      <c r="N17">
        <f t="shared" si="2"/>
        <v>13482848</v>
      </c>
    </row>
    <row r="18" spans="1:14" x14ac:dyDescent="0.25">
      <c r="C18">
        <v>64</v>
      </c>
      <c r="E18" s="1"/>
      <c r="F18" s="2">
        <v>30438865</v>
      </c>
      <c r="G18" s="2">
        <v>20813032</v>
      </c>
      <c r="H18" s="3">
        <v>9625833</v>
      </c>
      <c r="I18" s="2">
        <v>27912018</v>
      </c>
      <c r="J18" s="2">
        <v>2199611</v>
      </c>
      <c r="K18" s="2">
        <v>327236</v>
      </c>
      <c r="L18">
        <f t="shared" si="0"/>
        <v>2526847</v>
      </c>
      <c r="M18">
        <f t="shared" si="1"/>
        <v>8.301383773672244E-2</v>
      </c>
      <c r="N18">
        <f t="shared" si="2"/>
        <v>20943104</v>
      </c>
    </row>
    <row r="19" spans="1:14" x14ac:dyDescent="0.25">
      <c r="C19">
        <v>128</v>
      </c>
      <c r="E19" s="1"/>
      <c r="F19" s="2">
        <v>30438865</v>
      </c>
      <c r="G19" s="2">
        <v>20813032</v>
      </c>
      <c r="H19" s="3">
        <v>9625833</v>
      </c>
      <c r="I19" s="2">
        <v>28036459</v>
      </c>
      <c r="J19" s="2">
        <v>2121969</v>
      </c>
      <c r="K19" s="2">
        <v>280437</v>
      </c>
      <c r="L19">
        <f t="shared" si="0"/>
        <v>2402406</v>
      </c>
      <c r="M19">
        <f t="shared" si="1"/>
        <v>7.8925610399730742E-2</v>
      </c>
      <c r="N19">
        <f t="shared" si="2"/>
        <v>35895936</v>
      </c>
    </row>
    <row r="20" spans="1:14" x14ac:dyDescent="0.25">
      <c r="C20">
        <v>256</v>
      </c>
      <c r="E20" s="1"/>
      <c r="F20" s="2">
        <v>30438865</v>
      </c>
      <c r="G20" s="2">
        <v>20813032</v>
      </c>
      <c r="H20" s="3">
        <v>9625833</v>
      </c>
      <c r="I20" s="2">
        <v>28087336</v>
      </c>
      <c r="J20" s="2">
        <v>2091665</v>
      </c>
      <c r="K20" s="2">
        <v>259864</v>
      </c>
      <c r="L20">
        <f t="shared" si="0"/>
        <v>2351529</v>
      </c>
      <c r="M20">
        <f t="shared" si="1"/>
        <v>7.7254161743547267E-2</v>
      </c>
      <c r="N20">
        <f t="shared" si="2"/>
        <v>66525184</v>
      </c>
    </row>
    <row r="21" spans="1:14" x14ac:dyDescent="0.25">
      <c r="A21" s="12"/>
      <c r="B21" s="12"/>
      <c r="C21" s="12"/>
      <c r="D21" s="12"/>
      <c r="E21" s="13"/>
      <c r="F21" s="14"/>
      <c r="G21" s="14"/>
      <c r="H21" s="13"/>
      <c r="I21" s="14"/>
      <c r="J21" s="14"/>
      <c r="K21" s="14"/>
      <c r="L21">
        <f t="shared" si="0"/>
        <v>0</v>
      </c>
      <c r="M21" t="e">
        <f t="shared" si="1"/>
        <v>#DIV/0!</v>
      </c>
      <c r="N21">
        <f t="shared" si="2"/>
        <v>0</v>
      </c>
    </row>
    <row r="22" spans="1:14" x14ac:dyDescent="0.25">
      <c r="A22" t="s">
        <v>14</v>
      </c>
      <c r="B22">
        <v>1</v>
      </c>
      <c r="C22">
        <v>4</v>
      </c>
      <c r="D22">
        <v>4</v>
      </c>
      <c r="E22" s="1" t="s">
        <v>5</v>
      </c>
      <c r="F22">
        <v>36084985</v>
      </c>
      <c r="G22">
        <v>29411338</v>
      </c>
      <c r="H22" s="1">
        <v>6673647</v>
      </c>
      <c r="I22" s="2">
        <v>14105451</v>
      </c>
      <c r="J22" s="2">
        <v>15969888</v>
      </c>
      <c r="K22" s="2">
        <v>609646</v>
      </c>
      <c r="L22">
        <f t="shared" si="0"/>
        <v>16579534</v>
      </c>
      <c r="M22">
        <f t="shared" si="1"/>
        <v>0.45945797123097043</v>
      </c>
      <c r="N22">
        <f t="shared" si="2"/>
        <v>2438584</v>
      </c>
    </row>
    <row r="23" spans="1:14" x14ac:dyDescent="0.25">
      <c r="C23">
        <v>16</v>
      </c>
      <c r="E23" s="1"/>
      <c r="F23">
        <v>36084985</v>
      </c>
      <c r="G23">
        <v>29411338</v>
      </c>
      <c r="H23" s="1">
        <v>6673647</v>
      </c>
      <c r="I23" s="2">
        <v>15101861</v>
      </c>
      <c r="J23" s="2">
        <v>15612431</v>
      </c>
      <c r="K23" s="2">
        <v>5370693</v>
      </c>
      <c r="L23">
        <f t="shared" si="0"/>
        <v>20983124</v>
      </c>
      <c r="M23">
        <f t="shared" si="1"/>
        <v>0.58149183102057544</v>
      </c>
      <c r="N23">
        <f t="shared" si="2"/>
        <v>85931088</v>
      </c>
    </row>
    <row r="24" spans="1:14" x14ac:dyDescent="0.25">
      <c r="C24">
        <v>32</v>
      </c>
      <c r="E24" s="1"/>
      <c r="F24">
        <v>36084985</v>
      </c>
      <c r="G24">
        <v>29411338</v>
      </c>
      <c r="H24" s="1">
        <v>6673647</v>
      </c>
      <c r="I24" s="2">
        <v>15950332</v>
      </c>
      <c r="J24" s="2">
        <v>14833987</v>
      </c>
      <c r="K24" s="2">
        <v>5300666</v>
      </c>
      <c r="L24">
        <f t="shared" si="0"/>
        <v>20134653</v>
      </c>
      <c r="M24">
        <f t="shared" si="1"/>
        <v>0.55797869945075496</v>
      </c>
      <c r="N24">
        <f t="shared" si="2"/>
        <v>169621312</v>
      </c>
    </row>
    <row r="25" spans="1:14" x14ac:dyDescent="0.25">
      <c r="C25">
        <v>64</v>
      </c>
      <c r="E25" s="1"/>
      <c r="F25">
        <v>36084985</v>
      </c>
      <c r="G25">
        <v>29411338</v>
      </c>
      <c r="H25" s="1">
        <v>6673647</v>
      </c>
      <c r="I25" s="2">
        <v>16653119</v>
      </c>
      <c r="J25" s="2">
        <v>14361291</v>
      </c>
      <c r="K25" s="2">
        <v>5070575</v>
      </c>
      <c r="L25">
        <f t="shared" si="0"/>
        <v>19431866</v>
      </c>
      <c r="M25">
        <f t="shared" si="1"/>
        <v>0.53850281495198071</v>
      </c>
      <c r="N25">
        <f t="shared" si="2"/>
        <v>324516800</v>
      </c>
    </row>
    <row r="26" spans="1:14" x14ac:dyDescent="0.25">
      <c r="C26">
        <v>128</v>
      </c>
      <c r="E26" s="1"/>
      <c r="F26">
        <v>36084985</v>
      </c>
      <c r="G26">
        <v>29411338</v>
      </c>
      <c r="H26" s="1">
        <v>6673647</v>
      </c>
      <c r="I26" s="2">
        <v>18116347</v>
      </c>
      <c r="J26" s="2">
        <v>14455996</v>
      </c>
      <c r="K26" s="2">
        <v>3512642</v>
      </c>
      <c r="L26">
        <f t="shared" si="0"/>
        <v>17968638</v>
      </c>
      <c r="M26">
        <f t="shared" si="1"/>
        <v>0.49795331770264001</v>
      </c>
      <c r="N26">
        <f t="shared" si="2"/>
        <v>449618176</v>
      </c>
    </row>
    <row r="27" spans="1:14" x14ac:dyDescent="0.25">
      <c r="C27" s="6">
        <v>256</v>
      </c>
      <c r="D27" s="6"/>
      <c r="E27" s="7"/>
      <c r="F27">
        <v>36084985</v>
      </c>
      <c r="G27">
        <v>29411338</v>
      </c>
      <c r="H27" s="1">
        <v>6673647</v>
      </c>
      <c r="I27" s="8">
        <v>17303508</v>
      </c>
      <c r="J27" s="8">
        <v>15864906</v>
      </c>
      <c r="K27" s="8">
        <v>2916571</v>
      </c>
      <c r="L27">
        <f t="shared" si="0"/>
        <v>18781477</v>
      </c>
      <c r="M27">
        <f t="shared" si="1"/>
        <v>0.52047900255466362</v>
      </c>
      <c r="N27">
        <f t="shared" si="2"/>
        <v>746642176</v>
      </c>
    </row>
    <row r="28" spans="1:14" x14ac:dyDescent="0.25">
      <c r="B28">
        <v>16</v>
      </c>
      <c r="C28">
        <v>4</v>
      </c>
      <c r="E28" s="1"/>
      <c r="F28">
        <v>36084985</v>
      </c>
      <c r="G28">
        <v>29411338</v>
      </c>
      <c r="H28" s="1">
        <v>6673647</v>
      </c>
      <c r="I28" s="2">
        <v>16803922</v>
      </c>
      <c r="J28" s="2">
        <v>13970087</v>
      </c>
      <c r="K28" s="2">
        <v>5310976</v>
      </c>
      <c r="L28">
        <f t="shared" si="0"/>
        <v>19281063</v>
      </c>
      <c r="M28">
        <f t="shared" si="1"/>
        <v>0.53432370832355891</v>
      </c>
      <c r="N28">
        <f t="shared" si="2"/>
        <v>21243904</v>
      </c>
    </row>
    <row r="29" spans="1:14" x14ac:dyDescent="0.25">
      <c r="C29">
        <v>16</v>
      </c>
      <c r="E29" s="1"/>
      <c r="F29">
        <v>36084985</v>
      </c>
      <c r="G29">
        <v>29411338</v>
      </c>
      <c r="H29" s="1">
        <v>6673647</v>
      </c>
      <c r="I29" s="2">
        <v>16682990</v>
      </c>
      <c r="J29" s="2">
        <v>14251539</v>
      </c>
      <c r="K29" s="2">
        <v>5150456</v>
      </c>
      <c r="L29">
        <f t="shared" si="0"/>
        <v>19401995</v>
      </c>
      <c r="M29">
        <f t="shared" si="1"/>
        <v>0.53767501912499061</v>
      </c>
      <c r="N29">
        <f t="shared" si="2"/>
        <v>82407296</v>
      </c>
    </row>
    <row r="30" spans="1:14" x14ac:dyDescent="0.25">
      <c r="C30">
        <v>32</v>
      </c>
      <c r="E30" s="1"/>
      <c r="F30">
        <v>36084985</v>
      </c>
      <c r="G30">
        <v>29411338</v>
      </c>
      <c r="H30" s="1">
        <v>6673647</v>
      </c>
      <c r="I30">
        <v>17987558</v>
      </c>
      <c r="J30">
        <v>13056066</v>
      </c>
      <c r="K30">
        <v>5041361</v>
      </c>
      <c r="L30">
        <f t="shared" si="0"/>
        <v>18097427</v>
      </c>
      <c r="M30">
        <f t="shared" si="1"/>
        <v>0.50152236449592535</v>
      </c>
      <c r="N30">
        <f t="shared" si="2"/>
        <v>161323552</v>
      </c>
    </row>
    <row r="31" spans="1:14" x14ac:dyDescent="0.25">
      <c r="C31">
        <v>64</v>
      </c>
      <c r="E31" s="1"/>
      <c r="F31">
        <v>36084985</v>
      </c>
      <c r="G31">
        <v>29411338</v>
      </c>
      <c r="H31" s="1">
        <v>6673647</v>
      </c>
      <c r="I31" s="2">
        <v>19853185</v>
      </c>
      <c r="J31" s="2">
        <v>11511033</v>
      </c>
      <c r="K31" s="2">
        <v>4720767</v>
      </c>
      <c r="L31">
        <f t="shared" si="0"/>
        <v>16231800</v>
      </c>
      <c r="M31">
        <f t="shared" si="1"/>
        <v>0.44982144235337773</v>
      </c>
      <c r="N31">
        <f t="shared" si="2"/>
        <v>302129088</v>
      </c>
    </row>
    <row r="32" spans="1:14" x14ac:dyDescent="0.25">
      <c r="C32">
        <v>128</v>
      </c>
      <c r="E32" s="1"/>
      <c r="F32">
        <v>36084985</v>
      </c>
      <c r="G32">
        <v>29411338</v>
      </c>
      <c r="H32" s="1">
        <v>6673647</v>
      </c>
      <c r="I32" s="2">
        <v>24032728</v>
      </c>
      <c r="J32" s="2">
        <v>9321129</v>
      </c>
      <c r="K32" s="2">
        <v>2731128</v>
      </c>
      <c r="L32">
        <f t="shared" si="0"/>
        <v>12052257</v>
      </c>
      <c r="M32">
        <f t="shared" si="1"/>
        <v>0.33399645309538023</v>
      </c>
      <c r="N32">
        <f t="shared" si="2"/>
        <v>349584384</v>
      </c>
    </row>
    <row r="33" spans="1:14" x14ac:dyDescent="0.25">
      <c r="C33">
        <v>256</v>
      </c>
      <c r="E33" s="1"/>
      <c r="F33">
        <v>36084985</v>
      </c>
      <c r="G33">
        <v>29411338</v>
      </c>
      <c r="H33" s="1">
        <v>6673647</v>
      </c>
      <c r="I33" s="2">
        <v>27338249</v>
      </c>
      <c r="J33" s="2">
        <v>7114175</v>
      </c>
      <c r="K33" s="2">
        <v>1632561</v>
      </c>
      <c r="L33">
        <f t="shared" si="0"/>
        <v>8746736</v>
      </c>
      <c r="M33">
        <f t="shared" si="1"/>
        <v>0.24239267385035632</v>
      </c>
      <c r="N33">
        <f t="shared" si="2"/>
        <v>417935616</v>
      </c>
    </row>
    <row r="34" spans="1:14" x14ac:dyDescent="0.25">
      <c r="B34" s="9">
        <v>128</v>
      </c>
      <c r="C34" s="9">
        <v>4</v>
      </c>
      <c r="D34" s="9"/>
      <c r="E34" s="10"/>
      <c r="F34">
        <v>36084985</v>
      </c>
      <c r="G34">
        <v>29411338</v>
      </c>
      <c r="H34" s="1">
        <v>6673647</v>
      </c>
      <c r="I34" s="11">
        <v>19283588</v>
      </c>
      <c r="J34" s="11">
        <v>12034646</v>
      </c>
      <c r="K34" s="11">
        <v>4766751</v>
      </c>
      <c r="L34">
        <f t="shared" si="0"/>
        <v>16801397</v>
      </c>
      <c r="M34">
        <f t="shared" si="1"/>
        <v>0.46560631797408258</v>
      </c>
      <c r="N34">
        <f t="shared" si="2"/>
        <v>19067004</v>
      </c>
    </row>
    <row r="35" spans="1:14" x14ac:dyDescent="0.25">
      <c r="C35">
        <v>16</v>
      </c>
      <c r="E35" s="1"/>
      <c r="F35">
        <v>36084985</v>
      </c>
      <c r="G35">
        <v>29411338</v>
      </c>
      <c r="H35" s="1">
        <v>6673647</v>
      </c>
      <c r="I35" s="2">
        <v>19056036</v>
      </c>
      <c r="J35" s="2">
        <v>12315107</v>
      </c>
      <c r="K35" s="2">
        <v>4713842</v>
      </c>
      <c r="L35">
        <f t="shared" si="0"/>
        <v>17028949</v>
      </c>
      <c r="M35">
        <f t="shared" si="1"/>
        <v>0.47191232031827091</v>
      </c>
      <c r="N35">
        <f t="shared" si="2"/>
        <v>75421472</v>
      </c>
    </row>
    <row r="36" spans="1:14" x14ac:dyDescent="0.25">
      <c r="C36">
        <v>32</v>
      </c>
      <c r="E36" s="1"/>
      <c r="F36">
        <v>36084985</v>
      </c>
      <c r="G36">
        <v>29411338</v>
      </c>
      <c r="H36" s="1">
        <v>6673647</v>
      </c>
      <c r="I36" s="2">
        <v>19706800</v>
      </c>
      <c r="J36" s="2">
        <v>11659089</v>
      </c>
      <c r="K36" s="2">
        <v>4719096</v>
      </c>
      <c r="L36">
        <f t="shared" si="0"/>
        <v>16378185</v>
      </c>
      <c r="M36">
        <f t="shared" si="1"/>
        <v>0.45387811578694021</v>
      </c>
      <c r="N36">
        <f t="shared" si="2"/>
        <v>151011072</v>
      </c>
    </row>
    <row r="37" spans="1:14" x14ac:dyDescent="0.25">
      <c r="C37">
        <v>64</v>
      </c>
      <c r="E37" s="1"/>
      <c r="F37">
        <v>36084985</v>
      </c>
      <c r="G37">
        <v>29411338</v>
      </c>
      <c r="H37" s="1">
        <v>6673647</v>
      </c>
      <c r="I37" s="2">
        <v>20976669</v>
      </c>
      <c r="J37" s="2">
        <v>10631284</v>
      </c>
      <c r="K37" s="2">
        <v>4477032</v>
      </c>
      <c r="L37">
        <f t="shared" si="0"/>
        <v>15108316</v>
      </c>
      <c r="M37">
        <f t="shared" si="1"/>
        <v>0.41868705224624592</v>
      </c>
      <c r="N37">
        <f t="shared" si="2"/>
        <v>286530048</v>
      </c>
    </row>
    <row r="38" spans="1:14" x14ac:dyDescent="0.25">
      <c r="C38">
        <v>128</v>
      </c>
      <c r="E38" s="1"/>
      <c r="F38">
        <v>36084985</v>
      </c>
      <c r="G38">
        <v>29411338</v>
      </c>
      <c r="H38" s="1">
        <v>6673647</v>
      </c>
      <c r="I38" s="2">
        <v>24759063</v>
      </c>
      <c r="J38" s="2">
        <v>8806382</v>
      </c>
      <c r="K38" s="2">
        <v>2519540</v>
      </c>
      <c r="L38">
        <f t="shared" si="0"/>
        <v>11325922</v>
      </c>
      <c r="M38">
        <f t="shared" si="1"/>
        <v>0.31386799800526449</v>
      </c>
      <c r="N38">
        <f t="shared" si="2"/>
        <v>322501120</v>
      </c>
    </row>
    <row r="39" spans="1:14" x14ac:dyDescent="0.25">
      <c r="C39">
        <v>256</v>
      </c>
      <c r="E39" s="1"/>
      <c r="F39">
        <v>36084985</v>
      </c>
      <c r="G39">
        <v>29411338</v>
      </c>
      <c r="H39" s="1">
        <v>6673647</v>
      </c>
      <c r="I39" s="2">
        <v>28200153</v>
      </c>
      <c r="J39" s="2">
        <v>6462274</v>
      </c>
      <c r="K39" s="2">
        <v>1422558</v>
      </c>
      <c r="L39">
        <f t="shared" si="0"/>
        <v>7884832</v>
      </c>
      <c r="M39">
        <f t="shared" si="1"/>
        <v>0.21850728218398871</v>
      </c>
      <c r="N39">
        <f t="shared" si="2"/>
        <v>364174848</v>
      </c>
    </row>
    <row r="40" spans="1:14" x14ac:dyDescent="0.25">
      <c r="A40" s="12"/>
      <c r="B40" s="12"/>
      <c r="C40" s="12"/>
      <c r="D40" s="12"/>
      <c r="E40" s="13"/>
      <c r="F40" s="14"/>
      <c r="G40" s="14"/>
      <c r="H40" s="13"/>
      <c r="I40" s="14"/>
      <c r="J40" s="14"/>
      <c r="K40" s="14"/>
      <c r="L40">
        <f t="shared" si="0"/>
        <v>0</v>
      </c>
      <c r="M40" t="e">
        <f t="shared" si="1"/>
        <v>#DIV/0!</v>
      </c>
      <c r="N40">
        <f t="shared" si="2"/>
        <v>0</v>
      </c>
    </row>
    <row r="41" spans="1:14" x14ac:dyDescent="0.25">
      <c r="A41" t="s">
        <v>15</v>
      </c>
      <c r="B41">
        <v>1</v>
      </c>
      <c r="C41">
        <v>4</v>
      </c>
      <c r="D41">
        <v>4</v>
      </c>
      <c r="E41" s="1" t="s">
        <v>5</v>
      </c>
      <c r="F41" s="2">
        <v>35769546</v>
      </c>
      <c r="G41" s="2">
        <v>23718431</v>
      </c>
      <c r="H41" s="1">
        <v>12051115</v>
      </c>
      <c r="I41" s="2">
        <v>21246983</v>
      </c>
      <c r="J41" s="2">
        <v>10661660</v>
      </c>
      <c r="K41" s="2">
        <v>3860903</v>
      </c>
      <c r="L41">
        <f t="shared" si="0"/>
        <v>14522563</v>
      </c>
      <c r="M41">
        <f t="shared" si="1"/>
        <v>0.40600355956432882</v>
      </c>
      <c r="N41">
        <f t="shared" si="2"/>
        <v>15443612</v>
      </c>
    </row>
    <row r="42" spans="1:14" x14ac:dyDescent="0.25">
      <c r="C42">
        <v>16</v>
      </c>
      <c r="E42" s="1"/>
      <c r="F42" s="2">
        <v>35769546</v>
      </c>
      <c r="G42" s="2">
        <v>23718431</v>
      </c>
      <c r="H42" s="1">
        <v>12051115</v>
      </c>
      <c r="I42" s="2">
        <v>21868167</v>
      </c>
      <c r="J42" s="2">
        <v>11375860</v>
      </c>
      <c r="K42" s="2">
        <v>2525519</v>
      </c>
      <c r="L42">
        <f t="shared" si="0"/>
        <v>13901379</v>
      </c>
      <c r="M42">
        <f t="shared" si="1"/>
        <v>0.38863727820308369</v>
      </c>
      <c r="N42">
        <f t="shared" si="2"/>
        <v>40408304</v>
      </c>
    </row>
    <row r="43" spans="1:14" x14ac:dyDescent="0.25">
      <c r="C43">
        <v>32</v>
      </c>
      <c r="E43" s="1"/>
      <c r="F43" s="2">
        <v>35769546</v>
      </c>
      <c r="G43" s="2">
        <v>23718431</v>
      </c>
      <c r="H43" s="1">
        <v>12051115</v>
      </c>
      <c r="I43" s="2">
        <v>21577679</v>
      </c>
      <c r="J43" s="2">
        <v>11840042</v>
      </c>
      <c r="K43" s="2">
        <v>2351825</v>
      </c>
      <c r="L43">
        <f t="shared" si="0"/>
        <v>14191867</v>
      </c>
      <c r="M43">
        <f t="shared" si="1"/>
        <v>0.39675837652510321</v>
      </c>
      <c r="N43">
        <f t="shared" si="2"/>
        <v>75258400</v>
      </c>
    </row>
    <row r="44" spans="1:14" x14ac:dyDescent="0.25">
      <c r="C44">
        <v>64</v>
      </c>
      <c r="E44" s="1"/>
      <c r="F44" s="2">
        <v>35769546</v>
      </c>
      <c r="G44" s="2">
        <v>23718431</v>
      </c>
      <c r="H44" s="1">
        <v>12051115</v>
      </c>
      <c r="I44" s="2">
        <v>21198848</v>
      </c>
      <c r="J44" s="2">
        <v>12245975</v>
      </c>
      <c r="K44" s="2">
        <v>2324723</v>
      </c>
      <c r="L44">
        <f t="shared" si="0"/>
        <v>14570698</v>
      </c>
      <c r="M44">
        <f t="shared" si="1"/>
        <v>0.40734925738224353</v>
      </c>
      <c r="N44">
        <f t="shared" si="2"/>
        <v>148782272</v>
      </c>
    </row>
    <row r="45" spans="1:14" x14ac:dyDescent="0.25">
      <c r="C45">
        <v>128</v>
      </c>
      <c r="E45" s="1"/>
      <c r="F45" s="2">
        <v>35769546</v>
      </c>
      <c r="G45" s="2">
        <v>23718431</v>
      </c>
      <c r="H45" s="1">
        <v>12051115</v>
      </c>
      <c r="I45" s="2">
        <v>20403925</v>
      </c>
      <c r="J45" s="2">
        <v>12897220</v>
      </c>
      <c r="K45" s="2">
        <v>2468401</v>
      </c>
      <c r="L45">
        <f t="shared" si="0"/>
        <v>15365621</v>
      </c>
      <c r="M45">
        <f t="shared" si="1"/>
        <v>0.42957271529250052</v>
      </c>
      <c r="N45">
        <f t="shared" si="2"/>
        <v>315955328</v>
      </c>
    </row>
    <row r="46" spans="1:14" x14ac:dyDescent="0.25">
      <c r="C46" s="6">
        <v>256</v>
      </c>
      <c r="D46" s="6"/>
      <c r="E46" s="7"/>
      <c r="F46" s="2">
        <v>35769546</v>
      </c>
      <c r="G46" s="2">
        <v>23718431</v>
      </c>
      <c r="H46" s="1">
        <v>12051115</v>
      </c>
      <c r="I46" s="8">
        <v>18671035</v>
      </c>
      <c r="J46" s="8">
        <v>14212533</v>
      </c>
      <c r="K46" s="8">
        <v>2885978</v>
      </c>
      <c r="L46">
        <f t="shared" si="0"/>
        <v>17098511</v>
      </c>
      <c r="M46">
        <f t="shared" si="1"/>
        <v>0.47801867543971621</v>
      </c>
      <c r="N46">
        <f t="shared" si="2"/>
        <v>738810368</v>
      </c>
    </row>
    <row r="47" spans="1:14" x14ac:dyDescent="0.25">
      <c r="B47">
        <v>16</v>
      </c>
      <c r="C47">
        <v>4</v>
      </c>
      <c r="E47" s="1"/>
      <c r="F47" s="2">
        <v>35769546</v>
      </c>
      <c r="G47" s="2">
        <v>23718431</v>
      </c>
      <c r="H47" s="1">
        <v>12051115</v>
      </c>
      <c r="I47" s="2">
        <v>30393415</v>
      </c>
      <c r="J47" s="2">
        <v>4319531</v>
      </c>
      <c r="K47" s="2">
        <v>1056600</v>
      </c>
      <c r="L47">
        <f t="shared" si="0"/>
        <v>5376131</v>
      </c>
      <c r="M47">
        <f t="shared" si="1"/>
        <v>0.15029911198761092</v>
      </c>
      <c r="N47">
        <f t="shared" si="2"/>
        <v>4226400</v>
      </c>
    </row>
    <row r="48" spans="1:14" x14ac:dyDescent="0.25">
      <c r="C48">
        <v>16</v>
      </c>
      <c r="E48" s="1"/>
      <c r="F48" s="2">
        <v>35769546</v>
      </c>
      <c r="G48" s="2">
        <v>23718431</v>
      </c>
      <c r="H48" s="1">
        <v>12051115</v>
      </c>
      <c r="I48" s="2">
        <v>30747491</v>
      </c>
      <c r="J48" s="2">
        <v>4508799</v>
      </c>
      <c r="K48" s="2">
        <v>513256</v>
      </c>
      <c r="L48">
        <f t="shared" si="0"/>
        <v>5022055</v>
      </c>
      <c r="M48">
        <f t="shared" si="1"/>
        <v>0.14040030030014919</v>
      </c>
      <c r="N48">
        <f t="shared" si="2"/>
        <v>8212096</v>
      </c>
    </row>
    <row r="49" spans="1:17" x14ac:dyDescent="0.25">
      <c r="C49">
        <v>32</v>
      </c>
      <c r="E49" s="1"/>
      <c r="F49" s="2">
        <v>35769546</v>
      </c>
      <c r="G49" s="2">
        <v>23718431</v>
      </c>
      <c r="H49" s="1">
        <v>12051115</v>
      </c>
      <c r="I49" s="2">
        <v>30757036</v>
      </c>
      <c r="J49" s="2">
        <v>4591647</v>
      </c>
      <c r="K49" s="2">
        <v>420863</v>
      </c>
      <c r="L49">
        <f t="shared" si="0"/>
        <v>5012510</v>
      </c>
      <c r="M49">
        <f t="shared" si="1"/>
        <v>0.14013345318948137</v>
      </c>
      <c r="N49">
        <f t="shared" si="2"/>
        <v>13467616</v>
      </c>
    </row>
    <row r="50" spans="1:17" x14ac:dyDescent="0.25">
      <c r="C50">
        <v>64</v>
      </c>
      <c r="E50" s="1"/>
      <c r="F50" s="2">
        <v>35769546</v>
      </c>
      <c r="G50" s="2">
        <v>23718431</v>
      </c>
      <c r="H50" s="1">
        <v>12051115</v>
      </c>
      <c r="I50" s="2">
        <v>30830094</v>
      </c>
      <c r="J50" s="2">
        <v>4554771</v>
      </c>
      <c r="K50" s="2">
        <v>384681</v>
      </c>
      <c r="L50">
        <f t="shared" si="0"/>
        <v>4939452</v>
      </c>
      <c r="M50">
        <f t="shared" si="1"/>
        <v>0.13809098946908635</v>
      </c>
      <c r="N50">
        <f t="shared" si="2"/>
        <v>24619584</v>
      </c>
    </row>
    <row r="51" spans="1:17" x14ac:dyDescent="0.25">
      <c r="C51">
        <v>128</v>
      </c>
      <c r="E51" s="1"/>
      <c r="F51" s="2">
        <v>35769546</v>
      </c>
      <c r="G51" s="2">
        <v>23718431</v>
      </c>
      <c r="H51" s="1">
        <v>12051115</v>
      </c>
      <c r="I51" s="2">
        <v>30733411</v>
      </c>
      <c r="J51" s="2">
        <v>4627927</v>
      </c>
      <c r="K51" s="2">
        <v>408206</v>
      </c>
      <c r="L51">
        <f t="shared" si="0"/>
        <v>5036133</v>
      </c>
      <c r="M51">
        <f t="shared" si="1"/>
        <v>0.14079387532623422</v>
      </c>
      <c r="N51">
        <f t="shared" si="2"/>
        <v>52250368</v>
      </c>
    </row>
    <row r="52" spans="1:17" x14ac:dyDescent="0.25">
      <c r="C52">
        <v>256</v>
      </c>
      <c r="E52" s="1"/>
      <c r="F52" s="2">
        <v>35769546</v>
      </c>
      <c r="G52" s="2">
        <v>23718431</v>
      </c>
      <c r="H52" s="1">
        <v>12051115</v>
      </c>
      <c r="I52" s="2">
        <v>30158392</v>
      </c>
      <c r="J52" s="2">
        <v>5095019</v>
      </c>
      <c r="K52" s="2">
        <v>516135</v>
      </c>
      <c r="L52">
        <f t="shared" si="0"/>
        <v>5611154</v>
      </c>
      <c r="M52">
        <f t="shared" si="1"/>
        <v>0.15686958956649882</v>
      </c>
      <c r="N52">
        <f t="shared" si="2"/>
        <v>132130560</v>
      </c>
      <c r="Q52" t="s">
        <v>24</v>
      </c>
    </row>
    <row r="53" spans="1:17" x14ac:dyDescent="0.25">
      <c r="B53" s="9">
        <v>128</v>
      </c>
      <c r="C53" s="9">
        <v>4</v>
      </c>
      <c r="D53" s="9"/>
      <c r="E53" s="10"/>
      <c r="F53" s="2">
        <v>35769546</v>
      </c>
      <c r="G53" s="2">
        <v>23718431</v>
      </c>
      <c r="H53" s="1">
        <v>12051115</v>
      </c>
      <c r="I53" s="11">
        <v>33153157</v>
      </c>
      <c r="J53" s="11">
        <v>2049881</v>
      </c>
      <c r="K53" s="11">
        <v>566508</v>
      </c>
      <c r="L53">
        <f t="shared" si="0"/>
        <v>2616389</v>
      </c>
      <c r="M53">
        <f t="shared" si="1"/>
        <v>7.3145714513681556E-2</v>
      </c>
      <c r="N53">
        <f t="shared" si="2"/>
        <v>2266032</v>
      </c>
    </row>
    <row r="54" spans="1:17" x14ac:dyDescent="0.25">
      <c r="C54">
        <v>16</v>
      </c>
      <c r="E54" s="1"/>
      <c r="F54" s="2">
        <v>35769546</v>
      </c>
      <c r="G54" s="2">
        <v>23718431</v>
      </c>
      <c r="H54" s="1">
        <v>12051115</v>
      </c>
      <c r="I54" s="2">
        <v>33760227</v>
      </c>
      <c r="J54" s="2">
        <v>1789716</v>
      </c>
      <c r="K54" s="2">
        <v>219603</v>
      </c>
      <c r="L54">
        <f t="shared" si="0"/>
        <v>2009319</v>
      </c>
      <c r="M54">
        <f t="shared" si="1"/>
        <v>5.6174014621264694E-2</v>
      </c>
      <c r="N54">
        <f t="shared" si="2"/>
        <v>3513648</v>
      </c>
    </row>
    <row r="55" spans="1:17" x14ac:dyDescent="0.25">
      <c r="C55">
        <v>32</v>
      </c>
      <c r="E55" s="1"/>
      <c r="F55" s="2">
        <v>35769546</v>
      </c>
      <c r="G55" s="2">
        <v>23718431</v>
      </c>
      <c r="H55" s="1">
        <v>12051115</v>
      </c>
      <c r="I55" s="2">
        <v>33986767</v>
      </c>
      <c r="J55" s="2">
        <v>1644868</v>
      </c>
      <c r="K55" s="2">
        <v>137911</v>
      </c>
      <c r="L55">
        <f t="shared" si="0"/>
        <v>1782779</v>
      </c>
      <c r="M55">
        <f t="shared" si="1"/>
        <v>4.9840694092119595E-2</v>
      </c>
      <c r="N55">
        <f t="shared" si="2"/>
        <v>4413152</v>
      </c>
    </row>
    <row r="56" spans="1:17" x14ac:dyDescent="0.25">
      <c r="C56">
        <v>64</v>
      </c>
      <c r="E56" s="1"/>
      <c r="F56" s="2">
        <v>35769546</v>
      </c>
      <c r="G56" s="2">
        <v>23718431</v>
      </c>
      <c r="H56" s="1">
        <v>12051115</v>
      </c>
      <c r="I56" s="2">
        <v>34173573</v>
      </c>
      <c r="J56" s="2">
        <v>1502335</v>
      </c>
      <c r="K56" s="2">
        <v>933638</v>
      </c>
      <c r="L56">
        <f t="shared" si="0"/>
        <v>2435973</v>
      </c>
      <c r="M56">
        <f t="shared" si="1"/>
        <v>6.8101870792545149E-2</v>
      </c>
      <c r="N56">
        <f t="shared" si="2"/>
        <v>59752832</v>
      </c>
    </row>
    <row r="57" spans="1:17" x14ac:dyDescent="0.25">
      <c r="C57">
        <v>128</v>
      </c>
      <c r="E57" s="1"/>
      <c r="F57" s="2">
        <v>35769546</v>
      </c>
      <c r="G57" s="2">
        <v>23718431</v>
      </c>
      <c r="H57" s="1">
        <v>12051115</v>
      </c>
      <c r="I57" s="2">
        <v>34254195</v>
      </c>
      <c r="J57" s="2">
        <v>1440301</v>
      </c>
      <c r="K57" s="2">
        <v>75050</v>
      </c>
      <c r="L57">
        <f t="shared" si="0"/>
        <v>1515351</v>
      </c>
      <c r="M57">
        <f t="shared" si="1"/>
        <v>4.2364278260618685E-2</v>
      </c>
      <c r="N57">
        <f t="shared" si="2"/>
        <v>9606400</v>
      </c>
    </row>
    <row r="58" spans="1:17" x14ac:dyDescent="0.25">
      <c r="C58">
        <v>256</v>
      </c>
      <c r="E58" s="1"/>
      <c r="F58" s="2">
        <v>35769546</v>
      </c>
      <c r="G58" s="2">
        <v>23718431</v>
      </c>
      <c r="H58" s="1">
        <v>12051115</v>
      </c>
      <c r="I58" s="2">
        <v>34207021</v>
      </c>
      <c r="J58" s="2">
        <v>1483632</v>
      </c>
      <c r="K58" s="2">
        <v>78893</v>
      </c>
      <c r="L58">
        <f t="shared" si="0"/>
        <v>1562525</v>
      </c>
      <c r="M58">
        <f t="shared" si="1"/>
        <v>4.3683109648637981E-2</v>
      </c>
      <c r="N58">
        <f t="shared" si="2"/>
        <v>20196608</v>
      </c>
    </row>
    <row r="59" spans="1:17" x14ac:dyDescent="0.25">
      <c r="A59" s="12"/>
      <c r="B59" s="12"/>
      <c r="C59" s="12"/>
      <c r="D59" s="12"/>
      <c r="E59" s="13"/>
      <c r="F59" s="14"/>
      <c r="G59" s="14"/>
      <c r="H59" s="13"/>
      <c r="I59" s="14"/>
      <c r="J59" s="14"/>
      <c r="K59" s="14"/>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L11"/>
  <sheetViews>
    <sheetView workbookViewId="0">
      <selection activeCell="L11" sqref="L11"/>
    </sheetView>
  </sheetViews>
  <sheetFormatPr defaultRowHeight="15" x14ac:dyDescent="0.25"/>
  <sheetData>
    <row r="2" spans="1:12" ht="15.75" thickBot="1" x14ac:dyDescent="0.3">
      <c r="A2" s="4" t="s">
        <v>4</v>
      </c>
      <c r="B2" s="4" t="s">
        <v>0</v>
      </c>
      <c r="C2" s="4" t="s">
        <v>1</v>
      </c>
      <c r="D2" s="4" t="s">
        <v>2</v>
      </c>
      <c r="E2" s="5" t="s">
        <v>3</v>
      </c>
      <c r="F2" s="4" t="s">
        <v>9</v>
      </c>
      <c r="G2" s="4" t="s">
        <v>10</v>
      </c>
      <c r="H2" s="4" t="s">
        <v>11</v>
      </c>
      <c r="I2" s="2" t="s">
        <v>16</v>
      </c>
      <c r="J2" s="2" t="s">
        <v>17</v>
      </c>
      <c r="K2" s="2" t="s">
        <v>18</v>
      </c>
    </row>
    <row r="3" spans="1:12" x14ac:dyDescent="0.25">
      <c r="A3" t="s">
        <v>13</v>
      </c>
      <c r="B3">
        <v>4</v>
      </c>
      <c r="C3">
        <v>32</v>
      </c>
      <c r="D3">
        <v>4</v>
      </c>
      <c r="E3" s="1" t="s">
        <v>5</v>
      </c>
      <c r="F3" s="2">
        <v>23924859</v>
      </c>
      <c r="G3" s="2">
        <v>5462224</v>
      </c>
      <c r="H3" s="2">
        <v>967782</v>
      </c>
      <c r="I3">
        <f>H3+G3</f>
        <v>6430006</v>
      </c>
      <c r="J3" s="2">
        <v>30438865</v>
      </c>
      <c r="K3">
        <f>I3/J3</f>
        <v>0.21124329044463386</v>
      </c>
    </row>
    <row r="4" spans="1:12" x14ac:dyDescent="0.25">
      <c r="A4" t="s">
        <v>13</v>
      </c>
      <c r="B4">
        <v>4</v>
      </c>
      <c r="C4">
        <v>32</v>
      </c>
      <c r="D4">
        <v>4</v>
      </c>
      <c r="E4" s="1" t="s">
        <v>12</v>
      </c>
      <c r="F4" s="2">
        <v>23190552</v>
      </c>
      <c r="G4" s="2">
        <v>6090245</v>
      </c>
      <c r="H4" s="2">
        <v>1158068</v>
      </c>
      <c r="I4">
        <f t="shared" ref="I4:I11" si="0">H4+G4</f>
        <v>7248313</v>
      </c>
      <c r="J4" s="2">
        <v>30438865</v>
      </c>
      <c r="K4">
        <f t="shared" ref="K4:K8" si="1">I4/J4</f>
        <v>0.2381269143905333</v>
      </c>
    </row>
    <row r="5" spans="1:12" x14ac:dyDescent="0.25">
      <c r="A5" t="s">
        <v>14</v>
      </c>
      <c r="B5">
        <v>4</v>
      </c>
      <c r="C5">
        <v>32</v>
      </c>
      <c r="D5">
        <v>4</v>
      </c>
      <c r="E5" s="1" t="s">
        <v>5</v>
      </c>
      <c r="F5" s="2">
        <v>17419663</v>
      </c>
      <c r="G5" s="2">
        <v>13706469</v>
      </c>
      <c r="H5" s="2">
        <v>5158853</v>
      </c>
      <c r="I5">
        <f t="shared" si="0"/>
        <v>18865322</v>
      </c>
      <c r="J5">
        <v>36084985</v>
      </c>
      <c r="K5">
        <f t="shared" si="1"/>
        <v>0.52280254515832558</v>
      </c>
    </row>
    <row r="6" spans="1:12" x14ac:dyDescent="0.25">
      <c r="A6" t="s">
        <v>14</v>
      </c>
      <c r="B6">
        <v>4</v>
      </c>
      <c r="C6">
        <v>32</v>
      </c>
      <c r="D6">
        <v>4</v>
      </c>
      <c r="E6" s="1" t="s">
        <v>12</v>
      </c>
      <c r="F6" s="2">
        <v>16965726</v>
      </c>
      <c r="G6" s="2">
        <v>13923193</v>
      </c>
      <c r="H6" s="2">
        <v>5196066</v>
      </c>
      <c r="I6">
        <f t="shared" si="0"/>
        <v>19119259</v>
      </c>
      <c r="J6">
        <v>36084985</v>
      </c>
      <c r="K6">
        <f t="shared" si="1"/>
        <v>0.52983973805171325</v>
      </c>
    </row>
    <row r="7" spans="1:12" x14ac:dyDescent="0.25">
      <c r="A7" t="s">
        <v>15</v>
      </c>
      <c r="B7">
        <v>4</v>
      </c>
      <c r="C7">
        <v>32</v>
      </c>
      <c r="D7">
        <v>4</v>
      </c>
      <c r="E7" s="1" t="s">
        <v>5</v>
      </c>
      <c r="F7" s="2">
        <v>26985887</v>
      </c>
      <c r="G7" s="2">
        <v>7714137</v>
      </c>
      <c r="H7" s="2">
        <v>1069522</v>
      </c>
      <c r="I7">
        <f t="shared" si="0"/>
        <v>8783659</v>
      </c>
      <c r="J7" s="2">
        <v>35769546</v>
      </c>
      <c r="K7">
        <f t="shared" si="1"/>
        <v>0.24556249609653977</v>
      </c>
    </row>
    <row r="8" spans="1:12" x14ac:dyDescent="0.25">
      <c r="A8" t="s">
        <v>15</v>
      </c>
      <c r="B8">
        <v>4</v>
      </c>
      <c r="C8">
        <v>32</v>
      </c>
      <c r="D8">
        <v>4</v>
      </c>
      <c r="E8" s="1" t="s">
        <v>12</v>
      </c>
      <c r="F8" s="2">
        <v>26320573</v>
      </c>
      <c r="G8" s="2">
        <v>8073116</v>
      </c>
      <c r="H8" s="2">
        <v>1375857</v>
      </c>
      <c r="I8">
        <f t="shared" si="0"/>
        <v>9448973</v>
      </c>
      <c r="J8" s="2">
        <v>35769546</v>
      </c>
      <c r="K8">
        <f t="shared" si="1"/>
        <v>0.26416250852051631</v>
      </c>
    </row>
    <row r="11" spans="1:12" x14ac:dyDescent="0.25">
      <c r="L11" t="s">
        <v>23</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L14"/>
  <sheetViews>
    <sheetView topLeftCell="A4" workbookViewId="0">
      <selection activeCell="M19" sqref="M19"/>
    </sheetView>
  </sheetViews>
  <sheetFormatPr defaultRowHeight="15" x14ac:dyDescent="0.25"/>
  <sheetData>
    <row r="2" spans="1:12" ht="15.75" thickBot="1" x14ac:dyDescent="0.3">
      <c r="A2" s="4" t="s">
        <v>4</v>
      </c>
      <c r="B2" s="4" t="s">
        <v>0</v>
      </c>
      <c r="C2" s="4" t="s">
        <v>1</v>
      </c>
      <c r="D2" s="4" t="s">
        <v>2</v>
      </c>
      <c r="E2" s="5" t="s">
        <v>3</v>
      </c>
      <c r="F2" s="4" t="s">
        <v>9</v>
      </c>
      <c r="G2" s="4" t="s">
        <v>10</v>
      </c>
      <c r="H2" s="4" t="s">
        <v>11</v>
      </c>
      <c r="I2" s="2" t="s">
        <v>16</v>
      </c>
      <c r="J2" s="2" t="s">
        <v>17</v>
      </c>
      <c r="K2" s="2" t="s">
        <v>18</v>
      </c>
    </row>
    <row r="3" spans="1:12" x14ac:dyDescent="0.25">
      <c r="A3" t="s">
        <v>13</v>
      </c>
      <c r="B3">
        <v>4</v>
      </c>
      <c r="C3">
        <v>32</v>
      </c>
      <c r="D3">
        <v>1</v>
      </c>
      <c r="E3" s="1" t="s">
        <v>5</v>
      </c>
      <c r="F3" s="2">
        <v>20771557</v>
      </c>
      <c r="G3" s="2">
        <v>7697909</v>
      </c>
      <c r="H3" s="2">
        <v>1969399</v>
      </c>
      <c r="I3">
        <f>H3+G3</f>
        <v>9667308</v>
      </c>
      <c r="J3" s="2">
        <v>30438865</v>
      </c>
      <c r="K3">
        <f>I3/J3</f>
        <v>0.31759751882995635</v>
      </c>
    </row>
    <row r="4" spans="1:12" x14ac:dyDescent="0.25">
      <c r="A4" t="s">
        <v>13</v>
      </c>
      <c r="B4">
        <v>4</v>
      </c>
      <c r="C4">
        <v>32</v>
      </c>
      <c r="D4">
        <v>4</v>
      </c>
      <c r="E4" s="1" t="s">
        <v>5</v>
      </c>
      <c r="F4" s="2">
        <v>23924859</v>
      </c>
      <c r="G4" s="2">
        <v>5546224</v>
      </c>
      <c r="H4" s="2">
        <v>967782</v>
      </c>
      <c r="I4">
        <f t="shared" ref="I4:I11" si="0">H4+G4</f>
        <v>6514006</v>
      </c>
      <c r="J4" s="2">
        <v>30438865</v>
      </c>
      <c r="K4">
        <f t="shared" ref="K4:K11" si="1">I4/J4</f>
        <v>0.21400292027971476</v>
      </c>
    </row>
    <row r="5" spans="1:12" x14ac:dyDescent="0.25">
      <c r="A5" s="6" t="s">
        <v>13</v>
      </c>
      <c r="B5" s="6">
        <v>4</v>
      </c>
      <c r="C5" s="6">
        <v>32</v>
      </c>
      <c r="D5" s="6">
        <v>8</v>
      </c>
      <c r="E5" s="7" t="s">
        <v>5</v>
      </c>
      <c r="F5" s="8">
        <v>24100584</v>
      </c>
      <c r="G5" s="8">
        <v>5404829</v>
      </c>
      <c r="H5" s="8">
        <v>933452</v>
      </c>
      <c r="I5">
        <f t="shared" si="0"/>
        <v>6338281</v>
      </c>
      <c r="J5" s="2">
        <v>30438865</v>
      </c>
      <c r="K5">
        <f t="shared" si="1"/>
        <v>0.2082298732229339</v>
      </c>
    </row>
    <row r="6" spans="1:12" x14ac:dyDescent="0.25">
      <c r="A6" t="s">
        <v>14</v>
      </c>
      <c r="B6">
        <v>4</v>
      </c>
      <c r="C6">
        <v>32</v>
      </c>
      <c r="D6">
        <v>1</v>
      </c>
      <c r="E6" s="1" t="s">
        <v>5</v>
      </c>
      <c r="F6" s="2">
        <v>15952062</v>
      </c>
      <c r="G6" s="2">
        <v>14919110</v>
      </c>
      <c r="H6" s="2">
        <v>5213813</v>
      </c>
      <c r="I6">
        <f t="shared" si="0"/>
        <v>20132923</v>
      </c>
      <c r="J6">
        <v>36084985</v>
      </c>
      <c r="K6">
        <f t="shared" si="1"/>
        <v>0.55793075707250539</v>
      </c>
    </row>
    <row r="7" spans="1:12" x14ac:dyDescent="0.25">
      <c r="A7" t="s">
        <v>14</v>
      </c>
      <c r="B7">
        <v>4</v>
      </c>
      <c r="C7">
        <v>32</v>
      </c>
      <c r="D7">
        <v>4</v>
      </c>
      <c r="E7" s="1" t="s">
        <v>5</v>
      </c>
      <c r="F7" s="2">
        <v>17219663</v>
      </c>
      <c r="G7" s="2">
        <v>13706469</v>
      </c>
      <c r="H7" s="2">
        <v>5158853</v>
      </c>
      <c r="I7">
        <f t="shared" si="0"/>
        <v>18865322</v>
      </c>
      <c r="J7">
        <v>36084985</v>
      </c>
      <c r="K7">
        <f t="shared" si="1"/>
        <v>0.52280254515832558</v>
      </c>
    </row>
    <row r="8" spans="1:12" x14ac:dyDescent="0.25">
      <c r="A8" s="6" t="s">
        <v>14</v>
      </c>
      <c r="B8" s="6">
        <v>4</v>
      </c>
      <c r="C8" s="6">
        <v>32</v>
      </c>
      <c r="D8" s="6">
        <v>8</v>
      </c>
      <c r="E8" s="7" t="s">
        <v>5</v>
      </c>
      <c r="F8" s="8">
        <v>17260684</v>
      </c>
      <c r="G8" s="8">
        <v>13667214</v>
      </c>
      <c r="H8" s="8">
        <v>5157087</v>
      </c>
      <c r="I8">
        <f t="shared" si="0"/>
        <v>18824301</v>
      </c>
      <c r="J8">
        <v>36084985</v>
      </c>
      <c r="K8">
        <f t="shared" si="1"/>
        <v>0.52166575654666336</v>
      </c>
    </row>
    <row r="9" spans="1:12" x14ac:dyDescent="0.25">
      <c r="A9" t="s">
        <v>15</v>
      </c>
      <c r="B9">
        <v>4</v>
      </c>
      <c r="C9">
        <v>32</v>
      </c>
      <c r="D9">
        <v>1</v>
      </c>
      <c r="E9" s="1" t="s">
        <v>5</v>
      </c>
      <c r="F9" s="2">
        <v>24879188</v>
      </c>
      <c r="G9" s="2">
        <v>9276805</v>
      </c>
      <c r="H9" s="2">
        <v>1613553</v>
      </c>
      <c r="I9">
        <f t="shared" si="0"/>
        <v>10890358</v>
      </c>
      <c r="J9" s="2">
        <v>35769546</v>
      </c>
      <c r="K9">
        <f t="shared" si="1"/>
        <v>0.30445893833821652</v>
      </c>
    </row>
    <row r="10" spans="1:12" x14ac:dyDescent="0.25">
      <c r="A10" t="s">
        <v>15</v>
      </c>
      <c r="B10">
        <v>4</v>
      </c>
      <c r="C10">
        <v>32</v>
      </c>
      <c r="D10">
        <v>4</v>
      </c>
      <c r="E10" s="1" t="s">
        <v>5</v>
      </c>
      <c r="F10" s="2">
        <v>26985887</v>
      </c>
      <c r="G10" s="2">
        <v>7714137</v>
      </c>
      <c r="H10" s="2">
        <v>1069522</v>
      </c>
      <c r="I10">
        <f t="shared" si="0"/>
        <v>8783659</v>
      </c>
      <c r="J10" s="2">
        <v>35769546</v>
      </c>
      <c r="K10">
        <f t="shared" si="1"/>
        <v>0.24556249609653977</v>
      </c>
    </row>
    <row r="11" spans="1:12" x14ac:dyDescent="0.25">
      <c r="A11" t="s">
        <v>15</v>
      </c>
      <c r="B11">
        <v>4</v>
      </c>
      <c r="C11">
        <v>32</v>
      </c>
      <c r="D11">
        <v>8</v>
      </c>
      <c r="E11" s="1" t="s">
        <v>5</v>
      </c>
      <c r="F11" s="2">
        <v>27386526</v>
      </c>
      <c r="G11" s="2">
        <v>7396758</v>
      </c>
      <c r="H11" s="2">
        <v>986262</v>
      </c>
      <c r="I11">
        <f t="shared" si="0"/>
        <v>8383020</v>
      </c>
      <c r="J11" s="2">
        <v>35769546</v>
      </c>
      <c r="K11">
        <f t="shared" si="1"/>
        <v>0.23436193459095064</v>
      </c>
    </row>
    <row r="14" spans="1:12" x14ac:dyDescent="0.25">
      <c r="L14" t="s">
        <v>22</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Experiment 1</vt:lpstr>
      <vt:lpstr>Experiment 2</vt:lpstr>
      <vt:lpstr>Experiment 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Spencer</dc:creator>
  <cp:lastModifiedBy>Matthew</cp:lastModifiedBy>
  <dcterms:created xsi:type="dcterms:W3CDTF">2016-04-05T17:38:23Z</dcterms:created>
  <dcterms:modified xsi:type="dcterms:W3CDTF">2016-04-08T02:12:24Z</dcterms:modified>
</cp:coreProperties>
</file>