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https://sunderlandac-my.sharepoint.com/personal/bi28xs_student_sunderland_ac_uk/Documents/Year 3/Semester 1/Physiology/Data A1/"/>
    </mc:Choice>
  </mc:AlternateContent>
  <xr:revisionPtr revIDLastSave="645" documentId="8_{F6920E9F-4B15-D84D-BBCF-CE9FD67478F5}" xr6:coauthVersionLast="47" xr6:coauthVersionMax="47" xr10:uidLastSave="{9ED8DD44-6734-BC4D-A967-240431E46861}"/>
  <bookViews>
    <workbookView xWindow="14780" yWindow="760" windowWidth="15420" windowHeight="17080" activeTab="1" xr2:uid="{00000000-000D-0000-FFFF-FFFF00000000}"/>
  </bookViews>
  <sheets>
    <sheet name="Instructions" sheetId="6" r:id="rId1"/>
    <sheet name="baseline data " sheetId="4" r:id="rId2"/>
    <sheet name="Thermoneutral" sheetId="1" r:id="rId3"/>
    <sheet name="Hot" sheetId="2" r:id="rId4"/>
    <sheet name="TN Data" sheetId="9" r:id="rId5"/>
    <sheet name="HT Data" sheetId="10" r:id="rId6"/>
    <sheet name="Comaprison (TN &amp; HT)" sheetId="11" r:id="rId7"/>
    <sheet name="Total 'n' for each test " sheetId="12" r:id="rId8"/>
    <sheet name="Test"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7" i="4" l="1"/>
  <c r="R32" i="4"/>
  <c r="S32" i="4"/>
  <c r="U32" i="4"/>
  <c r="V32" i="4"/>
  <c r="W32" i="4"/>
  <c r="X32" i="4"/>
  <c r="T13" i="4"/>
  <c r="T12" i="4"/>
  <c r="T41" i="11"/>
  <c r="T40" i="11"/>
  <c r="T35" i="11"/>
  <c r="T34" i="11"/>
  <c r="D27" i="10"/>
  <c r="E27" i="10"/>
  <c r="F27" i="10"/>
  <c r="G27" i="10"/>
  <c r="I27" i="10"/>
  <c r="D26" i="10"/>
  <c r="E26" i="10"/>
  <c r="F26" i="10"/>
  <c r="G26" i="10"/>
  <c r="I26" i="10"/>
  <c r="T29" i="11"/>
  <c r="T28" i="11"/>
  <c r="T23" i="11"/>
  <c r="T22" i="11"/>
  <c r="T17" i="11"/>
  <c r="T16" i="11"/>
  <c r="T11" i="11"/>
  <c r="T10" i="11"/>
  <c r="D31" i="10"/>
  <c r="E31" i="10"/>
  <c r="F31" i="10"/>
  <c r="G31" i="10"/>
  <c r="I31" i="10"/>
  <c r="D30" i="10"/>
  <c r="E30" i="10"/>
  <c r="F30" i="10"/>
  <c r="G30" i="10"/>
  <c r="I30" i="10"/>
  <c r="T5" i="11"/>
  <c r="T4" i="11"/>
  <c r="S26" i="4"/>
  <c r="R27" i="4"/>
  <c r="R26" i="4"/>
  <c r="D23" i="10"/>
  <c r="E23" i="10"/>
  <c r="F23" i="10"/>
  <c r="G23" i="10"/>
  <c r="H23" i="10"/>
  <c r="I23" i="10"/>
  <c r="D22" i="10"/>
  <c r="E22" i="10"/>
  <c r="F22" i="10"/>
  <c r="G22" i="10"/>
  <c r="H22" i="10"/>
  <c r="I22" i="10"/>
  <c r="E19" i="10"/>
  <c r="G19" i="10"/>
  <c r="I19" i="10"/>
  <c r="C19" i="10"/>
  <c r="E18" i="10"/>
  <c r="G18" i="10"/>
  <c r="I18" i="10"/>
  <c r="C18" i="10"/>
  <c r="D15" i="10"/>
  <c r="E15" i="10"/>
  <c r="F15" i="10"/>
  <c r="G15" i="10"/>
  <c r="H15" i="10"/>
  <c r="I15" i="10"/>
  <c r="C15" i="10"/>
  <c r="D14" i="10"/>
  <c r="E14" i="10"/>
  <c r="F14" i="10"/>
  <c r="G14" i="10"/>
  <c r="H14" i="10"/>
  <c r="I14" i="10"/>
  <c r="C14" i="10"/>
  <c r="D11" i="10"/>
  <c r="E11" i="10"/>
  <c r="F11" i="10"/>
  <c r="G11" i="10"/>
  <c r="H11" i="10"/>
  <c r="I11" i="10"/>
  <c r="C11" i="10"/>
  <c r="D10" i="10"/>
  <c r="E10" i="10"/>
  <c r="F10" i="10"/>
  <c r="G10" i="10"/>
  <c r="H10" i="10"/>
  <c r="I10" i="10"/>
  <c r="C10" i="10"/>
  <c r="D7" i="10"/>
  <c r="E7" i="10"/>
  <c r="F7" i="10"/>
  <c r="G7" i="10"/>
  <c r="H7" i="10"/>
  <c r="I7" i="10"/>
  <c r="C7" i="10"/>
  <c r="D6" i="10"/>
  <c r="E6" i="10"/>
  <c r="F6" i="10"/>
  <c r="G6" i="10"/>
  <c r="H6" i="10"/>
  <c r="I6" i="10"/>
  <c r="C6" i="10"/>
  <c r="D28" i="9"/>
  <c r="E28" i="9"/>
  <c r="F28" i="9"/>
  <c r="G28" i="9"/>
  <c r="D33" i="9"/>
  <c r="E33" i="9"/>
  <c r="F33" i="9"/>
  <c r="G33" i="9"/>
  <c r="I33" i="9"/>
  <c r="D32" i="9"/>
  <c r="E32" i="9"/>
  <c r="F32" i="9"/>
  <c r="G32" i="9"/>
  <c r="I32" i="9"/>
  <c r="I28" i="9"/>
  <c r="D27" i="9"/>
  <c r="E27" i="9"/>
  <c r="F27" i="9"/>
  <c r="G27" i="9"/>
  <c r="I27" i="9"/>
  <c r="D23" i="9"/>
  <c r="E23" i="9"/>
  <c r="F23" i="9"/>
  <c r="G23" i="9"/>
  <c r="H23" i="9"/>
  <c r="I23" i="9"/>
  <c r="C23" i="9"/>
  <c r="D22" i="9"/>
  <c r="E22" i="9"/>
  <c r="F22" i="9"/>
  <c r="G22" i="9"/>
  <c r="H22" i="9"/>
  <c r="I22" i="9"/>
  <c r="C22" i="9"/>
  <c r="E19" i="9"/>
  <c r="G19" i="9"/>
  <c r="I19" i="9"/>
  <c r="C19" i="9"/>
  <c r="E18" i="9"/>
  <c r="G18" i="9"/>
  <c r="I18" i="9"/>
  <c r="C18" i="9"/>
  <c r="D14" i="9"/>
  <c r="E14" i="9"/>
  <c r="F14" i="9"/>
  <c r="G14" i="9"/>
  <c r="H14" i="9"/>
  <c r="I14" i="9"/>
  <c r="C14" i="9"/>
  <c r="D13" i="9"/>
  <c r="E13" i="9"/>
  <c r="F13" i="9"/>
  <c r="G13" i="9"/>
  <c r="H13" i="9"/>
  <c r="I13" i="9"/>
  <c r="C13" i="9"/>
  <c r="D9" i="9"/>
  <c r="E9" i="9"/>
  <c r="F9" i="9"/>
  <c r="G9" i="9"/>
  <c r="H9" i="9"/>
  <c r="I9" i="9"/>
  <c r="C9" i="9"/>
  <c r="D8" i="9"/>
  <c r="E8" i="9"/>
  <c r="F8" i="9"/>
  <c r="G8" i="9"/>
  <c r="H8" i="9"/>
  <c r="I8" i="9"/>
  <c r="C8" i="9"/>
  <c r="D4" i="9"/>
  <c r="E4" i="9"/>
  <c r="F4" i="9"/>
  <c r="G4" i="9"/>
  <c r="H4" i="9"/>
  <c r="I4" i="9"/>
  <c r="C4" i="9"/>
  <c r="D3" i="9"/>
  <c r="E3" i="9"/>
  <c r="F3" i="9"/>
  <c r="G3" i="9"/>
  <c r="H3" i="9"/>
  <c r="I3" i="9"/>
  <c r="C3" i="9"/>
  <c r="G14" i="4"/>
  <c r="G10" i="4"/>
  <c r="V26" i="4"/>
  <c r="V27" i="4"/>
  <c r="X27" i="4"/>
  <c r="X26" i="4"/>
  <c r="W27" i="4"/>
  <c r="W26" i="4"/>
  <c r="U27" i="4"/>
  <c r="U26" i="4"/>
  <c r="Y27" i="4"/>
  <c r="Y26" i="4"/>
  <c r="G5" i="4"/>
  <c r="G6" i="4"/>
  <c r="G7" i="4"/>
  <c r="G8" i="4"/>
  <c r="G9" i="4"/>
  <c r="G4" i="4"/>
  <c r="G16" i="7"/>
  <c r="F16" i="7"/>
  <c r="G17" i="7"/>
  <c r="F17" i="7"/>
  <c r="AB24" i="1"/>
  <c r="G17" i="4"/>
  <c r="AH22" i="2"/>
  <c r="AH23" i="2"/>
  <c r="AH24" i="2"/>
  <c r="AH25" i="2"/>
  <c r="AH26" i="2"/>
  <c r="AH27" i="2"/>
  <c r="AH28" i="2"/>
  <c r="AH29" i="2"/>
  <c r="AB23" i="2"/>
  <c r="AB24" i="2"/>
  <c r="AB25" i="2"/>
  <c r="AB26" i="2"/>
  <c r="AB27" i="2"/>
  <c r="AB28" i="2"/>
  <c r="AB29" i="2"/>
  <c r="AB30" i="2"/>
  <c r="AH8" i="1"/>
  <c r="AH9" i="1"/>
  <c r="AH10" i="1"/>
  <c r="AH11" i="1"/>
  <c r="AH12" i="1"/>
  <c r="AH13" i="1"/>
  <c r="AH14" i="1"/>
  <c r="AH15" i="1"/>
  <c r="AH16" i="1"/>
  <c r="AH17" i="1"/>
  <c r="AH18" i="1"/>
  <c r="AH19" i="1"/>
  <c r="AH20" i="1"/>
  <c r="AH21" i="1"/>
  <c r="AH22" i="1"/>
  <c r="AH23" i="1"/>
  <c r="AH24" i="1"/>
  <c r="AH25" i="1"/>
  <c r="AH26" i="1"/>
  <c r="AH27" i="1"/>
  <c r="AH28" i="1"/>
  <c r="G16" i="4"/>
  <c r="H16" i="7" l="1"/>
  <c r="T20" i="2"/>
  <c r="T21" i="2"/>
  <c r="T22" i="2"/>
  <c r="AU133" i="2"/>
  <c r="AU134" i="2"/>
  <c r="AU135" i="2"/>
  <c r="AU136" i="2"/>
  <c r="AU137" i="2"/>
  <c r="AU138" i="2"/>
  <c r="AS133" i="2"/>
  <c r="AS134" i="2"/>
  <c r="AS135" i="2"/>
  <c r="AS136" i="2"/>
  <c r="AS137" i="2"/>
  <c r="AS138" i="2"/>
  <c r="AQ133" i="2"/>
  <c r="AQ134" i="2"/>
  <c r="AQ135" i="2"/>
  <c r="AQ136" i="2"/>
  <c r="AQ137" i="2"/>
  <c r="AQ138" i="2"/>
  <c r="AU123" i="1"/>
  <c r="AU124" i="1"/>
  <c r="AU125" i="1"/>
  <c r="AU126" i="1"/>
  <c r="AU127" i="1"/>
  <c r="AU128" i="1"/>
  <c r="AU129" i="1"/>
  <c r="AU130" i="1"/>
  <c r="AU131" i="1"/>
  <c r="AU132" i="1"/>
  <c r="AU133" i="1"/>
  <c r="AU134" i="1"/>
  <c r="AU135" i="1"/>
  <c r="AU136" i="1"/>
  <c r="AU137" i="1"/>
  <c r="AU138" i="1"/>
  <c r="AS123" i="1"/>
  <c r="AS124" i="1"/>
  <c r="AS125" i="1"/>
  <c r="AS126" i="1"/>
  <c r="AS127" i="1"/>
  <c r="AS128" i="1"/>
  <c r="AS129" i="1"/>
  <c r="AS130" i="1"/>
  <c r="AS131" i="1"/>
  <c r="AS132" i="1"/>
  <c r="AS133" i="1"/>
  <c r="AS134" i="1"/>
  <c r="AS135" i="1"/>
  <c r="AS136" i="1"/>
  <c r="AS137" i="1"/>
  <c r="AS138" i="1"/>
  <c r="AQ123" i="1"/>
  <c r="AQ124" i="1"/>
  <c r="AQ125" i="1"/>
  <c r="AQ126" i="1"/>
  <c r="AQ127" i="1"/>
  <c r="AQ128" i="1"/>
  <c r="AQ129" i="1"/>
  <c r="AQ130" i="1"/>
  <c r="AQ131" i="1"/>
  <c r="AQ132" i="1"/>
  <c r="AQ133" i="1"/>
  <c r="AQ134" i="1"/>
  <c r="AQ135" i="1"/>
  <c r="AQ136" i="1"/>
  <c r="AQ137" i="1"/>
  <c r="AQ138" i="1"/>
  <c r="T20" i="1"/>
  <c r="T15" i="1"/>
  <c r="T16" i="1"/>
  <c r="T17" i="1"/>
  <c r="T18" i="1"/>
  <c r="T19" i="1"/>
  <c r="AB15" i="1"/>
  <c r="AB16" i="1"/>
  <c r="AB17" i="1"/>
  <c r="AB18" i="1"/>
  <c r="AB19" i="1"/>
  <c r="AB20" i="1"/>
  <c r="AB21" i="1"/>
  <c r="AB22" i="1"/>
  <c r="AB23" i="1"/>
  <c r="T21" i="1"/>
  <c r="T22" i="1"/>
  <c r="R11" i="4"/>
  <c r="Q11" i="4"/>
  <c r="P11" i="4"/>
  <c r="R10" i="4"/>
  <c r="Q10" i="4"/>
  <c r="P10" i="4"/>
  <c r="G11" i="4"/>
  <c r="G12" i="4"/>
  <c r="G13" i="4"/>
  <c r="G15" i="4"/>
  <c r="T32" i="4" l="1"/>
  <c r="T27" i="4"/>
  <c r="T26" i="4"/>
  <c r="AS125" i="2"/>
  <c r="AU125" i="2"/>
  <c r="AQ125" i="2"/>
  <c r="AB8" i="1"/>
  <c r="AB9" i="1"/>
  <c r="AB10" i="1"/>
  <c r="AB11" i="1"/>
  <c r="AB12" i="1"/>
  <c r="AB13" i="1"/>
  <c r="AB14" i="1"/>
  <c r="T9" i="1"/>
  <c r="T10" i="1"/>
  <c r="T11" i="1"/>
  <c r="T12" i="1"/>
  <c r="T13" i="1"/>
  <c r="T14" i="1"/>
  <c r="T8" i="1"/>
  <c r="AU132" i="2"/>
  <c r="AU124" i="2"/>
  <c r="AU126" i="2"/>
  <c r="AU127" i="2"/>
  <c r="AU128" i="2"/>
  <c r="AU129" i="2"/>
  <c r="AU130" i="2"/>
  <c r="AU131" i="2"/>
  <c r="AS124" i="2"/>
  <c r="AS126" i="2"/>
  <c r="AS127" i="2"/>
  <c r="AS128" i="2"/>
  <c r="AS129" i="2"/>
  <c r="AS130" i="2"/>
  <c r="AS131" i="2"/>
  <c r="AS132" i="2"/>
  <c r="AQ124" i="2"/>
  <c r="AQ126" i="2"/>
  <c r="AQ127" i="2"/>
  <c r="AQ128" i="2"/>
  <c r="AQ129" i="2"/>
  <c r="AQ130" i="2"/>
  <c r="AQ131" i="2"/>
  <c r="AQ132" i="2"/>
  <c r="AH8" i="2" l="1"/>
  <c r="AH9" i="2"/>
  <c r="AH10" i="2"/>
  <c r="AH11" i="2"/>
  <c r="AH12" i="2"/>
  <c r="AH13" i="2"/>
  <c r="AH14" i="2"/>
  <c r="AH15" i="2"/>
  <c r="AH16" i="2"/>
  <c r="AH17" i="2"/>
  <c r="AH18" i="2"/>
  <c r="AH19" i="2"/>
  <c r="AH20" i="2"/>
  <c r="AH21" i="2"/>
  <c r="AB8" i="2"/>
  <c r="AB9" i="2"/>
  <c r="AB10" i="2"/>
  <c r="AB11" i="2"/>
  <c r="AB12" i="2"/>
  <c r="AB13" i="2"/>
  <c r="AB14" i="2"/>
  <c r="AB15" i="2"/>
  <c r="AB16" i="2"/>
  <c r="AB17" i="2"/>
  <c r="AB18" i="2"/>
  <c r="AB19" i="2"/>
  <c r="AB20" i="2"/>
  <c r="AB21" i="2"/>
  <c r="T8" i="2"/>
  <c r="T9" i="2"/>
  <c r="T11" i="2"/>
  <c r="T12" i="2"/>
  <c r="T13" i="2"/>
  <c r="T14" i="2"/>
  <c r="T15" i="2"/>
  <c r="T16" i="2"/>
  <c r="T17" i="2"/>
  <c r="T18" i="2"/>
  <c r="T19" i="2"/>
  <c r="AU122" i="1"/>
  <c r="AS122" i="1"/>
  <c r="AQ122" i="1"/>
  <c r="AH7" i="1"/>
  <c r="AB7" i="1"/>
  <c r="T7" i="1"/>
  <c r="T7" i="2"/>
  <c r="AU123" i="2"/>
  <c r="AS123" i="2"/>
  <c r="AQ123" i="2"/>
  <c r="AH7" i="2"/>
  <c r="AB7" i="2"/>
</calcChain>
</file>

<file path=xl/sharedStrings.xml><?xml version="1.0" encoding="utf-8"?>
<sst xmlns="http://schemas.openxmlformats.org/spreadsheetml/2006/main" count="1603" uniqueCount="140">
  <si>
    <t>CORE TEMPERATURE</t>
  </si>
  <si>
    <t>THERMONEUTRAL</t>
  </si>
  <si>
    <t>EXERCISE</t>
  </si>
  <si>
    <t>Time</t>
  </si>
  <si>
    <t>Participant</t>
  </si>
  <si>
    <t>name</t>
  </si>
  <si>
    <t>code</t>
  </si>
  <si>
    <t xml:space="preserve">method </t>
  </si>
  <si>
    <t>Pre</t>
  </si>
  <si>
    <t>Post</t>
  </si>
  <si>
    <t>diff</t>
  </si>
  <si>
    <t>participant</t>
  </si>
  <si>
    <t>HEART RATE RECOVERY</t>
  </si>
  <si>
    <t>Blood [La] mM</t>
  </si>
  <si>
    <t>HEART  RATE (beats.min-1)</t>
  </si>
  <si>
    <t>RPE (AU)</t>
  </si>
  <si>
    <t>Thermal comfort</t>
  </si>
  <si>
    <t>VO2</t>
  </si>
  <si>
    <t>VCO2</t>
  </si>
  <si>
    <t>VE</t>
  </si>
  <si>
    <t>Body mass (kg)</t>
  </si>
  <si>
    <t xml:space="preserve">Volume of drink </t>
  </si>
  <si>
    <t>Urine osmolarity</t>
  </si>
  <si>
    <t>participant name</t>
  </si>
  <si>
    <t>number</t>
  </si>
  <si>
    <t>mass</t>
  </si>
  <si>
    <t>height</t>
  </si>
  <si>
    <t>BMI</t>
  </si>
  <si>
    <t>BP(systolic)</t>
  </si>
  <si>
    <t>BP(diastolic)</t>
  </si>
  <si>
    <t>treadmill</t>
  </si>
  <si>
    <t xml:space="preserve">mode </t>
  </si>
  <si>
    <t xml:space="preserve">hot </t>
  </si>
  <si>
    <t>hot</t>
  </si>
  <si>
    <t>rest</t>
  </si>
  <si>
    <t>miss</t>
  </si>
  <si>
    <t>urine mass post</t>
  </si>
  <si>
    <t>RER</t>
  </si>
  <si>
    <t>bara</t>
  </si>
  <si>
    <t>temp</t>
  </si>
  <si>
    <t>thermoneutral</t>
  </si>
  <si>
    <t xml:space="preserve">treadmill </t>
  </si>
  <si>
    <t>Lo</t>
  </si>
  <si>
    <t>lo</t>
  </si>
  <si>
    <t>bike</t>
  </si>
  <si>
    <t>age</t>
  </si>
  <si>
    <t>HR (rest)</t>
  </si>
  <si>
    <t>Environment Temperature</t>
  </si>
  <si>
    <t>HEAT</t>
  </si>
  <si>
    <t>Thurs am</t>
  </si>
  <si>
    <t>Thurs pm</t>
  </si>
  <si>
    <t>Fri am</t>
  </si>
  <si>
    <t>Fri pm</t>
  </si>
  <si>
    <t>mean</t>
  </si>
  <si>
    <t>SD</t>
  </si>
  <si>
    <t>TM</t>
  </si>
  <si>
    <t>Rectal</t>
  </si>
  <si>
    <t>x</t>
  </si>
  <si>
    <t>CYCLE</t>
  </si>
  <si>
    <t>ear</t>
  </si>
  <si>
    <t>rectal</t>
  </si>
  <si>
    <t>type</t>
  </si>
  <si>
    <t>part</t>
  </si>
  <si>
    <t>.</t>
  </si>
  <si>
    <t>DNF</t>
  </si>
  <si>
    <t>no bloods</t>
  </si>
  <si>
    <t>mode</t>
  </si>
  <si>
    <t>tm</t>
  </si>
  <si>
    <t>001</t>
  </si>
  <si>
    <t>002</t>
  </si>
  <si>
    <t>003</t>
  </si>
  <si>
    <t>004</t>
  </si>
  <si>
    <t>005</t>
  </si>
  <si>
    <t>006</t>
  </si>
  <si>
    <t>007</t>
  </si>
  <si>
    <t>008</t>
  </si>
  <si>
    <t>009</t>
  </si>
  <si>
    <t>010</t>
  </si>
  <si>
    <t>011</t>
  </si>
  <si>
    <t>012</t>
  </si>
  <si>
    <t>013</t>
  </si>
  <si>
    <t>014</t>
  </si>
  <si>
    <t>015</t>
  </si>
  <si>
    <t>016</t>
  </si>
  <si>
    <t>post</t>
  </si>
  <si>
    <t xml:space="preserve">cycle </t>
  </si>
  <si>
    <t>cycle</t>
  </si>
  <si>
    <t>017</t>
  </si>
  <si>
    <t>018</t>
  </si>
  <si>
    <t xml:space="preserve">rectal </t>
  </si>
  <si>
    <t xml:space="preserve">The data included is from a number of repeated data collection sessions over the years I have run the laboratory sessions. 
Use the data to answer your research question. Feel free to add your own data into the data set. 
The first 'baseline' sheet, has the baseline charateristics of the participants (e.g. mass, blood pressure). Use this to present the mean anthropometric data
for your participant group. The next two sheets are from the heat session 'hot' or from the thermoneutral session. The data is set out in the same way in each sheet. I have included both rectal and aural temperatures, and in some years we also used both a bike and a treadmill. You could choose to use everyones data or just use those who exercised on a bike. You will see also that in some of the participants we have data every 5 minutes up to 30 minutes, and some we dont it is not a 'perfect' data set, but we rarely get perfect data sets, especially in our teaching labs when things go wrong, and some sessions are missed. It is a skill to develop how to appropriatly use the data. 
Select THREE outcome measures at the least (e.g. HR, core temp, RPE). Perform a statistical analysis on the data you have obtained.  </t>
  </si>
  <si>
    <t>TH</t>
  </si>
  <si>
    <t>HT</t>
  </si>
  <si>
    <t>Mean</t>
  </si>
  <si>
    <t xml:space="preserve">Mean difference </t>
  </si>
  <si>
    <t xml:space="preserve">Post exercise lactate </t>
  </si>
  <si>
    <t xml:space="preserve">Mean </t>
  </si>
  <si>
    <t>Heat Temp</t>
  </si>
  <si>
    <t>Mass (kg)</t>
  </si>
  <si>
    <t>Height (m)</t>
  </si>
  <si>
    <t>Heat Temperature (°C)</t>
  </si>
  <si>
    <t>Thermoneutral Temperature (°C)</t>
  </si>
  <si>
    <t>Blood Pressure (diastolic)</t>
  </si>
  <si>
    <t>Blood Pressure (systolic)</t>
  </si>
  <si>
    <t>Age (years)</t>
  </si>
  <si>
    <t>Baseline data mean and STDEV (big group)</t>
  </si>
  <si>
    <t>STDEV</t>
  </si>
  <si>
    <t>n=14 (removed 7,8,12, 13, 19, 20, 21)</t>
  </si>
  <si>
    <t>Heart rate</t>
  </si>
  <si>
    <t>Core Temp</t>
  </si>
  <si>
    <t>HRR</t>
  </si>
  <si>
    <t>Blood Lactate</t>
  </si>
  <si>
    <t>V02</t>
  </si>
  <si>
    <t>HR</t>
  </si>
  <si>
    <t>B.L</t>
  </si>
  <si>
    <t>RPE (AU Borg Scale)</t>
  </si>
  <si>
    <t>RPE (AU=Borg Scale)</t>
  </si>
  <si>
    <t>Hot</t>
  </si>
  <si>
    <t>Thermonuetral</t>
  </si>
  <si>
    <t>Temperature</t>
  </si>
  <si>
    <t>Mean SD</t>
  </si>
  <si>
    <t>Basic tables</t>
  </si>
  <si>
    <t>Tables to create grapghs</t>
  </si>
  <si>
    <t>Core temp</t>
  </si>
  <si>
    <t xml:space="preserve">Heart Rate Recovery </t>
  </si>
  <si>
    <t>RPE=Borg Scale</t>
  </si>
  <si>
    <t>Heart Rate (this is shown as cardiovascular drift as the lines drift apart)</t>
  </si>
  <si>
    <t>so you can have different numbers for each of the measures based on the missing data</t>
  </si>
  <si>
    <t xml:space="preserve">Variable </t>
  </si>
  <si>
    <t xml:space="preserve">Core temperature </t>
  </si>
  <si>
    <t xml:space="preserve">Heart rate </t>
  </si>
  <si>
    <t xml:space="preserve">Blood lactate </t>
  </si>
  <si>
    <t xml:space="preserve">RPE </t>
  </si>
  <si>
    <t>Total n=</t>
  </si>
  <si>
    <t xml:space="preserve">Hot </t>
  </si>
  <si>
    <t>Condition</t>
  </si>
  <si>
    <t>Thermoneutral</t>
  </si>
  <si>
    <t>Tempertaure (°C)</t>
  </si>
  <si>
    <t>30 ± 1.3</t>
  </si>
  <si>
    <t>21 ± 1.3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</si>
</sst>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0"/>
      <name val="Calibri"/>
      <family val="2"/>
      <scheme val="minor"/>
    </font>
    <font>
      <sz val="11"/>
      <name val="Calibri"/>
      <family val="2"/>
      <scheme val="minor"/>
    </font>
    <font>
      <b/>
      <sz val="14"/>
      <name val="Calibri"/>
      <family val="2"/>
      <scheme val="minor"/>
    </font>
    <font>
      <b/>
      <sz val="11"/>
      <color rgb="FFFA7D00"/>
      <name val="Calibri"/>
      <family val="2"/>
      <scheme val="minor"/>
    </font>
    <font>
      <b/>
      <sz val="12"/>
      <color theme="0"/>
      <name val="Calibri"/>
      <family val="2"/>
      <scheme val="minor"/>
    </font>
    <font>
      <b/>
      <sz val="8"/>
      <color theme="1"/>
      <name val="Calibri"/>
      <family val="2"/>
      <scheme val="minor"/>
    </font>
    <font>
      <b/>
      <sz val="11"/>
      <color rgb="FFFF0000"/>
      <name val="Calibri"/>
      <family val="2"/>
      <scheme val="minor"/>
    </font>
    <font>
      <sz val="11"/>
      <color theme="1"/>
      <name val="Calibri"/>
      <family val="2"/>
      <scheme val="minor"/>
    </font>
    <font>
      <sz val="11"/>
      <color rgb="FF000000"/>
      <name val="Calibri"/>
      <family val="2"/>
      <scheme val="minor"/>
    </font>
    <font>
      <b/>
      <sz val="14"/>
      <color rgb="FF010205"/>
      <name val="Arial"/>
      <family val="2"/>
    </font>
    <font>
      <sz val="12"/>
      <color rgb="FF010205"/>
      <name val="Arial"/>
      <family val="2"/>
    </font>
    <font>
      <sz val="12"/>
      <color rgb="FF264A60"/>
      <name val="Arial"/>
      <family val="2"/>
    </font>
    <font>
      <sz val="11"/>
      <color theme="1"/>
      <name val="Arial"/>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theme="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7030A0"/>
        <bgColor indexed="64"/>
      </patternFill>
    </fill>
    <fill>
      <patternFill patternType="solid">
        <fgColor rgb="FFFF0000"/>
        <bgColor indexed="64"/>
      </patternFill>
    </fill>
    <fill>
      <patternFill patternType="solid">
        <fgColor theme="4"/>
        <bgColor indexed="64"/>
      </patternFill>
    </fill>
    <fill>
      <patternFill patternType="solid">
        <fgColor rgb="FFF2F2F2"/>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rgb="FFD6DCE4"/>
        <bgColor rgb="FF000000"/>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0" borderId="3" applyNumberFormat="0" applyAlignment="0" applyProtection="0"/>
  </cellStyleXfs>
  <cellXfs count="139">
    <xf numFmtId="0" fontId="0" fillId="0" borderId="0" xfId="0"/>
    <xf numFmtId="0" fontId="0" fillId="4" borderId="0" xfId="0" applyFill="1"/>
    <xf numFmtId="0" fontId="5" fillId="4" borderId="0" xfId="0" applyFont="1" applyFill="1"/>
    <xf numFmtId="0" fontId="0" fillId="5" borderId="0" xfId="0" applyFill="1" applyAlignment="1">
      <alignment horizontal="center"/>
    </xf>
    <xf numFmtId="0" fontId="0" fillId="0" borderId="0" xfId="0" applyAlignment="1">
      <alignment horizontal="center"/>
    </xf>
    <xf numFmtId="0" fontId="6" fillId="4" borderId="0" xfId="0" applyFont="1" applyFill="1" applyAlignment="1">
      <alignment horizontal="center"/>
    </xf>
    <xf numFmtId="0" fontId="3" fillId="4" borderId="0" xfId="0" applyFont="1" applyFill="1" applyAlignment="1">
      <alignment horizontal="center"/>
    </xf>
    <xf numFmtId="0" fontId="0" fillId="6" borderId="1" xfId="0" applyFill="1" applyBorder="1"/>
    <xf numFmtId="0" fontId="0" fillId="6" borderId="1" xfId="0" applyFill="1" applyBorder="1" applyAlignment="1">
      <alignment horizontal="center"/>
    </xf>
    <xf numFmtId="0" fontId="0" fillId="0" borderId="1" xfId="0" applyBorder="1"/>
    <xf numFmtId="0" fontId="9" fillId="0" borderId="0" xfId="0" applyFont="1" applyAlignment="1">
      <alignment horizontal="center"/>
    </xf>
    <xf numFmtId="0" fontId="10" fillId="0" borderId="1" xfId="0" applyFont="1" applyBorder="1" applyAlignment="1">
      <alignment horizontal="center"/>
    </xf>
    <xf numFmtId="0" fontId="7" fillId="0" borderId="1" xfId="0" applyFont="1" applyBorder="1" applyAlignment="1">
      <alignment horizontal="center"/>
    </xf>
    <xf numFmtId="0" fontId="9" fillId="0" borderId="1" xfId="0" applyFont="1" applyBorder="1" applyAlignment="1">
      <alignment horizontal="center"/>
    </xf>
    <xf numFmtId="0" fontId="6" fillId="4" borderId="0" xfId="0" applyFont="1" applyFill="1"/>
    <xf numFmtId="0" fontId="6" fillId="9" borderId="0" xfId="1" applyFont="1" applyFill="1"/>
    <xf numFmtId="0" fontId="1" fillId="9" borderId="0" xfId="1" applyFill="1"/>
    <xf numFmtId="0" fontId="1" fillId="9" borderId="0" xfId="1" applyFill="1" applyAlignment="1">
      <alignment horizontal="center"/>
    </xf>
    <xf numFmtId="0" fontId="0" fillId="0" borderId="2" xfId="0" applyBorder="1"/>
    <xf numFmtId="0" fontId="8" fillId="0" borderId="0" xfId="0" applyFont="1"/>
    <xf numFmtId="0" fontId="8" fillId="7" borderId="1" xfId="0" applyFont="1" applyFill="1" applyBorder="1"/>
    <xf numFmtId="2" fontId="0" fillId="0" borderId="1" xfId="0" applyNumberFormat="1" applyBorder="1"/>
    <xf numFmtId="0" fontId="0" fillId="4" borderId="1" xfId="0" applyFill="1" applyBorder="1" applyAlignment="1">
      <alignment horizontal="center"/>
    </xf>
    <xf numFmtId="0" fontId="0" fillId="4" borderId="1" xfId="0" applyFill="1" applyBorder="1"/>
    <xf numFmtId="0" fontId="8" fillId="9" borderId="1" xfId="0" applyFont="1" applyFill="1" applyBorder="1"/>
    <xf numFmtId="0" fontId="7" fillId="8" borderId="0" xfId="0" applyFont="1" applyFill="1"/>
    <xf numFmtId="0" fontId="7" fillId="8" borderId="0" xfId="0" applyFont="1" applyFill="1" applyAlignment="1">
      <alignment horizontal="center"/>
    </xf>
    <xf numFmtId="0" fontId="8" fillId="8" borderId="0" xfId="0" applyFont="1" applyFill="1" applyAlignment="1">
      <alignment horizontal="center"/>
    </xf>
    <xf numFmtId="0" fontId="0" fillId="8" borderId="0" xfId="0" applyFill="1"/>
    <xf numFmtId="0" fontId="0" fillId="12" borderId="1" xfId="0" applyFill="1" applyBorder="1"/>
    <xf numFmtId="0" fontId="12" fillId="8" borderId="0" xfId="0" applyFont="1" applyFill="1"/>
    <xf numFmtId="0" fontId="5" fillId="0" borderId="0" xfId="0" applyFont="1"/>
    <xf numFmtId="0" fontId="5" fillId="0" borderId="0" xfId="0" applyFont="1" applyAlignment="1">
      <alignment horizontal="center"/>
    </xf>
    <xf numFmtId="0" fontId="13" fillId="0" borderId="0" xfId="0" applyFont="1" applyAlignment="1">
      <alignment horizontal="center"/>
    </xf>
    <xf numFmtId="0" fontId="3" fillId="8" borderId="0" xfId="0" applyFont="1" applyFill="1"/>
    <xf numFmtId="1" fontId="3" fillId="8" borderId="0" xfId="0" applyNumberFormat="1" applyFont="1" applyFill="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xf>
    <xf numFmtId="0" fontId="0" fillId="11" borderId="1" xfId="0" applyFill="1" applyBorder="1" applyAlignment="1">
      <alignment horizontal="center" vertical="center"/>
    </xf>
    <xf numFmtId="0" fontId="10" fillId="0" borderId="1"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0" fillId="11" borderId="1" xfId="0" applyFill="1" applyBorder="1"/>
    <xf numFmtId="0" fontId="9" fillId="11" borderId="1" xfId="0" applyFont="1"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0" xfId="0" applyAlignment="1">
      <alignment vertical="center"/>
    </xf>
    <xf numFmtId="0" fontId="0" fillId="4" borderId="1" xfId="0" applyFill="1" applyBorder="1" applyAlignment="1">
      <alignment vertical="center"/>
    </xf>
    <xf numFmtId="0" fontId="0" fillId="4" borderId="0" xfId="0" applyFill="1" applyAlignment="1">
      <alignment horizontal="center"/>
    </xf>
    <xf numFmtId="0" fontId="0" fillId="0" borderId="5" xfId="0" applyBorder="1"/>
    <xf numFmtId="0" fontId="0" fillId="0" borderId="5" xfId="0" applyBorder="1" applyAlignment="1">
      <alignment horizontal="center"/>
    </xf>
    <xf numFmtId="164" fontId="0" fillId="0" borderId="1" xfId="0" applyNumberFormat="1" applyBorder="1" applyAlignment="1">
      <alignment horizontal="center"/>
    </xf>
    <xf numFmtId="0" fontId="2" fillId="3" borderId="1" xfId="2" applyBorder="1" applyAlignment="1">
      <alignment horizontal="center" vertical="center"/>
    </xf>
    <xf numFmtId="164" fontId="0" fillId="0" borderId="1" xfId="0" applyNumberFormat="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vertical="center"/>
    </xf>
    <xf numFmtId="0" fontId="9" fillId="12" borderId="1" xfId="0" applyFont="1" applyFill="1" applyBorder="1" applyAlignment="1">
      <alignment horizontal="center"/>
    </xf>
    <xf numFmtId="0" fontId="0" fillId="12" borderId="0" xfId="0" applyFill="1"/>
    <xf numFmtId="0" fontId="0" fillId="12" borderId="0" xfId="0" applyFill="1" applyAlignment="1">
      <alignment vertical="center"/>
    </xf>
    <xf numFmtId="2" fontId="0" fillId="12" borderId="1" xfId="0" applyNumberFormat="1" applyFill="1" applyBorder="1"/>
    <xf numFmtId="0" fontId="11" fillId="10" borderId="1" xfId="3" applyBorder="1"/>
    <xf numFmtId="0" fontId="0" fillId="13" borderId="1" xfId="0" applyFill="1" applyBorder="1"/>
    <xf numFmtId="0" fontId="14" fillId="0" borderId="1" xfId="0" applyFont="1" applyBorder="1" applyAlignment="1">
      <alignment horizontal="center" vertical="center"/>
    </xf>
    <xf numFmtId="0" fontId="8" fillId="9" borderId="0" xfId="0" applyFont="1" applyFill="1" applyAlignment="1">
      <alignment horizontal="left"/>
    </xf>
    <xf numFmtId="0" fontId="8" fillId="8" borderId="0" xfId="0" applyFont="1" applyFill="1" applyAlignment="1">
      <alignment horizontal="left"/>
    </xf>
    <xf numFmtId="2"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2" fontId="0" fillId="14" borderId="1" xfId="0" quotePrefix="1" applyNumberFormat="1" applyFill="1" applyBorder="1" applyAlignment="1">
      <alignment horizontal="center" vertical="center"/>
    </xf>
    <xf numFmtId="0" fontId="0" fillId="14" borderId="1" xfId="0" applyFill="1" applyBorder="1" applyAlignment="1">
      <alignment horizontal="center" vertical="center"/>
    </xf>
    <xf numFmtId="0" fontId="9" fillId="14" borderId="1" xfId="0" applyFont="1" applyFill="1" applyBorder="1" applyAlignment="1">
      <alignment horizontal="center" vertical="center"/>
    </xf>
    <xf numFmtId="0" fontId="0" fillId="14" borderId="1" xfId="0" applyFill="1" applyBorder="1" applyAlignment="1">
      <alignment vertical="center"/>
    </xf>
    <xf numFmtId="0" fontId="0" fillId="4" borderId="5" xfId="0" applyFill="1" applyBorder="1"/>
    <xf numFmtId="0" fontId="0" fillId="12" borderId="1" xfId="0" applyFill="1" applyBorder="1" applyAlignment="1">
      <alignment horizontal="center"/>
    </xf>
    <xf numFmtId="0" fontId="0" fillId="6" borderId="5" xfId="0" applyFill="1" applyBorder="1" applyAlignment="1">
      <alignment horizontal="center"/>
    </xf>
    <xf numFmtId="0" fontId="0" fillId="4" borderId="5" xfId="0" applyFill="1" applyBorder="1" applyAlignment="1">
      <alignment horizontal="center"/>
    </xf>
    <xf numFmtId="0" fontId="0" fillId="6" borderId="5" xfId="0" applyFill="1" applyBorder="1"/>
    <xf numFmtId="0" fontId="0" fillId="4" borderId="8" xfId="0" applyFill="1" applyBorder="1"/>
    <xf numFmtId="0" fontId="0" fillId="0" borderId="7" xfId="0" applyBorder="1"/>
    <xf numFmtId="0" fontId="0" fillId="0" borderId="2" xfId="0" applyBorder="1" applyAlignment="1">
      <alignment horizontal="center"/>
    </xf>
    <xf numFmtId="0" fontId="0" fillId="0" borderId="5" xfId="0" applyBorder="1" applyAlignment="1">
      <alignment horizontal="center" vertical="center"/>
    </xf>
    <xf numFmtId="0" fontId="0" fillId="4" borderId="5" xfId="0" applyFill="1" applyBorder="1" applyAlignment="1">
      <alignment vertical="center"/>
    </xf>
    <xf numFmtId="0" fontId="0" fillId="0" borderId="5" xfId="0" applyBorder="1" applyAlignment="1">
      <alignment vertical="center"/>
    </xf>
    <xf numFmtId="0" fontId="0" fillId="4" borderId="5" xfId="0" applyFill="1" applyBorder="1" applyAlignment="1">
      <alignment horizontal="center" vertical="center"/>
    </xf>
    <xf numFmtId="2" fontId="0" fillId="0" borderId="0" xfId="0" applyNumberFormat="1"/>
    <xf numFmtId="0" fontId="0" fillId="15" borderId="1" xfId="0" applyFill="1" applyBorder="1"/>
    <xf numFmtId="0" fontId="0" fillId="15" borderId="1" xfId="0" applyFill="1" applyBorder="1" applyAlignment="1">
      <alignment horizontal="center" vertical="center"/>
    </xf>
    <xf numFmtId="0" fontId="0" fillId="15" borderId="1" xfId="0" applyFill="1" applyBorder="1" applyAlignment="1">
      <alignment horizontal="center"/>
    </xf>
    <xf numFmtId="164" fontId="0" fillId="0" borderId="0" xfId="0" applyNumberFormat="1" applyAlignment="1">
      <alignment horizontal="center"/>
    </xf>
    <xf numFmtId="0" fontId="0" fillId="15" borderId="0" xfId="0" applyFill="1"/>
    <xf numFmtId="2" fontId="0" fillId="0" borderId="0" xfId="0" applyNumberFormat="1" applyAlignment="1">
      <alignment horizontal="center"/>
    </xf>
    <xf numFmtId="2" fontId="0" fillId="0" borderId="0" xfId="0" applyNumberFormat="1" applyAlignment="1">
      <alignment horizontal="center" vertical="center"/>
    </xf>
    <xf numFmtId="0" fontId="0" fillId="15" borderId="0" xfId="0" applyFill="1" applyAlignment="1">
      <alignment horizontal="center" vertical="center"/>
    </xf>
    <xf numFmtId="164" fontId="0" fillId="15" borderId="1" xfId="0" applyNumberFormat="1" applyFill="1" applyBorder="1" applyAlignment="1">
      <alignment horizontal="center" vertical="center"/>
    </xf>
    <xf numFmtId="164" fontId="0" fillId="0" borderId="0" xfId="0" applyNumberFormat="1" applyAlignment="1">
      <alignment horizontal="center" vertical="center"/>
    </xf>
    <xf numFmtId="2" fontId="0" fillId="15" borderId="1" xfId="0" applyNumberFormat="1" applyFill="1" applyBorder="1" applyAlignment="1">
      <alignment horizontal="center" vertical="center"/>
    </xf>
    <xf numFmtId="164" fontId="0" fillId="0" borderId="1" xfId="0" applyNumberFormat="1" applyBorder="1" applyAlignment="1">
      <alignment vertical="center"/>
    </xf>
    <xf numFmtId="164" fontId="0" fillId="0" borderId="1" xfId="0" applyNumberFormat="1" applyBorder="1"/>
    <xf numFmtId="0" fontId="0" fillId="15" borderId="5" xfId="0" applyFill="1" applyBorder="1" applyAlignment="1">
      <alignment horizontal="center"/>
    </xf>
    <xf numFmtId="2" fontId="5" fillId="0" borderId="0" xfId="0" applyNumberFormat="1" applyFont="1" applyAlignment="1">
      <alignment horizontal="center" vertical="center"/>
    </xf>
    <xf numFmtId="2" fontId="0" fillId="0" borderId="1" xfId="0" applyNumberFormat="1" applyBorder="1" applyAlignment="1">
      <alignment horizontal="center"/>
    </xf>
    <xf numFmtId="164" fontId="0" fillId="0" borderId="0" xfId="0" applyNumberFormat="1"/>
    <xf numFmtId="0" fontId="16" fillId="16" borderId="1" xfId="0" applyFont="1" applyFill="1" applyBorder="1"/>
    <xf numFmtId="0" fontId="16" fillId="16" borderId="4" xfId="0" applyFont="1" applyFill="1" applyBorder="1" applyAlignment="1">
      <alignment horizontal="center"/>
    </xf>
    <xf numFmtId="0" fontId="0" fillId="0" borderId="9" xfId="0" applyBorder="1" applyAlignment="1">
      <alignment horizontal="center" vertical="center"/>
    </xf>
    <xf numFmtId="0" fontId="0" fillId="6" borderId="0" xfId="0" applyFill="1"/>
    <xf numFmtId="0" fontId="15" fillId="6" borderId="0" xfId="0" applyFont="1" applyFill="1"/>
    <xf numFmtId="0" fontId="5" fillId="6" borderId="0" xfId="0" applyFont="1" applyFill="1"/>
    <xf numFmtId="0" fontId="5" fillId="6" borderId="1" xfId="0" applyFont="1" applyFill="1" applyBorder="1"/>
    <xf numFmtId="0" fontId="0" fillId="8" borderId="1" xfId="0" applyFill="1" applyBorder="1"/>
    <xf numFmtId="0" fontId="17" fillId="0" borderId="0" xfId="0" applyFont="1"/>
    <xf numFmtId="0" fontId="18" fillId="0" borderId="0" xfId="0" applyFont="1"/>
    <xf numFmtId="0" fontId="19" fillId="0" borderId="0" xfId="0" applyFont="1"/>
    <xf numFmtId="0" fontId="0" fillId="0" borderId="0" xfId="0" applyAlignment="1">
      <alignment horizontal="left" vertical="top" wrapText="1"/>
    </xf>
    <xf numFmtId="0" fontId="0" fillId="0" borderId="0" xfId="0" applyAlignment="1">
      <alignment horizontal="left" vertical="top"/>
    </xf>
    <xf numFmtId="0" fontId="6" fillId="4" borderId="0" xfId="0" applyFont="1" applyFill="1" applyAlignment="1">
      <alignment horizontal="center"/>
    </xf>
    <xf numFmtId="0" fontId="3" fillId="4" borderId="0" xfId="0" applyFont="1" applyFill="1" applyAlignment="1">
      <alignment horizontal="center"/>
    </xf>
    <xf numFmtId="0" fontId="0" fillId="6" borderId="1" xfId="0" applyFill="1" applyBorder="1" applyAlignment="1">
      <alignment horizontal="center"/>
    </xf>
    <xf numFmtId="0" fontId="7" fillId="9" borderId="0" xfId="0" applyFont="1" applyFill="1" applyAlignment="1">
      <alignment horizontal="center"/>
    </xf>
    <xf numFmtId="0" fontId="6" fillId="9" borderId="0" xfId="2" applyFont="1" applyFill="1" applyAlignment="1">
      <alignment horizontal="center"/>
    </xf>
    <xf numFmtId="0" fontId="6" fillId="9" borderId="0" xfId="1" applyFont="1" applyFill="1" applyAlignment="1">
      <alignment horizontal="center"/>
    </xf>
    <xf numFmtId="0" fontId="7" fillId="8" borderId="0" xfId="0" applyFont="1" applyFill="1" applyAlignment="1">
      <alignment horizontal="center"/>
    </xf>
    <xf numFmtId="0" fontId="6" fillId="8" borderId="0" xfId="2" applyFont="1" applyFill="1" applyAlignment="1">
      <alignment horizontal="center"/>
    </xf>
    <xf numFmtId="0" fontId="6" fillId="8" borderId="0" xfId="1" applyFont="1" applyFill="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19" fillId="0" borderId="0" xfId="0" applyFont="1" applyAlignment="1">
      <alignment horizontal="center"/>
    </xf>
    <xf numFmtId="0" fontId="0" fillId="0" borderId="1" xfId="0" applyBorder="1" applyAlignment="1">
      <alignment horizontal="center"/>
    </xf>
    <xf numFmtId="0" fontId="5" fillId="6" borderId="1" xfId="0" applyFont="1" applyFill="1" applyBorder="1" applyAlignment="1">
      <alignment horizontal="center"/>
    </xf>
    <xf numFmtId="0" fontId="0" fillId="17" borderId="1" xfId="0" applyFill="1" applyBorder="1"/>
    <xf numFmtId="0" fontId="15" fillId="17" borderId="1" xfId="2" applyFont="1" applyFill="1" applyBorder="1" applyAlignment="1">
      <alignment horizontal="center" vertical="center"/>
    </xf>
    <xf numFmtId="0" fontId="15" fillId="17" borderId="2" xfId="2" applyFont="1" applyFill="1" applyBorder="1" applyAlignment="1">
      <alignment horizontal="center" vertical="center"/>
    </xf>
    <xf numFmtId="0" fontId="15" fillId="17" borderId="4" xfId="2" applyFont="1" applyFill="1" applyBorder="1" applyAlignment="1">
      <alignment horizontal="center" vertical="center"/>
    </xf>
    <xf numFmtId="0" fontId="20" fillId="0" borderId="1" xfId="0" applyFont="1" applyBorder="1"/>
  </cellXfs>
  <cellStyles count="4">
    <cellStyle name="Bad" xfId="2" builtinId="27"/>
    <cellStyle name="Calculation" xfId="3" builtinId="2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'Comaprison (TN &amp; HT)'!$K$4:$L$4</c:f>
              <c:strCache>
                <c:ptCount val="2"/>
                <c:pt idx="0">
                  <c:v>Thermonuetral</c:v>
                </c:pt>
                <c:pt idx="1">
                  <c:v>Mean </c:v>
                </c:pt>
              </c:strCache>
            </c:strRef>
          </c:tx>
          <c:spPr>
            <a:solidFill>
              <a:schemeClr val="accent1"/>
            </a:solidFill>
            <a:ln>
              <a:noFill/>
            </a:ln>
            <a:effectLst/>
          </c:spPr>
          <c:invertIfNegative val="0"/>
          <c:errBars>
            <c:errBarType val="both"/>
            <c:errValType val="cust"/>
            <c:noEndCap val="0"/>
            <c:plus>
              <c:numRef>
                <c:f>'Comaprison (TN &amp; HT)'!$C$5:$I$5</c:f>
                <c:numCache>
                  <c:formatCode>General</c:formatCode>
                  <c:ptCount val="7"/>
                  <c:pt idx="0">
                    <c:v>1.8673461966603353</c:v>
                  </c:pt>
                  <c:pt idx="1">
                    <c:v>1.1908559013490165</c:v>
                  </c:pt>
                  <c:pt idx="2">
                    <c:v>2.6521316469450138</c:v>
                  </c:pt>
                  <c:pt idx="3">
                    <c:v>1.719253390929395</c:v>
                  </c:pt>
                  <c:pt idx="4">
                    <c:v>1.7657864588284218</c:v>
                  </c:pt>
                  <c:pt idx="5">
                    <c:v>1.8437582391529659</c:v>
                  </c:pt>
                  <c:pt idx="6">
                    <c:v>2.43567239176372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'Comaprison (TN &amp; HT)'!$M$3:$S$3</c:f>
              <c:strCache>
                <c:ptCount val="7"/>
                <c:pt idx="0">
                  <c:v>rest</c:v>
                </c:pt>
                <c:pt idx="1">
                  <c:v>5</c:v>
                </c:pt>
                <c:pt idx="2">
                  <c:v>10</c:v>
                </c:pt>
                <c:pt idx="3">
                  <c:v>15</c:v>
                </c:pt>
                <c:pt idx="4">
                  <c:v>20</c:v>
                </c:pt>
                <c:pt idx="5">
                  <c:v>25</c:v>
                </c:pt>
                <c:pt idx="6">
                  <c:v>30</c:v>
                </c:pt>
              </c:strCache>
            </c:strRef>
          </c:cat>
          <c:val>
            <c:numRef>
              <c:f>'Comaprison (TN &amp; HT)'!$M$4:$S$4</c:f>
              <c:numCache>
                <c:formatCode>0.0</c:formatCode>
                <c:ptCount val="7"/>
                <c:pt idx="0">
                  <c:v>36.452727272727266</c:v>
                </c:pt>
                <c:pt idx="1">
                  <c:v>37.094000000000008</c:v>
                </c:pt>
                <c:pt idx="2">
                  <c:v>36.552500000000002</c:v>
                </c:pt>
                <c:pt idx="3">
                  <c:v>36.930999999999997</c:v>
                </c:pt>
                <c:pt idx="4">
                  <c:v>36.917272727272731</c:v>
                </c:pt>
                <c:pt idx="5">
                  <c:v>37.077777777777776</c:v>
                </c:pt>
                <c:pt idx="6">
                  <c:v>36.433333333333337</c:v>
                </c:pt>
              </c:numCache>
            </c:numRef>
          </c:val>
          <c:extLst>
            <c:ext xmlns:c16="http://schemas.microsoft.com/office/drawing/2014/chart" uri="{C3380CC4-5D6E-409C-BE32-E72D297353CC}">
              <c16:uniqueId val="{00000000-A14C-5E44-A63A-7693983F02CF}"/>
            </c:ext>
          </c:extLst>
        </c:ser>
        <c:ser>
          <c:idx val="1"/>
          <c:order val="1"/>
          <c:tx>
            <c:strRef>
              <c:f>'Comaprison (TN &amp; HT)'!$K$5:$L$5</c:f>
              <c:strCache>
                <c:ptCount val="2"/>
                <c:pt idx="0">
                  <c:v>Hot</c:v>
                </c:pt>
                <c:pt idx="1">
                  <c:v>Mean </c:v>
                </c:pt>
              </c:strCache>
            </c:strRef>
          </c:tx>
          <c:spPr>
            <a:solidFill>
              <a:schemeClr val="accent2"/>
            </a:solidFill>
            <a:ln>
              <a:noFill/>
            </a:ln>
            <a:effectLst/>
          </c:spPr>
          <c:invertIfNegative val="0"/>
          <c:errBars>
            <c:errBarType val="both"/>
            <c:errValType val="cust"/>
            <c:noEndCap val="0"/>
            <c:plus>
              <c:numRef>
                <c:f>'Comaprison (TN &amp; HT)'!$C$7:$I$7</c:f>
                <c:numCache>
                  <c:formatCode>General</c:formatCode>
                  <c:ptCount val="7"/>
                  <c:pt idx="0">
                    <c:v>0.94950992143794488</c:v>
                  </c:pt>
                  <c:pt idx="1">
                    <c:v>1.1100109724567413</c:v>
                  </c:pt>
                  <c:pt idx="2">
                    <c:v>1.6958703882155544</c:v>
                  </c:pt>
                  <c:pt idx="3">
                    <c:v>1.8318622302916865</c:v>
                  </c:pt>
                  <c:pt idx="4">
                    <c:v>2.8669856283920558</c:v>
                  </c:pt>
                  <c:pt idx="5">
                    <c:v>1.9084501089056056</c:v>
                  </c:pt>
                  <c:pt idx="6">
                    <c:v>1.5987836285467425</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'Comaprison (TN &amp; HT)'!$M$3:$S$3</c:f>
              <c:strCache>
                <c:ptCount val="7"/>
                <c:pt idx="0">
                  <c:v>rest</c:v>
                </c:pt>
                <c:pt idx="1">
                  <c:v>5</c:v>
                </c:pt>
                <c:pt idx="2">
                  <c:v>10</c:v>
                </c:pt>
                <c:pt idx="3">
                  <c:v>15</c:v>
                </c:pt>
                <c:pt idx="4">
                  <c:v>20</c:v>
                </c:pt>
                <c:pt idx="5">
                  <c:v>25</c:v>
                </c:pt>
                <c:pt idx="6">
                  <c:v>30</c:v>
                </c:pt>
              </c:strCache>
            </c:strRef>
          </c:cat>
          <c:val>
            <c:numRef>
              <c:f>'Comaprison (TN &amp; HT)'!$M$5:$S$5</c:f>
              <c:numCache>
                <c:formatCode>0.0</c:formatCode>
                <c:ptCount val="7"/>
                <c:pt idx="0">
                  <c:v>37.020909090909093</c:v>
                </c:pt>
                <c:pt idx="1">
                  <c:v>37.009230769230768</c:v>
                </c:pt>
                <c:pt idx="2">
                  <c:v>36.950714285714284</c:v>
                </c:pt>
                <c:pt idx="3">
                  <c:v>36.927692307692311</c:v>
                </c:pt>
                <c:pt idx="4">
                  <c:v>36.442857142857136</c:v>
                </c:pt>
                <c:pt idx="5">
                  <c:v>37.087272727272726</c:v>
                </c:pt>
                <c:pt idx="6">
                  <c:v>37.39</c:v>
                </c:pt>
              </c:numCache>
            </c:numRef>
          </c:val>
          <c:extLst>
            <c:ext xmlns:c16="http://schemas.microsoft.com/office/drawing/2014/chart" uri="{C3380CC4-5D6E-409C-BE32-E72D297353CC}">
              <c16:uniqueId val="{00000001-A14C-5E44-A63A-7693983F02CF}"/>
            </c:ext>
          </c:extLst>
        </c:ser>
        <c:dLbls>
          <c:showLegendKey val="0"/>
          <c:showVal val="0"/>
          <c:showCatName val="0"/>
          <c:showSerName val="0"/>
          <c:showPercent val="0"/>
          <c:showBubbleSize val="0"/>
        </c:dLbls>
        <c:gapWidth val="219"/>
        <c:overlap val="-27"/>
        <c:axId val="1333344672"/>
        <c:axId val="42132720"/>
      </c:barChart>
      <c:catAx>
        <c:axId val="133334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32720"/>
        <c:crosses val="autoZero"/>
        <c:auto val="1"/>
        <c:lblAlgn val="ctr"/>
        <c:lblOffset val="100"/>
        <c:noMultiLvlLbl val="0"/>
      </c:catAx>
      <c:valAx>
        <c:axId val="421327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34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'Comaprison (TN &amp; HT)'!$K$4:$L$4</c:f>
              <c:strCache>
                <c:ptCount val="2"/>
                <c:pt idx="0">
                  <c:v>Thermonuetral</c:v>
                </c:pt>
                <c:pt idx="1">
                  <c:v>Mean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'Comaprison (TN &amp; HT)'!$M$3:$S$3</c:f>
              <c:strCache>
                <c:ptCount val="7"/>
                <c:pt idx="0">
                  <c:v>rest</c:v>
                </c:pt>
                <c:pt idx="1">
                  <c:v>5</c:v>
                </c:pt>
                <c:pt idx="2">
                  <c:v>10</c:v>
                </c:pt>
                <c:pt idx="3">
                  <c:v>15</c:v>
                </c:pt>
                <c:pt idx="4">
                  <c:v>20</c:v>
                </c:pt>
                <c:pt idx="5">
                  <c:v>25</c:v>
                </c:pt>
                <c:pt idx="6">
                  <c:v>30</c:v>
                </c:pt>
              </c:strCache>
            </c:strRef>
          </c:cat>
          <c:val>
            <c:numRef>
              <c:f>'Comaprison (TN &amp; HT)'!$M$4:$S$4</c:f>
              <c:numCache>
                <c:formatCode>0.0</c:formatCode>
                <c:ptCount val="7"/>
                <c:pt idx="0">
                  <c:v>36.452727272727266</c:v>
                </c:pt>
                <c:pt idx="1">
                  <c:v>37.094000000000008</c:v>
                </c:pt>
                <c:pt idx="2">
                  <c:v>36.552500000000002</c:v>
                </c:pt>
                <c:pt idx="3">
                  <c:v>36.930999999999997</c:v>
                </c:pt>
                <c:pt idx="4">
                  <c:v>36.917272727272731</c:v>
                </c:pt>
                <c:pt idx="5">
                  <c:v>37.077777777777776</c:v>
                </c:pt>
                <c:pt idx="6">
                  <c:v>36.433333333333337</c:v>
                </c:pt>
              </c:numCache>
            </c:numRef>
          </c:val>
          <c:smooth val="0"/>
          <c:extLst>
            <c:ext xmlns:c16="http://schemas.microsoft.com/office/drawing/2014/chart" uri="{C3380CC4-5D6E-409C-BE32-E72D297353CC}">
              <c16:uniqueId val="{00000000-DEE8-F243-B3B0-0D35F11F8BC6}"/>
            </c:ext>
          </c:extLst>
        </c:ser>
        <c:ser>
          <c:idx val="1"/>
          <c:order val="1"/>
          <c:tx>
            <c:strRef>
              <c:f>'Comaprison (TN &amp; HT)'!$K$5:$L$5</c:f>
              <c:strCache>
                <c:ptCount val="2"/>
                <c:pt idx="0">
                  <c:v>Hot</c:v>
                </c:pt>
                <c:pt idx="1">
                  <c:v>Mean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'Comaprison (TN &amp; HT)'!$M$3:$S$3</c:f>
              <c:strCache>
                <c:ptCount val="7"/>
                <c:pt idx="0">
                  <c:v>rest</c:v>
                </c:pt>
                <c:pt idx="1">
                  <c:v>5</c:v>
                </c:pt>
                <c:pt idx="2">
                  <c:v>10</c:v>
                </c:pt>
                <c:pt idx="3">
                  <c:v>15</c:v>
                </c:pt>
                <c:pt idx="4">
                  <c:v>20</c:v>
                </c:pt>
                <c:pt idx="5">
                  <c:v>25</c:v>
                </c:pt>
                <c:pt idx="6">
                  <c:v>30</c:v>
                </c:pt>
              </c:strCache>
            </c:strRef>
          </c:cat>
          <c:val>
            <c:numRef>
              <c:f>'Comaprison (TN &amp; HT)'!$M$5:$S$5</c:f>
              <c:numCache>
                <c:formatCode>0.0</c:formatCode>
                <c:ptCount val="7"/>
                <c:pt idx="0">
                  <c:v>37.020909090909093</c:v>
                </c:pt>
                <c:pt idx="1">
                  <c:v>37.009230769230768</c:v>
                </c:pt>
                <c:pt idx="2">
                  <c:v>36.950714285714284</c:v>
                </c:pt>
                <c:pt idx="3">
                  <c:v>36.927692307692311</c:v>
                </c:pt>
                <c:pt idx="4">
                  <c:v>36.442857142857136</c:v>
                </c:pt>
                <c:pt idx="5">
                  <c:v>37.087272727272726</c:v>
                </c:pt>
                <c:pt idx="6">
                  <c:v>37.39</c:v>
                </c:pt>
              </c:numCache>
            </c:numRef>
          </c:val>
          <c:smooth val="0"/>
          <c:extLst>
            <c:ext xmlns:c16="http://schemas.microsoft.com/office/drawing/2014/chart" uri="{C3380CC4-5D6E-409C-BE32-E72D297353CC}">
              <c16:uniqueId val="{00000001-DEE8-F243-B3B0-0D35F11F8BC6}"/>
            </c:ext>
          </c:extLst>
        </c:ser>
        <c:dLbls>
          <c:showLegendKey val="0"/>
          <c:showVal val="0"/>
          <c:showCatName val="0"/>
          <c:showSerName val="0"/>
          <c:showPercent val="0"/>
          <c:showBubbleSize val="0"/>
        </c:dLbls>
        <c:marker val="1"/>
        <c:smooth val="0"/>
        <c:axId val="1639067887"/>
        <c:axId val="1639069599"/>
      </c:lineChart>
      <c:catAx>
        <c:axId val="163906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069599"/>
        <c:crosses val="autoZero"/>
        <c:auto val="1"/>
        <c:lblAlgn val="ctr"/>
        <c:lblOffset val="100"/>
        <c:noMultiLvlLbl val="0"/>
      </c:catAx>
      <c:valAx>
        <c:axId val="16390695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067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'Comaprison (TN &amp; HT)'!$K$10:$L$10</c:f>
              <c:strCache>
                <c:ptCount val="2"/>
                <c:pt idx="0">
                  <c:v>Thermonuetral</c:v>
                </c:pt>
                <c:pt idx="1">
                  <c:v>Mean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Lit>
                <c:formatCode>General</c:formatCode>
                <c:ptCount val="1"/>
                <c:pt idx="0">
                  <c:v>1</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'Comaprison (TN &amp; HT)'!$M$9:$S$9</c:f>
              <c:strCache>
                <c:ptCount val="7"/>
                <c:pt idx="0">
                  <c:v>rest</c:v>
                </c:pt>
                <c:pt idx="1">
                  <c:v>5</c:v>
                </c:pt>
                <c:pt idx="2">
                  <c:v>10</c:v>
                </c:pt>
                <c:pt idx="3">
                  <c:v>15</c:v>
                </c:pt>
                <c:pt idx="4">
                  <c:v>20</c:v>
                </c:pt>
                <c:pt idx="5">
                  <c:v>25</c:v>
                </c:pt>
                <c:pt idx="6">
                  <c:v>30</c:v>
                </c:pt>
              </c:strCache>
            </c:strRef>
          </c:cat>
          <c:val>
            <c:numRef>
              <c:f>'Comaprison (TN &amp; HT)'!$M$10:$S$10</c:f>
              <c:numCache>
                <c:formatCode>0.0</c:formatCode>
                <c:ptCount val="7"/>
                <c:pt idx="0">
                  <c:v>78.15384615384616</c:v>
                </c:pt>
                <c:pt idx="1">
                  <c:v>124</c:v>
                </c:pt>
                <c:pt idx="2">
                  <c:v>130.92857142857142</c:v>
                </c:pt>
                <c:pt idx="3">
                  <c:v>131.38461538461539</c:v>
                </c:pt>
                <c:pt idx="4">
                  <c:v>132.28571428571428</c:v>
                </c:pt>
                <c:pt idx="5">
                  <c:v>130.41666666666666</c:v>
                </c:pt>
                <c:pt idx="6">
                  <c:v>132.72727272727272</c:v>
                </c:pt>
              </c:numCache>
            </c:numRef>
          </c:val>
          <c:smooth val="0"/>
          <c:extLst>
            <c:ext xmlns:c16="http://schemas.microsoft.com/office/drawing/2014/chart" uri="{C3380CC4-5D6E-409C-BE32-E72D297353CC}">
              <c16:uniqueId val="{00000000-50BA-7C4C-82AF-02109C5FAD53}"/>
            </c:ext>
          </c:extLst>
        </c:ser>
        <c:ser>
          <c:idx val="1"/>
          <c:order val="1"/>
          <c:tx>
            <c:strRef>
              <c:f>'Comaprison (TN &amp; HT)'!$K$11:$L$11</c:f>
              <c:strCache>
                <c:ptCount val="2"/>
                <c:pt idx="0">
                  <c:v>Hot</c:v>
                </c:pt>
                <c:pt idx="1">
                  <c:v>Mean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'Comaprison (TN &amp; HT)'!$M$9:$S$9</c:f>
              <c:strCache>
                <c:ptCount val="7"/>
                <c:pt idx="0">
                  <c:v>rest</c:v>
                </c:pt>
                <c:pt idx="1">
                  <c:v>5</c:v>
                </c:pt>
                <c:pt idx="2">
                  <c:v>10</c:v>
                </c:pt>
                <c:pt idx="3">
                  <c:v>15</c:v>
                </c:pt>
                <c:pt idx="4">
                  <c:v>20</c:v>
                </c:pt>
                <c:pt idx="5">
                  <c:v>25</c:v>
                </c:pt>
                <c:pt idx="6">
                  <c:v>30</c:v>
                </c:pt>
              </c:strCache>
            </c:strRef>
          </c:cat>
          <c:val>
            <c:numRef>
              <c:f>'Comaprison (TN &amp; HT)'!$M$11:$S$11</c:f>
              <c:numCache>
                <c:formatCode>0.0</c:formatCode>
                <c:ptCount val="7"/>
                <c:pt idx="0">
                  <c:v>80.642857142857139</c:v>
                </c:pt>
                <c:pt idx="1">
                  <c:v>124.84615384615384</c:v>
                </c:pt>
                <c:pt idx="2">
                  <c:v>135.07142857142858</c:v>
                </c:pt>
                <c:pt idx="3">
                  <c:v>138.38461538461539</c:v>
                </c:pt>
                <c:pt idx="4">
                  <c:v>143.07142857142858</c:v>
                </c:pt>
                <c:pt idx="5">
                  <c:v>148.54545454545453</c:v>
                </c:pt>
                <c:pt idx="6">
                  <c:v>151.58333333333334</c:v>
                </c:pt>
              </c:numCache>
            </c:numRef>
          </c:val>
          <c:smooth val="0"/>
          <c:extLst>
            <c:ext xmlns:c16="http://schemas.microsoft.com/office/drawing/2014/chart" uri="{C3380CC4-5D6E-409C-BE32-E72D297353CC}">
              <c16:uniqueId val="{00000001-50BA-7C4C-82AF-02109C5FAD53}"/>
            </c:ext>
          </c:extLst>
        </c:ser>
        <c:dLbls>
          <c:showLegendKey val="0"/>
          <c:showVal val="0"/>
          <c:showCatName val="0"/>
          <c:showSerName val="0"/>
          <c:showPercent val="0"/>
          <c:showBubbleSize val="0"/>
        </c:dLbls>
        <c:marker val="1"/>
        <c:smooth val="0"/>
        <c:axId val="1694120767"/>
        <c:axId val="1693872639"/>
      </c:lineChart>
      <c:catAx>
        <c:axId val="169412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872639"/>
        <c:crosses val="autoZero"/>
        <c:auto val="1"/>
        <c:lblAlgn val="ctr"/>
        <c:lblOffset val="100"/>
        <c:noMultiLvlLbl val="0"/>
      </c:catAx>
      <c:valAx>
        <c:axId val="16938726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2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'Comaprison (TN &amp; HT)'!$K$16:$L$16</c:f>
              <c:strCache>
                <c:ptCount val="2"/>
                <c:pt idx="0">
                  <c:v>Thermonuetral</c:v>
                </c:pt>
                <c:pt idx="1">
                  <c:v>Mean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'Comaprison (TN &amp; HT)'!$M$15:$S$15</c:f>
              <c:strCache>
                <c:ptCount val="7"/>
                <c:pt idx="0">
                  <c:v>rest</c:v>
                </c:pt>
                <c:pt idx="1">
                  <c:v>5</c:v>
                </c:pt>
                <c:pt idx="2">
                  <c:v>10</c:v>
                </c:pt>
                <c:pt idx="3">
                  <c:v>15</c:v>
                </c:pt>
                <c:pt idx="4">
                  <c:v>20</c:v>
                </c:pt>
                <c:pt idx="5">
                  <c:v>25</c:v>
                </c:pt>
                <c:pt idx="6">
                  <c:v>30</c:v>
                </c:pt>
              </c:strCache>
            </c:strRef>
          </c:cat>
          <c:val>
            <c:numRef>
              <c:f>'Comaprison (TN &amp; HT)'!$M$16:$S$16</c:f>
              <c:numCache>
                <c:formatCode>0.0</c:formatCode>
                <c:ptCount val="7"/>
                <c:pt idx="0">
                  <c:v>109.58333333333333</c:v>
                </c:pt>
                <c:pt idx="1">
                  <c:v>102.66666666666667</c:v>
                </c:pt>
                <c:pt idx="2">
                  <c:v>100.36363636363636</c:v>
                </c:pt>
                <c:pt idx="3">
                  <c:v>93.222222222222229</c:v>
                </c:pt>
                <c:pt idx="4">
                  <c:v>90.8</c:v>
                </c:pt>
                <c:pt idx="5">
                  <c:v>83.333333333333329</c:v>
                </c:pt>
                <c:pt idx="6">
                  <c:v>84.833333333333329</c:v>
                </c:pt>
              </c:numCache>
            </c:numRef>
          </c:val>
          <c:smooth val="0"/>
          <c:extLst>
            <c:ext xmlns:c16="http://schemas.microsoft.com/office/drawing/2014/chart" uri="{C3380CC4-5D6E-409C-BE32-E72D297353CC}">
              <c16:uniqueId val="{00000000-1725-D947-97B3-2F62B5551F75}"/>
            </c:ext>
          </c:extLst>
        </c:ser>
        <c:ser>
          <c:idx val="1"/>
          <c:order val="1"/>
          <c:tx>
            <c:strRef>
              <c:f>'Comaprison (TN &amp; HT)'!$K$17:$L$17</c:f>
              <c:strCache>
                <c:ptCount val="2"/>
                <c:pt idx="0">
                  <c:v>Hot</c:v>
                </c:pt>
                <c:pt idx="1">
                  <c:v>Mean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'Comaprison (TN &amp; HT)'!$M$15:$S$15</c:f>
              <c:strCache>
                <c:ptCount val="7"/>
                <c:pt idx="0">
                  <c:v>rest</c:v>
                </c:pt>
                <c:pt idx="1">
                  <c:v>5</c:v>
                </c:pt>
                <c:pt idx="2">
                  <c:v>10</c:v>
                </c:pt>
                <c:pt idx="3">
                  <c:v>15</c:v>
                </c:pt>
                <c:pt idx="4">
                  <c:v>20</c:v>
                </c:pt>
                <c:pt idx="5">
                  <c:v>25</c:v>
                </c:pt>
                <c:pt idx="6">
                  <c:v>30</c:v>
                </c:pt>
              </c:strCache>
            </c:strRef>
          </c:cat>
          <c:val>
            <c:numRef>
              <c:f>'Comaprison (TN &amp; HT)'!$M$17:$S$17</c:f>
              <c:numCache>
                <c:formatCode>0.0</c:formatCode>
                <c:ptCount val="7"/>
                <c:pt idx="0">
                  <c:v>114.09090909090909</c:v>
                </c:pt>
                <c:pt idx="1">
                  <c:v>110.27272727272727</c:v>
                </c:pt>
                <c:pt idx="2">
                  <c:v>104.4</c:v>
                </c:pt>
                <c:pt idx="3">
                  <c:v>103</c:v>
                </c:pt>
                <c:pt idx="4">
                  <c:v>97.2</c:v>
                </c:pt>
                <c:pt idx="5">
                  <c:v>96.75</c:v>
                </c:pt>
                <c:pt idx="6">
                  <c:v>95.875</c:v>
                </c:pt>
              </c:numCache>
            </c:numRef>
          </c:val>
          <c:smooth val="0"/>
          <c:extLst>
            <c:ext xmlns:c16="http://schemas.microsoft.com/office/drawing/2014/chart" uri="{C3380CC4-5D6E-409C-BE32-E72D297353CC}">
              <c16:uniqueId val="{00000001-1725-D947-97B3-2F62B5551F75}"/>
            </c:ext>
          </c:extLst>
        </c:ser>
        <c:dLbls>
          <c:showLegendKey val="0"/>
          <c:showVal val="0"/>
          <c:showCatName val="0"/>
          <c:showSerName val="0"/>
          <c:showPercent val="0"/>
          <c:showBubbleSize val="0"/>
        </c:dLbls>
        <c:marker val="1"/>
        <c:smooth val="0"/>
        <c:axId val="1582097823"/>
        <c:axId val="1581357951"/>
      </c:lineChart>
      <c:catAx>
        <c:axId val="15820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57951"/>
        <c:crosses val="autoZero"/>
        <c:auto val="1"/>
        <c:lblAlgn val="ctr"/>
        <c:lblOffset val="100"/>
        <c:noMultiLvlLbl val="0"/>
      </c:catAx>
      <c:valAx>
        <c:axId val="15813579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9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'Comaprison (TN &amp; HT)'!$K$22:$L$22</c:f>
              <c:strCache>
                <c:ptCount val="2"/>
                <c:pt idx="0">
                  <c:v>Thermonuetral</c:v>
                </c:pt>
                <c:pt idx="1">
                  <c:v>Mean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'Comaprison (TN &amp; HT)'!$M$21:$S$21</c:f>
              <c:strCache>
                <c:ptCount val="7"/>
                <c:pt idx="0">
                  <c:v>rest</c:v>
                </c:pt>
                <c:pt idx="1">
                  <c:v>5</c:v>
                </c:pt>
                <c:pt idx="2">
                  <c:v>10</c:v>
                </c:pt>
                <c:pt idx="3">
                  <c:v>15</c:v>
                </c:pt>
                <c:pt idx="4">
                  <c:v>20</c:v>
                </c:pt>
                <c:pt idx="5">
                  <c:v>25</c:v>
                </c:pt>
                <c:pt idx="6">
                  <c:v>30</c:v>
                </c:pt>
              </c:strCache>
            </c:strRef>
          </c:cat>
          <c:val>
            <c:numRef>
              <c:f>'Comaprison (TN &amp; HT)'!$M$22:$S$22</c:f>
              <c:numCache>
                <c:formatCode>0.0</c:formatCode>
                <c:ptCount val="7"/>
                <c:pt idx="0">
                  <c:v>1.5545454545454547</c:v>
                </c:pt>
                <c:pt idx="1">
                  <c:v>0</c:v>
                </c:pt>
                <c:pt idx="2">
                  <c:v>2.4333333333333331</c:v>
                </c:pt>
                <c:pt idx="3">
                  <c:v>0</c:v>
                </c:pt>
                <c:pt idx="4">
                  <c:v>4.38</c:v>
                </c:pt>
                <c:pt idx="5">
                  <c:v>0</c:v>
                </c:pt>
                <c:pt idx="6">
                  <c:v>3.3200000000000003</c:v>
                </c:pt>
              </c:numCache>
            </c:numRef>
          </c:val>
          <c:smooth val="0"/>
          <c:extLst>
            <c:ext xmlns:c16="http://schemas.microsoft.com/office/drawing/2014/chart" uri="{C3380CC4-5D6E-409C-BE32-E72D297353CC}">
              <c16:uniqueId val="{00000000-D5ED-5144-BCF7-1D867E63994F}"/>
            </c:ext>
          </c:extLst>
        </c:ser>
        <c:ser>
          <c:idx val="1"/>
          <c:order val="1"/>
          <c:tx>
            <c:strRef>
              <c:f>'Comaprison (TN &amp; HT)'!$K$23:$L$23</c:f>
              <c:strCache>
                <c:ptCount val="2"/>
                <c:pt idx="0">
                  <c:v>Hot</c:v>
                </c:pt>
                <c:pt idx="1">
                  <c:v>Mean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'Comaprison (TN &amp; HT)'!$M$21:$S$21</c:f>
              <c:strCache>
                <c:ptCount val="7"/>
                <c:pt idx="0">
                  <c:v>rest</c:v>
                </c:pt>
                <c:pt idx="1">
                  <c:v>5</c:v>
                </c:pt>
                <c:pt idx="2">
                  <c:v>10</c:v>
                </c:pt>
                <c:pt idx="3">
                  <c:v>15</c:v>
                </c:pt>
                <c:pt idx="4">
                  <c:v>20</c:v>
                </c:pt>
                <c:pt idx="5">
                  <c:v>25</c:v>
                </c:pt>
                <c:pt idx="6">
                  <c:v>30</c:v>
                </c:pt>
              </c:strCache>
            </c:strRef>
          </c:cat>
          <c:val>
            <c:numRef>
              <c:f>'Comaprison (TN &amp; HT)'!$M$23:$S$23</c:f>
              <c:numCache>
                <c:formatCode>0.0</c:formatCode>
                <c:ptCount val="7"/>
                <c:pt idx="0">
                  <c:v>1.3428571428571432</c:v>
                </c:pt>
                <c:pt idx="1">
                  <c:v>0</c:v>
                </c:pt>
                <c:pt idx="2">
                  <c:v>2.08</c:v>
                </c:pt>
                <c:pt idx="3">
                  <c:v>0</c:v>
                </c:pt>
                <c:pt idx="4">
                  <c:v>2.4888888888888885</c:v>
                </c:pt>
                <c:pt idx="5">
                  <c:v>0</c:v>
                </c:pt>
                <c:pt idx="6">
                  <c:v>2.6076923076923078</c:v>
                </c:pt>
              </c:numCache>
            </c:numRef>
          </c:val>
          <c:smooth val="0"/>
          <c:extLst>
            <c:ext xmlns:c16="http://schemas.microsoft.com/office/drawing/2014/chart" uri="{C3380CC4-5D6E-409C-BE32-E72D297353CC}">
              <c16:uniqueId val="{00000001-D5ED-5144-BCF7-1D867E63994F}"/>
            </c:ext>
          </c:extLst>
        </c:ser>
        <c:dLbls>
          <c:showLegendKey val="0"/>
          <c:showVal val="0"/>
          <c:showCatName val="0"/>
          <c:showSerName val="0"/>
          <c:showPercent val="0"/>
          <c:showBubbleSize val="0"/>
        </c:dLbls>
        <c:marker val="1"/>
        <c:smooth val="0"/>
        <c:axId val="1327928144"/>
        <c:axId val="1595703055"/>
      </c:lineChart>
      <c:catAx>
        <c:axId val="13279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703055"/>
        <c:crosses val="autoZero"/>
        <c:auto val="1"/>
        <c:lblAlgn val="ctr"/>
        <c:lblOffset val="100"/>
        <c:noMultiLvlLbl val="0"/>
      </c:catAx>
      <c:valAx>
        <c:axId val="15957030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928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'Comaprison (TN &amp; HT)'!$K$28:$M$28</c:f>
              <c:strCache>
                <c:ptCount val="3"/>
                <c:pt idx="0">
                  <c:v>Thermonuetral</c:v>
                </c:pt>
                <c:pt idx="1">
                  <c:v>Mean </c:v>
                </c:pt>
                <c:pt idx="2">
                  <c:v>4.5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'Comaprison (TN &amp; HT)'!$N$27:$S$27</c:f>
              <c:numCache>
                <c:formatCode>General</c:formatCode>
                <c:ptCount val="6"/>
                <c:pt idx="0">
                  <c:v>5</c:v>
                </c:pt>
                <c:pt idx="1">
                  <c:v>10</c:v>
                </c:pt>
                <c:pt idx="2">
                  <c:v>15</c:v>
                </c:pt>
                <c:pt idx="3">
                  <c:v>20</c:v>
                </c:pt>
                <c:pt idx="4">
                  <c:v>25</c:v>
                </c:pt>
                <c:pt idx="5">
                  <c:v>30</c:v>
                </c:pt>
              </c:numCache>
            </c:numRef>
          </c:cat>
          <c:val>
            <c:numRef>
              <c:f>'Comaprison (TN &amp; HT)'!$N$28:$S$28</c:f>
              <c:numCache>
                <c:formatCode>0.0</c:formatCode>
                <c:ptCount val="6"/>
                <c:pt idx="0">
                  <c:v>6.0769230769230766</c:v>
                </c:pt>
                <c:pt idx="1">
                  <c:v>6.7857142857142856</c:v>
                </c:pt>
                <c:pt idx="2">
                  <c:v>7.1538461538461542</c:v>
                </c:pt>
                <c:pt idx="3">
                  <c:v>7.5714285714285712</c:v>
                </c:pt>
                <c:pt idx="4">
                  <c:v>6.833333333333333</c:v>
                </c:pt>
                <c:pt idx="5">
                  <c:v>7</c:v>
                </c:pt>
              </c:numCache>
            </c:numRef>
          </c:val>
          <c:smooth val="0"/>
          <c:extLst>
            <c:ext xmlns:c16="http://schemas.microsoft.com/office/drawing/2014/chart" uri="{C3380CC4-5D6E-409C-BE32-E72D297353CC}">
              <c16:uniqueId val="{00000000-FD9C-BD4F-B88B-DFB7C378013D}"/>
            </c:ext>
          </c:extLst>
        </c:ser>
        <c:ser>
          <c:idx val="1"/>
          <c:order val="1"/>
          <c:tx>
            <c:strRef>
              <c:f>'Comaprison (TN &amp; HT)'!$K$29:$M$29</c:f>
              <c:strCache>
                <c:ptCount val="3"/>
                <c:pt idx="0">
                  <c:v>Hot</c:v>
                </c:pt>
                <c:pt idx="1">
                  <c:v>Mean </c:v>
                </c:pt>
                <c:pt idx="2">
                  <c: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'Comaprison (TN &amp; HT)'!$N$27:$S$27</c:f>
              <c:numCache>
                <c:formatCode>General</c:formatCode>
                <c:ptCount val="6"/>
                <c:pt idx="0">
                  <c:v>5</c:v>
                </c:pt>
                <c:pt idx="1">
                  <c:v>10</c:v>
                </c:pt>
                <c:pt idx="2">
                  <c:v>15</c:v>
                </c:pt>
                <c:pt idx="3">
                  <c:v>20</c:v>
                </c:pt>
                <c:pt idx="4">
                  <c:v>25</c:v>
                </c:pt>
                <c:pt idx="5">
                  <c:v>30</c:v>
                </c:pt>
              </c:numCache>
            </c:numRef>
          </c:cat>
          <c:val>
            <c:numRef>
              <c:f>'Comaprison (TN &amp; HT)'!$N$29:$S$29</c:f>
              <c:numCache>
                <c:formatCode>0.0</c:formatCode>
                <c:ptCount val="6"/>
                <c:pt idx="0">
                  <c:v>5.5384615384615383</c:v>
                </c:pt>
                <c:pt idx="1">
                  <c:v>6.9285714285714288</c:v>
                </c:pt>
                <c:pt idx="2">
                  <c:v>7.3076923076923075</c:v>
                </c:pt>
                <c:pt idx="3">
                  <c:v>8.3571428571428577</c:v>
                </c:pt>
                <c:pt idx="4">
                  <c:v>8.0909090909090917</c:v>
                </c:pt>
                <c:pt idx="5">
                  <c:v>9</c:v>
                </c:pt>
              </c:numCache>
            </c:numRef>
          </c:val>
          <c:smooth val="0"/>
          <c:extLst>
            <c:ext xmlns:c16="http://schemas.microsoft.com/office/drawing/2014/chart" uri="{C3380CC4-5D6E-409C-BE32-E72D297353CC}">
              <c16:uniqueId val="{00000001-FD9C-BD4F-B88B-DFB7C378013D}"/>
            </c:ext>
          </c:extLst>
        </c:ser>
        <c:dLbls>
          <c:showLegendKey val="0"/>
          <c:showVal val="0"/>
          <c:showCatName val="0"/>
          <c:showSerName val="0"/>
          <c:showPercent val="0"/>
          <c:showBubbleSize val="0"/>
        </c:dLbls>
        <c:marker val="1"/>
        <c:smooth val="0"/>
        <c:axId val="1762775359"/>
        <c:axId val="1763445823"/>
      </c:lineChart>
      <c:catAx>
        <c:axId val="17627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45823"/>
        <c:crosses val="autoZero"/>
        <c:auto val="1"/>
        <c:lblAlgn val="ctr"/>
        <c:lblOffset val="100"/>
        <c:noMultiLvlLbl val="0"/>
      </c:catAx>
      <c:valAx>
        <c:axId val="17634458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775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'Comaprison (TN &amp; HT)'!$K$34:$M$34</c:f>
              <c:strCache>
                <c:ptCount val="3"/>
                <c:pt idx="0">
                  <c:v>Thermonuetral</c:v>
                </c:pt>
                <c:pt idx="1">
                  <c:v>Mean </c:v>
                </c:pt>
                <c:pt idx="2">
                  <c: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'Comaprison (TN &amp; HT)'!$N$33:$S$33</c:f>
              <c:numCache>
                <c:formatCode>General</c:formatCode>
                <c:ptCount val="6"/>
                <c:pt idx="0">
                  <c:v>5</c:v>
                </c:pt>
                <c:pt idx="1">
                  <c:v>10</c:v>
                </c:pt>
                <c:pt idx="2">
                  <c:v>15</c:v>
                </c:pt>
                <c:pt idx="3">
                  <c:v>20</c:v>
                </c:pt>
                <c:pt idx="4">
                  <c:v>25</c:v>
                </c:pt>
                <c:pt idx="5">
                  <c:v>30</c:v>
                </c:pt>
              </c:numCache>
            </c:numRef>
          </c:cat>
          <c:val>
            <c:numRef>
              <c:f>'Comaprison (TN &amp; HT)'!$N$34:$S$34</c:f>
              <c:numCache>
                <c:formatCode>0.0</c:formatCode>
                <c:ptCount val="6"/>
                <c:pt idx="0">
                  <c:v>1.8926477144579454</c:v>
                </c:pt>
                <c:pt idx="1">
                  <c:v>2.067578135152309</c:v>
                </c:pt>
                <c:pt idx="2">
                  <c:v>2.4756999920499174</c:v>
                </c:pt>
                <c:pt idx="3">
                  <c:v>1.9830860126319543</c:v>
                </c:pt>
                <c:pt idx="4" formatCode="General">
                  <c:v>0</c:v>
                </c:pt>
                <c:pt idx="5">
                  <c:v>2.2154545454545453</c:v>
                </c:pt>
              </c:numCache>
            </c:numRef>
          </c:val>
          <c:smooth val="0"/>
          <c:extLst>
            <c:ext xmlns:c16="http://schemas.microsoft.com/office/drawing/2014/chart" uri="{C3380CC4-5D6E-409C-BE32-E72D297353CC}">
              <c16:uniqueId val="{00000000-98F9-8C49-8AF7-0E0C352F0AD3}"/>
            </c:ext>
          </c:extLst>
        </c:ser>
        <c:ser>
          <c:idx val="1"/>
          <c:order val="1"/>
          <c:tx>
            <c:strRef>
              <c:f>'Comaprison (TN &amp; HT)'!$K$35:$M$35</c:f>
              <c:strCache>
                <c:ptCount val="3"/>
                <c:pt idx="0">
                  <c:v>Hot</c:v>
                </c:pt>
                <c:pt idx="1">
                  <c:v>Mean </c:v>
                </c:pt>
                <c:pt idx="2">
                  <c: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'Comaprison (TN &amp; HT)'!$N$33:$S$33</c:f>
              <c:numCache>
                <c:formatCode>General</c:formatCode>
                <c:ptCount val="6"/>
                <c:pt idx="0">
                  <c:v>5</c:v>
                </c:pt>
                <c:pt idx="1">
                  <c:v>10</c:v>
                </c:pt>
                <c:pt idx="2">
                  <c:v>15</c:v>
                </c:pt>
                <c:pt idx="3">
                  <c:v>20</c:v>
                </c:pt>
                <c:pt idx="4">
                  <c:v>25</c:v>
                </c:pt>
                <c:pt idx="5">
                  <c:v>30</c:v>
                </c:pt>
              </c:numCache>
            </c:numRef>
          </c:cat>
          <c:val>
            <c:numRef>
              <c:f>'Comaprison (TN &amp; HT)'!$N$35:$S$35</c:f>
              <c:numCache>
                <c:formatCode>0.0</c:formatCode>
                <c:ptCount val="6"/>
                <c:pt idx="0">
                  <c:v>1.6325855961094229</c:v>
                </c:pt>
                <c:pt idx="1">
                  <c:v>1.9936990853142773</c:v>
                </c:pt>
                <c:pt idx="2">
                  <c:v>1.9453902866035349</c:v>
                </c:pt>
                <c:pt idx="3">
                  <c:v>2.3435253144590962</c:v>
                </c:pt>
                <c:pt idx="4">
                  <c:v>0</c:v>
                </c:pt>
                <c:pt idx="5">
                  <c:v>2.4263636363636363</c:v>
                </c:pt>
              </c:numCache>
            </c:numRef>
          </c:val>
          <c:smooth val="0"/>
          <c:extLst>
            <c:ext xmlns:c16="http://schemas.microsoft.com/office/drawing/2014/chart" uri="{C3380CC4-5D6E-409C-BE32-E72D297353CC}">
              <c16:uniqueId val="{00000001-98F9-8C49-8AF7-0E0C352F0AD3}"/>
            </c:ext>
          </c:extLst>
        </c:ser>
        <c:dLbls>
          <c:showLegendKey val="0"/>
          <c:showVal val="0"/>
          <c:showCatName val="0"/>
          <c:showSerName val="0"/>
          <c:showPercent val="0"/>
          <c:showBubbleSize val="0"/>
        </c:dLbls>
        <c:marker val="1"/>
        <c:smooth val="0"/>
        <c:axId val="1745663151"/>
        <c:axId val="1833610815"/>
      </c:lineChart>
      <c:catAx>
        <c:axId val="174566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10815"/>
        <c:crosses val="autoZero"/>
        <c:auto val="1"/>
        <c:lblAlgn val="ctr"/>
        <c:lblOffset val="100"/>
        <c:noMultiLvlLbl val="0"/>
      </c:catAx>
      <c:valAx>
        <c:axId val="18336108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66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'Comaprison (TN &amp; HT)'!$K$40:$M$40</c:f>
              <c:strCache>
                <c:ptCount val="3"/>
                <c:pt idx="0">
                  <c:v>Thermonuetral</c:v>
                </c:pt>
                <c:pt idx="1">
                  <c:v>Mean </c:v>
                </c:pt>
                <c:pt idx="2">
                  <c: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'Comaprison (TN &amp; HT)'!$N$39:$S$39</c:f>
              <c:numCache>
                <c:formatCode>General</c:formatCode>
                <c:ptCount val="6"/>
                <c:pt idx="0">
                  <c:v>5</c:v>
                </c:pt>
                <c:pt idx="1">
                  <c:v>10</c:v>
                </c:pt>
                <c:pt idx="2">
                  <c:v>15</c:v>
                </c:pt>
                <c:pt idx="3">
                  <c:v>20</c:v>
                </c:pt>
                <c:pt idx="4">
                  <c:v>25</c:v>
                </c:pt>
                <c:pt idx="5">
                  <c:v>30</c:v>
                </c:pt>
              </c:numCache>
            </c:numRef>
          </c:cat>
          <c:val>
            <c:numRef>
              <c:f>'Comaprison (TN &amp; HT)'!$N$40:$S$40</c:f>
              <c:numCache>
                <c:formatCode>0.0</c:formatCode>
                <c:ptCount val="6"/>
                <c:pt idx="0">
                  <c:v>46.461674854388512</c:v>
                </c:pt>
                <c:pt idx="1">
                  <c:v>42.626415487770636</c:v>
                </c:pt>
                <c:pt idx="2">
                  <c:v>59.637400772370619</c:v>
                </c:pt>
                <c:pt idx="3">
                  <c:v>44.880824312737545</c:v>
                </c:pt>
                <c:pt idx="4" formatCode="General">
                  <c:v>0</c:v>
                </c:pt>
                <c:pt idx="5">
                  <c:v>49</c:v>
                </c:pt>
              </c:numCache>
            </c:numRef>
          </c:val>
          <c:smooth val="0"/>
          <c:extLst>
            <c:ext xmlns:c16="http://schemas.microsoft.com/office/drawing/2014/chart" uri="{C3380CC4-5D6E-409C-BE32-E72D297353CC}">
              <c16:uniqueId val="{00000000-16AD-4B4B-BC37-6C9994CDCBC9}"/>
            </c:ext>
          </c:extLst>
        </c:ser>
        <c:ser>
          <c:idx val="1"/>
          <c:order val="1"/>
          <c:tx>
            <c:strRef>
              <c:f>'Comaprison (TN &amp; HT)'!$K$41:$M$41</c:f>
              <c:strCache>
                <c:ptCount val="3"/>
                <c:pt idx="0">
                  <c:v>Hot</c:v>
                </c:pt>
                <c:pt idx="1">
                  <c:v>Mean </c:v>
                </c:pt>
                <c:pt idx="2">
                  <c: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'Comaprison (TN &amp; HT)'!$N$39:$S$39</c:f>
              <c:numCache>
                <c:formatCode>General</c:formatCode>
                <c:ptCount val="6"/>
                <c:pt idx="0">
                  <c:v>5</c:v>
                </c:pt>
                <c:pt idx="1">
                  <c:v>10</c:v>
                </c:pt>
                <c:pt idx="2">
                  <c:v>15</c:v>
                </c:pt>
                <c:pt idx="3">
                  <c:v>20</c:v>
                </c:pt>
                <c:pt idx="4">
                  <c:v>25</c:v>
                </c:pt>
                <c:pt idx="5">
                  <c:v>30</c:v>
                </c:pt>
              </c:numCache>
            </c:numRef>
          </c:cat>
          <c:val>
            <c:numRef>
              <c:f>'Comaprison (TN &amp; HT)'!$N$41:$S$41</c:f>
              <c:numCache>
                <c:formatCode>0.0</c:formatCode>
                <c:ptCount val="6"/>
                <c:pt idx="0">
                  <c:v>30.263929480060419</c:v>
                </c:pt>
                <c:pt idx="1">
                  <c:v>41.775856120126306</c:v>
                </c:pt>
                <c:pt idx="2">
                  <c:v>41.239219506848457</c:v>
                </c:pt>
                <c:pt idx="3">
                  <c:v>47.509282981511511</c:v>
                </c:pt>
                <c:pt idx="4">
                  <c:v>0</c:v>
                </c:pt>
                <c:pt idx="5">
                  <c:v>49.963636363636354</c:v>
                </c:pt>
              </c:numCache>
            </c:numRef>
          </c:val>
          <c:smooth val="0"/>
          <c:extLst>
            <c:ext xmlns:c16="http://schemas.microsoft.com/office/drawing/2014/chart" uri="{C3380CC4-5D6E-409C-BE32-E72D297353CC}">
              <c16:uniqueId val="{00000001-16AD-4B4B-BC37-6C9994CDCBC9}"/>
            </c:ext>
          </c:extLst>
        </c:ser>
        <c:dLbls>
          <c:showLegendKey val="0"/>
          <c:showVal val="0"/>
          <c:showCatName val="0"/>
          <c:showSerName val="0"/>
          <c:showPercent val="0"/>
          <c:showBubbleSize val="0"/>
        </c:dLbls>
        <c:marker val="1"/>
        <c:smooth val="0"/>
        <c:axId val="2127496799"/>
        <c:axId val="2127443935"/>
      </c:lineChart>
      <c:catAx>
        <c:axId val="212749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43935"/>
        <c:crosses val="autoZero"/>
        <c:auto val="1"/>
        <c:lblAlgn val="ctr"/>
        <c:lblOffset val="100"/>
        <c:noMultiLvlLbl val="0"/>
      </c:catAx>
      <c:valAx>
        <c:axId val="21274439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96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errBars>
            <c:errBarType val="plus"/>
            <c:errValType val="cust"/>
            <c:noEndCap val="0"/>
            <c:plus>
              <c:numRef>
                <c:f>Test!$F$17:$G$17</c:f>
                <c:numCache>
                  <c:formatCode>General</c:formatCode>
                  <c:ptCount val="2"/>
                  <c:pt idx="0">
                    <c:v>2.2488515587591218</c:v>
                  </c:pt>
                  <c:pt idx="1">
                    <c:v>0.84169141877795295</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val>
            <c:numRef>
              <c:f>Test!$F$16:$G$16</c:f>
              <c:numCache>
                <c:formatCode>0.0</c:formatCode>
                <c:ptCount val="2"/>
                <c:pt idx="0">
                  <c:v>3.3200000000000003</c:v>
                </c:pt>
                <c:pt idx="1">
                  <c:v>2.4200000000000004</c:v>
                </c:pt>
              </c:numCache>
            </c:numRef>
          </c:val>
          <c:extLst>
            <c:ext xmlns:c16="http://schemas.microsoft.com/office/drawing/2014/chart" uri="{C3380CC4-5D6E-409C-BE32-E72D297353CC}">
              <c16:uniqueId val="{00000000-56C5-2343-B46E-3C458BC5EC6B}"/>
            </c:ext>
          </c:extLst>
        </c:ser>
        <c:dLbls>
          <c:showLegendKey val="0"/>
          <c:showVal val="0"/>
          <c:showCatName val="0"/>
          <c:showSerName val="0"/>
          <c:showPercent val="0"/>
          <c:showBubbleSize val="0"/>
        </c:dLbls>
        <c:gapWidth val="219"/>
        <c:overlap val="-27"/>
        <c:axId val="1535078496"/>
        <c:axId val="1534642160"/>
      </c:barChart>
      <c:catAx>
        <c:axId val="15350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642160"/>
        <c:crosses val="autoZero"/>
        <c:auto val="1"/>
        <c:lblAlgn val="ctr"/>
        <c:lblOffset val="100"/>
        <c:noMultiLvlLbl val="0"/>
      </c:catAx>
      <c:valAx>
        <c:axId val="1534642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7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26</xdr:col>
      <xdr:colOff>317500</xdr:colOff>
      <xdr:row>5</xdr:row>
      <xdr:rowOff>12700</xdr:rowOff>
    </xdr:from>
    <xdr:to>
      <xdr:col>31</xdr:col>
      <xdr:colOff>368300</xdr:colOff>
      <xdr:row>18</xdr:row>
      <xdr:rowOff>44450</xdr:rowOff>
    </xdr:to>
    <xdr:graphicFrame macro="">
      <xdr:nvGraphicFramePr>
        <xdr:cNvPr id="8" name="Chart 7">
          <a:extLst>
            <a:ext uri="{FF2B5EF4-FFF2-40B4-BE49-F238E27FC236}">
              <a16:creationId xmlns:a16="http://schemas.microsoft.com/office/drawing/2014/main" id="{38277E75-8A79-8E1D-1A60-1587ADF60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508000</xdr:colOff>
      <xdr:row>5</xdr:row>
      <xdr:rowOff>76200</xdr:rowOff>
    </xdr:from>
    <xdr:to>
      <xdr:col>37</xdr:col>
      <xdr:colOff>25400</xdr:colOff>
      <xdr:row>18</xdr:row>
      <xdr:rowOff>114300</xdr:rowOff>
    </xdr:to>
    <xdr:graphicFrame macro="">
      <xdr:nvGraphicFramePr>
        <xdr:cNvPr id="9" name="Chart 8">
          <a:extLst>
            <a:ext uri="{FF2B5EF4-FFF2-40B4-BE49-F238E27FC236}">
              <a16:creationId xmlns:a16="http://schemas.microsoft.com/office/drawing/2014/main" id="{A721A6F9-13F0-0B47-8332-3C1822749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584200</xdr:colOff>
      <xdr:row>21</xdr:row>
      <xdr:rowOff>171450</xdr:rowOff>
    </xdr:from>
    <xdr:to>
      <xdr:col>37</xdr:col>
      <xdr:colOff>203200</xdr:colOff>
      <xdr:row>36</xdr:row>
      <xdr:rowOff>57150</xdr:rowOff>
    </xdr:to>
    <xdr:graphicFrame macro="">
      <xdr:nvGraphicFramePr>
        <xdr:cNvPr id="10" name="Chart 9">
          <a:extLst>
            <a:ext uri="{FF2B5EF4-FFF2-40B4-BE49-F238E27FC236}">
              <a16:creationId xmlns:a16="http://schemas.microsoft.com/office/drawing/2014/main" id="{247175D4-C6ED-2AA3-801B-10E0450E4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787400</xdr:colOff>
      <xdr:row>40</xdr:row>
      <xdr:rowOff>6350</xdr:rowOff>
    </xdr:from>
    <xdr:to>
      <xdr:col>37</xdr:col>
      <xdr:colOff>406400</xdr:colOff>
      <xdr:row>54</xdr:row>
      <xdr:rowOff>82550</xdr:rowOff>
    </xdr:to>
    <xdr:graphicFrame macro="">
      <xdr:nvGraphicFramePr>
        <xdr:cNvPr id="11" name="Chart 10">
          <a:extLst>
            <a:ext uri="{FF2B5EF4-FFF2-40B4-BE49-F238E27FC236}">
              <a16:creationId xmlns:a16="http://schemas.microsoft.com/office/drawing/2014/main" id="{388069A2-8AA7-BED9-4510-4C0018790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774700</xdr:colOff>
      <xdr:row>57</xdr:row>
      <xdr:rowOff>184150</xdr:rowOff>
    </xdr:from>
    <xdr:to>
      <xdr:col>37</xdr:col>
      <xdr:colOff>393700</xdr:colOff>
      <xdr:row>72</xdr:row>
      <xdr:rowOff>69850</xdr:rowOff>
    </xdr:to>
    <xdr:graphicFrame macro="">
      <xdr:nvGraphicFramePr>
        <xdr:cNvPr id="13" name="Chart 12">
          <a:extLst>
            <a:ext uri="{FF2B5EF4-FFF2-40B4-BE49-F238E27FC236}">
              <a16:creationId xmlns:a16="http://schemas.microsoft.com/office/drawing/2014/main" id="{335F1006-ABB1-BCE2-A696-C7C4D70B2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762000</xdr:colOff>
      <xdr:row>76</xdr:row>
      <xdr:rowOff>184150</xdr:rowOff>
    </xdr:from>
    <xdr:to>
      <xdr:col>37</xdr:col>
      <xdr:colOff>381000</xdr:colOff>
      <xdr:row>91</xdr:row>
      <xdr:rowOff>69850</xdr:rowOff>
    </xdr:to>
    <xdr:graphicFrame macro="">
      <xdr:nvGraphicFramePr>
        <xdr:cNvPr id="14" name="Chart 13">
          <a:extLst>
            <a:ext uri="{FF2B5EF4-FFF2-40B4-BE49-F238E27FC236}">
              <a16:creationId xmlns:a16="http://schemas.microsoft.com/office/drawing/2014/main" id="{5CF75097-E27E-0AC0-AF9D-83C1AD09D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736600</xdr:colOff>
      <xdr:row>95</xdr:row>
      <xdr:rowOff>31750</xdr:rowOff>
    </xdr:from>
    <xdr:to>
      <xdr:col>37</xdr:col>
      <xdr:colOff>355600</xdr:colOff>
      <xdr:row>109</xdr:row>
      <xdr:rowOff>107950</xdr:rowOff>
    </xdr:to>
    <xdr:graphicFrame macro="">
      <xdr:nvGraphicFramePr>
        <xdr:cNvPr id="15" name="Chart 14">
          <a:extLst>
            <a:ext uri="{FF2B5EF4-FFF2-40B4-BE49-F238E27FC236}">
              <a16:creationId xmlns:a16="http://schemas.microsoft.com/office/drawing/2014/main" id="{3A63A161-9FDB-E5C5-40DD-90438356A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736600</xdr:colOff>
      <xdr:row>112</xdr:row>
      <xdr:rowOff>146050</xdr:rowOff>
    </xdr:from>
    <xdr:to>
      <xdr:col>37</xdr:col>
      <xdr:colOff>355600</xdr:colOff>
      <xdr:row>127</xdr:row>
      <xdr:rowOff>31750</xdr:rowOff>
    </xdr:to>
    <xdr:graphicFrame macro="">
      <xdr:nvGraphicFramePr>
        <xdr:cNvPr id="16" name="Chart 15">
          <a:extLst>
            <a:ext uri="{FF2B5EF4-FFF2-40B4-BE49-F238E27FC236}">
              <a16:creationId xmlns:a16="http://schemas.microsoft.com/office/drawing/2014/main" id="{9BD99D96-F254-028C-0A7B-DE312030B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666750</xdr:colOff>
      <xdr:row>4</xdr:row>
      <xdr:rowOff>31750</xdr:rowOff>
    </xdr:from>
    <xdr:to>
      <xdr:col>16</xdr:col>
      <xdr:colOff>285750</xdr:colOff>
      <xdr:row>19</xdr:row>
      <xdr:rowOff>107950</xdr:rowOff>
    </xdr:to>
    <xdr:graphicFrame macro="">
      <xdr:nvGraphicFramePr>
        <xdr:cNvPr id="2" name="Chart 1">
          <a:extLst>
            <a:ext uri="{FF2B5EF4-FFF2-40B4-BE49-F238E27FC236}">
              <a16:creationId xmlns:a16="http://schemas.microsoft.com/office/drawing/2014/main" id="{78B4A6FF-F489-374E-BFDB-67B469D52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51476-3E27-4A5A-A2CC-452755458CAD}">
  <dimension ref="B2:P24"/>
  <sheetViews>
    <sheetView workbookViewId="0">
      <selection activeCell="S16" sqref="S16"/>
    </sheetView>
  </sheetViews>
  <sheetFormatPr baseColWidth="10" defaultColWidth="8.83203125" defaultRowHeight="15" x14ac:dyDescent="0.2"/>
  <sheetData>
    <row r="2" spans="2:16" x14ac:dyDescent="0.2">
      <c r="B2" s="117" t="s">
        <v>90</v>
      </c>
      <c r="C2" s="118"/>
      <c r="D2" s="118"/>
      <c r="E2" s="118"/>
      <c r="F2" s="118"/>
      <c r="G2" s="118"/>
      <c r="H2" s="118"/>
      <c r="I2" s="118"/>
      <c r="J2" s="118"/>
      <c r="K2" s="118"/>
      <c r="L2" s="118"/>
      <c r="M2" s="118"/>
      <c r="N2" s="118"/>
      <c r="O2" s="118"/>
      <c r="P2" s="118"/>
    </row>
    <row r="3" spans="2:16" x14ac:dyDescent="0.2">
      <c r="B3" s="118"/>
      <c r="C3" s="118"/>
      <c r="D3" s="118"/>
      <c r="E3" s="118"/>
      <c r="F3" s="118"/>
      <c r="G3" s="118"/>
      <c r="H3" s="118"/>
      <c r="I3" s="118"/>
      <c r="J3" s="118"/>
      <c r="K3" s="118"/>
      <c r="L3" s="118"/>
      <c r="M3" s="118"/>
      <c r="N3" s="118"/>
      <c r="O3" s="118"/>
      <c r="P3" s="118"/>
    </row>
    <row r="4" spans="2:16" x14ac:dyDescent="0.2">
      <c r="B4" s="118"/>
      <c r="C4" s="118"/>
      <c r="D4" s="118"/>
      <c r="E4" s="118"/>
      <c r="F4" s="118"/>
      <c r="G4" s="118"/>
      <c r="H4" s="118"/>
      <c r="I4" s="118"/>
      <c r="J4" s="118"/>
      <c r="K4" s="118"/>
      <c r="L4" s="118"/>
      <c r="M4" s="118"/>
      <c r="N4" s="118"/>
      <c r="O4" s="118"/>
      <c r="P4" s="118"/>
    </row>
    <row r="5" spans="2:16" x14ac:dyDescent="0.2">
      <c r="B5" s="118"/>
      <c r="C5" s="118"/>
      <c r="D5" s="118"/>
      <c r="E5" s="118"/>
      <c r="F5" s="118"/>
      <c r="G5" s="118"/>
      <c r="H5" s="118"/>
      <c r="I5" s="118"/>
      <c r="J5" s="118"/>
      <c r="K5" s="118"/>
      <c r="L5" s="118"/>
      <c r="M5" s="118"/>
      <c r="N5" s="118"/>
      <c r="O5" s="118"/>
      <c r="P5" s="118"/>
    </row>
    <row r="6" spans="2:16" x14ac:dyDescent="0.2">
      <c r="B6" s="118"/>
      <c r="C6" s="118"/>
      <c r="D6" s="118"/>
      <c r="E6" s="118"/>
      <c r="F6" s="118"/>
      <c r="G6" s="118"/>
      <c r="H6" s="118"/>
      <c r="I6" s="118"/>
      <c r="J6" s="118"/>
      <c r="K6" s="118"/>
      <c r="L6" s="118"/>
      <c r="M6" s="118"/>
      <c r="N6" s="118"/>
      <c r="O6" s="118"/>
      <c r="P6" s="118"/>
    </row>
    <row r="7" spans="2:16" x14ac:dyDescent="0.2">
      <c r="B7" s="118"/>
      <c r="C7" s="118"/>
      <c r="D7" s="118"/>
      <c r="E7" s="118"/>
      <c r="F7" s="118"/>
      <c r="G7" s="118"/>
      <c r="H7" s="118"/>
      <c r="I7" s="118"/>
      <c r="J7" s="118"/>
      <c r="K7" s="118"/>
      <c r="L7" s="118"/>
      <c r="M7" s="118"/>
      <c r="N7" s="118"/>
      <c r="O7" s="118"/>
      <c r="P7" s="118"/>
    </row>
    <row r="8" spans="2:16" x14ac:dyDescent="0.2">
      <c r="B8" s="118"/>
      <c r="C8" s="118"/>
      <c r="D8" s="118"/>
      <c r="E8" s="118"/>
      <c r="F8" s="118"/>
      <c r="G8" s="118"/>
      <c r="H8" s="118"/>
      <c r="I8" s="118"/>
      <c r="J8" s="118"/>
      <c r="K8" s="118"/>
      <c r="L8" s="118"/>
      <c r="M8" s="118"/>
      <c r="N8" s="118"/>
      <c r="O8" s="118"/>
      <c r="P8" s="118"/>
    </row>
    <row r="9" spans="2:16" x14ac:dyDescent="0.2">
      <c r="B9" s="118"/>
      <c r="C9" s="118"/>
      <c r="D9" s="118"/>
      <c r="E9" s="118"/>
      <c r="F9" s="118"/>
      <c r="G9" s="118"/>
      <c r="H9" s="118"/>
      <c r="I9" s="118"/>
      <c r="J9" s="118"/>
      <c r="K9" s="118"/>
      <c r="L9" s="118"/>
      <c r="M9" s="118"/>
      <c r="N9" s="118"/>
      <c r="O9" s="118"/>
      <c r="P9" s="118"/>
    </row>
    <row r="10" spans="2:16" x14ac:dyDescent="0.2">
      <c r="B10" s="118"/>
      <c r="C10" s="118"/>
      <c r="D10" s="118"/>
      <c r="E10" s="118"/>
      <c r="F10" s="118"/>
      <c r="G10" s="118"/>
      <c r="H10" s="118"/>
      <c r="I10" s="118"/>
      <c r="J10" s="118"/>
      <c r="K10" s="118"/>
      <c r="L10" s="118"/>
      <c r="M10" s="118"/>
      <c r="N10" s="118"/>
      <c r="O10" s="118"/>
      <c r="P10" s="118"/>
    </row>
    <row r="11" spans="2:16" x14ac:dyDescent="0.2">
      <c r="B11" s="118"/>
      <c r="C11" s="118"/>
      <c r="D11" s="118"/>
      <c r="E11" s="118"/>
      <c r="F11" s="118"/>
      <c r="G11" s="118"/>
      <c r="H11" s="118"/>
      <c r="I11" s="118"/>
      <c r="J11" s="118"/>
      <c r="K11" s="118"/>
      <c r="L11" s="118"/>
      <c r="M11" s="118"/>
      <c r="N11" s="118"/>
      <c r="O11" s="118"/>
      <c r="P11" s="118"/>
    </row>
    <row r="12" spans="2:16" x14ac:dyDescent="0.2">
      <c r="B12" s="118"/>
      <c r="C12" s="118"/>
      <c r="D12" s="118"/>
      <c r="E12" s="118"/>
      <c r="F12" s="118"/>
      <c r="G12" s="118"/>
      <c r="H12" s="118"/>
      <c r="I12" s="118"/>
      <c r="J12" s="118"/>
      <c r="K12" s="118"/>
      <c r="L12" s="118"/>
      <c r="M12" s="118"/>
      <c r="N12" s="118"/>
      <c r="O12" s="118"/>
      <c r="P12" s="118"/>
    </row>
    <row r="13" spans="2:16" x14ac:dyDescent="0.2">
      <c r="B13" s="118"/>
      <c r="C13" s="118"/>
      <c r="D13" s="118"/>
      <c r="E13" s="118"/>
      <c r="F13" s="118"/>
      <c r="G13" s="118"/>
      <c r="H13" s="118"/>
      <c r="I13" s="118"/>
      <c r="J13" s="118"/>
      <c r="K13" s="118"/>
      <c r="L13" s="118"/>
      <c r="M13" s="118"/>
      <c r="N13" s="118"/>
      <c r="O13" s="118"/>
      <c r="P13" s="118"/>
    </row>
    <row r="14" spans="2:16" x14ac:dyDescent="0.2">
      <c r="B14" s="118"/>
      <c r="C14" s="118"/>
      <c r="D14" s="118"/>
      <c r="E14" s="118"/>
      <c r="F14" s="118"/>
      <c r="G14" s="118"/>
      <c r="H14" s="118"/>
      <c r="I14" s="118"/>
      <c r="J14" s="118"/>
      <c r="K14" s="118"/>
      <c r="L14" s="118"/>
      <c r="M14" s="118"/>
      <c r="N14" s="118"/>
      <c r="O14" s="118"/>
      <c r="P14" s="118"/>
    </row>
    <row r="15" spans="2:16" x14ac:dyDescent="0.2">
      <c r="B15" s="118"/>
      <c r="C15" s="118"/>
      <c r="D15" s="118"/>
      <c r="E15" s="118"/>
      <c r="F15" s="118"/>
      <c r="G15" s="118"/>
      <c r="H15" s="118"/>
      <c r="I15" s="118"/>
      <c r="J15" s="118"/>
      <c r="K15" s="118"/>
      <c r="L15" s="118"/>
      <c r="M15" s="118"/>
      <c r="N15" s="118"/>
      <c r="O15" s="118"/>
      <c r="P15" s="118"/>
    </row>
    <row r="16" spans="2:16" x14ac:dyDescent="0.2">
      <c r="B16" s="118"/>
      <c r="C16" s="118"/>
      <c r="D16" s="118"/>
      <c r="E16" s="118"/>
      <c r="F16" s="118"/>
      <c r="G16" s="118"/>
      <c r="H16" s="118"/>
      <c r="I16" s="118"/>
      <c r="J16" s="118"/>
      <c r="K16" s="118"/>
      <c r="L16" s="118"/>
      <c r="M16" s="118"/>
      <c r="N16" s="118"/>
      <c r="O16" s="118"/>
      <c r="P16" s="118"/>
    </row>
    <row r="17" spans="2:16" x14ac:dyDescent="0.2">
      <c r="B17" s="118"/>
      <c r="C17" s="118"/>
      <c r="D17" s="118"/>
      <c r="E17" s="118"/>
      <c r="F17" s="118"/>
      <c r="G17" s="118"/>
      <c r="H17" s="118"/>
      <c r="I17" s="118"/>
      <c r="J17" s="118"/>
      <c r="K17" s="118"/>
      <c r="L17" s="118"/>
      <c r="M17" s="118"/>
      <c r="N17" s="118"/>
      <c r="O17" s="118"/>
      <c r="P17" s="118"/>
    </row>
    <row r="18" spans="2:16" x14ac:dyDescent="0.2">
      <c r="B18" s="118"/>
      <c r="C18" s="118"/>
      <c r="D18" s="118"/>
      <c r="E18" s="118"/>
      <c r="F18" s="118"/>
      <c r="G18" s="118"/>
      <c r="H18" s="118"/>
      <c r="I18" s="118"/>
      <c r="J18" s="118"/>
      <c r="K18" s="118"/>
      <c r="L18" s="118"/>
      <c r="M18" s="118"/>
      <c r="N18" s="118"/>
      <c r="O18" s="118"/>
      <c r="P18" s="118"/>
    </row>
    <row r="19" spans="2:16" x14ac:dyDescent="0.2">
      <c r="B19" s="118"/>
      <c r="C19" s="118"/>
      <c r="D19" s="118"/>
      <c r="E19" s="118"/>
      <c r="F19" s="118"/>
      <c r="G19" s="118"/>
      <c r="H19" s="118"/>
      <c r="I19" s="118"/>
      <c r="J19" s="118"/>
      <c r="K19" s="118"/>
      <c r="L19" s="118"/>
      <c r="M19" s="118"/>
      <c r="N19" s="118"/>
      <c r="O19" s="118"/>
      <c r="P19" s="118"/>
    </row>
    <row r="20" spans="2:16" x14ac:dyDescent="0.2">
      <c r="B20" s="118"/>
      <c r="C20" s="118"/>
      <c r="D20" s="118"/>
      <c r="E20" s="118"/>
      <c r="F20" s="118"/>
      <c r="G20" s="118"/>
      <c r="H20" s="118"/>
      <c r="I20" s="118"/>
      <c r="J20" s="118"/>
      <c r="K20" s="118"/>
      <c r="L20" s="118"/>
      <c r="M20" s="118"/>
      <c r="N20" s="118"/>
      <c r="O20" s="118"/>
      <c r="P20" s="118"/>
    </row>
    <row r="21" spans="2:16" x14ac:dyDescent="0.2">
      <c r="B21" s="118"/>
      <c r="C21" s="118"/>
      <c r="D21" s="118"/>
      <c r="E21" s="118"/>
      <c r="F21" s="118"/>
      <c r="G21" s="118"/>
      <c r="H21" s="118"/>
      <c r="I21" s="118"/>
      <c r="J21" s="118"/>
      <c r="K21" s="118"/>
      <c r="L21" s="118"/>
      <c r="M21" s="118"/>
      <c r="N21" s="118"/>
      <c r="O21" s="118"/>
      <c r="P21" s="118"/>
    </row>
    <row r="22" spans="2:16" x14ac:dyDescent="0.2">
      <c r="B22" s="118"/>
      <c r="C22" s="118"/>
      <c r="D22" s="118"/>
      <c r="E22" s="118"/>
      <c r="F22" s="118"/>
      <c r="G22" s="118"/>
      <c r="H22" s="118"/>
      <c r="I22" s="118"/>
      <c r="J22" s="118"/>
      <c r="K22" s="118"/>
      <c r="L22" s="118"/>
      <c r="M22" s="118"/>
      <c r="N22" s="118"/>
      <c r="O22" s="118"/>
      <c r="P22" s="118"/>
    </row>
    <row r="23" spans="2:16" x14ac:dyDescent="0.2">
      <c r="B23" s="118"/>
      <c r="C23" s="118"/>
      <c r="D23" s="118"/>
      <c r="E23" s="118"/>
      <c r="F23" s="118"/>
      <c r="G23" s="118"/>
      <c r="H23" s="118"/>
      <c r="I23" s="118"/>
      <c r="J23" s="118"/>
      <c r="K23" s="118"/>
      <c r="L23" s="118"/>
      <c r="M23" s="118"/>
      <c r="N23" s="118"/>
      <c r="O23" s="118"/>
      <c r="P23" s="118"/>
    </row>
    <row r="24" spans="2:16" x14ac:dyDescent="0.2">
      <c r="B24" s="118"/>
      <c r="C24" s="118"/>
      <c r="D24" s="118"/>
      <c r="E24" s="118"/>
      <c r="F24" s="118"/>
      <c r="G24" s="118"/>
      <c r="H24" s="118"/>
      <c r="I24" s="118"/>
      <c r="J24" s="118"/>
      <c r="K24" s="118"/>
      <c r="L24" s="118"/>
      <c r="M24" s="118"/>
      <c r="N24" s="118"/>
      <c r="O24" s="118"/>
      <c r="P24" s="118"/>
    </row>
  </sheetData>
  <mergeCells count="1">
    <mergeCell ref="B2:P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AD33"/>
  <sheetViews>
    <sheetView tabSelected="1" topLeftCell="Q1" zoomScale="75" zoomScaleNormal="50" workbookViewId="0">
      <selection activeCell="T51" sqref="T51"/>
    </sheetView>
  </sheetViews>
  <sheetFormatPr baseColWidth="10" defaultColWidth="8.83203125" defaultRowHeight="15" x14ac:dyDescent="0.2"/>
  <cols>
    <col min="3" max="3" width="16.1640625" bestFit="1" customWidth="1"/>
    <col min="9" max="9" width="13.83203125" bestFit="1" customWidth="1"/>
    <col min="10" max="10" width="11.33203125" bestFit="1" customWidth="1"/>
    <col min="11" max="11" width="12.1640625" bestFit="1" customWidth="1"/>
    <col min="15" max="15" width="13.83203125" bestFit="1" customWidth="1"/>
    <col min="18" max="18" width="12.6640625" bestFit="1" customWidth="1"/>
    <col min="20" max="20" width="12.6640625" bestFit="1" customWidth="1"/>
    <col min="21" max="22" width="9" bestFit="1" customWidth="1"/>
    <col min="23" max="23" width="19.33203125" customWidth="1"/>
    <col min="24" max="24" width="18.1640625" customWidth="1"/>
  </cols>
  <sheetData>
    <row r="3" spans="3:30" ht="16" x14ac:dyDescent="0.2">
      <c r="C3" s="57" t="s">
        <v>23</v>
      </c>
      <c r="D3" s="57" t="s">
        <v>24</v>
      </c>
      <c r="E3" s="57" t="s">
        <v>25</v>
      </c>
      <c r="F3" s="57" t="s">
        <v>26</v>
      </c>
      <c r="G3" s="57" t="s">
        <v>27</v>
      </c>
      <c r="H3" s="57" t="s">
        <v>46</v>
      </c>
      <c r="I3" s="57" t="s">
        <v>45</v>
      </c>
      <c r="J3" s="57" t="s">
        <v>28</v>
      </c>
      <c r="K3" s="57" t="s">
        <v>29</v>
      </c>
      <c r="L3" s="57" t="s">
        <v>31</v>
      </c>
      <c r="O3" s="30" t="s">
        <v>47</v>
      </c>
      <c r="P3" s="30"/>
      <c r="Q3" s="30"/>
      <c r="R3" s="30"/>
      <c r="T3" s="32" t="s">
        <v>48</v>
      </c>
    </row>
    <row r="4" spans="3:30" x14ac:dyDescent="0.2">
      <c r="C4" s="39">
        <v>1</v>
      </c>
      <c r="D4" s="39">
        <v>1</v>
      </c>
      <c r="E4" s="39">
        <v>62</v>
      </c>
      <c r="F4" s="58">
        <v>1.6850000000000001</v>
      </c>
      <c r="G4" s="58">
        <f>E4/((F4)^2)</f>
        <v>21.836944940961001</v>
      </c>
      <c r="H4" s="39">
        <v>77</v>
      </c>
      <c r="I4" s="39">
        <v>21</v>
      </c>
      <c r="J4" s="39">
        <v>110</v>
      </c>
      <c r="K4" s="39">
        <v>54</v>
      </c>
      <c r="L4" s="39" t="s">
        <v>30</v>
      </c>
      <c r="O4" s="31"/>
      <c r="P4" s="32" t="s">
        <v>48</v>
      </c>
      <c r="Q4" s="32" t="s">
        <v>48</v>
      </c>
      <c r="R4" s="33" t="s">
        <v>1</v>
      </c>
      <c r="T4" s="4">
        <v>30</v>
      </c>
      <c r="W4" s="134" t="s">
        <v>135</v>
      </c>
      <c r="X4" s="134" t="s">
        <v>137</v>
      </c>
    </row>
    <row r="5" spans="3:30" x14ac:dyDescent="0.2">
      <c r="C5" s="39">
        <v>2</v>
      </c>
      <c r="D5" s="39">
        <v>2</v>
      </c>
      <c r="E5" s="39">
        <v>56</v>
      </c>
      <c r="F5" s="58">
        <v>1.69</v>
      </c>
      <c r="G5" s="58">
        <f t="shared" ref="G5:G9" si="0">E5/((F5)^2)</f>
        <v>19.607156612163443</v>
      </c>
      <c r="H5" s="39">
        <v>67</v>
      </c>
      <c r="I5" s="39">
        <v>20</v>
      </c>
      <c r="J5" s="39">
        <v>122</v>
      </c>
      <c r="K5" s="39">
        <v>66</v>
      </c>
      <c r="L5" s="39" t="s">
        <v>41</v>
      </c>
      <c r="O5" t="s">
        <v>49</v>
      </c>
      <c r="P5" s="4">
        <v>30</v>
      </c>
      <c r="Q5" s="4">
        <v>28</v>
      </c>
      <c r="R5" s="4">
        <v>21</v>
      </c>
      <c r="T5" s="10">
        <v>29</v>
      </c>
      <c r="W5" s="134" t="s">
        <v>134</v>
      </c>
      <c r="X5" s="138" t="s">
        <v>138</v>
      </c>
    </row>
    <row r="6" spans="3:30" x14ac:dyDescent="0.2">
      <c r="C6" s="39">
        <v>3</v>
      </c>
      <c r="D6" s="39">
        <v>3</v>
      </c>
      <c r="E6" s="39">
        <v>93.5</v>
      </c>
      <c r="F6" s="58">
        <v>1.7949999999999999</v>
      </c>
      <c r="G6" s="58">
        <f t="shared" si="0"/>
        <v>29.019017543315151</v>
      </c>
      <c r="H6" s="39">
        <v>107</v>
      </c>
      <c r="I6" s="39">
        <v>21</v>
      </c>
      <c r="J6" s="39">
        <v>114</v>
      </c>
      <c r="K6" s="39">
        <v>66</v>
      </c>
      <c r="L6" s="39" t="s">
        <v>44</v>
      </c>
      <c r="O6" t="s">
        <v>50</v>
      </c>
      <c r="P6" s="10">
        <v>29</v>
      </c>
      <c r="Q6" s="4">
        <v>29</v>
      </c>
      <c r="R6" s="4">
        <v>23</v>
      </c>
      <c r="T6" s="4">
        <v>31</v>
      </c>
      <c r="W6" s="134" t="s">
        <v>136</v>
      </c>
      <c r="X6" s="138" t="s">
        <v>139</v>
      </c>
      <c r="AD6" s="57" t="s">
        <v>97</v>
      </c>
    </row>
    <row r="7" spans="3:30" x14ac:dyDescent="0.2">
      <c r="C7" s="39">
        <v>4</v>
      </c>
      <c r="D7" s="39">
        <v>4</v>
      </c>
      <c r="E7" s="39">
        <v>90.2</v>
      </c>
      <c r="F7" s="58">
        <v>1.77</v>
      </c>
      <c r="G7" s="58">
        <f t="shared" si="0"/>
        <v>28.791215806441315</v>
      </c>
      <c r="H7" s="39">
        <v>82</v>
      </c>
      <c r="I7" s="39">
        <v>21</v>
      </c>
      <c r="J7" s="39">
        <v>132</v>
      </c>
      <c r="K7" s="39">
        <v>66</v>
      </c>
      <c r="L7" s="39" t="s">
        <v>44</v>
      </c>
      <c r="O7" t="s">
        <v>51</v>
      </c>
      <c r="P7" s="4">
        <v>31</v>
      </c>
      <c r="Q7" s="4">
        <v>30</v>
      </c>
      <c r="R7" s="4">
        <v>19</v>
      </c>
      <c r="T7" s="4">
        <v>31</v>
      </c>
      <c r="AD7" s="4">
        <v>30</v>
      </c>
    </row>
    <row r="8" spans="3:30" x14ac:dyDescent="0.2">
      <c r="C8" s="39">
        <v>5</v>
      </c>
      <c r="D8" s="39">
        <v>5</v>
      </c>
      <c r="E8" s="39">
        <v>87.9</v>
      </c>
      <c r="F8" s="58">
        <v>1.78</v>
      </c>
      <c r="G8" s="58">
        <f t="shared" si="0"/>
        <v>27.742709253882087</v>
      </c>
      <c r="H8" s="39">
        <v>65</v>
      </c>
      <c r="I8" s="39">
        <v>21</v>
      </c>
      <c r="J8" s="39">
        <v>125</v>
      </c>
      <c r="K8" s="39">
        <v>79</v>
      </c>
      <c r="L8" s="39" t="s">
        <v>44</v>
      </c>
      <c r="O8" t="s">
        <v>52</v>
      </c>
      <c r="P8" s="4">
        <v>31</v>
      </c>
      <c r="Q8" s="4">
        <v>32</v>
      </c>
      <c r="R8" s="4">
        <v>21</v>
      </c>
      <c r="T8" s="4">
        <v>28</v>
      </c>
      <c r="AD8" s="10">
        <v>29</v>
      </c>
    </row>
    <row r="9" spans="3:30" x14ac:dyDescent="0.2">
      <c r="C9" s="39">
        <v>6</v>
      </c>
      <c r="D9" s="39">
        <v>6</v>
      </c>
      <c r="E9" s="39">
        <v>105.4</v>
      </c>
      <c r="F9" s="58">
        <v>1.821</v>
      </c>
      <c r="G9" s="58">
        <f t="shared" si="0"/>
        <v>31.78489047632403</v>
      </c>
      <c r="H9" s="39">
        <v>100</v>
      </c>
      <c r="I9" s="39">
        <v>20</v>
      </c>
      <c r="J9" s="39">
        <v>116</v>
      </c>
      <c r="K9" s="39">
        <v>80</v>
      </c>
      <c r="L9" s="39" t="s">
        <v>44</v>
      </c>
      <c r="P9" s="4"/>
      <c r="Q9" s="4"/>
      <c r="R9" s="4"/>
      <c r="T9" s="4">
        <v>29</v>
      </c>
      <c r="AD9" s="4">
        <v>31</v>
      </c>
    </row>
    <row r="10" spans="3:30" x14ac:dyDescent="0.2">
      <c r="C10" s="39">
        <v>7</v>
      </c>
      <c r="D10" s="39">
        <v>9</v>
      </c>
      <c r="E10" s="39">
        <v>84.9</v>
      </c>
      <c r="F10" s="39">
        <v>1.78</v>
      </c>
      <c r="G10" s="58">
        <f>E10/(F10^2)</f>
        <v>26.795859108698398</v>
      </c>
      <c r="H10" s="39">
        <v>82</v>
      </c>
      <c r="I10" s="39">
        <v>20</v>
      </c>
      <c r="J10" s="39" t="s">
        <v>63</v>
      </c>
      <c r="K10" s="39" t="s">
        <v>63</v>
      </c>
      <c r="L10" s="39" t="s">
        <v>41</v>
      </c>
      <c r="O10" s="34" t="s">
        <v>53</v>
      </c>
      <c r="P10" s="35">
        <f>AVERAGE(P5:P8)</f>
        <v>30.25</v>
      </c>
      <c r="Q10" s="35">
        <f>AVERAGE(Q5:Q8)</f>
        <v>29.75</v>
      </c>
      <c r="R10" s="35">
        <f>AVERAGE(R5:R8)</f>
        <v>21</v>
      </c>
      <c r="T10" s="4">
        <v>30</v>
      </c>
      <c r="AD10" s="4">
        <v>31</v>
      </c>
    </row>
    <row r="11" spans="3:30" x14ac:dyDescent="0.2">
      <c r="C11" s="39">
        <v>8</v>
      </c>
      <c r="D11" s="39">
        <v>10</v>
      </c>
      <c r="E11" s="39">
        <v>79.8</v>
      </c>
      <c r="F11" s="39">
        <v>1.76</v>
      </c>
      <c r="G11" s="58">
        <f t="shared" ref="G11:G17" si="1">E11/(F11^2)</f>
        <v>25.761880165289256</v>
      </c>
      <c r="H11" s="39" t="s">
        <v>63</v>
      </c>
      <c r="I11" s="39">
        <v>20</v>
      </c>
      <c r="J11" s="39" t="s">
        <v>63</v>
      </c>
      <c r="K11" s="39" t="s">
        <v>63</v>
      </c>
      <c r="L11" s="39" t="s">
        <v>44</v>
      </c>
      <c r="O11" s="34" t="s">
        <v>54</v>
      </c>
      <c r="P11" s="35">
        <f>STDEV(P5:P8)</f>
        <v>0.9574271077563381</v>
      </c>
      <c r="Q11" s="35">
        <f>STDEV(Q5:Q8)</f>
        <v>1.707825127659933</v>
      </c>
      <c r="R11" s="35">
        <f>STDEV(R5:R8)</f>
        <v>1.6329931618554521</v>
      </c>
      <c r="T11" s="4">
        <v>32</v>
      </c>
      <c r="AD11" s="4">
        <v>28</v>
      </c>
    </row>
    <row r="12" spans="3:30" x14ac:dyDescent="0.2">
      <c r="C12" s="39">
        <v>9</v>
      </c>
      <c r="D12" s="39">
        <v>11</v>
      </c>
      <c r="E12" s="39">
        <v>98.5</v>
      </c>
      <c r="F12" s="39">
        <v>1.76</v>
      </c>
      <c r="G12" s="58">
        <f t="shared" si="1"/>
        <v>31.798811983471076</v>
      </c>
      <c r="H12" s="39">
        <v>68</v>
      </c>
      <c r="I12" s="39">
        <v>22</v>
      </c>
      <c r="J12" s="39" t="s">
        <v>63</v>
      </c>
      <c r="K12" s="39" t="s">
        <v>63</v>
      </c>
      <c r="L12" s="39" t="s">
        <v>44</v>
      </c>
      <c r="S12" t="s">
        <v>96</v>
      </c>
      <c r="T12">
        <f>AVERAGE(T4:T11)</f>
        <v>30</v>
      </c>
      <c r="AD12" s="4">
        <v>29</v>
      </c>
    </row>
    <row r="13" spans="3:30" x14ac:dyDescent="0.2">
      <c r="C13" s="39">
        <v>10</v>
      </c>
      <c r="D13" s="39">
        <v>14</v>
      </c>
      <c r="E13" s="39">
        <v>55</v>
      </c>
      <c r="F13" s="39">
        <v>1.63</v>
      </c>
      <c r="G13" s="58">
        <f t="shared" si="1"/>
        <v>20.700816741315069</v>
      </c>
      <c r="H13" s="40">
        <v>90</v>
      </c>
      <c r="I13" s="39">
        <v>20</v>
      </c>
      <c r="J13" s="39" t="s">
        <v>63</v>
      </c>
      <c r="K13" s="39" t="s">
        <v>63</v>
      </c>
      <c r="L13" s="39" t="s">
        <v>44</v>
      </c>
      <c r="S13" t="s">
        <v>54</v>
      </c>
      <c r="T13" s="105">
        <f>STDEV(T4:T11)</f>
        <v>1.3093073414159542</v>
      </c>
      <c r="AD13" s="4">
        <v>30</v>
      </c>
    </row>
    <row r="14" spans="3:30" x14ac:dyDescent="0.2">
      <c r="C14" s="39">
        <v>11</v>
      </c>
      <c r="D14" s="39">
        <v>15</v>
      </c>
      <c r="E14" s="39">
        <v>87.2</v>
      </c>
      <c r="F14" s="39">
        <v>1.81</v>
      </c>
      <c r="G14" s="58">
        <f t="shared" si="1"/>
        <v>26.617014132657733</v>
      </c>
      <c r="H14" s="39">
        <v>60</v>
      </c>
      <c r="I14" s="39">
        <v>20</v>
      </c>
      <c r="J14" s="39" t="s">
        <v>63</v>
      </c>
      <c r="K14" s="39" t="s">
        <v>63</v>
      </c>
      <c r="L14" s="39" t="s">
        <v>30</v>
      </c>
      <c r="P14" s="65"/>
      <c r="Q14" s="65"/>
      <c r="R14" s="65"/>
      <c r="AD14" s="4">
        <v>32</v>
      </c>
    </row>
    <row r="15" spans="3:30" x14ac:dyDescent="0.2">
      <c r="C15" s="39">
        <v>12</v>
      </c>
      <c r="D15" s="39">
        <v>16</v>
      </c>
      <c r="E15" s="39">
        <v>89</v>
      </c>
      <c r="F15" s="39">
        <v>1.87</v>
      </c>
      <c r="G15" s="58">
        <f t="shared" si="1"/>
        <v>25.45111384369012</v>
      </c>
      <c r="H15" s="40">
        <v>92</v>
      </c>
      <c r="I15" s="39">
        <v>26</v>
      </c>
      <c r="J15" s="39"/>
      <c r="K15" s="39"/>
      <c r="L15" s="39" t="s">
        <v>44</v>
      </c>
      <c r="P15" s="66"/>
      <c r="Q15" s="66"/>
      <c r="R15" s="66"/>
    </row>
    <row r="16" spans="3:30" x14ac:dyDescent="0.2">
      <c r="C16" s="39">
        <v>13</v>
      </c>
      <c r="D16" s="36">
        <v>17</v>
      </c>
      <c r="E16" s="36">
        <v>84</v>
      </c>
      <c r="F16" s="36">
        <v>1.87</v>
      </c>
      <c r="G16" s="56">
        <f t="shared" si="1"/>
        <v>24.021275987303035</v>
      </c>
      <c r="H16" s="36">
        <v>68</v>
      </c>
      <c r="I16" s="36">
        <v>22</v>
      </c>
      <c r="J16" s="36">
        <v>119</v>
      </c>
      <c r="K16" s="36">
        <v>67</v>
      </c>
      <c r="L16" s="36" t="s">
        <v>44</v>
      </c>
      <c r="P16" s="66"/>
      <c r="Q16" s="66"/>
      <c r="R16" s="66"/>
    </row>
    <row r="17" spans="3:27" x14ac:dyDescent="0.2">
      <c r="C17" s="39">
        <v>14</v>
      </c>
      <c r="D17" s="36">
        <v>18</v>
      </c>
      <c r="E17" s="36">
        <v>79.25</v>
      </c>
      <c r="F17" s="36">
        <v>1.85</v>
      </c>
      <c r="G17" s="56">
        <f t="shared" si="1"/>
        <v>23.155588020452882</v>
      </c>
      <c r="H17" s="36">
        <v>84</v>
      </c>
      <c r="I17" s="36"/>
      <c r="J17" s="36">
        <v>126</v>
      </c>
      <c r="K17" s="36">
        <v>79</v>
      </c>
      <c r="L17" s="36" t="s">
        <v>44</v>
      </c>
    </row>
    <row r="22" spans="3:27" x14ac:dyDescent="0.2">
      <c r="Q22" t="s">
        <v>105</v>
      </c>
    </row>
    <row r="25" spans="3:27" x14ac:dyDescent="0.2">
      <c r="Q25" s="134"/>
      <c r="R25" s="135" t="s">
        <v>98</v>
      </c>
      <c r="S25" s="135" t="s">
        <v>99</v>
      </c>
      <c r="T25" s="135" t="s">
        <v>27</v>
      </c>
      <c r="U25" s="135" t="s">
        <v>46</v>
      </c>
      <c r="V25" s="135" t="s">
        <v>104</v>
      </c>
      <c r="W25" s="135" t="s">
        <v>103</v>
      </c>
      <c r="X25" s="135" t="s">
        <v>102</v>
      </c>
      <c r="Y25" s="137" t="s">
        <v>100</v>
      </c>
      <c r="Z25" s="136" t="s">
        <v>101</v>
      </c>
      <c r="AA25" s="110"/>
    </row>
    <row r="26" spans="3:27" x14ac:dyDescent="0.2">
      <c r="Q26" s="134" t="s">
        <v>96</v>
      </c>
      <c r="R26" s="101">
        <f t="shared" ref="R26:X26" si="2">AVERAGE(E4:E17)</f>
        <v>82.33214285714287</v>
      </c>
      <c r="S26" s="101">
        <f t="shared" si="2"/>
        <v>1.7765</v>
      </c>
      <c r="T26" s="101">
        <f t="shared" si="2"/>
        <v>25.934592472568902</v>
      </c>
      <c r="U26" s="101">
        <f t="shared" si="2"/>
        <v>80.15384615384616</v>
      </c>
      <c r="V26" s="101">
        <f t="shared" si="2"/>
        <v>21.076923076923077</v>
      </c>
      <c r="W26" s="101">
        <f t="shared" si="2"/>
        <v>120.5</v>
      </c>
      <c r="X26" s="101">
        <f t="shared" si="2"/>
        <v>69.625</v>
      </c>
      <c r="Y26">
        <f>AVERAGE(AD7:AD14)</f>
        <v>30</v>
      </c>
      <c r="Z26">
        <v>21</v>
      </c>
    </row>
    <row r="27" spans="3:27" x14ac:dyDescent="0.2">
      <c r="Q27" s="134" t="s">
        <v>54</v>
      </c>
      <c r="R27" s="101">
        <f t="shared" ref="R27:X27" si="3">STDEV(E4:E17)</f>
        <v>15.08544391563826</v>
      </c>
      <c r="S27" s="101">
        <f>STDEV(F4:F17)</f>
        <v>7.0306745491015774E-2</v>
      </c>
      <c r="T27" s="101">
        <f t="shared" si="3"/>
        <v>3.7889778714890054</v>
      </c>
      <c r="U27" s="101">
        <f t="shared" si="3"/>
        <v>14.398183646130255</v>
      </c>
      <c r="V27" s="101">
        <f t="shared" si="3"/>
        <v>1.6563785025137654</v>
      </c>
      <c r="W27" s="101">
        <f t="shared" si="3"/>
        <v>7.1713716560063618</v>
      </c>
      <c r="X27" s="101">
        <f t="shared" si="3"/>
        <v>9.0543990886829633</v>
      </c>
      <c r="Y27" s="105">
        <f>STDEV(AD7:AD14)</f>
        <v>1.3093073414159542</v>
      </c>
      <c r="Z27">
        <v>2</v>
      </c>
    </row>
    <row r="30" spans="3:27" hidden="1" x14ac:dyDescent="0.2"/>
    <row r="31" spans="3:27" hidden="1" x14ac:dyDescent="0.2">
      <c r="Q31" s="134"/>
      <c r="R31" s="135" t="s">
        <v>98</v>
      </c>
      <c r="S31" s="135" t="s">
        <v>99</v>
      </c>
      <c r="T31" s="135" t="s">
        <v>27</v>
      </c>
      <c r="U31" s="135" t="s">
        <v>46</v>
      </c>
      <c r="V31" s="135" t="s">
        <v>104</v>
      </c>
      <c r="W31" s="135" t="s">
        <v>103</v>
      </c>
      <c r="X31" s="135" t="s">
        <v>102</v>
      </c>
    </row>
    <row r="32" spans="3:27" ht="31" customHeight="1" x14ac:dyDescent="0.2">
      <c r="Q32" s="134" t="s">
        <v>96</v>
      </c>
      <c r="R32" s="101">
        <f>AVERAGE(E11:E24)</f>
        <v>81.821428571428569</v>
      </c>
      <c r="S32" s="101">
        <f t="shared" ref="S32" si="4">AVERAGE(F11:F24)</f>
        <v>1.7928571428571431</v>
      </c>
      <c r="T32" s="101">
        <f t="shared" ref="T32" si="5">AVERAGE(G11:G24)</f>
        <v>25.358071553454163</v>
      </c>
      <c r="U32" s="101">
        <f t="shared" ref="U32" si="6">AVERAGE(H11:H24)</f>
        <v>77</v>
      </c>
      <c r="V32" s="101">
        <f t="shared" ref="V32" si="7">AVERAGE(I11:I24)</f>
        <v>21.666666666666668</v>
      </c>
      <c r="W32" s="101">
        <f t="shared" ref="W32" si="8">AVERAGE(J11:J24)</f>
        <v>122.5</v>
      </c>
      <c r="X32" s="101">
        <f t="shared" ref="X32" si="9">AVERAGE(K11:K24)</f>
        <v>73</v>
      </c>
    </row>
    <row r="33" ht="32" customHeight="1" x14ac:dyDescent="0.2"/>
  </sheetData>
  <pageMargins left="0.7" right="0.7" top="0.75" bottom="0.75" header="0.3" footer="0.3"/>
  <ignoredErrors>
    <ignoredError sqref="R3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U144"/>
  <sheetViews>
    <sheetView topLeftCell="A29" zoomScale="80" zoomScaleNormal="80" workbookViewId="0">
      <selection activeCell="AA113" sqref="AA113"/>
    </sheetView>
  </sheetViews>
  <sheetFormatPr baseColWidth="10" defaultColWidth="8.83203125" defaultRowHeight="15" x14ac:dyDescent="0.2"/>
  <cols>
    <col min="1" max="1" width="32.5" bestFit="1" customWidth="1"/>
    <col min="15" max="15" width="13.83203125" bestFit="1" customWidth="1"/>
    <col min="17" max="17" width="15.6640625" bestFit="1" customWidth="1"/>
    <col min="23" max="23" width="15.6640625" bestFit="1" customWidth="1"/>
    <col min="25" max="25" width="15.83203125" bestFit="1" customWidth="1"/>
    <col min="29" max="29" width="15.83203125" bestFit="1" customWidth="1"/>
    <col min="30" max="31" width="12.6640625" bestFit="1" customWidth="1"/>
    <col min="32" max="32" width="12.33203125" bestFit="1" customWidth="1"/>
    <col min="35" max="35" width="13.83203125" bestFit="1" customWidth="1"/>
    <col min="36" max="36" width="19.5" bestFit="1" customWidth="1"/>
    <col min="40" max="40" width="19.5" bestFit="1" customWidth="1"/>
  </cols>
  <sheetData>
    <row r="2" spans="1:39" ht="19" x14ac:dyDescent="0.25">
      <c r="A2" s="122" t="s">
        <v>0</v>
      </c>
      <c r="B2" s="122"/>
      <c r="C2" s="122"/>
      <c r="D2" s="122"/>
      <c r="E2" s="122"/>
      <c r="F2" s="122"/>
      <c r="G2" s="122"/>
      <c r="H2" s="122"/>
      <c r="I2" s="122"/>
      <c r="J2" s="122"/>
      <c r="K2" s="122"/>
      <c r="AK2" s="19"/>
      <c r="AL2" s="19"/>
      <c r="AM2" s="19"/>
    </row>
    <row r="3" spans="1:39" x14ac:dyDescent="0.2">
      <c r="A3" s="119" t="s">
        <v>40</v>
      </c>
      <c r="B3" s="119"/>
      <c r="C3" s="119"/>
      <c r="D3" s="119"/>
      <c r="E3" s="119"/>
      <c r="F3" s="119"/>
      <c r="G3" s="119"/>
      <c r="H3" s="119"/>
      <c r="I3" s="119"/>
      <c r="J3" s="119"/>
      <c r="K3" s="119"/>
    </row>
    <row r="4" spans="1:39" x14ac:dyDescent="0.2">
      <c r="A4" s="119"/>
      <c r="B4" s="119"/>
      <c r="C4" s="119"/>
      <c r="D4" s="119"/>
      <c r="E4" s="119"/>
      <c r="F4" s="119"/>
      <c r="G4" s="119"/>
      <c r="H4" s="119"/>
      <c r="I4" s="119"/>
      <c r="J4" s="119"/>
      <c r="K4" s="119"/>
    </row>
    <row r="5" spans="1:39" ht="19" x14ac:dyDescent="0.25">
      <c r="A5" s="121" t="s">
        <v>4</v>
      </c>
      <c r="B5" s="121"/>
      <c r="C5" s="8" t="s">
        <v>7</v>
      </c>
      <c r="D5" s="7" t="s">
        <v>61</v>
      </c>
      <c r="E5" s="7" t="s">
        <v>34</v>
      </c>
      <c r="F5" s="8">
        <v>5</v>
      </c>
      <c r="G5" s="8">
        <v>10</v>
      </c>
      <c r="H5" s="8">
        <v>15</v>
      </c>
      <c r="I5" s="8">
        <v>20</v>
      </c>
      <c r="J5" s="8">
        <v>25</v>
      </c>
      <c r="K5" s="8">
        <v>30</v>
      </c>
      <c r="M5" s="39" t="s">
        <v>62</v>
      </c>
      <c r="N5" s="39" t="s">
        <v>38</v>
      </c>
      <c r="O5" s="39" t="s">
        <v>39</v>
      </c>
      <c r="Q5" s="68" t="s">
        <v>21</v>
      </c>
      <c r="R5" s="68"/>
      <c r="S5" s="68"/>
      <c r="T5" s="68"/>
      <c r="Y5" s="68" t="s">
        <v>20</v>
      </c>
      <c r="Z5" s="68"/>
      <c r="AA5" s="68"/>
      <c r="AB5" s="68"/>
      <c r="AE5" s="68" t="s">
        <v>22</v>
      </c>
      <c r="AF5" s="68"/>
      <c r="AG5" s="68"/>
      <c r="AH5" s="68"/>
      <c r="AJ5" s="24" t="s">
        <v>36</v>
      </c>
    </row>
    <row r="6" spans="1:39" ht="19" x14ac:dyDescent="0.25">
      <c r="A6" s="8" t="s">
        <v>6</v>
      </c>
      <c r="B6" s="8" t="s">
        <v>6</v>
      </c>
      <c r="C6" s="8"/>
      <c r="D6" s="7"/>
      <c r="E6" s="7"/>
      <c r="F6" s="8"/>
      <c r="G6" s="8"/>
      <c r="H6" s="8"/>
      <c r="I6" s="8"/>
      <c r="J6" s="8"/>
      <c r="K6" s="8"/>
      <c r="M6" s="39"/>
      <c r="N6" s="39"/>
      <c r="O6" s="39"/>
      <c r="Q6" s="44" t="s">
        <v>11</v>
      </c>
      <c r="R6" s="45" t="s">
        <v>8</v>
      </c>
      <c r="S6" s="45" t="s">
        <v>9</v>
      </c>
      <c r="T6" s="45" t="s">
        <v>10</v>
      </c>
      <c r="Y6" s="11" t="s">
        <v>11</v>
      </c>
      <c r="Z6" s="12" t="s">
        <v>8</v>
      </c>
      <c r="AA6" s="12" t="s">
        <v>9</v>
      </c>
      <c r="AB6" s="12" t="s">
        <v>10</v>
      </c>
      <c r="AE6" s="11" t="s">
        <v>11</v>
      </c>
      <c r="AF6" s="12" t="s">
        <v>8</v>
      </c>
      <c r="AG6" s="12" t="s">
        <v>9</v>
      </c>
      <c r="AH6" s="12" t="s">
        <v>10</v>
      </c>
      <c r="AJ6" s="9"/>
    </row>
    <row r="7" spans="1:39" x14ac:dyDescent="0.2">
      <c r="A7" s="70" t="s">
        <v>68</v>
      </c>
      <c r="B7" s="39">
        <v>1</v>
      </c>
      <c r="C7" s="39" t="s">
        <v>30</v>
      </c>
      <c r="D7" s="39" t="s">
        <v>59</v>
      </c>
      <c r="E7" s="39">
        <v>32</v>
      </c>
      <c r="F7" s="39" t="s">
        <v>63</v>
      </c>
      <c r="G7" s="39">
        <v>29</v>
      </c>
      <c r="H7" s="39" t="s">
        <v>63</v>
      </c>
      <c r="I7" s="39" t="s">
        <v>63</v>
      </c>
      <c r="J7" s="39" t="s">
        <v>63</v>
      </c>
      <c r="K7" s="39">
        <v>33</v>
      </c>
      <c r="M7" s="39">
        <v>1</v>
      </c>
      <c r="N7" s="39">
        <v>103</v>
      </c>
      <c r="O7" s="39" t="s">
        <v>63</v>
      </c>
      <c r="P7" s="10"/>
      <c r="Q7" s="39"/>
      <c r="R7" s="46">
        <v>549</v>
      </c>
      <c r="S7" s="38">
        <v>549</v>
      </c>
      <c r="T7" s="38">
        <f>S7-R7</f>
        <v>0</v>
      </c>
      <c r="Y7" s="39"/>
      <c r="Z7" s="13">
        <v>61.1</v>
      </c>
      <c r="AA7" s="9">
        <v>61</v>
      </c>
      <c r="AB7" s="9">
        <f>AA7-Z7</f>
        <v>-0.10000000000000142</v>
      </c>
      <c r="AE7" s="39"/>
      <c r="AF7" s="13">
        <v>300</v>
      </c>
      <c r="AG7" s="9">
        <v>700</v>
      </c>
      <c r="AH7" s="9">
        <f>AG7-AF7</f>
        <v>400</v>
      </c>
      <c r="AJ7" s="9" t="s">
        <v>63</v>
      </c>
    </row>
    <row r="8" spans="1:39" x14ac:dyDescent="0.2">
      <c r="A8" s="70" t="s">
        <v>69</v>
      </c>
      <c r="B8" s="39">
        <v>2</v>
      </c>
      <c r="C8" s="39" t="s">
        <v>30</v>
      </c>
      <c r="D8" s="39" t="s">
        <v>60</v>
      </c>
      <c r="E8" s="39">
        <v>37.5</v>
      </c>
      <c r="F8" s="39" t="s">
        <v>63</v>
      </c>
      <c r="G8" s="39">
        <v>37.799999999999997</v>
      </c>
      <c r="H8" s="39" t="s">
        <v>63</v>
      </c>
      <c r="I8" s="39">
        <v>37.9</v>
      </c>
      <c r="J8" s="39">
        <v>37.9</v>
      </c>
      <c r="K8" s="39" t="s">
        <v>63</v>
      </c>
      <c r="M8" s="39">
        <v>2</v>
      </c>
      <c r="N8" s="39">
        <v>101.9</v>
      </c>
      <c r="O8" s="39">
        <v>23.2</v>
      </c>
      <c r="P8" s="10"/>
      <c r="Q8" s="39"/>
      <c r="R8" s="46">
        <v>566</v>
      </c>
      <c r="S8" s="38">
        <v>536</v>
      </c>
      <c r="T8" s="38">
        <f>S8-R8</f>
        <v>-30</v>
      </c>
      <c r="Y8" s="39"/>
      <c r="Z8" s="13">
        <v>55.5</v>
      </c>
      <c r="AA8" s="9">
        <v>55.1</v>
      </c>
      <c r="AB8" s="9">
        <f t="shared" ref="AB8:AB24" si="0">AA8-Z8</f>
        <v>-0.39999999999999858</v>
      </c>
      <c r="AE8" s="39"/>
      <c r="AF8" s="13">
        <v>360</v>
      </c>
      <c r="AG8" s="9">
        <v>200</v>
      </c>
      <c r="AH8" s="9">
        <f t="shared" ref="AH8:AH28" si="1">AG8-AF8</f>
        <v>-160</v>
      </c>
      <c r="AJ8" s="9" t="s">
        <v>63</v>
      </c>
    </row>
    <row r="9" spans="1:39" x14ac:dyDescent="0.2">
      <c r="A9" s="70" t="s">
        <v>70</v>
      </c>
      <c r="B9" s="39">
        <v>3</v>
      </c>
      <c r="C9" s="39" t="s">
        <v>44</v>
      </c>
      <c r="D9" s="39" t="s">
        <v>60</v>
      </c>
      <c r="E9" s="39">
        <v>37.799999999999997</v>
      </c>
      <c r="F9" s="39">
        <v>37.4</v>
      </c>
      <c r="G9" s="39">
        <v>37.299999999999997</v>
      </c>
      <c r="H9" s="39">
        <v>37.200000000000003</v>
      </c>
      <c r="I9" s="39">
        <v>37.1</v>
      </c>
      <c r="J9" s="39">
        <v>37.1</v>
      </c>
      <c r="K9" s="39">
        <v>37</v>
      </c>
      <c r="M9" s="39">
        <v>3</v>
      </c>
      <c r="N9" s="39">
        <v>103</v>
      </c>
      <c r="O9" s="39">
        <v>19</v>
      </c>
      <c r="P9" s="10"/>
      <c r="Q9" s="39"/>
      <c r="R9" s="46">
        <v>549</v>
      </c>
      <c r="S9" s="38">
        <v>413</v>
      </c>
      <c r="T9" s="38">
        <f t="shared" ref="T9:T20" si="2">S9-R9</f>
        <v>-136</v>
      </c>
      <c r="Y9" s="39"/>
      <c r="Z9" s="13">
        <v>93</v>
      </c>
      <c r="AA9" s="9" t="s">
        <v>63</v>
      </c>
      <c r="AB9" s="9" t="e">
        <f t="shared" si="0"/>
        <v>#VALUE!</v>
      </c>
      <c r="AE9" s="39"/>
      <c r="AF9" s="13">
        <v>950</v>
      </c>
      <c r="AG9" s="9" t="s">
        <v>35</v>
      </c>
      <c r="AH9" s="9" t="e">
        <f t="shared" si="1"/>
        <v>#VALUE!</v>
      </c>
      <c r="AJ9" s="9" t="s">
        <v>63</v>
      </c>
    </row>
    <row r="10" spans="1:39" x14ac:dyDescent="0.2">
      <c r="A10" s="70" t="s">
        <v>71</v>
      </c>
      <c r="B10" s="39">
        <v>4</v>
      </c>
      <c r="C10" s="39" t="s">
        <v>44</v>
      </c>
      <c r="D10" s="39" t="s">
        <v>59</v>
      </c>
      <c r="E10" s="39">
        <v>33.9</v>
      </c>
      <c r="F10" s="39">
        <v>33.799999999999997</v>
      </c>
      <c r="G10" s="39">
        <v>33.6</v>
      </c>
      <c r="H10" s="39">
        <v>32.5</v>
      </c>
      <c r="I10" s="39">
        <v>32.5</v>
      </c>
      <c r="J10" s="39">
        <v>32.5</v>
      </c>
      <c r="K10" s="39">
        <v>31.8</v>
      </c>
      <c r="L10" s="82"/>
      <c r="M10" s="39">
        <v>4</v>
      </c>
      <c r="N10" s="39">
        <v>103</v>
      </c>
      <c r="O10" s="39">
        <v>21.3</v>
      </c>
      <c r="P10" s="10"/>
      <c r="Q10" s="39"/>
      <c r="R10" s="46">
        <v>560</v>
      </c>
      <c r="S10" s="38">
        <v>70</v>
      </c>
      <c r="T10" s="38">
        <f t="shared" si="2"/>
        <v>-490</v>
      </c>
      <c r="Y10" s="39"/>
      <c r="Z10" s="13">
        <v>89.9</v>
      </c>
      <c r="AA10" s="9">
        <v>89.7</v>
      </c>
      <c r="AB10" s="9">
        <f t="shared" si="0"/>
        <v>-0.20000000000000284</v>
      </c>
      <c r="AE10" s="39"/>
      <c r="AF10" s="13">
        <v>550</v>
      </c>
      <c r="AG10" s="9">
        <v>100</v>
      </c>
      <c r="AH10" s="9">
        <f t="shared" si="1"/>
        <v>-450</v>
      </c>
      <c r="AJ10" s="9">
        <v>28</v>
      </c>
    </row>
    <row r="11" spans="1:39" x14ac:dyDescent="0.2">
      <c r="A11" s="70" t="s">
        <v>72</v>
      </c>
      <c r="B11" s="39">
        <v>5</v>
      </c>
      <c r="C11" s="39" t="s">
        <v>44</v>
      </c>
      <c r="D11" s="39" t="s">
        <v>60</v>
      </c>
      <c r="E11" s="39">
        <v>37.5</v>
      </c>
      <c r="F11" s="39">
        <v>37.6</v>
      </c>
      <c r="G11" s="39">
        <v>37.799999999999997</v>
      </c>
      <c r="H11" s="39">
        <v>38.1</v>
      </c>
      <c r="I11" s="39">
        <v>38.4</v>
      </c>
      <c r="J11" s="39">
        <v>38.5</v>
      </c>
      <c r="K11" s="39">
        <v>38.6</v>
      </c>
      <c r="M11" s="39">
        <v>5</v>
      </c>
      <c r="N11" s="39">
        <v>103</v>
      </c>
      <c r="O11" s="39">
        <v>22.6</v>
      </c>
      <c r="P11" s="10"/>
      <c r="Q11" s="39"/>
      <c r="R11" s="46">
        <v>545</v>
      </c>
      <c r="S11" s="38">
        <v>468</v>
      </c>
      <c r="T11" s="38">
        <f t="shared" si="2"/>
        <v>-77</v>
      </c>
      <c r="Y11" s="39"/>
      <c r="Z11" s="13">
        <v>87.8</v>
      </c>
      <c r="AA11" s="9">
        <v>77</v>
      </c>
      <c r="AB11" s="9">
        <f t="shared" si="0"/>
        <v>-10.799999999999997</v>
      </c>
      <c r="AE11" s="39"/>
      <c r="AF11" s="13">
        <v>640</v>
      </c>
      <c r="AG11" s="9">
        <v>720</v>
      </c>
      <c r="AH11" s="9">
        <f t="shared" si="1"/>
        <v>80</v>
      </c>
      <c r="AJ11" s="9">
        <v>27</v>
      </c>
    </row>
    <row r="12" spans="1:39" x14ac:dyDescent="0.2">
      <c r="A12" s="70" t="s">
        <v>73</v>
      </c>
      <c r="B12" s="39">
        <v>6</v>
      </c>
      <c r="C12" s="39" t="s">
        <v>44</v>
      </c>
      <c r="D12" s="39" t="s">
        <v>60</v>
      </c>
      <c r="E12" s="39">
        <v>37.700000000000003</v>
      </c>
      <c r="F12" s="39">
        <v>37.9</v>
      </c>
      <c r="G12" s="39">
        <v>37.9</v>
      </c>
      <c r="H12" s="39">
        <v>38</v>
      </c>
      <c r="I12" s="39">
        <v>38</v>
      </c>
      <c r="J12" s="39">
        <v>38</v>
      </c>
      <c r="K12" s="39">
        <v>38</v>
      </c>
      <c r="M12" s="39">
        <v>6</v>
      </c>
      <c r="N12" s="39">
        <v>104.2</v>
      </c>
      <c r="O12" s="39">
        <v>23</v>
      </c>
      <c r="P12" s="10"/>
      <c r="Q12" s="39"/>
      <c r="R12" s="46">
        <v>548</v>
      </c>
      <c r="S12" s="38">
        <v>247</v>
      </c>
      <c r="T12" s="38">
        <f t="shared" si="2"/>
        <v>-301</v>
      </c>
      <c r="Y12" s="39"/>
      <c r="Z12" s="13">
        <v>104.8</v>
      </c>
      <c r="AA12" s="9">
        <v>104.5</v>
      </c>
      <c r="AB12" s="9">
        <f t="shared" si="0"/>
        <v>-0.29999999999999716</v>
      </c>
      <c r="AE12" s="39"/>
      <c r="AF12" s="13">
        <v>850</v>
      </c>
      <c r="AG12" s="9">
        <v>1080</v>
      </c>
      <c r="AH12" s="9">
        <f t="shared" si="1"/>
        <v>230</v>
      </c>
      <c r="AJ12" s="9"/>
    </row>
    <row r="13" spans="1:39" x14ac:dyDescent="0.2">
      <c r="A13" s="72" t="s">
        <v>74</v>
      </c>
      <c r="B13" s="73">
        <v>7</v>
      </c>
      <c r="C13" s="73"/>
      <c r="D13" s="73" t="s">
        <v>63</v>
      </c>
      <c r="E13" s="73" t="s">
        <v>63</v>
      </c>
      <c r="F13" s="73" t="s">
        <v>63</v>
      </c>
      <c r="G13" s="73" t="s">
        <v>63</v>
      </c>
      <c r="H13" s="73" t="s">
        <v>63</v>
      </c>
      <c r="I13" s="73" t="s">
        <v>63</v>
      </c>
      <c r="J13" s="73" t="s">
        <v>63</v>
      </c>
      <c r="K13" s="73" t="s">
        <v>63</v>
      </c>
      <c r="L13" t="s">
        <v>64</v>
      </c>
      <c r="M13" s="73">
        <v>7</v>
      </c>
      <c r="N13" s="73"/>
      <c r="O13" s="73"/>
      <c r="P13" s="10"/>
      <c r="Q13" s="73"/>
      <c r="R13" s="74"/>
      <c r="S13" s="75"/>
      <c r="T13" s="75">
        <f t="shared" si="2"/>
        <v>0</v>
      </c>
      <c r="Y13" s="39"/>
      <c r="Z13" s="61"/>
      <c r="AA13" s="29"/>
      <c r="AB13" s="29">
        <f t="shared" si="0"/>
        <v>0</v>
      </c>
      <c r="AC13" s="62"/>
      <c r="AD13" s="62"/>
      <c r="AE13" s="59"/>
      <c r="AF13" s="61"/>
      <c r="AG13" s="29"/>
      <c r="AH13" s="9">
        <f t="shared" si="1"/>
        <v>0</v>
      </c>
      <c r="AJ13" s="9"/>
    </row>
    <row r="14" spans="1:39" x14ac:dyDescent="0.2">
      <c r="A14" s="72" t="s">
        <v>75</v>
      </c>
      <c r="B14" s="73">
        <v>8</v>
      </c>
      <c r="C14" s="73"/>
      <c r="D14" s="73" t="s">
        <v>63</v>
      </c>
      <c r="E14" s="73" t="s">
        <v>63</v>
      </c>
      <c r="F14" s="73" t="s">
        <v>63</v>
      </c>
      <c r="G14" s="73" t="s">
        <v>63</v>
      </c>
      <c r="H14" s="73" t="s">
        <v>63</v>
      </c>
      <c r="I14" s="73" t="s">
        <v>63</v>
      </c>
      <c r="J14" s="73" t="s">
        <v>63</v>
      </c>
      <c r="K14" s="73" t="s">
        <v>63</v>
      </c>
      <c r="L14" t="s">
        <v>64</v>
      </c>
      <c r="M14" s="73">
        <v>8</v>
      </c>
      <c r="N14" s="73"/>
      <c r="O14" s="73"/>
      <c r="P14" s="10"/>
      <c r="Q14" s="73"/>
      <c r="R14" s="74"/>
      <c r="S14" s="75"/>
      <c r="T14" s="75">
        <f t="shared" si="2"/>
        <v>0</v>
      </c>
      <c r="Y14" s="39"/>
      <c r="Z14" s="61"/>
      <c r="AA14" s="29"/>
      <c r="AB14" s="29">
        <f t="shared" si="0"/>
        <v>0</v>
      </c>
      <c r="AC14" s="62"/>
      <c r="AD14" s="62"/>
      <c r="AE14" s="59"/>
      <c r="AF14" s="61"/>
      <c r="AG14" s="29"/>
      <c r="AH14" s="9">
        <f t="shared" si="1"/>
        <v>0</v>
      </c>
      <c r="AJ14" s="9"/>
    </row>
    <row r="15" spans="1:39" x14ac:dyDescent="0.2">
      <c r="A15" s="70" t="s">
        <v>76</v>
      </c>
      <c r="B15" s="39">
        <v>9</v>
      </c>
      <c r="C15" s="39" t="s">
        <v>55</v>
      </c>
      <c r="D15" s="39" t="s">
        <v>56</v>
      </c>
      <c r="E15" s="36" t="s">
        <v>63</v>
      </c>
      <c r="F15" s="36" t="s">
        <v>63</v>
      </c>
      <c r="G15" s="36" t="s">
        <v>63</v>
      </c>
      <c r="H15" s="36" t="s">
        <v>63</v>
      </c>
      <c r="I15" s="36" t="s">
        <v>63</v>
      </c>
      <c r="J15" s="36" t="s">
        <v>63</v>
      </c>
      <c r="K15" s="36" t="s">
        <v>63</v>
      </c>
      <c r="M15" s="39">
        <v>9</v>
      </c>
      <c r="N15" s="39"/>
      <c r="O15" s="39"/>
      <c r="P15" s="10"/>
      <c r="Q15" s="39"/>
      <c r="R15" s="46">
        <v>540</v>
      </c>
      <c r="S15" s="46">
        <v>540</v>
      </c>
      <c r="T15" s="38">
        <f t="shared" si="2"/>
        <v>0</v>
      </c>
      <c r="Y15" s="39"/>
      <c r="Z15" s="36">
        <v>85.3</v>
      </c>
      <c r="AA15" s="36">
        <v>85</v>
      </c>
      <c r="AB15" s="9">
        <f t="shared" si="0"/>
        <v>-0.29999999999999716</v>
      </c>
      <c r="AE15" s="39"/>
      <c r="AF15" s="36" t="s">
        <v>63</v>
      </c>
      <c r="AG15" s="36" t="s">
        <v>63</v>
      </c>
      <c r="AH15" s="9" t="e">
        <f t="shared" si="1"/>
        <v>#VALUE!</v>
      </c>
      <c r="AJ15" s="9"/>
    </row>
    <row r="16" spans="1:39" x14ac:dyDescent="0.2">
      <c r="A16" s="70" t="s">
        <v>77</v>
      </c>
      <c r="B16" s="39">
        <v>10</v>
      </c>
      <c r="C16" s="39" t="s">
        <v>58</v>
      </c>
      <c r="D16" s="39" t="s">
        <v>59</v>
      </c>
      <c r="E16" s="36" t="s">
        <v>63</v>
      </c>
      <c r="F16" s="36" t="s">
        <v>63</v>
      </c>
      <c r="G16" s="36" t="s">
        <v>63</v>
      </c>
      <c r="H16" s="36" t="s">
        <v>63</v>
      </c>
      <c r="I16" s="36" t="s">
        <v>63</v>
      </c>
      <c r="J16" s="36" t="s">
        <v>63</v>
      </c>
      <c r="K16" s="36" t="s">
        <v>63</v>
      </c>
      <c r="M16" s="39">
        <v>10</v>
      </c>
      <c r="N16" s="39" t="s">
        <v>63</v>
      </c>
      <c r="O16" s="39">
        <v>21</v>
      </c>
      <c r="Q16" s="39"/>
      <c r="R16" s="46">
        <v>540</v>
      </c>
      <c r="S16" s="46">
        <v>540</v>
      </c>
      <c r="T16" s="38">
        <f t="shared" si="2"/>
        <v>0</v>
      </c>
      <c r="Y16" s="39"/>
      <c r="Z16" s="36" t="s">
        <v>63</v>
      </c>
      <c r="AA16" s="36" t="s">
        <v>63</v>
      </c>
      <c r="AB16" s="9" t="e">
        <f t="shared" si="0"/>
        <v>#VALUE!</v>
      </c>
      <c r="AE16" s="39"/>
      <c r="AF16" s="36" t="s">
        <v>63</v>
      </c>
      <c r="AG16" s="36" t="s">
        <v>63</v>
      </c>
      <c r="AH16" s="9" t="e">
        <f t="shared" si="1"/>
        <v>#VALUE!</v>
      </c>
      <c r="AJ16" s="9"/>
    </row>
    <row r="17" spans="1:36" x14ac:dyDescent="0.2">
      <c r="A17" s="70" t="s">
        <v>78</v>
      </c>
      <c r="B17" s="39">
        <v>11</v>
      </c>
      <c r="C17" s="39" t="s">
        <v>58</v>
      </c>
      <c r="D17" s="39" t="s">
        <v>59</v>
      </c>
      <c r="E17" s="37">
        <v>35.700000000000003</v>
      </c>
      <c r="F17" s="40">
        <v>36.9</v>
      </c>
      <c r="G17" s="40">
        <v>37.200000000000003</v>
      </c>
      <c r="H17" s="40">
        <v>36.700000000000003</v>
      </c>
      <c r="I17" s="40">
        <v>36.200000000000003</v>
      </c>
      <c r="J17" s="40">
        <v>36.200000000000003</v>
      </c>
      <c r="K17" s="40">
        <v>35.9</v>
      </c>
      <c r="M17" s="39">
        <v>11</v>
      </c>
      <c r="N17" s="39" t="s">
        <v>63</v>
      </c>
      <c r="O17" s="39">
        <v>23</v>
      </c>
      <c r="Q17" s="39"/>
      <c r="R17" s="46"/>
      <c r="S17" s="39"/>
      <c r="T17" s="38">
        <f t="shared" si="2"/>
        <v>0</v>
      </c>
      <c r="Y17" s="39"/>
      <c r="Z17" s="36">
        <v>98.5</v>
      </c>
      <c r="AA17" s="36">
        <v>98</v>
      </c>
      <c r="AB17" s="9">
        <f t="shared" si="0"/>
        <v>-0.5</v>
      </c>
      <c r="AE17" s="39"/>
      <c r="AF17" s="36" t="s">
        <v>63</v>
      </c>
      <c r="AG17" s="36" t="s">
        <v>63</v>
      </c>
      <c r="AH17" s="9" t="e">
        <f t="shared" si="1"/>
        <v>#VALUE!</v>
      </c>
      <c r="AJ17" s="9"/>
    </row>
    <row r="18" spans="1:36" x14ac:dyDescent="0.2">
      <c r="A18" s="70" t="s">
        <v>79</v>
      </c>
      <c r="B18" s="39">
        <v>12</v>
      </c>
      <c r="C18" s="39" t="s">
        <v>55</v>
      </c>
      <c r="D18" s="39" t="s">
        <v>60</v>
      </c>
      <c r="E18" s="36" t="s">
        <v>63</v>
      </c>
      <c r="F18" s="36" t="s">
        <v>63</v>
      </c>
      <c r="G18" s="36" t="s">
        <v>63</v>
      </c>
      <c r="H18" s="36" t="s">
        <v>63</v>
      </c>
      <c r="I18" s="36" t="s">
        <v>63</v>
      </c>
      <c r="J18" s="36" t="s">
        <v>63</v>
      </c>
      <c r="K18" s="36" t="s">
        <v>63</v>
      </c>
      <c r="M18" s="39">
        <v>12</v>
      </c>
      <c r="N18" s="39" t="s">
        <v>63</v>
      </c>
      <c r="O18" s="39">
        <v>19</v>
      </c>
      <c r="Q18" s="39"/>
      <c r="R18" s="46">
        <v>540</v>
      </c>
      <c r="S18" s="39">
        <v>540</v>
      </c>
      <c r="T18" s="38">
        <f t="shared" si="2"/>
        <v>0</v>
      </c>
      <c r="Y18" s="39"/>
      <c r="Z18" s="36" t="s">
        <v>63</v>
      </c>
      <c r="AA18" s="36" t="s">
        <v>63</v>
      </c>
      <c r="AB18" s="9" t="e">
        <f t="shared" si="0"/>
        <v>#VALUE!</v>
      </c>
      <c r="AE18" s="39"/>
      <c r="AF18" s="36" t="s">
        <v>63</v>
      </c>
      <c r="AG18" s="36" t="s">
        <v>63</v>
      </c>
      <c r="AH18" s="9" t="e">
        <f t="shared" si="1"/>
        <v>#VALUE!</v>
      </c>
      <c r="AJ18" s="9"/>
    </row>
    <row r="19" spans="1:36" x14ac:dyDescent="0.2">
      <c r="A19" s="70" t="s">
        <v>80</v>
      </c>
      <c r="B19" s="39">
        <v>13</v>
      </c>
      <c r="C19" s="39" t="s">
        <v>58</v>
      </c>
      <c r="D19" s="39" t="s">
        <v>59</v>
      </c>
      <c r="E19" s="36" t="s">
        <v>63</v>
      </c>
      <c r="F19" s="36" t="s">
        <v>63</v>
      </c>
      <c r="G19" s="36" t="s">
        <v>63</v>
      </c>
      <c r="H19" s="36" t="s">
        <v>63</v>
      </c>
      <c r="I19" s="36" t="s">
        <v>63</v>
      </c>
      <c r="J19" s="36" t="s">
        <v>63</v>
      </c>
      <c r="K19" s="36" t="s">
        <v>63</v>
      </c>
      <c r="M19" s="39">
        <v>13</v>
      </c>
      <c r="N19" s="39" t="s">
        <v>63</v>
      </c>
      <c r="O19" s="39">
        <v>21</v>
      </c>
      <c r="Q19" s="39"/>
      <c r="R19" s="46" t="s">
        <v>63</v>
      </c>
      <c r="S19" s="39" t="s">
        <v>63</v>
      </c>
      <c r="T19" s="38" t="e">
        <f t="shared" si="2"/>
        <v>#VALUE!</v>
      </c>
      <c r="Y19" s="39"/>
      <c r="Z19" s="36" t="s">
        <v>63</v>
      </c>
      <c r="AA19" s="36" t="s">
        <v>63</v>
      </c>
      <c r="AB19" s="9" t="e">
        <f t="shared" si="0"/>
        <v>#VALUE!</v>
      </c>
      <c r="AE19" s="39"/>
      <c r="AF19" s="36" t="s">
        <v>63</v>
      </c>
      <c r="AG19" s="36" t="s">
        <v>63</v>
      </c>
      <c r="AH19" s="9" t="e">
        <f t="shared" si="1"/>
        <v>#VALUE!</v>
      </c>
      <c r="AJ19" s="9"/>
    </row>
    <row r="20" spans="1:36" x14ac:dyDescent="0.2">
      <c r="A20" s="70" t="s">
        <v>81</v>
      </c>
      <c r="B20" s="39">
        <v>14</v>
      </c>
      <c r="C20" s="39" t="s">
        <v>58</v>
      </c>
      <c r="D20" s="39" t="s">
        <v>56</v>
      </c>
      <c r="E20" s="36">
        <v>37.200000000000003</v>
      </c>
      <c r="F20" s="39">
        <v>37.4</v>
      </c>
      <c r="G20" s="39">
        <v>37.5</v>
      </c>
      <c r="H20" s="39">
        <v>37.6</v>
      </c>
      <c r="I20" s="39">
        <v>37.6</v>
      </c>
      <c r="J20" s="39">
        <v>37.700000000000003</v>
      </c>
      <c r="K20" s="39">
        <v>37.700000000000003</v>
      </c>
      <c r="M20" s="39">
        <v>14</v>
      </c>
      <c r="N20" s="39" t="s">
        <v>63</v>
      </c>
      <c r="O20" s="39" t="s">
        <v>63</v>
      </c>
      <c r="Q20" s="39"/>
      <c r="R20" s="46" t="s">
        <v>63</v>
      </c>
      <c r="S20" s="39" t="s">
        <v>63</v>
      </c>
      <c r="T20" s="38" t="e">
        <f t="shared" si="2"/>
        <v>#VALUE!</v>
      </c>
      <c r="Y20" s="39"/>
      <c r="Z20" s="36">
        <v>54</v>
      </c>
      <c r="AA20" s="36">
        <v>54</v>
      </c>
      <c r="AB20" s="9">
        <f t="shared" si="0"/>
        <v>0</v>
      </c>
      <c r="AE20" s="39"/>
      <c r="AF20" s="36">
        <v>680</v>
      </c>
      <c r="AG20" s="36">
        <v>580</v>
      </c>
      <c r="AH20" s="9">
        <f t="shared" si="1"/>
        <v>-100</v>
      </c>
      <c r="AJ20" s="9"/>
    </row>
    <row r="21" spans="1:36" x14ac:dyDescent="0.2">
      <c r="A21" s="70" t="s">
        <v>82</v>
      </c>
      <c r="B21" s="39">
        <v>15</v>
      </c>
      <c r="C21" s="39" t="s">
        <v>55</v>
      </c>
      <c r="D21" s="39" t="s">
        <v>56</v>
      </c>
      <c r="E21" s="36">
        <v>37.1</v>
      </c>
      <c r="F21" s="39">
        <v>37.299999999999997</v>
      </c>
      <c r="G21" s="39">
        <v>37.6</v>
      </c>
      <c r="H21" s="39">
        <v>37.9</v>
      </c>
      <c r="I21" s="39">
        <v>37.700000000000003</v>
      </c>
      <c r="J21" s="39">
        <v>38.200000000000003</v>
      </c>
      <c r="K21" s="39">
        <v>38.299999999999997</v>
      </c>
      <c r="M21" s="39">
        <v>15</v>
      </c>
      <c r="N21" s="39" t="s">
        <v>63</v>
      </c>
      <c r="O21" s="39" t="s">
        <v>63</v>
      </c>
      <c r="Q21" s="39"/>
      <c r="R21" s="46">
        <v>415</v>
      </c>
      <c r="S21" s="39">
        <v>257</v>
      </c>
      <c r="T21" s="38" t="e">
        <f>S20-R20</f>
        <v>#VALUE!</v>
      </c>
      <c r="Y21" s="39"/>
      <c r="Z21" s="36">
        <v>88.2</v>
      </c>
      <c r="AA21" s="36">
        <v>87.8</v>
      </c>
      <c r="AB21" s="9">
        <f t="shared" si="0"/>
        <v>-0.40000000000000568</v>
      </c>
      <c r="AE21" s="39"/>
      <c r="AF21" s="36">
        <v>580</v>
      </c>
      <c r="AG21" s="36">
        <v>420</v>
      </c>
      <c r="AH21" s="9">
        <f t="shared" si="1"/>
        <v>-160</v>
      </c>
      <c r="AJ21" s="9"/>
    </row>
    <row r="22" spans="1:36" x14ac:dyDescent="0.2">
      <c r="A22" s="70" t="s">
        <v>83</v>
      </c>
      <c r="B22" s="39">
        <v>16</v>
      </c>
      <c r="C22" s="39" t="s">
        <v>58</v>
      </c>
      <c r="D22" s="39" t="s">
        <v>56</v>
      </c>
      <c r="E22" s="36">
        <v>37.200000000000003</v>
      </c>
      <c r="F22" s="39">
        <v>37.299999999999997</v>
      </c>
      <c r="G22" s="39">
        <v>37.4</v>
      </c>
      <c r="H22" s="39">
        <v>37.5</v>
      </c>
      <c r="I22" s="39">
        <v>37.6</v>
      </c>
      <c r="J22" s="39">
        <v>37.6</v>
      </c>
      <c r="K22" s="39">
        <v>37.6</v>
      </c>
      <c r="M22" s="39">
        <v>16</v>
      </c>
      <c r="N22" s="39" t="s">
        <v>63</v>
      </c>
      <c r="O22" s="39" t="s">
        <v>63</v>
      </c>
      <c r="Q22" s="39"/>
      <c r="R22" s="46">
        <v>470</v>
      </c>
      <c r="S22" s="39">
        <v>400</v>
      </c>
      <c r="T22" s="38">
        <f>S21-R21</f>
        <v>-158</v>
      </c>
      <c r="Y22" s="39"/>
      <c r="Z22" s="36">
        <v>88.1</v>
      </c>
      <c r="AA22" s="36">
        <v>88.01</v>
      </c>
      <c r="AB22" s="9">
        <f t="shared" si="0"/>
        <v>-8.99999999999892E-2</v>
      </c>
      <c r="AE22" s="39"/>
      <c r="AF22" s="36" t="s">
        <v>63</v>
      </c>
      <c r="AG22" s="36" t="s">
        <v>63</v>
      </c>
      <c r="AH22" s="9" t="e">
        <f t="shared" si="1"/>
        <v>#VALUE!</v>
      </c>
      <c r="AJ22" s="9"/>
    </row>
    <row r="23" spans="1:36" x14ac:dyDescent="0.2">
      <c r="A23" s="36">
        <v>17</v>
      </c>
      <c r="B23" s="36">
        <v>17</v>
      </c>
      <c r="C23" s="39" t="s">
        <v>58</v>
      </c>
      <c r="D23" s="9" t="s">
        <v>60</v>
      </c>
      <c r="E23" s="39" t="s">
        <v>63</v>
      </c>
      <c r="F23" s="41">
        <v>37.799999999999997</v>
      </c>
      <c r="G23" s="41">
        <v>37.93</v>
      </c>
      <c r="H23" s="41">
        <v>38.049999999999997</v>
      </c>
      <c r="I23" s="41">
        <v>38.119999999999997</v>
      </c>
      <c r="J23" s="39" t="s">
        <v>63</v>
      </c>
      <c r="K23" s="39" t="s">
        <v>63</v>
      </c>
      <c r="L23" s="41"/>
      <c r="M23" s="39">
        <v>17</v>
      </c>
      <c r="N23" s="39">
        <v>99.3</v>
      </c>
      <c r="O23" s="39">
        <v>19</v>
      </c>
      <c r="P23" s="41"/>
      <c r="Q23" s="39"/>
      <c r="T23" s="38"/>
      <c r="Y23" s="9"/>
      <c r="Z23" s="83">
        <v>84.4</v>
      </c>
      <c r="AA23" s="83">
        <v>84.2</v>
      </c>
      <c r="AB23" s="9">
        <f t="shared" si="0"/>
        <v>-0.20000000000000284</v>
      </c>
      <c r="AE23" s="39"/>
      <c r="AF23">
        <v>280</v>
      </c>
      <c r="AG23">
        <v>260</v>
      </c>
      <c r="AH23" s="9">
        <f t="shared" si="1"/>
        <v>-20</v>
      </c>
      <c r="AJ23" s="9"/>
    </row>
    <row r="24" spans="1:36" x14ac:dyDescent="0.2">
      <c r="A24" s="36">
        <v>18</v>
      </c>
      <c r="B24" s="36">
        <v>18</v>
      </c>
      <c r="C24" s="39" t="s">
        <v>58</v>
      </c>
      <c r="D24" s="9" t="s">
        <v>60</v>
      </c>
      <c r="E24" s="103">
        <v>37.380000000000003</v>
      </c>
      <c r="F24" s="103">
        <v>37.54</v>
      </c>
      <c r="G24" s="95">
        <v>37.6</v>
      </c>
      <c r="H24" s="103">
        <v>35.76</v>
      </c>
      <c r="I24" s="95">
        <v>34.97</v>
      </c>
      <c r="J24" s="39"/>
      <c r="K24" s="39"/>
      <c r="L24" s="41"/>
      <c r="M24" s="43">
        <v>18</v>
      </c>
      <c r="N24" s="43">
        <v>99.2</v>
      </c>
      <c r="O24" s="43">
        <v>19</v>
      </c>
      <c r="P24" s="41"/>
      <c r="Q24" s="43"/>
      <c r="R24" s="48"/>
      <c r="S24" s="47"/>
      <c r="T24" s="47"/>
      <c r="Y24" s="47"/>
      <c r="Z24" s="47">
        <v>79.2</v>
      </c>
      <c r="AA24" s="47">
        <v>78.8</v>
      </c>
      <c r="AB24" s="47">
        <f t="shared" si="0"/>
        <v>-0.40000000000000568</v>
      </c>
      <c r="AE24" s="47"/>
      <c r="AF24" s="47">
        <v>790</v>
      </c>
      <c r="AG24" s="47">
        <v>1010</v>
      </c>
      <c r="AH24" s="9">
        <f t="shared" si="1"/>
        <v>220</v>
      </c>
      <c r="AJ24" s="9"/>
    </row>
    <row r="25" spans="1:36" x14ac:dyDescent="0.2">
      <c r="A25" s="36">
        <v>19</v>
      </c>
      <c r="B25" s="36">
        <v>19</v>
      </c>
      <c r="C25" s="39" t="s">
        <v>58</v>
      </c>
      <c r="D25" s="9"/>
      <c r="E25" s="39"/>
      <c r="F25" s="39"/>
      <c r="G25" s="39"/>
      <c r="H25" s="39"/>
      <c r="I25" s="39"/>
      <c r="J25" s="39"/>
      <c r="K25" s="39"/>
      <c r="L25" s="41"/>
      <c r="M25" s="43">
        <v>19</v>
      </c>
      <c r="N25" s="43"/>
      <c r="O25" s="43"/>
      <c r="P25" s="41"/>
      <c r="Q25" s="43"/>
      <c r="R25" s="47"/>
      <c r="S25" s="47"/>
      <c r="T25" s="47"/>
      <c r="Y25" s="47"/>
      <c r="Z25" s="47"/>
      <c r="AA25" s="47"/>
      <c r="AB25" s="47"/>
      <c r="AE25" s="47"/>
      <c r="AF25" s="47"/>
      <c r="AG25" s="47"/>
      <c r="AH25" s="9">
        <f t="shared" si="1"/>
        <v>0</v>
      </c>
      <c r="AJ25" s="9"/>
    </row>
    <row r="26" spans="1:36" x14ac:dyDescent="0.2">
      <c r="A26" s="36">
        <v>20</v>
      </c>
      <c r="B26" s="36">
        <v>20</v>
      </c>
      <c r="C26" s="39" t="s">
        <v>58</v>
      </c>
      <c r="D26" s="9"/>
      <c r="E26" s="39"/>
      <c r="F26" s="39"/>
      <c r="G26" s="39"/>
      <c r="H26" s="39"/>
      <c r="I26" s="39"/>
      <c r="J26" s="39"/>
      <c r="K26" s="39"/>
      <c r="L26" s="41"/>
      <c r="M26" s="39">
        <v>20</v>
      </c>
      <c r="N26" s="39"/>
      <c r="O26" s="39"/>
      <c r="P26" s="41"/>
      <c r="Q26" s="39"/>
      <c r="R26" s="9"/>
      <c r="S26" s="9"/>
      <c r="T26" s="9"/>
      <c r="Y26" s="9"/>
      <c r="Z26" s="9"/>
      <c r="AA26" s="9"/>
      <c r="AB26" s="9"/>
      <c r="AE26" s="9"/>
      <c r="AF26" s="9"/>
      <c r="AG26" s="9"/>
      <c r="AH26" s="9">
        <f t="shared" si="1"/>
        <v>0</v>
      </c>
      <c r="AJ26" s="9"/>
    </row>
    <row r="27" spans="1:36" x14ac:dyDescent="0.2">
      <c r="A27" s="36">
        <v>21</v>
      </c>
      <c r="B27" s="36">
        <v>21</v>
      </c>
      <c r="C27" s="39" t="s">
        <v>58</v>
      </c>
      <c r="D27" s="9"/>
      <c r="E27" s="39"/>
      <c r="F27" s="39"/>
      <c r="G27" s="39"/>
      <c r="H27" s="39"/>
      <c r="I27" s="39"/>
      <c r="J27" s="39"/>
      <c r="K27" s="39"/>
      <c r="L27" s="41"/>
      <c r="M27" s="39">
        <v>21</v>
      </c>
      <c r="N27" s="39"/>
      <c r="O27" s="39"/>
      <c r="P27" s="41"/>
      <c r="Q27" s="39"/>
      <c r="R27" s="9"/>
      <c r="S27" s="9"/>
      <c r="T27" s="9"/>
      <c r="Y27" s="9"/>
      <c r="Z27" s="9"/>
      <c r="AA27" s="9"/>
      <c r="AB27" s="9"/>
      <c r="AE27" s="9"/>
      <c r="AF27" s="9"/>
      <c r="AG27" s="9"/>
      <c r="AH27" s="9">
        <f t="shared" si="1"/>
        <v>0</v>
      </c>
      <c r="AJ27" s="9"/>
    </row>
    <row r="28" spans="1:36" x14ac:dyDescent="0.2">
      <c r="A28" s="9"/>
      <c r="B28" s="9"/>
      <c r="C28" s="9"/>
      <c r="D28" s="9"/>
      <c r="E28" s="39"/>
      <c r="F28" s="39"/>
      <c r="G28" s="39"/>
      <c r="H28" s="39"/>
      <c r="I28" s="39"/>
      <c r="J28" s="39"/>
      <c r="K28" s="39"/>
      <c r="L28" s="41"/>
      <c r="M28" s="39"/>
      <c r="N28" s="39"/>
      <c r="O28" s="39"/>
      <c r="P28" s="41"/>
      <c r="Q28" s="39"/>
      <c r="R28" s="9"/>
      <c r="S28" s="9"/>
      <c r="T28" s="9"/>
      <c r="Y28" s="9"/>
      <c r="Z28" s="9"/>
      <c r="AA28" s="9"/>
      <c r="AB28" s="9"/>
      <c r="AE28" s="9"/>
      <c r="AF28" s="9"/>
      <c r="AG28" s="9"/>
      <c r="AH28" s="9">
        <f t="shared" si="1"/>
        <v>0</v>
      </c>
      <c r="AJ28" s="9"/>
    </row>
    <row r="39" spans="1:22" x14ac:dyDescent="0.2">
      <c r="A39" s="41"/>
      <c r="B39" s="41"/>
      <c r="C39" s="41"/>
      <c r="D39" s="96"/>
      <c r="E39" s="96"/>
      <c r="F39" s="96"/>
      <c r="G39" s="96"/>
      <c r="H39" s="96"/>
      <c r="I39" s="96"/>
      <c r="J39" s="96"/>
      <c r="K39" s="96"/>
    </row>
    <row r="40" spans="1:22" x14ac:dyDescent="0.2">
      <c r="A40" s="41"/>
      <c r="B40" s="41"/>
      <c r="C40" s="41"/>
      <c r="D40" s="96"/>
      <c r="E40" s="96"/>
      <c r="F40" s="96"/>
      <c r="G40" s="96"/>
      <c r="H40" s="96"/>
      <c r="I40" s="96"/>
      <c r="J40" s="96"/>
      <c r="K40" s="96"/>
    </row>
    <row r="43" spans="1:22" ht="19" x14ac:dyDescent="0.25">
      <c r="A43" s="122" t="s">
        <v>14</v>
      </c>
      <c r="B43" s="122"/>
      <c r="C43" s="122"/>
      <c r="D43" s="122"/>
      <c r="E43" s="122"/>
      <c r="F43" s="122"/>
      <c r="G43" s="122"/>
      <c r="H43" s="122"/>
      <c r="I43" s="122"/>
      <c r="J43" s="122"/>
      <c r="K43" s="122"/>
      <c r="M43" s="122" t="s">
        <v>12</v>
      </c>
      <c r="N43" s="122"/>
      <c r="O43" s="122"/>
      <c r="P43" s="122"/>
      <c r="Q43" s="122"/>
      <c r="R43" s="122"/>
      <c r="S43" s="122"/>
      <c r="T43" s="122"/>
      <c r="U43" s="122"/>
      <c r="V43" s="122"/>
    </row>
    <row r="44" spans="1:22" x14ac:dyDescent="0.2">
      <c r="A44" s="1"/>
      <c r="B44" s="1"/>
      <c r="C44" s="1"/>
      <c r="D44" s="119" t="s">
        <v>40</v>
      </c>
      <c r="E44" s="119"/>
      <c r="F44" s="119"/>
      <c r="G44" s="119"/>
      <c r="H44" s="119"/>
      <c r="I44" s="119"/>
      <c r="J44" s="5"/>
      <c r="K44" s="14"/>
      <c r="M44" s="119" t="s">
        <v>1</v>
      </c>
      <c r="N44" s="119"/>
      <c r="O44" s="119"/>
      <c r="P44" s="119"/>
      <c r="Q44" s="119"/>
      <c r="R44" s="119"/>
      <c r="S44" s="119"/>
      <c r="T44" s="119"/>
      <c r="U44" s="119"/>
      <c r="V44" s="119"/>
    </row>
    <row r="45" spans="1:22" x14ac:dyDescent="0.2">
      <c r="A45" s="2"/>
      <c r="B45" s="2"/>
      <c r="C45" s="2"/>
      <c r="D45" s="120" t="s">
        <v>2</v>
      </c>
      <c r="E45" s="120"/>
      <c r="F45" s="120"/>
      <c r="G45" s="120"/>
      <c r="H45" s="120"/>
      <c r="I45" s="120"/>
      <c r="J45" s="6"/>
      <c r="K45" s="14"/>
      <c r="M45" s="119"/>
      <c r="N45" s="119"/>
      <c r="O45" s="119"/>
      <c r="P45" s="119"/>
      <c r="Q45" s="119"/>
      <c r="R45" s="119"/>
      <c r="S45" s="119"/>
      <c r="T45" s="119"/>
      <c r="U45" s="119"/>
      <c r="V45" s="119"/>
    </row>
    <row r="46" spans="1:22" x14ac:dyDescent="0.2">
      <c r="A46" s="121" t="s">
        <v>4</v>
      </c>
      <c r="B46" s="121"/>
      <c r="C46" s="22" t="s">
        <v>7</v>
      </c>
      <c r="D46" s="23" t="s">
        <v>3</v>
      </c>
      <c r="E46" s="7" t="s">
        <v>34</v>
      </c>
      <c r="F46" s="8">
        <v>5</v>
      </c>
      <c r="G46" s="8">
        <v>10</v>
      </c>
      <c r="H46" s="8">
        <v>15</v>
      </c>
      <c r="I46" s="8">
        <v>20</v>
      </c>
      <c r="J46" s="8">
        <v>25</v>
      </c>
      <c r="K46" s="8">
        <v>30</v>
      </c>
      <c r="M46" s="3">
        <v>1</v>
      </c>
      <c r="N46" s="3">
        <v>2</v>
      </c>
      <c r="O46" s="3">
        <v>3</v>
      </c>
      <c r="P46" s="3">
        <v>4</v>
      </c>
      <c r="Q46" s="3">
        <v>5</v>
      </c>
      <c r="R46" s="3">
        <v>6</v>
      </c>
      <c r="S46" s="3">
        <v>7</v>
      </c>
      <c r="T46" s="3">
        <v>8</v>
      </c>
      <c r="U46" s="3">
        <v>9</v>
      </c>
      <c r="V46" s="3">
        <v>10</v>
      </c>
    </row>
    <row r="47" spans="1:22" x14ac:dyDescent="0.2">
      <c r="A47" s="78" t="s">
        <v>5</v>
      </c>
      <c r="B47" s="78" t="s">
        <v>6</v>
      </c>
      <c r="C47" s="79"/>
      <c r="D47" s="76"/>
      <c r="E47" s="80"/>
      <c r="F47" s="78"/>
      <c r="G47" s="78"/>
      <c r="H47" s="78"/>
      <c r="I47" s="78"/>
      <c r="J47" s="78"/>
      <c r="K47" s="78"/>
      <c r="L47" s="4"/>
      <c r="M47" s="53"/>
      <c r="N47" s="53"/>
      <c r="O47" s="53"/>
      <c r="P47" s="53"/>
      <c r="Q47" s="53"/>
      <c r="R47" s="53"/>
      <c r="S47" s="53"/>
      <c r="T47" s="53"/>
      <c r="U47" s="1"/>
      <c r="V47" s="1"/>
    </row>
    <row r="48" spans="1:22" x14ac:dyDescent="0.2">
      <c r="A48" s="39"/>
      <c r="B48" s="39">
        <v>1</v>
      </c>
      <c r="C48" s="22"/>
      <c r="D48" s="22"/>
      <c r="E48" s="39">
        <v>61</v>
      </c>
      <c r="F48" s="39">
        <v>122</v>
      </c>
      <c r="G48" s="39">
        <v>124</v>
      </c>
      <c r="H48" s="39">
        <v>125</v>
      </c>
      <c r="I48" s="39">
        <v>130</v>
      </c>
      <c r="J48" s="39">
        <v>128</v>
      </c>
      <c r="K48" s="39">
        <v>130</v>
      </c>
      <c r="L48" s="36"/>
      <c r="M48" s="39">
        <v>91</v>
      </c>
      <c r="N48" s="39">
        <v>84</v>
      </c>
      <c r="O48" s="39" t="s">
        <v>63</v>
      </c>
      <c r="P48" s="39" t="s">
        <v>63</v>
      </c>
      <c r="Q48" s="39" t="s">
        <v>63</v>
      </c>
      <c r="R48" s="39" t="s">
        <v>63</v>
      </c>
      <c r="S48" s="39" t="s">
        <v>63</v>
      </c>
      <c r="T48" s="39" t="s">
        <v>63</v>
      </c>
      <c r="U48" s="39" t="s">
        <v>63</v>
      </c>
      <c r="V48" s="39" t="s">
        <v>63</v>
      </c>
    </row>
    <row r="49" spans="1:22" x14ac:dyDescent="0.2">
      <c r="A49" s="39"/>
      <c r="B49" s="39">
        <v>2</v>
      </c>
      <c r="C49" s="22"/>
      <c r="D49" s="22"/>
      <c r="E49" s="39">
        <v>66</v>
      </c>
      <c r="F49" s="39" t="s">
        <v>63</v>
      </c>
      <c r="G49" s="39">
        <v>136</v>
      </c>
      <c r="H49" s="39" t="s">
        <v>63</v>
      </c>
      <c r="I49" s="39">
        <v>132</v>
      </c>
      <c r="J49" s="39">
        <v>132</v>
      </c>
      <c r="K49" s="39" t="s">
        <v>63</v>
      </c>
      <c r="L49" s="36"/>
      <c r="M49" s="39" t="s">
        <v>63</v>
      </c>
      <c r="N49" s="39" t="s">
        <v>63</v>
      </c>
      <c r="O49" s="39" t="s">
        <v>63</v>
      </c>
      <c r="P49" s="39" t="s">
        <v>63</v>
      </c>
      <c r="Q49" s="39">
        <v>80</v>
      </c>
      <c r="R49" s="39" t="s">
        <v>63</v>
      </c>
      <c r="S49" s="39" t="s">
        <v>63</v>
      </c>
      <c r="T49" s="39" t="s">
        <v>63</v>
      </c>
      <c r="U49" s="39" t="s">
        <v>63</v>
      </c>
      <c r="V49" s="39" t="s">
        <v>63</v>
      </c>
    </row>
    <row r="50" spans="1:22" x14ac:dyDescent="0.2">
      <c r="A50" s="39"/>
      <c r="B50" s="39">
        <v>3</v>
      </c>
      <c r="C50" s="22"/>
      <c r="D50" s="22"/>
      <c r="E50" s="39">
        <v>104</v>
      </c>
      <c r="F50" s="39">
        <v>117</v>
      </c>
      <c r="G50" s="39">
        <v>123</v>
      </c>
      <c r="H50" s="39">
        <v>122</v>
      </c>
      <c r="I50" s="39">
        <v>129</v>
      </c>
      <c r="J50" s="39">
        <v>129</v>
      </c>
      <c r="K50" s="39">
        <v>130</v>
      </c>
      <c r="L50" s="36"/>
      <c r="M50" s="39">
        <v>120</v>
      </c>
      <c r="N50" s="39">
        <v>127</v>
      </c>
      <c r="O50" s="39">
        <v>120</v>
      </c>
      <c r="P50" s="39">
        <v>115</v>
      </c>
      <c r="Q50" s="39">
        <v>114</v>
      </c>
      <c r="R50" s="39" t="s">
        <v>63</v>
      </c>
      <c r="S50" s="39" t="s">
        <v>63</v>
      </c>
      <c r="T50" s="39" t="s">
        <v>63</v>
      </c>
      <c r="U50" s="39" t="s">
        <v>63</v>
      </c>
      <c r="V50" s="39" t="s">
        <v>63</v>
      </c>
    </row>
    <row r="51" spans="1:22" x14ac:dyDescent="0.2">
      <c r="A51" s="39"/>
      <c r="B51" s="39">
        <v>4</v>
      </c>
      <c r="C51" s="22"/>
      <c r="D51" s="22"/>
      <c r="E51" s="39">
        <v>74</v>
      </c>
      <c r="F51" s="39">
        <v>124</v>
      </c>
      <c r="G51" s="39">
        <v>128</v>
      </c>
      <c r="H51" s="39">
        <v>129</v>
      </c>
      <c r="I51" s="39">
        <v>131</v>
      </c>
      <c r="J51" s="39">
        <v>134</v>
      </c>
      <c r="K51" s="39">
        <v>137</v>
      </c>
      <c r="L51" s="36"/>
      <c r="M51" s="39">
        <v>120</v>
      </c>
      <c r="N51" s="39">
        <v>114</v>
      </c>
      <c r="O51" s="39">
        <v>108</v>
      </c>
      <c r="P51" s="39">
        <v>106</v>
      </c>
      <c r="Q51" s="39">
        <v>106</v>
      </c>
      <c r="R51" s="39" t="s">
        <v>63</v>
      </c>
      <c r="S51" s="39" t="s">
        <v>63</v>
      </c>
      <c r="T51" s="39" t="s">
        <v>63</v>
      </c>
      <c r="U51" s="39" t="s">
        <v>63</v>
      </c>
      <c r="V51" s="39" t="s">
        <v>63</v>
      </c>
    </row>
    <row r="52" spans="1:22" x14ac:dyDescent="0.2">
      <c r="A52" s="39"/>
      <c r="B52" s="39">
        <v>5</v>
      </c>
      <c r="C52" s="22"/>
      <c r="D52" s="22"/>
      <c r="E52" s="39">
        <v>62</v>
      </c>
      <c r="F52" s="39">
        <v>141</v>
      </c>
      <c r="G52" s="39">
        <v>152</v>
      </c>
      <c r="H52" s="39">
        <v>152</v>
      </c>
      <c r="I52" s="39">
        <v>147</v>
      </c>
      <c r="J52" s="39">
        <v>149</v>
      </c>
      <c r="K52" s="39">
        <v>164</v>
      </c>
      <c r="L52" s="36"/>
      <c r="M52" s="39">
        <v>123</v>
      </c>
      <c r="N52" s="39">
        <v>103</v>
      </c>
      <c r="O52" s="39">
        <v>91</v>
      </c>
      <c r="P52" s="39">
        <v>96</v>
      </c>
      <c r="Q52" s="40">
        <v>91</v>
      </c>
      <c r="R52" s="39" t="s">
        <v>63</v>
      </c>
      <c r="S52" s="39" t="s">
        <v>63</v>
      </c>
      <c r="T52" s="39" t="s">
        <v>63</v>
      </c>
      <c r="U52" s="39" t="s">
        <v>63</v>
      </c>
      <c r="V52" s="39" t="s">
        <v>63</v>
      </c>
    </row>
    <row r="53" spans="1:22" x14ac:dyDescent="0.2">
      <c r="A53" s="39"/>
      <c r="B53" s="39">
        <v>6</v>
      </c>
      <c r="C53" s="22"/>
      <c r="D53" s="22"/>
      <c r="E53" s="39">
        <v>96</v>
      </c>
      <c r="F53" s="39">
        <v>120</v>
      </c>
      <c r="G53" s="39">
        <v>129</v>
      </c>
      <c r="H53" s="39">
        <v>130</v>
      </c>
      <c r="I53" s="39">
        <v>133</v>
      </c>
      <c r="J53" s="39">
        <v>135</v>
      </c>
      <c r="K53" s="39">
        <v>134</v>
      </c>
      <c r="L53" s="36"/>
      <c r="M53" s="39" t="s">
        <v>63</v>
      </c>
      <c r="N53" s="39" t="s">
        <v>63</v>
      </c>
      <c r="O53" s="39" t="s">
        <v>63</v>
      </c>
      <c r="P53" s="39" t="s">
        <v>63</v>
      </c>
      <c r="Q53" s="39" t="s">
        <v>63</v>
      </c>
      <c r="R53" s="39" t="s">
        <v>63</v>
      </c>
      <c r="S53" s="39" t="s">
        <v>63</v>
      </c>
      <c r="T53" s="39" t="s">
        <v>63</v>
      </c>
      <c r="U53" s="39" t="s">
        <v>63</v>
      </c>
      <c r="V53" s="39" t="s">
        <v>63</v>
      </c>
    </row>
    <row r="54" spans="1:22" x14ac:dyDescent="0.2">
      <c r="A54" s="59"/>
      <c r="B54" s="59">
        <v>7</v>
      </c>
      <c r="C54" s="77"/>
      <c r="D54" s="77"/>
      <c r="E54" s="59"/>
      <c r="F54" s="59"/>
      <c r="G54" s="59"/>
      <c r="H54" s="59"/>
      <c r="I54" s="59"/>
      <c r="J54" s="59"/>
      <c r="K54" s="59"/>
      <c r="L54" s="77"/>
      <c r="M54" s="59"/>
      <c r="N54" s="59"/>
      <c r="O54" s="59"/>
      <c r="P54" s="59"/>
      <c r="Q54" s="59"/>
      <c r="R54" s="59" t="s">
        <v>63</v>
      </c>
      <c r="S54" s="59" t="s">
        <v>63</v>
      </c>
      <c r="T54" s="59" t="s">
        <v>63</v>
      </c>
      <c r="U54" s="59" t="s">
        <v>63</v>
      </c>
      <c r="V54" s="59" t="s">
        <v>63</v>
      </c>
    </row>
    <row r="55" spans="1:22" x14ac:dyDescent="0.2">
      <c r="A55" s="59"/>
      <c r="B55" s="59">
        <v>8</v>
      </c>
      <c r="C55" s="77"/>
      <c r="D55" s="77"/>
      <c r="E55" s="59"/>
      <c r="F55" s="59"/>
      <c r="G55" s="59"/>
      <c r="H55" s="59"/>
      <c r="I55" s="59"/>
      <c r="J55" s="59"/>
      <c r="K55" s="59"/>
      <c r="L55" s="29"/>
      <c r="M55" s="60"/>
      <c r="N55" s="60"/>
      <c r="O55" s="60"/>
      <c r="P55" s="60"/>
      <c r="Q55" s="60"/>
      <c r="R55" s="59" t="s">
        <v>63</v>
      </c>
      <c r="S55" s="59" t="s">
        <v>63</v>
      </c>
      <c r="T55" s="59" t="s">
        <v>63</v>
      </c>
      <c r="U55" s="59" t="s">
        <v>63</v>
      </c>
      <c r="V55" s="59" t="s">
        <v>63</v>
      </c>
    </row>
    <row r="56" spans="1:22" x14ac:dyDescent="0.2">
      <c r="A56" s="39"/>
      <c r="B56" s="39">
        <v>9</v>
      </c>
      <c r="C56" s="22"/>
      <c r="D56" s="22"/>
      <c r="E56" s="39">
        <v>82</v>
      </c>
      <c r="F56" s="39">
        <v>121</v>
      </c>
      <c r="G56" s="39">
        <v>122</v>
      </c>
      <c r="H56" s="39">
        <v>123</v>
      </c>
      <c r="I56" s="39">
        <v>123</v>
      </c>
      <c r="J56" s="39">
        <v>126</v>
      </c>
      <c r="K56" s="39">
        <v>127</v>
      </c>
      <c r="L56" s="9"/>
      <c r="M56" s="39">
        <v>107</v>
      </c>
      <c r="N56" s="39">
        <v>102</v>
      </c>
      <c r="O56" s="39">
        <v>100</v>
      </c>
      <c r="P56" s="39">
        <v>91</v>
      </c>
      <c r="Q56" s="39">
        <v>91</v>
      </c>
      <c r="R56" s="39">
        <v>86</v>
      </c>
      <c r="S56" s="39">
        <v>85</v>
      </c>
      <c r="T56" s="39">
        <v>84</v>
      </c>
      <c r="U56" s="39">
        <v>80</v>
      </c>
      <c r="V56" s="39">
        <v>80</v>
      </c>
    </row>
    <row r="57" spans="1:22" x14ac:dyDescent="0.2">
      <c r="A57" s="39"/>
      <c r="B57" s="39">
        <v>10</v>
      </c>
      <c r="C57" s="22"/>
      <c r="D57" s="22"/>
      <c r="E57" s="39"/>
      <c r="F57" s="39">
        <v>101</v>
      </c>
      <c r="G57" s="39">
        <v>103</v>
      </c>
      <c r="H57" s="39">
        <v>103</v>
      </c>
      <c r="I57" s="39">
        <v>103</v>
      </c>
      <c r="J57" s="39">
        <v>104</v>
      </c>
      <c r="K57" s="39">
        <v>105</v>
      </c>
      <c r="L57" s="9"/>
      <c r="M57" s="39">
        <v>96</v>
      </c>
      <c r="N57" s="39">
        <v>80</v>
      </c>
      <c r="O57" s="39">
        <v>82</v>
      </c>
      <c r="P57" s="39">
        <v>81</v>
      </c>
      <c r="Q57" s="39">
        <v>80</v>
      </c>
      <c r="R57" s="39">
        <v>78</v>
      </c>
      <c r="S57" s="39">
        <v>78</v>
      </c>
      <c r="T57" s="39">
        <v>74</v>
      </c>
      <c r="U57" s="39">
        <v>75</v>
      </c>
      <c r="V57" s="39">
        <v>72</v>
      </c>
    </row>
    <row r="58" spans="1:22" x14ac:dyDescent="0.2">
      <c r="A58" s="39"/>
      <c r="B58" s="39">
        <v>11</v>
      </c>
      <c r="C58" s="22"/>
      <c r="D58" s="22"/>
      <c r="E58" s="39">
        <v>68</v>
      </c>
      <c r="F58" s="39">
        <v>111</v>
      </c>
      <c r="G58" s="39">
        <v>113</v>
      </c>
      <c r="H58" s="39">
        <v>115</v>
      </c>
      <c r="I58" s="39">
        <v>116</v>
      </c>
      <c r="J58" s="39">
        <v>116</v>
      </c>
      <c r="K58" s="39">
        <v>118</v>
      </c>
      <c r="L58" s="9"/>
      <c r="M58" s="39">
        <v>81</v>
      </c>
      <c r="N58" s="39">
        <v>79</v>
      </c>
      <c r="O58" s="39">
        <v>77</v>
      </c>
      <c r="P58" s="39">
        <v>75</v>
      </c>
      <c r="Q58" s="39">
        <v>74</v>
      </c>
      <c r="R58" s="40">
        <v>78</v>
      </c>
      <c r="S58" s="39">
        <v>75</v>
      </c>
      <c r="T58" s="40">
        <v>77</v>
      </c>
      <c r="U58" s="39">
        <v>74</v>
      </c>
      <c r="V58" s="39">
        <v>63</v>
      </c>
    </row>
    <row r="59" spans="1:22" x14ac:dyDescent="0.2">
      <c r="A59" s="39"/>
      <c r="B59" s="39">
        <v>12</v>
      </c>
      <c r="C59" s="22"/>
      <c r="D59" s="22"/>
      <c r="E59" s="39" t="s">
        <v>63</v>
      </c>
      <c r="F59" s="39" t="s">
        <v>63</v>
      </c>
      <c r="G59" s="39" t="s">
        <v>63</v>
      </c>
      <c r="H59" s="39" t="s">
        <v>63</v>
      </c>
      <c r="I59" s="39" t="s">
        <v>63</v>
      </c>
      <c r="J59" s="39" t="s">
        <v>63</v>
      </c>
      <c r="K59" s="39" t="s">
        <v>63</v>
      </c>
      <c r="L59" s="9"/>
      <c r="M59" s="39" t="s">
        <v>57</v>
      </c>
      <c r="N59" s="39" t="s">
        <v>57</v>
      </c>
      <c r="O59" s="39" t="s">
        <v>57</v>
      </c>
      <c r="P59" s="39" t="s">
        <v>57</v>
      </c>
      <c r="Q59" s="39" t="s">
        <v>57</v>
      </c>
      <c r="R59" s="39" t="s">
        <v>57</v>
      </c>
      <c r="S59" s="39" t="s">
        <v>57</v>
      </c>
      <c r="T59" s="39" t="s">
        <v>57</v>
      </c>
      <c r="U59" s="39" t="s">
        <v>57</v>
      </c>
      <c r="V59" s="39" t="s">
        <v>57</v>
      </c>
    </row>
    <row r="60" spans="1:22" x14ac:dyDescent="0.2">
      <c r="A60" s="39"/>
      <c r="B60" s="39">
        <v>13</v>
      </c>
      <c r="C60" s="22"/>
      <c r="D60" s="22"/>
      <c r="E60" s="39" t="s">
        <v>63</v>
      </c>
      <c r="F60" s="39" t="s">
        <v>63</v>
      </c>
      <c r="G60" s="39" t="s">
        <v>63</v>
      </c>
      <c r="H60" s="39" t="s">
        <v>63</v>
      </c>
      <c r="I60" s="39" t="s">
        <v>63</v>
      </c>
      <c r="J60" s="39" t="s">
        <v>63</v>
      </c>
      <c r="K60" s="39" t="s">
        <v>63</v>
      </c>
      <c r="L60" s="9"/>
      <c r="M60" s="39" t="s">
        <v>57</v>
      </c>
      <c r="N60" s="39" t="s">
        <v>57</v>
      </c>
      <c r="O60" s="39" t="s">
        <v>57</v>
      </c>
      <c r="P60" s="39" t="s">
        <v>57</v>
      </c>
      <c r="Q60" s="39" t="s">
        <v>57</v>
      </c>
      <c r="R60" s="39" t="s">
        <v>57</v>
      </c>
      <c r="S60" s="39" t="s">
        <v>57</v>
      </c>
      <c r="T60" s="39" t="s">
        <v>57</v>
      </c>
      <c r="U60" s="39" t="s">
        <v>57</v>
      </c>
      <c r="V60" s="39" t="s">
        <v>57</v>
      </c>
    </row>
    <row r="61" spans="1:22" x14ac:dyDescent="0.2">
      <c r="A61" s="39"/>
      <c r="B61" s="39">
        <v>14</v>
      </c>
      <c r="C61" s="22"/>
      <c r="D61" s="22"/>
      <c r="E61" s="40">
        <v>90</v>
      </c>
      <c r="F61" s="39">
        <v>131</v>
      </c>
      <c r="G61" s="39">
        <v>139</v>
      </c>
      <c r="H61" s="39">
        <v>139</v>
      </c>
      <c r="I61" s="39">
        <v>135</v>
      </c>
      <c r="J61" s="39">
        <v>137</v>
      </c>
      <c r="K61" s="39">
        <v>139</v>
      </c>
      <c r="L61" s="9"/>
      <c r="M61" s="39">
        <v>115</v>
      </c>
      <c r="N61" s="39">
        <v>98</v>
      </c>
      <c r="O61" s="39">
        <v>94</v>
      </c>
      <c r="P61" s="39">
        <v>89</v>
      </c>
      <c r="Q61" s="39">
        <v>85</v>
      </c>
      <c r="R61" s="39">
        <v>84</v>
      </c>
      <c r="S61" s="40">
        <v>91</v>
      </c>
      <c r="T61" s="40">
        <v>89</v>
      </c>
      <c r="U61" s="39">
        <v>83</v>
      </c>
      <c r="V61" s="39">
        <v>83</v>
      </c>
    </row>
    <row r="62" spans="1:22" x14ac:dyDescent="0.2">
      <c r="A62" s="39"/>
      <c r="B62" s="39">
        <v>15</v>
      </c>
      <c r="C62" s="22"/>
      <c r="D62" s="22"/>
      <c r="E62" s="39">
        <v>60</v>
      </c>
      <c r="F62" s="39">
        <v>135</v>
      </c>
      <c r="G62" s="39">
        <v>147</v>
      </c>
      <c r="H62" s="39">
        <v>140</v>
      </c>
      <c r="I62" s="39">
        <v>150</v>
      </c>
      <c r="J62" s="39">
        <v>151</v>
      </c>
      <c r="K62" s="39">
        <v>152</v>
      </c>
      <c r="L62" s="9"/>
      <c r="M62" s="39">
        <v>106</v>
      </c>
      <c r="N62" s="39">
        <v>103</v>
      </c>
      <c r="O62" s="39">
        <v>96</v>
      </c>
      <c r="P62" s="39">
        <v>93</v>
      </c>
      <c r="Q62" s="39">
        <v>89</v>
      </c>
      <c r="R62" s="39">
        <v>88</v>
      </c>
      <c r="S62" s="39">
        <v>88</v>
      </c>
      <c r="T62" s="39">
        <v>85</v>
      </c>
      <c r="U62" s="39">
        <v>83</v>
      </c>
      <c r="V62" s="39">
        <v>73</v>
      </c>
    </row>
    <row r="63" spans="1:22" x14ac:dyDescent="0.2">
      <c r="A63" s="39"/>
      <c r="B63" s="39">
        <v>16</v>
      </c>
      <c r="C63" s="22"/>
      <c r="D63" s="22"/>
      <c r="E63" s="40">
        <v>92</v>
      </c>
      <c r="F63" s="39">
        <v>110</v>
      </c>
      <c r="G63" s="39">
        <v>116</v>
      </c>
      <c r="H63" s="39">
        <v>118</v>
      </c>
      <c r="I63" s="39">
        <v>123</v>
      </c>
      <c r="J63" s="39">
        <v>124</v>
      </c>
      <c r="K63" s="39">
        <v>124</v>
      </c>
      <c r="L63" s="9"/>
      <c r="M63" s="39">
        <v>102</v>
      </c>
      <c r="N63" s="39">
        <v>98</v>
      </c>
      <c r="O63" s="39">
        <v>95</v>
      </c>
      <c r="P63" s="39">
        <v>93</v>
      </c>
      <c r="Q63" s="39">
        <v>98</v>
      </c>
      <c r="R63" s="39">
        <v>86</v>
      </c>
      <c r="S63" s="39">
        <v>92</v>
      </c>
      <c r="T63" s="39">
        <v>87</v>
      </c>
      <c r="U63" s="39">
        <v>87</v>
      </c>
      <c r="V63" s="39">
        <v>83</v>
      </c>
    </row>
    <row r="64" spans="1:22" x14ac:dyDescent="0.2">
      <c r="A64" s="9"/>
      <c r="B64" s="36">
        <v>17</v>
      </c>
      <c r="C64" s="22"/>
      <c r="D64" s="22"/>
      <c r="E64" s="36">
        <v>68</v>
      </c>
      <c r="F64" s="36">
        <v>148</v>
      </c>
      <c r="G64" s="36">
        <v>157</v>
      </c>
      <c r="H64" s="36">
        <v>163</v>
      </c>
      <c r="I64" s="36">
        <v>169</v>
      </c>
      <c r="J64" s="36" t="s">
        <v>63</v>
      </c>
      <c r="K64" s="36" t="s">
        <v>63</v>
      </c>
      <c r="L64" s="9"/>
      <c r="M64" s="39">
        <v>138</v>
      </c>
      <c r="N64" s="39">
        <v>125</v>
      </c>
      <c r="O64" s="39">
        <v>128</v>
      </c>
      <c r="P64" s="9" t="s">
        <v>63</v>
      </c>
      <c r="Q64" s="9" t="s">
        <v>63</v>
      </c>
      <c r="R64" s="9" t="s">
        <v>63</v>
      </c>
      <c r="S64" s="9" t="s">
        <v>63</v>
      </c>
      <c r="T64" s="9" t="s">
        <v>63</v>
      </c>
      <c r="U64" s="9" t="s">
        <v>63</v>
      </c>
      <c r="V64" s="9" t="s">
        <v>63</v>
      </c>
    </row>
    <row r="65" spans="1:35" x14ac:dyDescent="0.2">
      <c r="A65" s="39"/>
      <c r="B65" s="39">
        <v>18</v>
      </c>
      <c r="C65" s="42"/>
      <c r="D65" s="42"/>
      <c r="E65" s="41">
        <v>93</v>
      </c>
      <c r="F65" s="41">
        <v>131</v>
      </c>
      <c r="G65" s="41">
        <v>144</v>
      </c>
      <c r="H65" s="41">
        <v>149</v>
      </c>
      <c r="I65" s="41">
        <v>131</v>
      </c>
      <c r="J65" s="39"/>
      <c r="K65" s="39"/>
      <c r="L65" s="39"/>
      <c r="M65" s="39">
        <v>116</v>
      </c>
      <c r="N65" s="39">
        <v>119</v>
      </c>
      <c r="O65" s="39">
        <v>113</v>
      </c>
      <c r="P65" s="39"/>
      <c r="Q65" s="39"/>
      <c r="R65" s="39"/>
      <c r="S65" s="9"/>
      <c r="T65" s="9"/>
      <c r="U65" s="9"/>
      <c r="V65" s="9"/>
    </row>
    <row r="66" spans="1:35" x14ac:dyDescent="0.2">
      <c r="A66" s="9"/>
      <c r="B66" s="9"/>
      <c r="C66" s="23"/>
      <c r="D66" s="23"/>
      <c r="E66" s="9"/>
      <c r="F66" s="9"/>
      <c r="G66" s="9"/>
      <c r="H66" s="9"/>
      <c r="I66" s="9"/>
      <c r="J66" s="9"/>
      <c r="K66" s="9"/>
      <c r="L66" s="9"/>
      <c r="M66" s="9"/>
      <c r="N66" s="9"/>
      <c r="O66" s="9"/>
      <c r="P66" s="9"/>
      <c r="Q66" s="9"/>
      <c r="R66" s="9"/>
      <c r="S66" s="9"/>
      <c r="T66" s="9"/>
      <c r="U66" s="9"/>
      <c r="V66" s="9"/>
    </row>
    <row r="67" spans="1:35" x14ac:dyDescent="0.2">
      <c r="A67" s="9"/>
      <c r="B67" s="9"/>
      <c r="C67" s="23"/>
      <c r="D67" s="23"/>
      <c r="E67" s="9"/>
      <c r="F67" s="9"/>
      <c r="G67" s="9"/>
      <c r="H67" s="9"/>
      <c r="I67" s="9"/>
      <c r="J67" s="9"/>
      <c r="K67" s="9"/>
      <c r="L67" s="9"/>
      <c r="M67" s="9"/>
      <c r="N67" s="9"/>
      <c r="O67" s="9"/>
      <c r="P67" s="9"/>
      <c r="Q67" s="9"/>
      <c r="R67" s="9"/>
      <c r="S67" s="9"/>
      <c r="T67" s="9"/>
      <c r="U67" s="9"/>
      <c r="V67" s="9"/>
    </row>
    <row r="68" spans="1:35" x14ac:dyDescent="0.2">
      <c r="A68" s="9"/>
      <c r="B68" s="9"/>
      <c r="C68" s="23"/>
      <c r="D68" s="23"/>
      <c r="E68" s="9"/>
      <c r="F68" s="9"/>
      <c r="G68" s="9"/>
      <c r="H68" s="9"/>
      <c r="I68" s="9"/>
      <c r="J68" s="9"/>
      <c r="K68" s="9"/>
      <c r="L68" s="9"/>
      <c r="M68" s="9"/>
      <c r="N68" s="9"/>
      <c r="O68" s="9"/>
      <c r="P68" s="9"/>
      <c r="Q68" s="9"/>
      <c r="R68" s="9"/>
      <c r="S68" s="9"/>
      <c r="T68" s="9"/>
      <c r="U68" s="9"/>
      <c r="V68" s="9"/>
    </row>
    <row r="69" spans="1:35" x14ac:dyDescent="0.2">
      <c r="C69" s="1"/>
      <c r="D69" s="81"/>
    </row>
    <row r="70" spans="1:35" x14ac:dyDescent="0.2">
      <c r="C70" s="1"/>
      <c r="D70" s="23"/>
    </row>
    <row r="71" spans="1:35" ht="17.25" customHeight="1" x14ac:dyDescent="0.2">
      <c r="C71" s="1"/>
      <c r="D71" s="23"/>
    </row>
    <row r="72" spans="1:35" ht="17.25" customHeight="1" x14ac:dyDescent="0.2">
      <c r="C72" s="1"/>
      <c r="D72" s="23"/>
    </row>
    <row r="73" spans="1:35" ht="17.25" customHeight="1" x14ac:dyDescent="0.2">
      <c r="C73" s="1"/>
      <c r="D73" s="76"/>
    </row>
    <row r="74" spans="1:35" x14ac:dyDescent="0.2">
      <c r="D74" s="96"/>
      <c r="E74" s="96"/>
      <c r="F74" s="96"/>
      <c r="G74" s="96"/>
      <c r="H74" s="96"/>
      <c r="I74" s="96"/>
      <c r="J74" s="96"/>
      <c r="K74" s="96"/>
    </row>
    <row r="75" spans="1:35" x14ac:dyDescent="0.2">
      <c r="D75" s="96"/>
      <c r="E75" s="96"/>
      <c r="F75" s="96"/>
      <c r="G75" s="96"/>
      <c r="H75" s="96"/>
      <c r="I75" s="96"/>
      <c r="J75" s="96"/>
      <c r="K75" s="96"/>
    </row>
    <row r="77" spans="1:35" x14ac:dyDescent="0.2">
      <c r="A77" s="123" t="s">
        <v>13</v>
      </c>
      <c r="B77" s="123"/>
      <c r="C77" s="123"/>
      <c r="D77" s="123"/>
      <c r="E77" s="123"/>
      <c r="F77" s="123"/>
      <c r="G77" s="123"/>
      <c r="H77" s="123"/>
      <c r="I77" s="123"/>
      <c r="J77" s="123"/>
      <c r="K77" s="123"/>
      <c r="M77" s="124" t="s">
        <v>15</v>
      </c>
      <c r="N77" s="124"/>
      <c r="O77" s="124"/>
      <c r="P77" s="124"/>
      <c r="Q77" s="124"/>
      <c r="R77" s="124"/>
      <c r="S77" s="124"/>
      <c r="T77" s="124"/>
      <c r="U77" s="124"/>
      <c r="V77" s="124"/>
      <c r="W77" s="124"/>
      <c r="Y77" s="15" t="s">
        <v>16</v>
      </c>
      <c r="Z77" s="16"/>
      <c r="AA77" s="16"/>
      <c r="AB77" s="17"/>
      <c r="AC77" s="17"/>
      <c r="AD77" s="17"/>
      <c r="AE77" s="17"/>
      <c r="AF77" s="17"/>
      <c r="AG77" s="17"/>
      <c r="AH77" s="17"/>
      <c r="AI77" s="16"/>
    </row>
    <row r="78" spans="1:35" x14ac:dyDescent="0.2">
      <c r="A78" s="1"/>
      <c r="B78" s="1"/>
      <c r="C78" s="1"/>
      <c r="D78" s="119" t="s">
        <v>40</v>
      </c>
      <c r="E78" s="119"/>
      <c r="F78" s="119"/>
      <c r="G78" s="119"/>
      <c r="H78" s="119"/>
      <c r="I78" s="119"/>
      <c r="J78" s="5"/>
      <c r="K78" s="14"/>
      <c r="M78" s="1"/>
      <c r="N78" s="1"/>
      <c r="O78" s="1"/>
      <c r="P78" s="119" t="s">
        <v>40</v>
      </c>
      <c r="Q78" s="119"/>
      <c r="R78" s="119"/>
      <c r="S78" s="119"/>
      <c r="T78" s="119"/>
      <c r="U78" s="119"/>
      <c r="V78" s="5"/>
      <c r="W78" s="14"/>
      <c r="Y78" s="1"/>
      <c r="Z78" s="1"/>
      <c r="AA78" s="1"/>
      <c r="AB78" s="119" t="s">
        <v>40</v>
      </c>
      <c r="AC78" s="119"/>
      <c r="AD78" s="119"/>
      <c r="AE78" s="119"/>
      <c r="AF78" s="119"/>
      <c r="AG78" s="119"/>
      <c r="AH78" s="5"/>
      <c r="AI78" s="14"/>
    </row>
    <row r="79" spans="1:35" x14ac:dyDescent="0.2">
      <c r="A79" s="2"/>
      <c r="B79" s="2"/>
      <c r="C79" s="2"/>
      <c r="D79" s="120" t="s">
        <v>2</v>
      </c>
      <c r="E79" s="120"/>
      <c r="F79" s="120"/>
      <c r="G79" s="120"/>
      <c r="H79" s="120"/>
      <c r="I79" s="120"/>
      <c r="J79" s="6"/>
      <c r="K79" s="14"/>
      <c r="M79" s="2"/>
      <c r="N79" s="2"/>
      <c r="O79" s="2"/>
      <c r="P79" s="120" t="s">
        <v>2</v>
      </c>
      <c r="Q79" s="120"/>
      <c r="R79" s="120"/>
      <c r="S79" s="120"/>
      <c r="T79" s="120"/>
      <c r="U79" s="120"/>
      <c r="V79" s="6"/>
      <c r="W79" s="14"/>
      <c r="Y79" s="2"/>
      <c r="Z79" s="2"/>
      <c r="AA79" s="2"/>
      <c r="AB79" s="120" t="s">
        <v>2</v>
      </c>
      <c r="AC79" s="120"/>
      <c r="AD79" s="120"/>
      <c r="AE79" s="120"/>
      <c r="AF79" s="120"/>
      <c r="AG79" s="120"/>
      <c r="AH79" s="6"/>
      <c r="AI79" s="14"/>
    </row>
    <row r="80" spans="1:35" x14ac:dyDescent="0.2">
      <c r="A80" s="121" t="s">
        <v>4</v>
      </c>
      <c r="B80" s="121"/>
      <c r="C80" s="8" t="s">
        <v>7</v>
      </c>
      <c r="D80" s="7" t="s">
        <v>3</v>
      </c>
      <c r="E80" s="7" t="s">
        <v>34</v>
      </c>
      <c r="F80" s="8">
        <v>5</v>
      </c>
      <c r="G80" s="8">
        <v>10</v>
      </c>
      <c r="H80" s="8">
        <v>15</v>
      </c>
      <c r="I80" s="8">
        <v>20</v>
      </c>
      <c r="J80" s="8">
        <v>25</v>
      </c>
      <c r="K80" s="8" t="s">
        <v>84</v>
      </c>
      <c r="M80" s="121" t="s">
        <v>4</v>
      </c>
      <c r="N80" s="121"/>
      <c r="O80" s="8" t="s">
        <v>7</v>
      </c>
      <c r="P80" s="7" t="s">
        <v>3</v>
      </c>
      <c r="Q80" s="7" t="s">
        <v>34</v>
      </c>
      <c r="R80" s="8">
        <v>5</v>
      </c>
      <c r="S80" s="8">
        <v>10</v>
      </c>
      <c r="T80" s="8">
        <v>15</v>
      </c>
      <c r="U80" s="8">
        <v>20</v>
      </c>
      <c r="V80" s="8">
        <v>25</v>
      </c>
      <c r="W80" s="8">
        <v>30</v>
      </c>
      <c r="Y80" s="121" t="s">
        <v>4</v>
      </c>
      <c r="Z80" s="121"/>
      <c r="AA80" s="22" t="s">
        <v>7</v>
      </c>
      <c r="AB80" s="23" t="s">
        <v>3</v>
      </c>
      <c r="AC80" s="7" t="s">
        <v>34</v>
      </c>
      <c r="AD80" s="8">
        <v>5</v>
      </c>
      <c r="AE80" s="8">
        <v>10</v>
      </c>
      <c r="AF80" s="8">
        <v>15</v>
      </c>
      <c r="AG80" s="8">
        <v>20</v>
      </c>
      <c r="AH80" s="8">
        <v>25</v>
      </c>
      <c r="AI80" s="8">
        <v>30</v>
      </c>
    </row>
    <row r="81" spans="1:35" x14ac:dyDescent="0.2">
      <c r="A81" s="8" t="s">
        <v>5</v>
      </c>
      <c r="B81" s="8" t="s">
        <v>6</v>
      </c>
      <c r="C81" s="22"/>
      <c r="D81" s="23"/>
      <c r="E81" s="7"/>
      <c r="F81" s="22"/>
      <c r="G81" s="8"/>
      <c r="H81" s="22"/>
      <c r="I81" s="8"/>
      <c r="J81" s="22"/>
      <c r="K81" s="8"/>
      <c r="M81" s="8" t="s">
        <v>5</v>
      </c>
      <c r="N81" s="8" t="s">
        <v>6</v>
      </c>
      <c r="O81" s="8"/>
      <c r="P81" s="7"/>
      <c r="Q81" s="7"/>
      <c r="R81" s="8"/>
      <c r="S81" s="8"/>
      <c r="T81" s="8"/>
      <c r="U81" s="8"/>
      <c r="V81" s="8"/>
      <c r="W81" s="8"/>
      <c r="Y81" s="8" t="s">
        <v>5</v>
      </c>
      <c r="Z81" s="8" t="s">
        <v>6</v>
      </c>
      <c r="AA81" s="22"/>
      <c r="AB81" s="23"/>
      <c r="AC81" s="7"/>
      <c r="AD81" s="8"/>
      <c r="AE81" s="8"/>
      <c r="AF81" s="8"/>
      <c r="AG81" s="8"/>
      <c r="AH81" s="8"/>
      <c r="AI81" s="8"/>
    </row>
    <row r="82" spans="1:35" x14ac:dyDescent="0.2">
      <c r="A82" s="39"/>
      <c r="B82" s="39">
        <v>1</v>
      </c>
      <c r="C82" s="23"/>
      <c r="D82" s="23"/>
      <c r="E82" s="9">
        <v>4.4000000000000004</v>
      </c>
      <c r="F82" s="23"/>
      <c r="G82" s="9">
        <v>2.1</v>
      </c>
      <c r="H82" s="23"/>
      <c r="I82" s="9">
        <v>7.9</v>
      </c>
      <c r="J82" s="23"/>
      <c r="K82" s="9">
        <v>2.9</v>
      </c>
      <c r="M82" s="39"/>
      <c r="N82" s="39">
        <v>1</v>
      </c>
      <c r="O82" s="23"/>
      <c r="P82" s="23"/>
      <c r="Q82" s="9">
        <v>6</v>
      </c>
      <c r="R82" s="39">
        <v>8</v>
      </c>
      <c r="S82" s="39">
        <v>8</v>
      </c>
      <c r="T82" s="39">
        <v>8</v>
      </c>
      <c r="U82" s="39">
        <v>9</v>
      </c>
      <c r="V82" s="39">
        <v>9</v>
      </c>
      <c r="W82" s="39">
        <v>9</v>
      </c>
      <c r="Y82" s="39"/>
      <c r="Z82" s="39">
        <v>1</v>
      </c>
      <c r="AA82" s="42" t="s">
        <v>35</v>
      </c>
      <c r="AB82" s="42" t="s">
        <v>35</v>
      </c>
      <c r="AC82" s="39" t="s">
        <v>63</v>
      </c>
      <c r="AD82" s="39">
        <v>1</v>
      </c>
      <c r="AE82" s="39">
        <v>1</v>
      </c>
      <c r="AF82" s="39">
        <v>1</v>
      </c>
      <c r="AG82" s="39">
        <v>2</v>
      </c>
      <c r="AH82" s="39">
        <v>2</v>
      </c>
      <c r="AI82" s="39">
        <v>2</v>
      </c>
    </row>
    <row r="83" spans="1:35" x14ac:dyDescent="0.2">
      <c r="A83" s="39"/>
      <c r="B83" s="39">
        <v>2</v>
      </c>
      <c r="C83" s="22"/>
      <c r="D83" s="22"/>
      <c r="E83" s="36">
        <v>1.6</v>
      </c>
      <c r="F83" s="22"/>
      <c r="G83" s="36">
        <v>0.9</v>
      </c>
      <c r="H83" s="22"/>
      <c r="I83" s="36" t="s">
        <v>43</v>
      </c>
      <c r="J83" s="22"/>
      <c r="K83" s="36" t="s">
        <v>43</v>
      </c>
      <c r="M83" s="39"/>
      <c r="N83" s="39">
        <v>2</v>
      </c>
      <c r="O83" s="23"/>
      <c r="P83" s="23"/>
      <c r="Q83" s="9">
        <v>6</v>
      </c>
      <c r="R83" s="39"/>
      <c r="S83" s="39">
        <v>8</v>
      </c>
      <c r="T83" s="39"/>
      <c r="U83" s="39">
        <v>8</v>
      </c>
      <c r="V83" s="39">
        <v>8</v>
      </c>
      <c r="W83" s="39" t="s">
        <v>63</v>
      </c>
      <c r="Y83" s="39"/>
      <c r="Z83" s="39">
        <v>2</v>
      </c>
      <c r="AA83" s="42" t="s">
        <v>35</v>
      </c>
      <c r="AB83" s="42" t="s">
        <v>35</v>
      </c>
      <c r="AC83" s="39" t="s">
        <v>63</v>
      </c>
      <c r="AD83" s="39"/>
      <c r="AE83" s="39">
        <v>2</v>
      </c>
      <c r="AF83" s="39"/>
      <c r="AG83" s="39">
        <v>2</v>
      </c>
      <c r="AH83" s="39">
        <v>3</v>
      </c>
      <c r="AI83" s="39"/>
    </row>
    <row r="84" spans="1:35" x14ac:dyDescent="0.2">
      <c r="A84" s="39"/>
      <c r="B84" s="39">
        <v>3</v>
      </c>
      <c r="C84" s="22"/>
      <c r="D84" s="22"/>
      <c r="E84" s="36">
        <v>1.2</v>
      </c>
      <c r="F84" s="22"/>
      <c r="G84" s="36">
        <v>1.1000000000000001</v>
      </c>
      <c r="H84" s="22"/>
      <c r="I84" s="36">
        <v>1.2</v>
      </c>
      <c r="J84" s="22"/>
      <c r="K84" s="36">
        <v>1.4</v>
      </c>
      <c r="M84" s="39"/>
      <c r="N84" s="39">
        <v>3</v>
      </c>
      <c r="O84" s="23"/>
      <c r="P84" s="23"/>
      <c r="Q84" s="9">
        <v>6</v>
      </c>
      <c r="R84" s="39">
        <v>6</v>
      </c>
      <c r="S84" s="39">
        <v>6</v>
      </c>
      <c r="T84" s="39">
        <v>7</v>
      </c>
      <c r="U84" s="39">
        <v>7</v>
      </c>
      <c r="V84" s="39">
        <v>8</v>
      </c>
      <c r="W84" s="39">
        <v>9</v>
      </c>
      <c r="Y84" s="39"/>
      <c r="Z84" s="39">
        <v>3</v>
      </c>
      <c r="AA84" s="42" t="s">
        <v>35</v>
      </c>
      <c r="AB84" s="42" t="s">
        <v>35</v>
      </c>
      <c r="AC84" s="39">
        <v>1</v>
      </c>
      <c r="AD84" s="39">
        <v>1</v>
      </c>
      <c r="AE84" s="39">
        <v>1</v>
      </c>
      <c r="AF84" s="39">
        <v>2</v>
      </c>
      <c r="AG84" s="39">
        <v>2</v>
      </c>
      <c r="AH84" s="39">
        <v>3</v>
      </c>
      <c r="AI84" s="39">
        <v>3</v>
      </c>
    </row>
    <row r="85" spans="1:35" x14ac:dyDescent="0.2">
      <c r="A85" s="39"/>
      <c r="B85" s="39">
        <v>4</v>
      </c>
      <c r="C85" s="22" t="s">
        <v>44</v>
      </c>
      <c r="D85" s="22"/>
      <c r="E85" s="36">
        <v>1.6</v>
      </c>
      <c r="F85" s="22"/>
      <c r="G85" s="36">
        <v>2.7</v>
      </c>
      <c r="H85" s="22"/>
      <c r="I85" s="36">
        <v>1.6</v>
      </c>
      <c r="J85" s="22"/>
      <c r="K85" s="36">
        <v>4.9000000000000004</v>
      </c>
      <c r="M85" s="39"/>
      <c r="N85" s="39">
        <v>4</v>
      </c>
      <c r="O85" s="23"/>
      <c r="P85" s="23"/>
      <c r="Q85" s="9"/>
      <c r="R85" s="39">
        <v>6</v>
      </c>
      <c r="S85" s="39">
        <v>7</v>
      </c>
      <c r="T85" s="39">
        <v>7</v>
      </c>
      <c r="U85" s="39">
        <v>8</v>
      </c>
      <c r="V85" s="39">
        <v>9</v>
      </c>
      <c r="W85" s="39">
        <v>9</v>
      </c>
      <c r="Y85" s="39"/>
      <c r="Z85" s="39">
        <v>4</v>
      </c>
      <c r="AA85" s="42"/>
      <c r="AB85" s="42"/>
      <c r="AC85" s="39" t="s">
        <v>63</v>
      </c>
      <c r="AD85" s="39">
        <v>1</v>
      </c>
      <c r="AE85" s="39">
        <v>2</v>
      </c>
      <c r="AF85" s="39">
        <v>2</v>
      </c>
      <c r="AG85" s="39">
        <v>3</v>
      </c>
      <c r="AH85" s="39">
        <v>3</v>
      </c>
      <c r="AI85" s="39">
        <v>3</v>
      </c>
    </row>
    <row r="86" spans="1:35" x14ac:dyDescent="0.2">
      <c r="A86" s="39"/>
      <c r="B86" s="39">
        <v>5</v>
      </c>
      <c r="C86" s="22"/>
      <c r="D86" s="22"/>
      <c r="E86" s="36">
        <v>1.1000000000000001</v>
      </c>
      <c r="F86" s="22"/>
      <c r="G86" s="36">
        <v>5.2</v>
      </c>
      <c r="H86" s="22"/>
      <c r="I86" s="36">
        <v>9.1</v>
      </c>
      <c r="J86" s="22"/>
      <c r="K86" s="36">
        <v>2.1</v>
      </c>
      <c r="M86" s="39"/>
      <c r="N86" s="39">
        <v>5</v>
      </c>
      <c r="O86" s="23"/>
      <c r="P86" s="23"/>
      <c r="Q86" s="9"/>
      <c r="R86" s="39">
        <v>6</v>
      </c>
      <c r="S86" s="39">
        <v>9</v>
      </c>
      <c r="T86" s="39">
        <v>11</v>
      </c>
      <c r="U86" s="39">
        <v>13</v>
      </c>
      <c r="V86" s="39">
        <v>14</v>
      </c>
      <c r="W86" s="39">
        <v>14</v>
      </c>
      <c r="Y86" s="39"/>
      <c r="Z86" s="39">
        <v>5</v>
      </c>
      <c r="AA86" s="42"/>
      <c r="AB86" s="42"/>
      <c r="AC86" s="39" t="s">
        <v>63</v>
      </c>
      <c r="AD86" s="39">
        <v>1</v>
      </c>
      <c r="AE86" s="39">
        <v>1</v>
      </c>
      <c r="AF86" s="39">
        <v>2</v>
      </c>
      <c r="AG86" s="39">
        <v>3</v>
      </c>
      <c r="AH86" s="39">
        <v>3</v>
      </c>
      <c r="AI86" s="39">
        <v>3</v>
      </c>
    </row>
    <row r="87" spans="1:35" x14ac:dyDescent="0.2">
      <c r="A87" s="39"/>
      <c r="B87" s="39">
        <v>6</v>
      </c>
      <c r="C87" s="22"/>
      <c r="D87" s="22"/>
      <c r="E87" s="36">
        <v>1</v>
      </c>
      <c r="F87" s="22"/>
      <c r="G87" s="36">
        <v>2.6</v>
      </c>
      <c r="H87" s="22"/>
      <c r="I87" s="36">
        <v>2.1</v>
      </c>
      <c r="J87" s="22"/>
      <c r="K87" s="36">
        <v>1.8</v>
      </c>
      <c r="M87" s="39"/>
      <c r="N87" s="39">
        <v>6</v>
      </c>
      <c r="O87" s="23"/>
      <c r="P87" s="23"/>
      <c r="Q87" s="9"/>
      <c r="R87" s="39">
        <v>6</v>
      </c>
      <c r="S87" s="39">
        <v>6</v>
      </c>
      <c r="T87" s="39">
        <v>6</v>
      </c>
      <c r="U87" s="39">
        <v>6</v>
      </c>
      <c r="V87" s="39">
        <v>6</v>
      </c>
      <c r="W87" s="39">
        <v>6</v>
      </c>
      <c r="Y87" s="39"/>
      <c r="Z87" s="39">
        <v>6</v>
      </c>
      <c r="AA87" s="42"/>
      <c r="AB87" s="42"/>
      <c r="AC87" s="39">
        <v>1</v>
      </c>
      <c r="AD87" s="39">
        <v>3</v>
      </c>
      <c r="AE87" s="39">
        <v>3</v>
      </c>
      <c r="AF87" s="39">
        <v>3</v>
      </c>
      <c r="AG87" s="39">
        <v>3</v>
      </c>
      <c r="AH87" s="39">
        <v>3</v>
      </c>
      <c r="AI87" s="39">
        <v>3</v>
      </c>
    </row>
    <row r="88" spans="1:35" x14ac:dyDescent="0.2">
      <c r="A88" s="59"/>
      <c r="B88" s="59">
        <v>7</v>
      </c>
      <c r="C88" s="77"/>
      <c r="D88" s="77"/>
      <c r="E88" s="77"/>
      <c r="F88" s="22"/>
      <c r="G88" s="77"/>
      <c r="H88" s="77"/>
      <c r="I88" s="77"/>
      <c r="J88" s="77"/>
      <c r="K88" s="77"/>
      <c r="L88" s="62"/>
      <c r="M88" s="59"/>
      <c r="N88" s="59">
        <v>7</v>
      </c>
      <c r="O88" s="29"/>
      <c r="P88" s="29"/>
      <c r="Q88" s="29"/>
      <c r="R88" s="59"/>
      <c r="S88" s="59"/>
      <c r="T88" s="59"/>
      <c r="U88" s="59"/>
      <c r="V88" s="59"/>
      <c r="W88" s="59"/>
      <c r="X88" s="62"/>
      <c r="Y88" s="59"/>
      <c r="Z88" s="59">
        <v>7</v>
      </c>
      <c r="AA88" s="42"/>
      <c r="AB88" s="42"/>
      <c r="AC88" s="59"/>
      <c r="AD88" s="59"/>
      <c r="AE88" s="59"/>
      <c r="AF88" s="59"/>
      <c r="AG88" s="59"/>
      <c r="AH88" s="59"/>
      <c r="AI88" s="59"/>
    </row>
    <row r="89" spans="1:35" x14ac:dyDescent="0.2">
      <c r="A89" s="59"/>
      <c r="B89" s="59">
        <v>8</v>
      </c>
      <c r="C89" s="77"/>
      <c r="D89" s="77"/>
      <c r="E89" s="77"/>
      <c r="F89" s="22"/>
      <c r="G89" s="77"/>
      <c r="H89" s="77"/>
      <c r="I89" s="77"/>
      <c r="J89" s="77"/>
      <c r="K89" s="77"/>
      <c r="L89" s="62"/>
      <c r="M89" s="59"/>
      <c r="N89" s="59">
        <v>8</v>
      </c>
      <c r="O89" s="29"/>
      <c r="P89" s="29"/>
      <c r="Q89" s="29"/>
      <c r="R89" s="59"/>
      <c r="S89" s="59"/>
      <c r="T89" s="59"/>
      <c r="U89" s="59"/>
      <c r="V89" s="59"/>
      <c r="W89" s="59"/>
      <c r="X89" s="62"/>
      <c r="Y89" s="59"/>
      <c r="Z89" s="59">
        <v>8</v>
      </c>
      <c r="AA89" s="42"/>
      <c r="AB89" s="42"/>
      <c r="AC89" s="59"/>
      <c r="AD89" s="59"/>
      <c r="AE89" s="59"/>
      <c r="AF89" s="59"/>
      <c r="AG89" s="59"/>
      <c r="AH89" s="59"/>
      <c r="AI89" s="59"/>
    </row>
    <row r="90" spans="1:35" x14ac:dyDescent="0.2">
      <c r="A90" s="39"/>
      <c r="B90" s="39">
        <v>9</v>
      </c>
      <c r="C90" s="22"/>
      <c r="D90" s="22"/>
      <c r="E90" s="36" t="s">
        <v>63</v>
      </c>
      <c r="F90" s="22"/>
      <c r="G90" s="36" t="s">
        <v>63</v>
      </c>
      <c r="H90" s="22"/>
      <c r="I90" s="36" t="s">
        <v>63</v>
      </c>
      <c r="J90" s="22"/>
      <c r="K90" s="36" t="s">
        <v>63</v>
      </c>
      <c r="M90" s="39"/>
      <c r="N90" s="39">
        <v>9</v>
      </c>
      <c r="O90" s="23"/>
      <c r="P90" s="23"/>
      <c r="Q90" s="9"/>
      <c r="R90" s="39">
        <v>2</v>
      </c>
      <c r="S90" s="39">
        <v>2</v>
      </c>
      <c r="T90" s="39">
        <v>2</v>
      </c>
      <c r="U90" s="39">
        <v>2</v>
      </c>
      <c r="V90" s="39">
        <v>2</v>
      </c>
      <c r="W90" s="39">
        <v>2</v>
      </c>
      <c r="Y90" s="39"/>
      <c r="Z90" s="39">
        <v>9</v>
      </c>
      <c r="AA90" s="42"/>
      <c r="AB90" s="42"/>
      <c r="AC90" s="39" t="s">
        <v>63</v>
      </c>
      <c r="AD90" s="39">
        <v>1</v>
      </c>
      <c r="AE90" s="39">
        <v>1</v>
      </c>
      <c r="AF90" s="39">
        <v>1</v>
      </c>
      <c r="AG90" s="39">
        <v>1</v>
      </c>
      <c r="AH90" s="39">
        <v>2</v>
      </c>
      <c r="AI90" s="39">
        <v>2</v>
      </c>
    </row>
    <row r="91" spans="1:35" x14ac:dyDescent="0.2">
      <c r="A91" s="39"/>
      <c r="B91" s="39">
        <v>10</v>
      </c>
      <c r="C91" s="22"/>
      <c r="D91" s="22"/>
      <c r="E91" s="36" t="s">
        <v>63</v>
      </c>
      <c r="F91" s="22"/>
      <c r="G91" s="36" t="s">
        <v>63</v>
      </c>
      <c r="H91" s="22"/>
      <c r="I91" s="36" t="s">
        <v>63</v>
      </c>
      <c r="J91" s="22"/>
      <c r="K91" s="36" t="s">
        <v>63</v>
      </c>
      <c r="M91" s="39"/>
      <c r="N91" s="39">
        <v>10</v>
      </c>
      <c r="O91" s="23"/>
      <c r="P91" s="23"/>
      <c r="Q91" s="9"/>
      <c r="R91" s="39">
        <v>2</v>
      </c>
      <c r="S91" s="39">
        <v>2</v>
      </c>
      <c r="T91" s="39">
        <v>2</v>
      </c>
      <c r="U91" s="39">
        <v>3</v>
      </c>
      <c r="V91" s="39">
        <v>3</v>
      </c>
      <c r="W91" s="39">
        <v>4</v>
      </c>
      <c r="Y91" s="39"/>
      <c r="Z91" s="39">
        <v>10</v>
      </c>
      <c r="AA91" s="42"/>
      <c r="AB91" s="42"/>
      <c r="AC91" s="39" t="s">
        <v>63</v>
      </c>
      <c r="AD91" s="39">
        <v>1</v>
      </c>
      <c r="AE91" s="39">
        <v>1</v>
      </c>
      <c r="AF91" s="39">
        <v>2</v>
      </c>
      <c r="AG91" s="39">
        <v>2</v>
      </c>
      <c r="AH91" s="39">
        <v>2</v>
      </c>
      <c r="AI91" s="39">
        <v>2</v>
      </c>
    </row>
    <row r="92" spans="1:35" x14ac:dyDescent="0.2">
      <c r="A92" s="39"/>
      <c r="B92" s="39">
        <v>11</v>
      </c>
      <c r="C92" s="22"/>
      <c r="D92" s="22"/>
      <c r="E92" s="36" t="s">
        <v>63</v>
      </c>
      <c r="F92" s="22"/>
      <c r="G92" s="36" t="s">
        <v>63</v>
      </c>
      <c r="H92" s="22"/>
      <c r="I92" s="36" t="s">
        <v>63</v>
      </c>
      <c r="J92" s="22"/>
      <c r="K92" s="36" t="s">
        <v>63</v>
      </c>
      <c r="M92" s="39"/>
      <c r="N92" s="39">
        <v>11</v>
      </c>
      <c r="O92" s="23"/>
      <c r="P92" s="23"/>
      <c r="Q92" s="9"/>
      <c r="R92" s="39">
        <v>9</v>
      </c>
      <c r="S92" s="39">
        <v>11</v>
      </c>
      <c r="T92" s="39">
        <v>11</v>
      </c>
      <c r="U92" s="39">
        <v>11</v>
      </c>
      <c r="V92" s="39">
        <v>11</v>
      </c>
      <c r="W92" s="39">
        <v>11</v>
      </c>
      <c r="Y92" s="39"/>
      <c r="Z92" s="39">
        <v>11</v>
      </c>
      <c r="AA92" s="42"/>
      <c r="AB92" s="42"/>
      <c r="AC92" s="39" t="s">
        <v>63</v>
      </c>
      <c r="AD92" s="39">
        <v>2</v>
      </c>
      <c r="AE92" s="39">
        <v>3</v>
      </c>
      <c r="AF92" s="39">
        <v>3</v>
      </c>
      <c r="AG92" s="39">
        <v>3</v>
      </c>
      <c r="AH92" s="39">
        <v>3</v>
      </c>
      <c r="AI92" s="39">
        <v>3</v>
      </c>
    </row>
    <row r="93" spans="1:35" x14ac:dyDescent="0.2">
      <c r="A93" s="39"/>
      <c r="B93" s="39">
        <v>12</v>
      </c>
      <c r="C93" s="22"/>
      <c r="D93" s="22"/>
      <c r="E93" s="36" t="s">
        <v>63</v>
      </c>
      <c r="F93" s="22"/>
      <c r="G93" s="36" t="s">
        <v>63</v>
      </c>
      <c r="H93" s="22"/>
      <c r="I93" s="36" t="s">
        <v>63</v>
      </c>
      <c r="J93" s="22"/>
      <c r="K93" s="36" t="s">
        <v>63</v>
      </c>
      <c r="M93" s="39"/>
      <c r="N93" s="39">
        <v>12</v>
      </c>
      <c r="O93" s="23"/>
      <c r="P93" s="23"/>
      <c r="Q93" s="9"/>
      <c r="R93" s="39" t="s">
        <v>63</v>
      </c>
      <c r="S93" s="39" t="s">
        <v>63</v>
      </c>
      <c r="T93" s="39" t="s">
        <v>63</v>
      </c>
      <c r="U93" s="39" t="s">
        <v>63</v>
      </c>
      <c r="V93" s="39" t="s">
        <v>63</v>
      </c>
      <c r="W93" s="39" t="s">
        <v>63</v>
      </c>
      <c r="Y93" s="39"/>
      <c r="Z93" s="39">
        <v>12</v>
      </c>
      <c r="AA93" s="42"/>
      <c r="AB93" s="42"/>
      <c r="AC93" s="39" t="s">
        <v>63</v>
      </c>
      <c r="AD93" s="39" t="s">
        <v>63</v>
      </c>
      <c r="AE93" s="39" t="s">
        <v>63</v>
      </c>
      <c r="AF93" s="39" t="s">
        <v>63</v>
      </c>
      <c r="AG93" s="39" t="s">
        <v>63</v>
      </c>
      <c r="AH93" s="39" t="s">
        <v>63</v>
      </c>
      <c r="AI93" s="39" t="s">
        <v>63</v>
      </c>
    </row>
    <row r="94" spans="1:35" x14ac:dyDescent="0.2">
      <c r="A94" s="39"/>
      <c r="B94" s="39">
        <v>13</v>
      </c>
      <c r="C94" s="22"/>
      <c r="D94" s="22"/>
      <c r="E94" s="36" t="s">
        <v>63</v>
      </c>
      <c r="F94" s="22"/>
      <c r="G94" s="36" t="s">
        <v>63</v>
      </c>
      <c r="H94" s="22"/>
      <c r="I94" s="36" t="s">
        <v>63</v>
      </c>
      <c r="J94" s="22"/>
      <c r="K94" s="36" t="s">
        <v>63</v>
      </c>
      <c r="M94" s="39"/>
      <c r="N94" s="39">
        <v>13</v>
      </c>
      <c r="O94" s="23"/>
      <c r="P94" s="23"/>
      <c r="Q94" s="9"/>
      <c r="R94" s="39" t="s">
        <v>63</v>
      </c>
      <c r="S94" s="39" t="s">
        <v>63</v>
      </c>
      <c r="T94" s="39" t="s">
        <v>63</v>
      </c>
      <c r="U94" s="39" t="s">
        <v>63</v>
      </c>
      <c r="V94" s="39" t="s">
        <v>63</v>
      </c>
      <c r="W94" s="39" t="s">
        <v>63</v>
      </c>
      <c r="Y94" s="39"/>
      <c r="Z94" s="39">
        <v>13</v>
      </c>
      <c r="AA94" s="42"/>
      <c r="AB94" s="42"/>
      <c r="AC94" s="39" t="s">
        <v>63</v>
      </c>
      <c r="AD94" s="39" t="s">
        <v>63</v>
      </c>
      <c r="AE94" s="39" t="s">
        <v>63</v>
      </c>
      <c r="AF94" s="39" t="s">
        <v>63</v>
      </c>
      <c r="AG94" s="39" t="s">
        <v>63</v>
      </c>
      <c r="AH94" s="39" t="s">
        <v>63</v>
      </c>
      <c r="AI94" s="39" t="s">
        <v>63</v>
      </c>
    </row>
    <row r="95" spans="1:35" x14ac:dyDescent="0.2">
      <c r="A95" s="39"/>
      <c r="B95" s="39">
        <v>14</v>
      </c>
      <c r="C95" s="22"/>
      <c r="D95" s="22"/>
      <c r="E95" s="36">
        <v>1.8</v>
      </c>
      <c r="F95" s="22"/>
      <c r="G95" s="36" t="s">
        <v>63</v>
      </c>
      <c r="H95" s="22"/>
      <c r="I95" s="36" t="s">
        <v>63</v>
      </c>
      <c r="J95" s="22"/>
      <c r="K95" s="36">
        <v>2.2999999999999998</v>
      </c>
      <c r="M95" s="39"/>
      <c r="N95" s="39">
        <v>14</v>
      </c>
      <c r="O95" s="23"/>
      <c r="P95" s="23"/>
      <c r="Q95" s="9"/>
      <c r="R95" s="39">
        <v>4</v>
      </c>
      <c r="S95" s="39">
        <v>4</v>
      </c>
      <c r="T95" s="39">
        <v>4</v>
      </c>
      <c r="U95" s="39">
        <v>4</v>
      </c>
      <c r="V95" s="39">
        <v>5</v>
      </c>
      <c r="W95" s="39">
        <v>5</v>
      </c>
      <c r="Y95" s="39"/>
      <c r="Z95" s="39">
        <v>14</v>
      </c>
      <c r="AA95" s="42"/>
      <c r="AB95" s="42"/>
      <c r="AC95" s="39" t="s">
        <v>63</v>
      </c>
      <c r="AD95" s="39">
        <v>2</v>
      </c>
      <c r="AE95" s="39">
        <v>2</v>
      </c>
      <c r="AF95" s="39">
        <v>4</v>
      </c>
      <c r="AG95" s="39">
        <v>4</v>
      </c>
      <c r="AH95" s="39">
        <v>4</v>
      </c>
      <c r="AI95" s="39">
        <v>4</v>
      </c>
    </row>
    <row r="96" spans="1:35" x14ac:dyDescent="0.2">
      <c r="A96" s="39"/>
      <c r="B96" s="39">
        <v>15</v>
      </c>
      <c r="C96" s="22"/>
      <c r="D96" s="22"/>
      <c r="E96" s="36">
        <v>1.2</v>
      </c>
      <c r="F96" s="22"/>
      <c r="G96" s="36" t="s">
        <v>63</v>
      </c>
      <c r="H96" s="22"/>
      <c r="I96" s="36" t="s">
        <v>63</v>
      </c>
      <c r="J96" s="22"/>
      <c r="K96" s="36">
        <v>3.6</v>
      </c>
      <c r="M96" s="39"/>
      <c r="N96" s="39">
        <v>15</v>
      </c>
      <c r="O96" s="23"/>
      <c r="P96" s="23"/>
      <c r="Q96" s="9"/>
      <c r="R96" s="39">
        <v>1</v>
      </c>
      <c r="S96" s="39">
        <v>2</v>
      </c>
      <c r="T96" s="39">
        <v>3</v>
      </c>
      <c r="U96" s="39">
        <v>2</v>
      </c>
      <c r="V96" s="39">
        <v>3</v>
      </c>
      <c r="W96" s="39">
        <v>4</v>
      </c>
      <c r="Y96" s="39"/>
      <c r="Z96" s="39">
        <v>15</v>
      </c>
      <c r="AA96" s="42"/>
      <c r="AB96" s="42"/>
      <c r="AC96" s="39" t="s">
        <v>63</v>
      </c>
      <c r="AD96" s="39">
        <v>2</v>
      </c>
      <c r="AE96" s="39">
        <v>2</v>
      </c>
      <c r="AF96" s="39">
        <v>2</v>
      </c>
      <c r="AG96" s="39">
        <v>3</v>
      </c>
      <c r="AH96" s="39">
        <v>3</v>
      </c>
      <c r="AI96" s="39">
        <v>3</v>
      </c>
    </row>
    <row r="97" spans="1:35" x14ac:dyDescent="0.2">
      <c r="A97" s="39"/>
      <c r="B97" s="39">
        <v>16</v>
      </c>
      <c r="C97" s="22"/>
      <c r="D97" s="22"/>
      <c r="E97" s="13">
        <v>1.3</v>
      </c>
      <c r="F97" s="22"/>
      <c r="G97" s="36" t="s">
        <v>63</v>
      </c>
      <c r="H97" s="22"/>
      <c r="I97" s="36" t="s">
        <v>63</v>
      </c>
      <c r="J97" s="22"/>
      <c r="K97" s="36">
        <v>1.6</v>
      </c>
      <c r="M97" s="39"/>
      <c r="N97" s="39">
        <v>16</v>
      </c>
      <c r="O97" s="23"/>
      <c r="P97" s="23"/>
      <c r="Q97" s="9"/>
      <c r="R97" s="84">
        <v>4</v>
      </c>
      <c r="S97" s="84">
        <v>3</v>
      </c>
      <c r="T97" s="84">
        <v>4</v>
      </c>
      <c r="U97" s="84">
        <v>4</v>
      </c>
      <c r="V97" s="84">
        <v>4</v>
      </c>
      <c r="W97" s="84">
        <v>4</v>
      </c>
      <c r="Y97" s="39"/>
      <c r="Z97" s="39">
        <v>16</v>
      </c>
      <c r="AA97" s="87"/>
      <c r="AB97" s="87"/>
      <c r="AC97" s="84" t="s">
        <v>63</v>
      </c>
      <c r="AD97" s="84">
        <v>2</v>
      </c>
      <c r="AE97" s="84">
        <v>2</v>
      </c>
      <c r="AF97" s="84">
        <v>2</v>
      </c>
      <c r="AG97" s="84">
        <v>3</v>
      </c>
      <c r="AH97" s="84">
        <v>4</v>
      </c>
      <c r="AI97" s="84">
        <v>4</v>
      </c>
    </row>
    <row r="98" spans="1:35" x14ac:dyDescent="0.2">
      <c r="A98" s="36"/>
      <c r="B98" s="39">
        <v>17</v>
      </c>
      <c r="C98" s="22"/>
      <c r="D98" s="22"/>
      <c r="E98" s="36">
        <v>1.1000000000000001</v>
      </c>
      <c r="F98" s="22"/>
      <c r="G98" s="36"/>
      <c r="H98" s="22"/>
      <c r="I98" s="36"/>
      <c r="J98" s="22"/>
      <c r="K98" s="36">
        <v>8.9</v>
      </c>
      <c r="M98" s="9"/>
      <c r="N98" s="39">
        <v>17</v>
      </c>
      <c r="O98" s="23"/>
      <c r="P98" s="23"/>
      <c r="Q98" s="9">
        <v>0</v>
      </c>
      <c r="R98" s="39">
        <v>13</v>
      </c>
      <c r="S98" s="39">
        <v>14</v>
      </c>
      <c r="T98" s="39">
        <v>15</v>
      </c>
      <c r="U98" s="39">
        <v>16</v>
      </c>
      <c r="V98" s="39"/>
      <c r="W98" s="39"/>
      <c r="X98" s="9"/>
      <c r="Y98" s="9"/>
      <c r="Z98" s="39">
        <v>17</v>
      </c>
      <c r="AA98" s="42"/>
      <c r="AB98" s="42"/>
      <c r="AC98" s="39" t="s">
        <v>63</v>
      </c>
      <c r="AD98" s="39">
        <v>3</v>
      </c>
      <c r="AE98" s="39">
        <v>3</v>
      </c>
      <c r="AF98" s="39">
        <v>4</v>
      </c>
      <c r="AG98" s="39">
        <v>4</v>
      </c>
      <c r="AH98" s="39"/>
      <c r="AI98" s="39"/>
    </row>
    <row r="99" spans="1:35" x14ac:dyDescent="0.2">
      <c r="A99" s="36"/>
      <c r="B99" s="36">
        <v>18</v>
      </c>
      <c r="C99" s="36"/>
      <c r="D99" s="36"/>
      <c r="E99" s="36">
        <v>0.8</v>
      </c>
      <c r="F99" s="36"/>
      <c r="G99" s="36"/>
      <c r="H99" s="36"/>
      <c r="I99" s="36"/>
      <c r="J99" s="36"/>
      <c r="K99" s="36">
        <v>3.7</v>
      </c>
      <c r="M99" s="9"/>
      <c r="N99" s="39">
        <v>18</v>
      </c>
      <c r="O99" s="9"/>
      <c r="P99" s="9"/>
      <c r="Q99" s="9"/>
      <c r="R99" s="39">
        <v>12</v>
      </c>
      <c r="S99" s="39">
        <v>13</v>
      </c>
      <c r="T99" s="39">
        <v>13</v>
      </c>
      <c r="U99" s="39">
        <v>13</v>
      </c>
      <c r="V99" s="9"/>
      <c r="W99" s="9"/>
      <c r="Y99" s="9"/>
      <c r="Z99" s="39">
        <v>18</v>
      </c>
      <c r="AA99" s="9"/>
      <c r="AB99" s="9"/>
      <c r="AC99" s="9"/>
      <c r="AD99" s="39">
        <v>3</v>
      </c>
      <c r="AE99" s="39">
        <v>4</v>
      </c>
      <c r="AF99" s="39">
        <v>4</v>
      </c>
      <c r="AG99" s="39">
        <v>4</v>
      </c>
      <c r="AH99" s="9"/>
      <c r="AI99" s="9"/>
    </row>
    <row r="100" spans="1:35" x14ac:dyDescent="0.2">
      <c r="A100" s="9"/>
      <c r="B100" s="9"/>
      <c r="C100" s="9"/>
      <c r="D100" s="9"/>
      <c r="E100" s="9"/>
      <c r="F100" s="9"/>
      <c r="G100" s="9"/>
      <c r="H100" s="9"/>
      <c r="I100" s="9"/>
      <c r="J100" s="9"/>
      <c r="K100" s="9"/>
      <c r="M100" s="9"/>
      <c r="N100" s="9"/>
      <c r="O100" s="9"/>
      <c r="P100" s="9"/>
      <c r="Q100" s="9"/>
      <c r="R100" s="9"/>
      <c r="S100" s="9"/>
      <c r="T100" s="9"/>
      <c r="U100" s="9"/>
      <c r="V100" s="9"/>
      <c r="W100" s="9"/>
      <c r="Y100" s="9"/>
      <c r="Z100" s="9"/>
      <c r="AA100" s="9"/>
      <c r="AB100" s="9"/>
      <c r="AC100" s="9"/>
      <c r="AD100" s="9"/>
      <c r="AE100" s="9"/>
      <c r="AF100" s="9"/>
      <c r="AG100" s="9"/>
      <c r="AH100" s="9"/>
      <c r="AI100" s="9"/>
    </row>
    <row r="117" spans="1:47" x14ac:dyDescent="0.2">
      <c r="A117" s="123" t="s">
        <v>17</v>
      </c>
      <c r="B117" s="123"/>
      <c r="C117" s="123"/>
      <c r="D117" s="123"/>
      <c r="E117" s="123"/>
      <c r="F117" s="123"/>
      <c r="G117" s="123"/>
      <c r="H117" s="123"/>
      <c r="I117" s="123"/>
      <c r="J117" s="123"/>
      <c r="K117" s="123"/>
      <c r="M117" s="124" t="s">
        <v>18</v>
      </c>
      <c r="N117" s="124"/>
      <c r="O117" s="124"/>
      <c r="P117" s="124"/>
      <c r="Q117" s="124"/>
      <c r="R117" s="124"/>
      <c r="S117" s="124"/>
      <c r="T117" s="124"/>
      <c r="U117" s="124"/>
      <c r="V117" s="124"/>
      <c r="W117" s="124"/>
      <c r="Y117" s="15" t="s">
        <v>19</v>
      </c>
      <c r="Z117" s="16"/>
      <c r="AA117" s="16"/>
      <c r="AB117" s="17"/>
      <c r="AC117" s="17"/>
      <c r="AD117" s="17"/>
      <c r="AE117" s="17"/>
      <c r="AF117" s="17"/>
      <c r="AG117" s="17"/>
      <c r="AH117" s="17"/>
      <c r="AI117" s="16"/>
      <c r="AK117" s="15" t="s">
        <v>37</v>
      </c>
      <c r="AL117" s="16"/>
      <c r="AM117" s="16"/>
      <c r="AN117" s="17"/>
      <c r="AO117" s="17"/>
      <c r="AP117" s="17"/>
      <c r="AQ117" s="17"/>
      <c r="AR117" s="17"/>
      <c r="AS117" s="17"/>
      <c r="AT117" s="17"/>
      <c r="AU117" s="16"/>
    </row>
    <row r="118" spans="1:47" x14ac:dyDescent="0.2">
      <c r="A118" s="1"/>
      <c r="B118" s="1"/>
      <c r="C118" s="1"/>
      <c r="D118" s="119" t="s">
        <v>40</v>
      </c>
      <c r="E118" s="119"/>
      <c r="F118" s="119"/>
      <c r="G118" s="119"/>
      <c r="H118" s="119"/>
      <c r="I118" s="119"/>
      <c r="J118" s="5"/>
      <c r="K118" s="14"/>
      <c r="M118" s="1"/>
      <c r="N118" s="1"/>
      <c r="O118" s="1"/>
      <c r="P118" s="119" t="s">
        <v>40</v>
      </c>
      <c r="Q118" s="119"/>
      <c r="R118" s="119"/>
      <c r="S118" s="119"/>
      <c r="T118" s="119"/>
      <c r="U118" s="119"/>
      <c r="V118" s="5"/>
      <c r="W118" s="14"/>
      <c r="Y118" s="1"/>
      <c r="Z118" s="1"/>
      <c r="AA118" s="1"/>
      <c r="AB118" s="119" t="s">
        <v>40</v>
      </c>
      <c r="AC118" s="119"/>
      <c r="AD118" s="119"/>
      <c r="AE118" s="119"/>
      <c r="AF118" s="119"/>
      <c r="AG118" s="119"/>
      <c r="AH118" s="5"/>
      <c r="AI118" s="14"/>
      <c r="AK118" s="1"/>
      <c r="AL118" s="1"/>
      <c r="AM118" s="1"/>
      <c r="AN118" s="119" t="s">
        <v>40</v>
      </c>
      <c r="AO118" s="119"/>
      <c r="AP118" s="119"/>
      <c r="AQ118" s="119"/>
      <c r="AR118" s="119"/>
      <c r="AS118" s="119"/>
      <c r="AT118" s="5"/>
      <c r="AU118" s="14"/>
    </row>
    <row r="119" spans="1:47" x14ac:dyDescent="0.2">
      <c r="A119" s="2"/>
      <c r="B119" s="2"/>
      <c r="C119" s="2"/>
      <c r="D119" s="120" t="s">
        <v>2</v>
      </c>
      <c r="E119" s="120"/>
      <c r="F119" s="120"/>
      <c r="G119" s="120"/>
      <c r="H119" s="120"/>
      <c r="I119" s="120"/>
      <c r="J119" s="6"/>
      <c r="K119" s="14"/>
      <c r="M119" s="2"/>
      <c r="N119" s="2"/>
      <c r="O119" s="2"/>
      <c r="P119" s="120" t="s">
        <v>2</v>
      </c>
      <c r="Q119" s="120"/>
      <c r="R119" s="120"/>
      <c r="S119" s="120"/>
      <c r="T119" s="120"/>
      <c r="U119" s="120"/>
      <c r="V119" s="6"/>
      <c r="W119" s="14"/>
      <c r="Y119" s="2"/>
      <c r="Z119" s="2"/>
      <c r="AA119" s="2"/>
      <c r="AB119" s="120" t="s">
        <v>2</v>
      </c>
      <c r="AC119" s="120"/>
      <c r="AD119" s="120"/>
      <c r="AE119" s="120"/>
      <c r="AF119" s="120"/>
      <c r="AG119" s="120"/>
      <c r="AH119" s="6"/>
      <c r="AI119" s="14"/>
      <c r="AK119" s="2"/>
      <c r="AL119" s="2"/>
      <c r="AM119" s="2"/>
      <c r="AN119" s="120" t="s">
        <v>2</v>
      </c>
      <c r="AO119" s="120"/>
      <c r="AP119" s="120"/>
      <c r="AQ119" s="120"/>
      <c r="AR119" s="120"/>
      <c r="AS119" s="120"/>
      <c r="AT119" s="6"/>
      <c r="AU119" s="14"/>
    </row>
    <row r="120" spans="1:47" x14ac:dyDescent="0.2">
      <c r="A120" s="121" t="s">
        <v>4</v>
      </c>
      <c r="B120" s="121"/>
      <c r="C120" s="8" t="s">
        <v>7</v>
      </c>
      <c r="D120" s="7" t="s">
        <v>3</v>
      </c>
      <c r="E120" s="7" t="s">
        <v>34</v>
      </c>
      <c r="F120" s="8">
        <v>5</v>
      </c>
      <c r="G120" s="8">
        <v>10</v>
      </c>
      <c r="H120" s="8">
        <v>15</v>
      </c>
      <c r="I120" s="8">
        <v>20</v>
      </c>
      <c r="J120" s="8">
        <v>25</v>
      </c>
      <c r="K120" s="8">
        <v>30</v>
      </c>
      <c r="M120" s="121" t="s">
        <v>4</v>
      </c>
      <c r="N120" s="121"/>
      <c r="O120" s="8" t="s">
        <v>7</v>
      </c>
      <c r="P120" s="7" t="s">
        <v>3</v>
      </c>
      <c r="Q120" s="7" t="s">
        <v>34</v>
      </c>
      <c r="R120" s="22">
        <v>5</v>
      </c>
      <c r="S120" s="8">
        <v>10</v>
      </c>
      <c r="T120" s="8">
        <v>15</v>
      </c>
      <c r="U120" s="8">
        <v>20</v>
      </c>
      <c r="V120" s="8">
        <v>25</v>
      </c>
      <c r="W120" s="8">
        <v>30</v>
      </c>
      <c r="Y120" s="121" t="s">
        <v>4</v>
      </c>
      <c r="Z120" s="121"/>
      <c r="AA120" s="22" t="s">
        <v>7</v>
      </c>
      <c r="AB120" s="23" t="s">
        <v>3</v>
      </c>
      <c r="AC120" s="7" t="s">
        <v>34</v>
      </c>
      <c r="AD120" s="8">
        <v>5</v>
      </c>
      <c r="AE120" s="8">
        <v>10</v>
      </c>
      <c r="AF120" s="8">
        <v>15</v>
      </c>
      <c r="AG120" s="8">
        <v>20</v>
      </c>
      <c r="AH120" s="8">
        <v>25</v>
      </c>
      <c r="AI120" s="8">
        <v>30</v>
      </c>
      <c r="AK120" s="121" t="s">
        <v>4</v>
      </c>
      <c r="AL120" s="121"/>
      <c r="AM120" s="8" t="s">
        <v>7</v>
      </c>
      <c r="AN120" s="7" t="s">
        <v>3</v>
      </c>
      <c r="AO120" s="7" t="s">
        <v>34</v>
      </c>
      <c r="AP120" s="8">
        <v>5</v>
      </c>
      <c r="AQ120" s="8">
        <v>10</v>
      </c>
      <c r="AR120" s="8">
        <v>15</v>
      </c>
      <c r="AS120" s="8">
        <v>20</v>
      </c>
      <c r="AT120" s="8">
        <v>25</v>
      </c>
      <c r="AU120" s="8">
        <v>30</v>
      </c>
    </row>
    <row r="121" spans="1:47" x14ac:dyDescent="0.2">
      <c r="A121" s="8" t="s">
        <v>5</v>
      </c>
      <c r="B121" s="8" t="s">
        <v>6</v>
      </c>
      <c r="C121" s="42"/>
      <c r="D121" s="52"/>
      <c r="E121" s="50"/>
      <c r="F121" s="42"/>
      <c r="G121" s="49"/>
      <c r="H121" s="42"/>
      <c r="I121" s="49"/>
      <c r="J121" s="42"/>
      <c r="K121" s="49"/>
      <c r="L121" s="51"/>
      <c r="M121" s="49" t="s">
        <v>5</v>
      </c>
      <c r="N121" s="49" t="s">
        <v>6</v>
      </c>
      <c r="O121" s="42"/>
      <c r="P121" s="52"/>
      <c r="Q121" s="50"/>
      <c r="R121" s="42"/>
      <c r="S121" s="49"/>
      <c r="T121" s="42"/>
      <c r="U121" s="49"/>
      <c r="V121" s="42"/>
      <c r="W121" s="49"/>
      <c r="Y121" s="8" t="s">
        <v>5</v>
      </c>
      <c r="Z121" s="8" t="s">
        <v>6</v>
      </c>
      <c r="AA121" s="22"/>
      <c r="AB121" s="23"/>
      <c r="AC121" s="7"/>
      <c r="AD121" s="22"/>
      <c r="AE121" s="8"/>
      <c r="AF121" s="22"/>
      <c r="AG121" s="8"/>
      <c r="AH121" s="22"/>
      <c r="AI121" s="8"/>
      <c r="AK121" s="8" t="s">
        <v>5</v>
      </c>
      <c r="AL121" s="8" t="s">
        <v>6</v>
      </c>
      <c r="AM121" s="8"/>
      <c r="AN121" s="7"/>
      <c r="AO121" s="7"/>
      <c r="AP121" s="22"/>
      <c r="AQ121" s="8"/>
      <c r="AR121" s="22"/>
      <c r="AS121" s="8"/>
      <c r="AT121" s="22"/>
      <c r="AU121" s="8"/>
    </row>
    <row r="122" spans="1:47" x14ac:dyDescent="0.2">
      <c r="A122" s="39"/>
      <c r="B122" s="39">
        <v>1</v>
      </c>
      <c r="C122" s="52"/>
      <c r="D122" s="52"/>
      <c r="E122" s="38"/>
      <c r="F122" s="52"/>
      <c r="G122" s="38">
        <v>1.93</v>
      </c>
      <c r="H122" s="52"/>
      <c r="I122" s="38">
        <v>2.0099999999999998</v>
      </c>
      <c r="J122" s="52"/>
      <c r="K122" s="38">
        <v>1.96</v>
      </c>
      <c r="L122" s="51"/>
      <c r="M122" s="39"/>
      <c r="N122" s="39">
        <v>1</v>
      </c>
      <c r="O122" s="52"/>
      <c r="P122" s="52"/>
      <c r="Q122" s="38"/>
      <c r="R122" s="52"/>
      <c r="S122" s="38">
        <v>1.56</v>
      </c>
      <c r="T122" s="52"/>
      <c r="U122" s="38">
        <v>1.66</v>
      </c>
      <c r="V122" s="52"/>
      <c r="W122" s="38">
        <v>1.53</v>
      </c>
      <c r="Y122" s="39"/>
      <c r="Z122" s="39">
        <v>1</v>
      </c>
      <c r="AA122" s="22"/>
      <c r="AB122" s="22"/>
      <c r="AC122" s="36"/>
      <c r="AD122" s="22"/>
      <c r="AE122" s="39">
        <v>36</v>
      </c>
      <c r="AF122" s="42"/>
      <c r="AG122" s="39">
        <v>40</v>
      </c>
      <c r="AH122" s="42"/>
      <c r="AI122" s="39">
        <v>38.700000000000003</v>
      </c>
      <c r="AK122" s="39"/>
      <c r="AL122" s="39">
        <v>1</v>
      </c>
      <c r="AM122" s="9"/>
      <c r="AN122" s="9"/>
      <c r="AO122" s="9"/>
      <c r="AP122" s="23"/>
      <c r="AQ122" s="21">
        <f>S122/G122</f>
        <v>0.8082901554404146</v>
      </c>
      <c r="AR122" s="23"/>
      <c r="AS122" s="21">
        <f>U122/I122</f>
        <v>0.82587064676616917</v>
      </c>
      <c r="AT122" s="23"/>
      <c r="AU122" s="21">
        <f>W122/K122</f>
        <v>0.78061224489795922</v>
      </c>
    </row>
    <row r="123" spans="1:47" x14ac:dyDescent="0.2">
      <c r="A123" s="39"/>
      <c r="B123" s="39">
        <v>2</v>
      </c>
      <c r="C123" s="52"/>
      <c r="D123" s="52"/>
      <c r="E123" s="38"/>
      <c r="F123" s="52"/>
      <c r="G123" s="38">
        <v>2.23</v>
      </c>
      <c r="H123" s="52"/>
      <c r="I123" s="38">
        <v>2.21</v>
      </c>
      <c r="J123" s="52"/>
      <c r="K123" s="38">
        <v>2.2799999999999998</v>
      </c>
      <c r="L123" s="51"/>
      <c r="M123" s="39"/>
      <c r="N123" s="39">
        <v>2</v>
      </c>
      <c r="O123" s="52"/>
      <c r="P123" s="52"/>
      <c r="Q123" s="38"/>
      <c r="R123" s="52"/>
      <c r="S123" s="38">
        <v>1.89</v>
      </c>
      <c r="T123" s="52"/>
      <c r="U123" s="38">
        <v>1.71</v>
      </c>
      <c r="V123" s="52"/>
      <c r="W123" s="38">
        <v>1.58</v>
      </c>
      <c r="Y123" s="39"/>
      <c r="Z123" s="39">
        <v>2</v>
      </c>
      <c r="AA123" s="22"/>
      <c r="AB123" s="22"/>
      <c r="AC123" s="36"/>
      <c r="AD123" s="22"/>
      <c r="AE123" s="39">
        <v>35.200000000000003</v>
      </c>
      <c r="AF123" s="42"/>
      <c r="AG123" s="39">
        <v>37.4</v>
      </c>
      <c r="AH123" s="42"/>
      <c r="AI123" s="39">
        <v>38.6</v>
      </c>
      <c r="AK123" s="39"/>
      <c r="AL123" s="39">
        <v>2</v>
      </c>
      <c r="AM123" s="9"/>
      <c r="AN123" s="9"/>
      <c r="AO123" s="9"/>
      <c r="AP123" s="23"/>
      <c r="AQ123" s="21">
        <f t="shared" ref="AQ123:AQ138" si="3">S123/G123</f>
        <v>0.84753363228699552</v>
      </c>
      <c r="AR123" s="23"/>
      <c r="AS123" s="21">
        <f t="shared" ref="AS123:AS138" si="4">U123/I123</f>
        <v>0.77375565610859731</v>
      </c>
      <c r="AT123" s="23"/>
      <c r="AU123" s="21">
        <f t="shared" ref="AU123:AU138" si="5">W123/K123</f>
        <v>0.69298245614035092</v>
      </c>
    </row>
    <row r="124" spans="1:47" x14ac:dyDescent="0.2">
      <c r="A124" s="39"/>
      <c r="B124" s="39">
        <v>3</v>
      </c>
      <c r="C124" s="52"/>
      <c r="D124" s="52"/>
      <c r="E124" s="38"/>
      <c r="F124" s="52"/>
      <c r="G124" s="38">
        <v>1.65</v>
      </c>
      <c r="H124" s="52"/>
      <c r="I124" s="38">
        <v>1.31</v>
      </c>
      <c r="J124" s="52"/>
      <c r="K124" s="38" t="s">
        <v>63</v>
      </c>
      <c r="L124" s="51"/>
      <c r="M124" s="39"/>
      <c r="N124" s="39">
        <v>3</v>
      </c>
      <c r="O124" s="52"/>
      <c r="P124" s="52"/>
      <c r="Q124" s="38"/>
      <c r="R124" s="52"/>
      <c r="S124" s="38">
        <v>1.5</v>
      </c>
      <c r="T124" s="52"/>
      <c r="U124" s="38">
        <v>1.1499999999999999</v>
      </c>
      <c r="V124" s="52"/>
      <c r="W124" s="38" t="s">
        <v>63</v>
      </c>
      <c r="Y124" s="39"/>
      <c r="Z124" s="39">
        <v>3</v>
      </c>
      <c r="AA124" s="22"/>
      <c r="AB124" s="22"/>
      <c r="AC124" s="36"/>
      <c r="AD124" s="22"/>
      <c r="AE124" s="39">
        <v>37.299999999999997</v>
      </c>
      <c r="AF124" s="42"/>
      <c r="AG124" s="39">
        <v>31.1</v>
      </c>
      <c r="AH124" s="42"/>
      <c r="AI124" s="39"/>
      <c r="AK124" s="39"/>
      <c r="AL124" s="39">
        <v>3</v>
      </c>
      <c r="AM124" s="9"/>
      <c r="AN124" s="9"/>
      <c r="AO124" s="9"/>
      <c r="AP124" s="23"/>
      <c r="AQ124" s="21">
        <f t="shared" si="3"/>
        <v>0.90909090909090917</v>
      </c>
      <c r="AR124" s="23"/>
      <c r="AS124" s="21">
        <f t="shared" si="4"/>
        <v>0.87786259541984724</v>
      </c>
      <c r="AT124" s="23"/>
      <c r="AU124" s="21" t="e">
        <f t="shared" si="5"/>
        <v>#VALUE!</v>
      </c>
    </row>
    <row r="125" spans="1:47" x14ac:dyDescent="0.2">
      <c r="A125" s="39"/>
      <c r="B125" s="39">
        <v>4</v>
      </c>
      <c r="C125" s="52" t="s">
        <v>44</v>
      </c>
      <c r="D125" s="52"/>
      <c r="E125" s="38"/>
      <c r="F125" s="52"/>
      <c r="G125" s="38">
        <v>2.12</v>
      </c>
      <c r="H125" s="52"/>
      <c r="I125" s="38">
        <v>1.82</v>
      </c>
      <c r="J125" s="52"/>
      <c r="K125" s="38">
        <v>1.98</v>
      </c>
      <c r="L125" s="51"/>
      <c r="M125" s="39"/>
      <c r="N125" s="39">
        <v>4</v>
      </c>
      <c r="O125" s="52"/>
      <c r="P125" s="52"/>
      <c r="Q125" s="38"/>
      <c r="R125" s="52"/>
      <c r="S125" s="38">
        <v>1.65</v>
      </c>
      <c r="T125" s="52"/>
      <c r="U125" s="38">
        <v>1.65</v>
      </c>
      <c r="V125" s="52"/>
      <c r="W125" s="38">
        <v>1.78</v>
      </c>
      <c r="Y125" s="39"/>
      <c r="Z125" s="39">
        <v>4</v>
      </c>
      <c r="AA125" s="22"/>
      <c r="AB125" s="22"/>
      <c r="AC125" s="36"/>
      <c r="AD125" s="22"/>
      <c r="AE125" s="39">
        <v>44.6</v>
      </c>
      <c r="AF125" s="42"/>
      <c r="AG125" s="39">
        <v>45.5</v>
      </c>
      <c r="AH125" s="42"/>
      <c r="AI125" s="39">
        <v>49.4</v>
      </c>
      <c r="AK125" s="39"/>
      <c r="AL125" s="39">
        <v>4</v>
      </c>
      <c r="AM125" s="9"/>
      <c r="AN125" s="9"/>
      <c r="AO125" s="9"/>
      <c r="AP125" s="23"/>
      <c r="AQ125" s="21">
        <f t="shared" si="3"/>
        <v>0.77830188679245271</v>
      </c>
      <c r="AR125" s="23"/>
      <c r="AS125" s="21">
        <f t="shared" si="4"/>
        <v>0.90659340659340648</v>
      </c>
      <c r="AT125" s="23"/>
      <c r="AU125" s="21">
        <f t="shared" si="5"/>
        <v>0.89898989898989901</v>
      </c>
    </row>
    <row r="126" spans="1:47" x14ac:dyDescent="0.2">
      <c r="A126" s="39"/>
      <c r="B126" s="39">
        <v>5</v>
      </c>
      <c r="C126" s="52"/>
      <c r="D126" s="52"/>
      <c r="E126" s="38"/>
      <c r="F126" s="52"/>
      <c r="G126" s="38">
        <v>3.27</v>
      </c>
      <c r="H126" s="52"/>
      <c r="I126" s="38">
        <v>2.09</v>
      </c>
      <c r="J126" s="52"/>
      <c r="K126" s="38">
        <v>2.69</v>
      </c>
      <c r="L126" s="51"/>
      <c r="M126" s="39"/>
      <c r="N126" s="39">
        <v>5</v>
      </c>
      <c r="O126" s="52"/>
      <c r="P126" s="52"/>
      <c r="Q126" s="38"/>
      <c r="R126" s="52"/>
      <c r="S126" s="38">
        <v>3.07</v>
      </c>
      <c r="T126" s="52"/>
      <c r="U126" s="38">
        <v>2.0699999999999998</v>
      </c>
      <c r="V126" s="52"/>
      <c r="W126" s="38">
        <v>2.69</v>
      </c>
      <c r="Y126" s="39"/>
      <c r="Z126" s="39">
        <v>5</v>
      </c>
      <c r="AA126" s="22"/>
      <c r="AB126" s="22"/>
      <c r="AC126" s="36"/>
      <c r="AD126" s="22"/>
      <c r="AE126" s="39">
        <v>68.2</v>
      </c>
      <c r="AF126" s="42"/>
      <c r="AG126" s="39">
        <v>53.1</v>
      </c>
      <c r="AH126" s="42"/>
      <c r="AI126" s="39">
        <v>52.8</v>
      </c>
      <c r="AK126" s="39"/>
      <c r="AL126" s="39">
        <v>5</v>
      </c>
      <c r="AM126" s="9"/>
      <c r="AN126" s="9"/>
      <c r="AO126" s="9"/>
      <c r="AP126" s="23"/>
      <c r="AQ126" s="21">
        <f t="shared" si="3"/>
        <v>0.9388379204892966</v>
      </c>
      <c r="AR126" s="23"/>
      <c r="AS126" s="21">
        <f t="shared" si="4"/>
        <v>0.99043062200956933</v>
      </c>
      <c r="AT126" s="23"/>
      <c r="AU126" s="21">
        <f t="shared" si="5"/>
        <v>1</v>
      </c>
    </row>
    <row r="127" spans="1:47" x14ac:dyDescent="0.2">
      <c r="A127" s="39"/>
      <c r="B127" s="39">
        <v>6</v>
      </c>
      <c r="C127" s="52"/>
      <c r="D127" s="52"/>
      <c r="E127" s="38"/>
      <c r="F127" s="52"/>
      <c r="G127" s="38">
        <v>2.11</v>
      </c>
      <c r="H127" s="52"/>
      <c r="I127" s="38">
        <v>2.78</v>
      </c>
      <c r="J127" s="52"/>
      <c r="K127" s="38">
        <v>2.1800000000000002</v>
      </c>
      <c r="L127" s="51"/>
      <c r="M127" s="39"/>
      <c r="N127" s="39">
        <v>6</v>
      </c>
      <c r="O127" s="52"/>
      <c r="P127" s="52"/>
      <c r="Q127" s="38"/>
      <c r="R127" s="52"/>
      <c r="S127" s="38">
        <v>1.8</v>
      </c>
      <c r="T127" s="52"/>
      <c r="U127" s="38">
        <v>2.4900000000000002</v>
      </c>
      <c r="V127" s="52"/>
      <c r="W127" s="38">
        <v>1.94</v>
      </c>
      <c r="Y127" s="39"/>
      <c r="Z127" s="39">
        <v>6</v>
      </c>
      <c r="AA127" s="22"/>
      <c r="AB127" s="22"/>
      <c r="AC127" s="36"/>
      <c r="AD127" s="22"/>
      <c r="AE127" s="39">
        <v>40.6</v>
      </c>
      <c r="AF127" s="42"/>
      <c r="AG127" s="39">
        <v>56.3</v>
      </c>
      <c r="AH127" s="42"/>
      <c r="AI127" s="39">
        <v>44.2</v>
      </c>
      <c r="AK127" s="39"/>
      <c r="AL127" s="39">
        <v>6</v>
      </c>
      <c r="AM127" s="9"/>
      <c r="AN127" s="9"/>
      <c r="AO127" s="9"/>
      <c r="AP127" s="23"/>
      <c r="AQ127" s="21">
        <f t="shared" si="3"/>
        <v>0.85308056872037918</v>
      </c>
      <c r="AR127" s="23"/>
      <c r="AS127" s="21">
        <f t="shared" si="4"/>
        <v>0.89568345323741017</v>
      </c>
      <c r="AT127" s="23"/>
      <c r="AU127" s="21">
        <f t="shared" si="5"/>
        <v>0.88990825688073383</v>
      </c>
    </row>
    <row r="128" spans="1:47" x14ac:dyDescent="0.2">
      <c r="A128" s="59"/>
      <c r="B128" s="59">
        <v>7</v>
      </c>
      <c r="C128" s="60"/>
      <c r="D128" s="60"/>
      <c r="E128" s="60"/>
      <c r="F128" s="60"/>
      <c r="G128" s="60"/>
      <c r="H128" s="60"/>
      <c r="I128" s="60"/>
      <c r="J128" s="60"/>
      <c r="K128" s="60"/>
      <c r="L128" s="63"/>
      <c r="M128" s="59"/>
      <c r="N128" s="59">
        <v>7</v>
      </c>
      <c r="O128" s="60"/>
      <c r="P128" s="60"/>
      <c r="Q128" s="60"/>
      <c r="R128" s="60"/>
      <c r="S128" s="60"/>
      <c r="T128" s="60"/>
      <c r="U128" s="60"/>
      <c r="V128" s="60"/>
      <c r="W128" s="60"/>
      <c r="X128" s="62"/>
      <c r="Y128" s="59"/>
      <c r="Z128" s="59">
        <v>7</v>
      </c>
      <c r="AA128" s="22"/>
      <c r="AB128" s="22"/>
      <c r="AC128" s="77"/>
      <c r="AD128" s="77"/>
      <c r="AE128" s="59"/>
      <c r="AF128" s="59"/>
      <c r="AG128" s="59"/>
      <c r="AH128" s="59"/>
      <c r="AI128" s="59"/>
      <c r="AJ128" s="62"/>
      <c r="AK128" s="59"/>
      <c r="AL128" s="59">
        <v>7</v>
      </c>
      <c r="AM128" s="29"/>
      <c r="AN128" s="29"/>
      <c r="AO128" s="29"/>
      <c r="AP128" s="29"/>
      <c r="AQ128" s="64" t="e">
        <f t="shared" si="3"/>
        <v>#DIV/0!</v>
      </c>
      <c r="AR128" s="29"/>
      <c r="AS128" s="64" t="e">
        <f t="shared" si="4"/>
        <v>#DIV/0!</v>
      </c>
      <c r="AT128" s="29"/>
      <c r="AU128" s="64" t="e">
        <f t="shared" si="5"/>
        <v>#DIV/0!</v>
      </c>
    </row>
    <row r="129" spans="1:47" x14ac:dyDescent="0.2">
      <c r="A129" s="59"/>
      <c r="B129" s="59">
        <v>8</v>
      </c>
      <c r="C129" s="60"/>
      <c r="D129" s="60"/>
      <c r="E129" s="60"/>
      <c r="F129" s="60"/>
      <c r="G129" s="60"/>
      <c r="H129" s="60"/>
      <c r="I129" s="60"/>
      <c r="J129" s="60"/>
      <c r="K129" s="60"/>
      <c r="L129" s="63"/>
      <c r="M129" s="59"/>
      <c r="N129" s="59">
        <v>8</v>
      </c>
      <c r="O129" s="60"/>
      <c r="P129" s="60"/>
      <c r="Q129" s="60"/>
      <c r="R129" s="60"/>
      <c r="S129" s="60"/>
      <c r="T129" s="60"/>
      <c r="U129" s="60"/>
      <c r="V129" s="60"/>
      <c r="W129" s="60"/>
      <c r="X129" s="62"/>
      <c r="Y129" s="59"/>
      <c r="Z129" s="59">
        <v>8</v>
      </c>
      <c r="AA129" s="22"/>
      <c r="AB129" s="22"/>
      <c r="AC129" s="77"/>
      <c r="AD129" s="77"/>
      <c r="AE129" s="59"/>
      <c r="AF129" s="59"/>
      <c r="AG129" s="59"/>
      <c r="AH129" s="59"/>
      <c r="AI129" s="59"/>
      <c r="AJ129" s="62"/>
      <c r="AK129" s="59"/>
      <c r="AL129" s="59">
        <v>8</v>
      </c>
      <c r="AM129" s="29"/>
      <c r="AN129" s="29"/>
      <c r="AO129" s="29"/>
      <c r="AP129" s="29"/>
      <c r="AQ129" s="64" t="e">
        <f t="shared" si="3"/>
        <v>#DIV/0!</v>
      </c>
      <c r="AR129" s="29"/>
      <c r="AS129" s="64" t="e">
        <f t="shared" si="4"/>
        <v>#DIV/0!</v>
      </c>
      <c r="AT129" s="29"/>
      <c r="AU129" s="64" t="e">
        <f t="shared" si="5"/>
        <v>#DIV/0!</v>
      </c>
    </row>
    <row r="130" spans="1:47" x14ac:dyDescent="0.2">
      <c r="A130" s="39"/>
      <c r="B130" s="39">
        <v>9</v>
      </c>
      <c r="C130" s="52"/>
      <c r="D130" s="52"/>
      <c r="E130" s="38"/>
      <c r="F130" s="52"/>
      <c r="G130" s="39">
        <v>1.4</v>
      </c>
      <c r="H130" s="42"/>
      <c r="I130" s="39">
        <v>1.65</v>
      </c>
      <c r="J130" s="42"/>
      <c r="K130" s="39">
        <v>2</v>
      </c>
      <c r="L130" s="51"/>
      <c r="M130" s="39"/>
      <c r="N130" s="39">
        <v>9</v>
      </c>
      <c r="O130" s="52"/>
      <c r="P130" s="52"/>
      <c r="Q130" s="38"/>
      <c r="R130" s="52"/>
      <c r="S130" s="39">
        <v>0.88</v>
      </c>
      <c r="T130" s="42"/>
      <c r="U130" s="39">
        <v>1.22</v>
      </c>
      <c r="V130" s="42"/>
      <c r="W130" s="39">
        <v>1.53</v>
      </c>
      <c r="Y130" s="39"/>
      <c r="Z130" s="39">
        <v>9</v>
      </c>
      <c r="AA130" s="22"/>
      <c r="AB130" s="22"/>
      <c r="AC130" s="36"/>
      <c r="AD130" s="22"/>
      <c r="AE130" s="39">
        <v>22.5</v>
      </c>
      <c r="AF130" s="42"/>
      <c r="AG130" s="39">
        <v>31</v>
      </c>
      <c r="AH130" s="42"/>
      <c r="AI130" s="39">
        <v>39.4</v>
      </c>
      <c r="AK130" s="39"/>
      <c r="AL130" s="39">
        <v>9</v>
      </c>
      <c r="AM130" s="9"/>
      <c r="AN130" s="9"/>
      <c r="AO130" s="9"/>
      <c r="AP130" s="23"/>
      <c r="AQ130" s="21">
        <f t="shared" si="3"/>
        <v>0.62857142857142867</v>
      </c>
      <c r="AR130" s="23"/>
      <c r="AS130" s="21">
        <f t="shared" si="4"/>
        <v>0.73939393939393938</v>
      </c>
      <c r="AT130" s="23"/>
      <c r="AU130" s="21">
        <f t="shared" si="5"/>
        <v>0.76500000000000001</v>
      </c>
    </row>
    <row r="131" spans="1:47" x14ac:dyDescent="0.2">
      <c r="A131" s="39"/>
      <c r="B131" s="39">
        <v>10</v>
      </c>
      <c r="C131" s="52"/>
      <c r="D131" s="52"/>
      <c r="E131" s="38"/>
      <c r="F131" s="52"/>
      <c r="G131" s="39">
        <v>2.14</v>
      </c>
      <c r="H131" s="42"/>
      <c r="I131" s="39">
        <v>2.09</v>
      </c>
      <c r="J131" s="42"/>
      <c r="K131" s="39">
        <v>2.2799999999999998</v>
      </c>
      <c r="L131" s="51"/>
      <c r="M131" s="39"/>
      <c r="N131" s="39">
        <v>10</v>
      </c>
      <c r="O131" s="52"/>
      <c r="P131" s="52"/>
      <c r="Q131" s="38"/>
      <c r="R131" s="52"/>
      <c r="S131" s="39">
        <v>1.7</v>
      </c>
      <c r="T131" s="42"/>
      <c r="U131" s="39">
        <v>1.6</v>
      </c>
      <c r="V131" s="42"/>
      <c r="W131" s="39">
        <v>1.64</v>
      </c>
      <c r="Y131" s="39"/>
      <c r="Z131" s="39">
        <v>10</v>
      </c>
      <c r="AA131" s="22"/>
      <c r="AB131" s="22"/>
      <c r="AC131" s="36"/>
      <c r="AD131" s="22"/>
      <c r="AE131" s="39">
        <v>42.6</v>
      </c>
      <c r="AF131" s="42"/>
      <c r="AG131" s="39">
        <v>41.9</v>
      </c>
      <c r="AH131" s="42"/>
      <c r="AI131" s="39">
        <v>43.6</v>
      </c>
      <c r="AK131" s="39"/>
      <c r="AL131" s="39">
        <v>10</v>
      </c>
      <c r="AM131" s="9"/>
      <c r="AN131" s="9"/>
      <c r="AO131" s="9"/>
      <c r="AP131" s="23"/>
      <c r="AQ131" s="21">
        <f t="shared" si="3"/>
        <v>0.79439252336448596</v>
      </c>
      <c r="AR131" s="23"/>
      <c r="AS131" s="21">
        <f t="shared" si="4"/>
        <v>0.76555023923444987</v>
      </c>
      <c r="AT131" s="23"/>
      <c r="AU131" s="21">
        <f t="shared" si="5"/>
        <v>0.7192982456140351</v>
      </c>
    </row>
    <row r="132" spans="1:47" x14ac:dyDescent="0.2">
      <c r="A132" s="39"/>
      <c r="B132" s="39">
        <v>11</v>
      </c>
      <c r="C132" s="52"/>
      <c r="D132" s="52"/>
      <c r="E132" s="38"/>
      <c r="F132" s="52"/>
      <c r="G132" s="39">
        <v>2.1800000000000002</v>
      </c>
      <c r="H132" s="42"/>
      <c r="I132" s="39">
        <v>2.4</v>
      </c>
      <c r="J132" s="42"/>
      <c r="K132" s="39">
        <v>3.13</v>
      </c>
      <c r="L132" s="51"/>
      <c r="M132" s="39"/>
      <c r="N132" s="39">
        <v>11</v>
      </c>
      <c r="O132" s="52"/>
      <c r="P132" s="52"/>
      <c r="Q132" s="38"/>
      <c r="R132" s="52"/>
      <c r="S132" s="39">
        <v>1.81</v>
      </c>
      <c r="T132" s="42"/>
      <c r="U132" s="39">
        <v>1.93</v>
      </c>
      <c r="V132" s="42"/>
      <c r="W132" s="39">
        <v>2.67</v>
      </c>
      <c r="Y132" s="39"/>
      <c r="Z132" s="39">
        <v>11</v>
      </c>
      <c r="AA132" s="22"/>
      <c r="AB132" s="22"/>
      <c r="AC132" s="36"/>
      <c r="AD132" s="22"/>
      <c r="AE132" s="39">
        <v>42.7</v>
      </c>
      <c r="AF132" s="42"/>
      <c r="AG132" s="39">
        <v>47.7</v>
      </c>
      <c r="AH132" s="42"/>
      <c r="AI132" s="39">
        <v>67.900000000000006</v>
      </c>
      <c r="AK132" s="39"/>
      <c r="AL132" s="39">
        <v>11</v>
      </c>
      <c r="AM132" s="9"/>
      <c r="AN132" s="9"/>
      <c r="AO132" s="9"/>
      <c r="AP132" s="23"/>
      <c r="AQ132" s="21">
        <f t="shared" si="3"/>
        <v>0.83027522935779818</v>
      </c>
      <c r="AR132" s="23"/>
      <c r="AS132" s="21">
        <f t="shared" si="4"/>
        <v>0.8041666666666667</v>
      </c>
      <c r="AT132" s="23"/>
      <c r="AU132" s="21">
        <f t="shared" si="5"/>
        <v>0.85303514376996803</v>
      </c>
    </row>
    <row r="133" spans="1:47" x14ac:dyDescent="0.2">
      <c r="A133" s="39"/>
      <c r="B133" s="39">
        <v>12</v>
      </c>
      <c r="C133" s="52"/>
      <c r="D133" s="52"/>
      <c r="E133" s="38"/>
      <c r="F133" s="52"/>
      <c r="G133" s="39" t="s">
        <v>63</v>
      </c>
      <c r="H133" s="42"/>
      <c r="I133" s="39" t="s">
        <v>63</v>
      </c>
      <c r="J133" s="42"/>
      <c r="K133" s="39" t="s">
        <v>63</v>
      </c>
      <c r="L133" s="51"/>
      <c r="M133" s="39"/>
      <c r="N133" s="39">
        <v>12</v>
      </c>
      <c r="O133" s="52"/>
      <c r="P133" s="52"/>
      <c r="Q133" s="38"/>
      <c r="R133" s="52"/>
      <c r="S133" s="39" t="s">
        <v>57</v>
      </c>
      <c r="T133" s="52"/>
      <c r="U133" s="39" t="s">
        <v>57</v>
      </c>
      <c r="V133" s="42"/>
      <c r="W133" s="39" t="s">
        <v>57</v>
      </c>
      <c r="Y133" s="39"/>
      <c r="Z133" s="39">
        <v>12</v>
      </c>
      <c r="AA133" s="22"/>
      <c r="AB133" s="22"/>
      <c r="AC133" s="36"/>
      <c r="AD133" s="22"/>
      <c r="AE133" s="39" t="s">
        <v>63</v>
      </c>
      <c r="AF133" s="42"/>
      <c r="AG133" s="39" t="s">
        <v>63</v>
      </c>
      <c r="AH133" s="42"/>
      <c r="AI133" s="39" t="s">
        <v>63</v>
      </c>
      <c r="AK133" s="39"/>
      <c r="AL133" s="39">
        <v>12</v>
      </c>
      <c r="AM133" s="9"/>
      <c r="AN133" s="9"/>
      <c r="AO133" s="9"/>
      <c r="AP133" s="23"/>
      <c r="AQ133" s="21" t="e">
        <f t="shared" si="3"/>
        <v>#VALUE!</v>
      </c>
      <c r="AR133" s="23"/>
      <c r="AS133" s="21" t="e">
        <f t="shared" si="4"/>
        <v>#VALUE!</v>
      </c>
      <c r="AT133" s="23"/>
      <c r="AU133" s="21" t="e">
        <f t="shared" si="5"/>
        <v>#VALUE!</v>
      </c>
    </row>
    <row r="134" spans="1:47" x14ac:dyDescent="0.2">
      <c r="A134" s="39"/>
      <c r="B134" s="39">
        <v>13</v>
      </c>
      <c r="C134" s="52"/>
      <c r="D134" s="52"/>
      <c r="E134" s="38"/>
      <c r="F134" s="52"/>
      <c r="G134" s="39" t="s">
        <v>63</v>
      </c>
      <c r="H134" s="42"/>
      <c r="I134" s="39" t="s">
        <v>63</v>
      </c>
      <c r="J134" s="42"/>
      <c r="K134" s="39" t="s">
        <v>63</v>
      </c>
      <c r="L134" s="51"/>
      <c r="M134" s="39"/>
      <c r="N134" s="39">
        <v>13</v>
      </c>
      <c r="O134" s="52"/>
      <c r="P134" s="52"/>
      <c r="Q134" s="38"/>
      <c r="R134" s="52"/>
      <c r="S134" s="39" t="s">
        <v>57</v>
      </c>
      <c r="T134" s="42"/>
      <c r="U134" s="39" t="s">
        <v>57</v>
      </c>
      <c r="V134" s="42"/>
      <c r="W134" s="39" t="s">
        <v>57</v>
      </c>
      <c r="Y134" s="39"/>
      <c r="Z134" s="39">
        <v>13</v>
      </c>
      <c r="AA134" s="22"/>
      <c r="AB134" s="22"/>
      <c r="AC134" s="36"/>
      <c r="AD134" s="22"/>
      <c r="AE134" s="39" t="s">
        <v>63</v>
      </c>
      <c r="AF134" s="42"/>
      <c r="AG134" s="39" t="s">
        <v>63</v>
      </c>
      <c r="AH134" s="42"/>
      <c r="AI134" s="39" t="s">
        <v>63</v>
      </c>
      <c r="AK134" s="39"/>
      <c r="AL134" s="39">
        <v>13</v>
      </c>
      <c r="AM134" s="9"/>
      <c r="AN134" s="9"/>
      <c r="AO134" s="9"/>
      <c r="AP134" s="23"/>
      <c r="AQ134" s="21" t="e">
        <f t="shared" si="3"/>
        <v>#VALUE!</v>
      </c>
      <c r="AR134" s="23"/>
      <c r="AS134" s="21" t="e">
        <f t="shared" si="4"/>
        <v>#VALUE!</v>
      </c>
      <c r="AT134" s="23"/>
      <c r="AU134" s="21" t="e">
        <f t="shared" si="5"/>
        <v>#VALUE!</v>
      </c>
    </row>
    <row r="135" spans="1:47" x14ac:dyDescent="0.2">
      <c r="A135" s="39"/>
      <c r="B135" s="39">
        <v>14</v>
      </c>
      <c r="C135" s="52"/>
      <c r="D135" s="52"/>
      <c r="E135" s="38"/>
      <c r="F135" s="52"/>
      <c r="G135" s="39">
        <v>1.1499999999999999</v>
      </c>
      <c r="H135" s="42"/>
      <c r="I135" s="39">
        <v>1.1299999999999999</v>
      </c>
      <c r="J135" s="42"/>
      <c r="K135" s="39">
        <v>1.4</v>
      </c>
      <c r="L135" s="51"/>
      <c r="M135" s="39"/>
      <c r="N135" s="39">
        <v>14</v>
      </c>
      <c r="O135" s="52"/>
      <c r="P135" s="52"/>
      <c r="Q135" s="38"/>
      <c r="R135" s="52"/>
      <c r="S135" s="39">
        <v>1.18</v>
      </c>
      <c r="T135" s="42"/>
      <c r="U135" s="39">
        <v>1.29</v>
      </c>
      <c r="V135" s="42"/>
      <c r="W135" s="39">
        <v>1.49</v>
      </c>
      <c r="Y135" s="39"/>
      <c r="Z135" s="39">
        <v>14</v>
      </c>
      <c r="AA135" s="22"/>
      <c r="AB135" s="22"/>
      <c r="AC135" s="36"/>
      <c r="AD135" s="22"/>
      <c r="AE135" s="39">
        <v>36.5</v>
      </c>
      <c r="AF135" s="42"/>
      <c r="AG135" s="39">
        <v>46.1</v>
      </c>
      <c r="AH135" s="42"/>
      <c r="AI135" s="39">
        <v>72.8</v>
      </c>
      <c r="AK135" s="39"/>
      <c r="AL135" s="39">
        <v>14</v>
      </c>
      <c r="AM135" s="9"/>
      <c r="AN135" s="9"/>
      <c r="AO135" s="9"/>
      <c r="AP135" s="23"/>
      <c r="AQ135" s="21">
        <f t="shared" si="3"/>
        <v>1.0260869565217392</v>
      </c>
      <c r="AR135" s="23"/>
      <c r="AS135" s="21">
        <f t="shared" si="4"/>
        <v>1.1415929203539825</v>
      </c>
      <c r="AT135" s="23"/>
      <c r="AU135" s="21">
        <f t="shared" si="5"/>
        <v>1.0642857142857143</v>
      </c>
    </row>
    <row r="136" spans="1:47" x14ac:dyDescent="0.2">
      <c r="A136" s="39"/>
      <c r="B136" s="39">
        <v>15</v>
      </c>
      <c r="C136" s="52"/>
      <c r="D136" s="52"/>
      <c r="E136" s="38"/>
      <c r="F136" s="52"/>
      <c r="G136" s="39">
        <v>2.84</v>
      </c>
      <c r="H136" s="42"/>
      <c r="I136" s="39">
        <v>2.79</v>
      </c>
      <c r="J136" s="42"/>
      <c r="K136" s="39">
        <v>3.01</v>
      </c>
      <c r="L136" s="51"/>
      <c r="M136" s="39"/>
      <c r="N136" s="39">
        <v>15</v>
      </c>
      <c r="O136" s="52"/>
      <c r="P136" s="52"/>
      <c r="Q136" s="38"/>
      <c r="R136" s="52"/>
      <c r="S136" s="39">
        <v>2.5299999999999998</v>
      </c>
      <c r="T136" s="42"/>
      <c r="U136" s="39">
        <v>2.35</v>
      </c>
      <c r="V136" s="42"/>
      <c r="W136" s="39">
        <v>2.5299999999999998</v>
      </c>
      <c r="Y136" s="39"/>
      <c r="Z136" s="39">
        <v>15</v>
      </c>
      <c r="AA136" s="22"/>
      <c r="AB136" s="22"/>
      <c r="AC136" s="36"/>
      <c r="AD136" s="22"/>
      <c r="AE136" s="39">
        <v>61.8</v>
      </c>
      <c r="AF136" s="42"/>
      <c r="AG136" s="39">
        <v>67.900000000000006</v>
      </c>
      <c r="AH136" s="42"/>
      <c r="AI136" s="39">
        <v>61.5</v>
      </c>
      <c r="AK136" s="39"/>
      <c r="AL136" s="39">
        <v>15</v>
      </c>
      <c r="AM136" s="9"/>
      <c r="AN136" s="9"/>
      <c r="AO136" s="9"/>
      <c r="AP136" s="23"/>
      <c r="AQ136" s="21">
        <f t="shared" si="3"/>
        <v>0.89084507042253513</v>
      </c>
      <c r="AR136" s="23"/>
      <c r="AS136" s="21">
        <f t="shared" si="4"/>
        <v>0.84229390681003591</v>
      </c>
      <c r="AT136" s="23"/>
      <c r="AU136" s="21">
        <f t="shared" si="5"/>
        <v>0.84053156146179397</v>
      </c>
    </row>
    <row r="137" spans="1:47" x14ac:dyDescent="0.2">
      <c r="A137" s="39"/>
      <c r="B137" s="39">
        <v>16</v>
      </c>
      <c r="C137" s="52"/>
      <c r="D137" s="52"/>
      <c r="E137" s="38"/>
      <c r="F137" s="52"/>
      <c r="G137" s="39">
        <v>1.4</v>
      </c>
      <c r="H137" s="42"/>
      <c r="I137" s="39">
        <v>1.45</v>
      </c>
      <c r="J137" s="42"/>
      <c r="K137" s="39">
        <v>1.46</v>
      </c>
      <c r="L137" s="51"/>
      <c r="M137" s="39"/>
      <c r="N137" s="39">
        <v>16</v>
      </c>
      <c r="O137" s="52"/>
      <c r="P137" s="52"/>
      <c r="Q137" s="38"/>
      <c r="R137" s="52"/>
      <c r="S137" s="39">
        <v>1.18</v>
      </c>
      <c r="T137" s="42"/>
      <c r="U137" s="39">
        <v>1.25</v>
      </c>
      <c r="V137" s="42"/>
      <c r="W137" s="39">
        <v>1.27</v>
      </c>
      <c r="Y137" s="39"/>
      <c r="Z137" s="39">
        <v>16</v>
      </c>
      <c r="AA137" s="22"/>
      <c r="AB137" s="22"/>
      <c r="AC137" s="36"/>
      <c r="AD137" s="22"/>
      <c r="AE137" s="39">
        <v>28.7</v>
      </c>
      <c r="AF137" s="42"/>
      <c r="AG137" s="39">
        <v>30.4</v>
      </c>
      <c r="AH137" s="42"/>
      <c r="AI137" s="39">
        <v>30.1</v>
      </c>
      <c r="AK137" s="39"/>
      <c r="AL137" s="39">
        <v>16</v>
      </c>
      <c r="AM137" s="9"/>
      <c r="AN137" s="9"/>
      <c r="AO137" s="9"/>
      <c r="AP137" s="23"/>
      <c r="AQ137" s="21">
        <f t="shared" si="3"/>
        <v>0.84285714285714286</v>
      </c>
      <c r="AR137" s="23"/>
      <c r="AS137" s="21">
        <f t="shared" si="4"/>
        <v>0.86206896551724144</v>
      </c>
      <c r="AT137" s="23"/>
      <c r="AU137" s="21">
        <f t="shared" si="5"/>
        <v>0.86986301369863017</v>
      </c>
    </row>
    <row r="138" spans="1:47" x14ac:dyDescent="0.2">
      <c r="A138" s="54"/>
      <c r="B138" s="54"/>
      <c r="C138" s="85"/>
      <c r="D138" s="85"/>
      <c r="E138" s="86"/>
      <c r="F138" s="85"/>
      <c r="G138" s="9"/>
      <c r="H138" s="9"/>
      <c r="I138" s="9"/>
      <c r="J138" s="23"/>
      <c r="K138" s="23"/>
      <c r="L138" s="51"/>
      <c r="M138" s="38"/>
      <c r="N138" s="38"/>
      <c r="O138" s="52"/>
      <c r="P138" s="52"/>
      <c r="Q138" s="38"/>
      <c r="R138" s="52"/>
      <c r="V138" s="1"/>
      <c r="W138" s="1"/>
      <c r="Y138" s="55"/>
      <c r="Z138" s="55"/>
      <c r="AA138" s="87"/>
      <c r="AB138" s="87"/>
      <c r="AC138" s="84"/>
      <c r="AD138" s="87"/>
      <c r="AE138" s="55"/>
      <c r="AF138" s="55"/>
      <c r="AG138" s="55"/>
      <c r="AH138" s="22"/>
      <c r="AI138" s="22"/>
      <c r="AK138" s="9"/>
      <c r="AL138" s="9"/>
      <c r="AM138" s="9"/>
      <c r="AN138" s="9"/>
      <c r="AO138" s="9"/>
      <c r="AP138" s="23"/>
      <c r="AQ138" s="21" t="e">
        <f t="shared" si="3"/>
        <v>#DIV/0!</v>
      </c>
      <c r="AR138" s="23"/>
      <c r="AS138" s="21" t="e">
        <f t="shared" si="4"/>
        <v>#DIV/0!</v>
      </c>
      <c r="AT138" s="23"/>
      <c r="AU138" s="21" t="e">
        <f t="shared" si="5"/>
        <v>#DIV/0!</v>
      </c>
    </row>
    <row r="139" spans="1:47" x14ac:dyDescent="0.2">
      <c r="A139" s="89"/>
      <c r="B139" s="90">
        <v>17</v>
      </c>
      <c r="C139" s="42"/>
      <c r="D139" s="42"/>
      <c r="E139" s="90"/>
      <c r="F139" s="97">
        <v>1.5216300988210918</v>
      </c>
      <c r="G139" s="97">
        <v>2.3371676723043846</v>
      </c>
      <c r="H139" s="97">
        <v>2.537344653667871</v>
      </c>
      <c r="I139" s="97">
        <v>2.3137394587359985</v>
      </c>
      <c r="J139" s="42"/>
      <c r="K139" s="42"/>
      <c r="L139" s="41"/>
      <c r="M139" s="91"/>
      <c r="N139" s="90">
        <v>17</v>
      </c>
      <c r="O139" s="42"/>
      <c r="P139" s="42"/>
      <c r="Q139" s="90"/>
      <c r="R139" s="98">
        <v>1.3643660816117229</v>
      </c>
      <c r="S139" s="98">
        <v>1.9277804979976423</v>
      </c>
      <c r="T139" s="98">
        <v>2.2820424460930315</v>
      </c>
      <c r="U139" s="98">
        <v>2.4138387917187272</v>
      </c>
      <c r="V139" s="23"/>
      <c r="W139" s="23"/>
      <c r="Y139" s="91"/>
      <c r="Z139" s="90">
        <v>17</v>
      </c>
      <c r="AA139" s="42"/>
      <c r="AB139" s="42"/>
      <c r="AC139" s="90"/>
      <c r="AD139" s="100">
        <v>33.605075901766575</v>
      </c>
      <c r="AE139" s="100">
        <v>47.599518469077587</v>
      </c>
      <c r="AF139" s="100">
        <v>56.069838970344769</v>
      </c>
      <c r="AG139" s="101">
        <v>56.53018247584842</v>
      </c>
      <c r="AH139" s="42"/>
      <c r="AI139" s="42"/>
      <c r="AK139" s="89"/>
      <c r="AL139" s="90">
        <v>17</v>
      </c>
      <c r="AM139" s="90"/>
      <c r="AN139" s="90"/>
      <c r="AO139" s="90"/>
      <c r="AP139" s="99">
        <v>0.89664766927835371</v>
      </c>
      <c r="AQ139" s="99">
        <v>0.82483619846448686</v>
      </c>
      <c r="AR139" s="99">
        <v>0.89938213273242718</v>
      </c>
      <c r="AS139" s="99">
        <v>1.0432630098452889</v>
      </c>
      <c r="AT139" s="42"/>
      <c r="AU139" s="42"/>
    </row>
    <row r="140" spans="1:47" x14ac:dyDescent="0.2">
      <c r="A140" s="89"/>
      <c r="B140" s="90">
        <v>18</v>
      </c>
      <c r="C140" s="42"/>
      <c r="D140" s="42"/>
      <c r="E140" s="90"/>
      <c r="F140" s="92">
        <v>2.2636653300947991</v>
      </c>
      <c r="G140" s="92">
        <v>2.1889262198279447</v>
      </c>
      <c r="H140" s="92">
        <v>2.4140553304319639</v>
      </c>
      <c r="I140" s="92">
        <v>1.7194647181113654</v>
      </c>
      <c r="J140" s="42"/>
      <c r="K140" s="42"/>
      <c r="L140" s="41"/>
      <c r="M140" s="91"/>
      <c r="N140" s="91"/>
      <c r="O140" s="42"/>
      <c r="P140" s="42"/>
      <c r="Q140" s="90"/>
      <c r="R140" s="92">
        <v>2.586276737985655</v>
      </c>
      <c r="S140" s="92">
        <v>2.334928277007152</v>
      </c>
      <c r="T140" s="92">
        <v>2.4460320516291434</v>
      </c>
      <c r="U140" s="92">
        <v>1.6535917360843821</v>
      </c>
      <c r="V140" s="42"/>
      <c r="W140" s="42"/>
      <c r="Y140" s="91"/>
      <c r="Z140" s="90">
        <v>18</v>
      </c>
      <c r="AA140" s="42"/>
      <c r="AB140" s="42"/>
      <c r="AC140" s="90"/>
      <c r="AD140" s="101">
        <v>59.318273807010449</v>
      </c>
      <c r="AE140" s="101">
        <v>52.470298359711279</v>
      </c>
      <c r="AF140" s="101">
        <v>63.204962574396468</v>
      </c>
      <c r="AG140" s="101">
        <v>43.40135790247723</v>
      </c>
      <c r="AH140" s="42"/>
      <c r="AI140" s="42"/>
      <c r="AK140" s="89"/>
      <c r="AL140" s="90"/>
      <c r="AM140" s="90"/>
      <c r="AN140" s="90"/>
      <c r="AO140" s="90"/>
      <c r="AP140" s="94">
        <v>1.1425172721434689</v>
      </c>
      <c r="AQ140" s="94">
        <v>1.0667003098855856</v>
      </c>
      <c r="AR140" s="94">
        <v>1.0132460597709074</v>
      </c>
      <c r="AS140" s="94">
        <v>0.96168983211278847</v>
      </c>
      <c r="AT140" s="42"/>
      <c r="AU140" s="42"/>
    </row>
    <row r="141" spans="1:47" x14ac:dyDescent="0.2">
      <c r="A141" s="89"/>
      <c r="B141" s="90"/>
      <c r="C141" s="42"/>
      <c r="D141" s="42"/>
      <c r="E141" s="90"/>
      <c r="F141" s="90"/>
      <c r="G141" s="90"/>
      <c r="H141" s="90"/>
      <c r="I141" s="90"/>
      <c r="J141" s="22"/>
      <c r="K141" s="22"/>
      <c r="L141" s="4"/>
      <c r="M141" s="91"/>
      <c r="N141" s="91"/>
      <c r="O141" s="42"/>
      <c r="P141" s="42"/>
      <c r="Q141" s="90"/>
      <c r="R141" s="90"/>
      <c r="S141" s="90"/>
      <c r="T141" s="90"/>
      <c r="U141" s="90"/>
      <c r="V141" s="42"/>
      <c r="W141" s="42"/>
      <c r="Y141" s="91"/>
      <c r="Z141" s="90"/>
      <c r="AA141" s="42"/>
      <c r="AB141" s="42"/>
      <c r="AC141" s="90"/>
      <c r="AD141" s="90"/>
      <c r="AE141" s="90"/>
      <c r="AF141" s="90"/>
      <c r="AG141" s="91"/>
      <c r="AH141" s="22"/>
      <c r="AI141" s="22"/>
      <c r="AK141" s="89"/>
      <c r="AL141" s="90"/>
      <c r="AM141" s="90"/>
      <c r="AN141" s="90"/>
      <c r="AO141" s="90"/>
      <c r="AP141" s="90"/>
      <c r="AQ141" s="90"/>
      <c r="AR141" s="90"/>
      <c r="AS141" s="90"/>
      <c r="AT141" s="23"/>
      <c r="AU141" s="23"/>
    </row>
    <row r="142" spans="1:47" x14ac:dyDescent="0.2">
      <c r="A142" s="89"/>
      <c r="B142" s="90"/>
      <c r="C142" s="42"/>
      <c r="D142" s="42"/>
      <c r="E142" s="90"/>
      <c r="F142" s="90"/>
      <c r="G142" s="90"/>
      <c r="H142" s="90"/>
      <c r="I142" s="90"/>
      <c r="J142" s="22"/>
      <c r="K142" s="22"/>
      <c r="L142" s="4"/>
      <c r="M142" s="91"/>
      <c r="N142" s="91"/>
      <c r="O142" s="22"/>
      <c r="P142" s="22"/>
      <c r="Q142" s="91"/>
      <c r="R142" s="91"/>
      <c r="S142" s="91"/>
      <c r="T142" s="91"/>
      <c r="U142" s="91"/>
      <c r="V142" s="23"/>
      <c r="W142" s="23"/>
      <c r="Y142" s="91"/>
      <c r="Z142" s="90"/>
      <c r="AA142" s="42"/>
      <c r="AB142" s="42"/>
      <c r="AC142" s="90"/>
      <c r="AD142" s="90"/>
      <c r="AE142" s="90"/>
      <c r="AF142" s="90"/>
      <c r="AG142" s="91"/>
      <c r="AH142" s="22"/>
      <c r="AI142" s="22"/>
      <c r="AK142" s="89"/>
      <c r="AL142" s="90"/>
      <c r="AM142" s="90"/>
      <c r="AN142" s="90"/>
      <c r="AO142" s="90"/>
      <c r="AP142" s="90"/>
      <c r="AQ142" s="90"/>
      <c r="AR142" s="90"/>
      <c r="AS142" s="90"/>
      <c r="AT142" s="23"/>
      <c r="AU142" s="23"/>
    </row>
    <row r="143" spans="1:47" x14ac:dyDescent="0.2">
      <c r="A143" s="89"/>
      <c r="B143" s="90"/>
      <c r="C143" s="42"/>
      <c r="D143" s="42"/>
      <c r="E143" s="90"/>
      <c r="F143" s="90"/>
      <c r="G143" s="90"/>
      <c r="H143" s="90"/>
      <c r="I143" s="90"/>
      <c r="J143" s="22"/>
      <c r="K143" s="22"/>
      <c r="L143" s="4"/>
      <c r="M143" s="102"/>
      <c r="N143" s="102"/>
      <c r="O143" s="79"/>
      <c r="P143" s="79"/>
      <c r="Q143" s="102"/>
      <c r="R143" s="102"/>
      <c r="S143" s="102"/>
      <c r="T143" s="102"/>
      <c r="U143" s="102"/>
      <c r="V143" s="76"/>
      <c r="W143" s="76"/>
      <c r="Y143" s="91"/>
      <c r="Z143" s="90"/>
      <c r="AA143" s="42"/>
      <c r="AB143" s="42"/>
      <c r="AC143" s="90"/>
      <c r="AD143" s="90"/>
      <c r="AE143" s="90"/>
      <c r="AF143" s="90"/>
      <c r="AG143" s="91"/>
      <c r="AH143" s="22"/>
      <c r="AI143" s="22"/>
      <c r="AK143" s="89"/>
      <c r="AL143" s="89"/>
      <c r="AM143" s="89"/>
      <c r="AN143" s="89"/>
      <c r="AO143" s="89"/>
      <c r="AP143" s="89"/>
      <c r="AQ143" s="89"/>
      <c r="AR143" s="89"/>
      <c r="AS143" s="89"/>
      <c r="AT143" s="23"/>
      <c r="AU143" s="23"/>
    </row>
    <row r="144" spans="1:47" x14ac:dyDescent="0.2">
      <c r="B144" s="41"/>
      <c r="C144" s="41"/>
      <c r="D144" s="41"/>
      <c r="E144" s="41"/>
      <c r="F144" s="41"/>
      <c r="G144" s="41"/>
      <c r="H144" s="41"/>
      <c r="I144" s="41"/>
      <c r="M144" s="93"/>
      <c r="N144" s="93"/>
      <c r="O144" s="93"/>
      <c r="P144" s="93"/>
      <c r="Q144" s="93"/>
      <c r="R144" s="93"/>
      <c r="S144" s="93"/>
      <c r="T144" s="93"/>
      <c r="U144" s="93"/>
      <c r="V144" s="93"/>
      <c r="W144" s="93"/>
    </row>
  </sheetData>
  <mergeCells count="34">
    <mergeCell ref="D118:I118"/>
    <mergeCell ref="P118:U118"/>
    <mergeCell ref="AB118:AG118"/>
    <mergeCell ref="D78:I78"/>
    <mergeCell ref="D79:I79"/>
    <mergeCell ref="A117:K117"/>
    <mergeCell ref="M117:W117"/>
    <mergeCell ref="Y80:Z80"/>
    <mergeCell ref="D119:I119"/>
    <mergeCell ref="P119:U119"/>
    <mergeCell ref="AB119:AG119"/>
    <mergeCell ref="A120:B120"/>
    <mergeCell ref="M120:N120"/>
    <mergeCell ref="Y120:Z120"/>
    <mergeCell ref="A2:K2"/>
    <mergeCell ref="A3:K4"/>
    <mergeCell ref="A5:B5"/>
    <mergeCell ref="A80:B80"/>
    <mergeCell ref="P78:U78"/>
    <mergeCell ref="P79:U79"/>
    <mergeCell ref="M80:N80"/>
    <mergeCell ref="D44:I44"/>
    <mergeCell ref="D45:I45"/>
    <mergeCell ref="A46:B46"/>
    <mergeCell ref="A43:K43"/>
    <mergeCell ref="M44:V45"/>
    <mergeCell ref="A77:K77"/>
    <mergeCell ref="M77:W77"/>
    <mergeCell ref="M43:V43"/>
    <mergeCell ref="AN118:AS118"/>
    <mergeCell ref="AN119:AS119"/>
    <mergeCell ref="AK120:AL120"/>
    <mergeCell ref="AB78:AG78"/>
    <mergeCell ref="AB79:AG7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U158"/>
  <sheetViews>
    <sheetView topLeftCell="A2" zoomScale="85" zoomScaleNormal="80" workbookViewId="0">
      <selection activeCell="AA133" sqref="AA133"/>
    </sheetView>
  </sheetViews>
  <sheetFormatPr baseColWidth="10" defaultColWidth="8.83203125" defaultRowHeight="15" x14ac:dyDescent="0.2"/>
  <cols>
    <col min="1" max="1" width="32.5" bestFit="1" customWidth="1"/>
    <col min="13" max="13" width="28.5" bestFit="1" customWidth="1"/>
    <col min="14" max="14" width="12.5" bestFit="1" customWidth="1"/>
    <col min="15" max="16" width="13" bestFit="1" customWidth="1"/>
    <col min="17" max="17" width="13.83203125" bestFit="1" customWidth="1"/>
    <col min="23" max="23" width="13.83203125" bestFit="1" customWidth="1"/>
    <col min="29" max="29" width="13.83203125" bestFit="1" customWidth="1"/>
    <col min="35" max="35" width="13.83203125" bestFit="1" customWidth="1"/>
    <col min="40" max="40" width="20.5" bestFit="1" customWidth="1"/>
  </cols>
  <sheetData>
    <row r="2" spans="1:39" ht="19" x14ac:dyDescent="0.25">
      <c r="A2" s="125" t="s">
        <v>0</v>
      </c>
      <c r="B2" s="125"/>
      <c r="C2" s="125"/>
      <c r="D2" s="125"/>
      <c r="E2" s="125"/>
      <c r="F2" s="125"/>
      <c r="G2" s="125"/>
      <c r="H2" s="125"/>
      <c r="I2" s="125"/>
      <c r="J2" s="125"/>
      <c r="K2" s="125"/>
      <c r="AK2" s="19"/>
      <c r="AL2" s="19"/>
      <c r="AM2" s="19"/>
    </row>
    <row r="3" spans="1:39" x14ac:dyDescent="0.2">
      <c r="A3" s="119" t="s">
        <v>32</v>
      </c>
      <c r="B3" s="119"/>
      <c r="C3" s="119"/>
      <c r="D3" s="119"/>
      <c r="E3" s="119"/>
      <c r="F3" s="119"/>
      <c r="G3" s="119"/>
      <c r="H3" s="119"/>
      <c r="I3" s="119"/>
      <c r="J3" s="119"/>
      <c r="K3" s="119"/>
    </row>
    <row r="4" spans="1:39" x14ac:dyDescent="0.2">
      <c r="A4" s="119"/>
      <c r="B4" s="119"/>
      <c r="C4" s="119"/>
      <c r="D4" s="119"/>
      <c r="E4" s="119"/>
      <c r="F4" s="119"/>
      <c r="G4" s="119"/>
      <c r="H4" s="119"/>
      <c r="I4" s="119"/>
      <c r="J4" s="119"/>
      <c r="K4" s="119"/>
    </row>
    <row r="5" spans="1:39" ht="19" x14ac:dyDescent="0.25">
      <c r="A5" s="121" t="s">
        <v>4</v>
      </c>
      <c r="B5" s="121"/>
      <c r="C5" s="8" t="s">
        <v>7</v>
      </c>
      <c r="D5" s="7" t="s">
        <v>66</v>
      </c>
      <c r="E5" s="7" t="s">
        <v>34</v>
      </c>
      <c r="F5" s="8">
        <v>5</v>
      </c>
      <c r="G5" s="8">
        <v>10</v>
      </c>
      <c r="H5" s="8">
        <v>15</v>
      </c>
      <c r="I5" s="8">
        <v>20</v>
      </c>
      <c r="J5" s="8">
        <v>25</v>
      </c>
      <c r="K5" s="8">
        <v>30</v>
      </c>
      <c r="M5" s="9" t="s">
        <v>11</v>
      </c>
      <c r="N5" s="9" t="s">
        <v>38</v>
      </c>
      <c r="O5" s="9" t="s">
        <v>39</v>
      </c>
      <c r="Q5" s="69" t="s">
        <v>21</v>
      </c>
      <c r="R5" s="69"/>
      <c r="S5" s="69"/>
      <c r="T5" s="69"/>
      <c r="Y5" s="69" t="s">
        <v>20</v>
      </c>
      <c r="Z5" s="69"/>
      <c r="AA5" s="69"/>
      <c r="AB5" s="69"/>
      <c r="AE5" s="69" t="s">
        <v>22</v>
      </c>
      <c r="AF5" s="69"/>
      <c r="AG5" s="69"/>
      <c r="AH5" s="69"/>
      <c r="AJ5" s="20" t="s">
        <v>36</v>
      </c>
    </row>
    <row r="6" spans="1:39" ht="19" x14ac:dyDescent="0.25">
      <c r="A6" s="8" t="s">
        <v>5</v>
      </c>
      <c r="B6" s="8" t="s">
        <v>6</v>
      </c>
      <c r="C6" s="8"/>
      <c r="D6" s="7"/>
      <c r="E6" s="7"/>
      <c r="F6" s="8"/>
      <c r="G6" s="8"/>
      <c r="H6" s="8"/>
      <c r="I6" s="8"/>
      <c r="J6" s="8"/>
      <c r="K6" s="8"/>
      <c r="N6" s="9"/>
      <c r="O6" s="9"/>
      <c r="Q6" s="11" t="s">
        <v>11</v>
      </c>
      <c r="R6" s="12" t="s">
        <v>8</v>
      </c>
      <c r="S6" s="12" t="s">
        <v>9</v>
      </c>
      <c r="T6" s="12" t="s">
        <v>10</v>
      </c>
      <c r="Y6" s="11" t="s">
        <v>11</v>
      </c>
      <c r="Z6" s="12" t="s">
        <v>8</v>
      </c>
      <c r="AA6" s="12" t="s">
        <v>9</v>
      </c>
      <c r="AB6" s="12" t="s">
        <v>10</v>
      </c>
      <c r="AE6" s="11" t="s">
        <v>11</v>
      </c>
      <c r="AF6" s="12" t="s">
        <v>8</v>
      </c>
      <c r="AG6" s="12" t="s">
        <v>9</v>
      </c>
      <c r="AH6" s="12" t="s">
        <v>10</v>
      </c>
      <c r="AJ6" s="9"/>
    </row>
    <row r="7" spans="1:39" x14ac:dyDescent="0.2">
      <c r="A7" s="71" t="s">
        <v>68</v>
      </c>
      <c r="B7" s="39">
        <v>1</v>
      </c>
      <c r="C7" s="9" t="s">
        <v>30</v>
      </c>
      <c r="D7" s="9" t="s">
        <v>60</v>
      </c>
      <c r="E7" s="39" t="s">
        <v>63</v>
      </c>
      <c r="F7" s="58">
        <v>35</v>
      </c>
      <c r="G7" s="58">
        <v>34</v>
      </c>
      <c r="H7" s="58">
        <v>33</v>
      </c>
      <c r="I7" s="58">
        <v>34</v>
      </c>
      <c r="J7" s="58">
        <v>35</v>
      </c>
      <c r="K7" s="58">
        <v>35</v>
      </c>
      <c r="M7" s="39">
        <v>1</v>
      </c>
      <c r="N7" s="39">
        <v>104.7</v>
      </c>
      <c r="O7" s="39" t="s">
        <v>63</v>
      </c>
      <c r="P7" s="10"/>
      <c r="Q7" s="39"/>
      <c r="R7" s="13">
        <v>500</v>
      </c>
      <c r="S7" s="9">
        <v>350</v>
      </c>
      <c r="T7" s="9">
        <f>S7-R7</f>
        <v>-150</v>
      </c>
      <c r="Y7" s="39">
        <v>1</v>
      </c>
      <c r="Z7" s="13">
        <v>61.9</v>
      </c>
      <c r="AA7" s="9">
        <v>61</v>
      </c>
      <c r="AB7" s="9">
        <f>AA7-Z7</f>
        <v>-0.89999999999999858</v>
      </c>
      <c r="AE7" s="39"/>
      <c r="AF7" s="13">
        <v>609</v>
      </c>
      <c r="AG7" s="9">
        <v>500</v>
      </c>
      <c r="AH7" s="9">
        <f>AG7-AF7</f>
        <v>-109</v>
      </c>
      <c r="AJ7" s="9">
        <v>28</v>
      </c>
    </row>
    <row r="8" spans="1:39" x14ac:dyDescent="0.2">
      <c r="A8" s="71" t="s">
        <v>69</v>
      </c>
      <c r="B8" s="39">
        <v>2</v>
      </c>
      <c r="C8" s="9" t="s">
        <v>30</v>
      </c>
      <c r="D8" s="9" t="s">
        <v>60</v>
      </c>
      <c r="E8" s="58">
        <v>37.700000000000003</v>
      </c>
      <c r="F8" s="58" t="s">
        <v>63</v>
      </c>
      <c r="G8" s="58">
        <v>37.700000000000003</v>
      </c>
      <c r="H8" s="58" t="s">
        <v>63</v>
      </c>
      <c r="I8" s="58">
        <v>28.27</v>
      </c>
      <c r="J8" s="58" t="s">
        <v>63</v>
      </c>
      <c r="K8" s="58">
        <v>38.4</v>
      </c>
      <c r="M8" s="39">
        <v>2</v>
      </c>
      <c r="N8" s="39">
        <v>105.3</v>
      </c>
      <c r="O8" s="39">
        <v>29.2</v>
      </c>
      <c r="P8" s="10"/>
      <c r="Q8" s="39"/>
      <c r="R8" s="13">
        <v>559</v>
      </c>
      <c r="S8" s="9">
        <v>49.3</v>
      </c>
      <c r="T8" s="9">
        <f t="shared" ref="T8:T22" si="0">S8-R8</f>
        <v>-509.7</v>
      </c>
      <c r="Y8" s="39">
        <v>2</v>
      </c>
      <c r="Z8" s="13">
        <v>55.4</v>
      </c>
      <c r="AA8" s="9">
        <v>54.7</v>
      </c>
      <c r="AB8" s="9">
        <f t="shared" ref="AB8:AB21" si="1">AA8-Z8</f>
        <v>-0.69999999999999574</v>
      </c>
      <c r="AE8" s="39"/>
      <c r="AF8" s="13">
        <v>950</v>
      </c>
      <c r="AG8" s="9">
        <v>730</v>
      </c>
      <c r="AH8" s="9">
        <f t="shared" ref="AH8:AH29" si="2">AG8-AF8</f>
        <v>-220</v>
      </c>
      <c r="AJ8" s="9">
        <v>24</v>
      </c>
    </row>
    <row r="9" spans="1:39" x14ac:dyDescent="0.2">
      <c r="A9" s="71" t="s">
        <v>70</v>
      </c>
      <c r="B9" s="39">
        <v>3</v>
      </c>
      <c r="C9" s="9" t="s">
        <v>44</v>
      </c>
      <c r="D9" s="9" t="s">
        <v>60</v>
      </c>
      <c r="E9" s="39" t="s">
        <v>63</v>
      </c>
      <c r="F9" s="58">
        <v>38.06</v>
      </c>
      <c r="G9" s="39">
        <v>38.299999999999997</v>
      </c>
      <c r="H9" s="39">
        <v>38.200000000000003</v>
      </c>
      <c r="I9" s="39">
        <v>38.200000000000003</v>
      </c>
      <c r="J9" s="39">
        <v>38.299999999999997</v>
      </c>
      <c r="K9" s="39">
        <v>38.299999999999997</v>
      </c>
      <c r="M9" s="39">
        <v>3</v>
      </c>
      <c r="N9" s="39">
        <v>102</v>
      </c>
      <c r="O9" s="39">
        <v>28.2</v>
      </c>
      <c r="P9" s="10"/>
      <c r="Q9" s="39"/>
      <c r="R9" s="13">
        <v>559</v>
      </c>
      <c r="S9" s="9">
        <v>300</v>
      </c>
      <c r="T9" s="9">
        <f t="shared" si="0"/>
        <v>-259</v>
      </c>
      <c r="Y9" s="39">
        <v>3</v>
      </c>
      <c r="Z9" s="13">
        <v>93.5</v>
      </c>
      <c r="AA9" s="9">
        <v>93.2</v>
      </c>
      <c r="AB9" s="9">
        <f t="shared" si="1"/>
        <v>-0.29999999999999716</v>
      </c>
      <c r="AE9" s="39"/>
      <c r="AF9" s="13">
        <v>800</v>
      </c>
      <c r="AG9" s="9">
        <v>400</v>
      </c>
      <c r="AH9" s="9">
        <f t="shared" si="2"/>
        <v>-400</v>
      </c>
      <c r="AJ9" s="9" t="s">
        <v>35</v>
      </c>
    </row>
    <row r="10" spans="1:39" x14ac:dyDescent="0.2">
      <c r="A10" s="71" t="s">
        <v>71</v>
      </c>
      <c r="B10" s="39">
        <v>4</v>
      </c>
      <c r="C10" s="9" t="s">
        <v>44</v>
      </c>
      <c r="D10" s="9" t="s">
        <v>60</v>
      </c>
      <c r="E10" s="39">
        <v>34.799999999999997</v>
      </c>
      <c r="F10" s="39">
        <v>34.799999999999997</v>
      </c>
      <c r="G10" s="39">
        <v>32.4</v>
      </c>
      <c r="H10" s="39">
        <v>32.9</v>
      </c>
      <c r="I10" s="39">
        <v>32.9</v>
      </c>
      <c r="J10" s="39">
        <v>32.299999999999997</v>
      </c>
      <c r="K10" s="39">
        <v>33.6</v>
      </c>
      <c r="M10" s="39">
        <v>4</v>
      </c>
      <c r="N10" s="39">
        <v>102.1</v>
      </c>
      <c r="O10" s="39" t="s">
        <v>63</v>
      </c>
      <c r="P10" s="10"/>
      <c r="Q10" s="39"/>
      <c r="R10" s="13"/>
      <c r="S10" s="9"/>
      <c r="T10" s="9">
        <v>-1500</v>
      </c>
      <c r="Y10" s="39">
        <v>4</v>
      </c>
      <c r="Z10" s="13">
        <v>90.2</v>
      </c>
      <c r="AA10" s="9">
        <v>90.5</v>
      </c>
      <c r="AB10" s="9">
        <f t="shared" si="1"/>
        <v>0.29999999999999716</v>
      </c>
      <c r="AE10" s="39"/>
      <c r="AF10" s="13">
        <v>580</v>
      </c>
      <c r="AG10" s="9">
        <v>230</v>
      </c>
      <c r="AH10" s="9">
        <f t="shared" si="2"/>
        <v>-350</v>
      </c>
      <c r="AJ10" s="9" t="s">
        <v>35</v>
      </c>
    </row>
    <row r="11" spans="1:39" x14ac:dyDescent="0.2">
      <c r="A11" s="71" t="s">
        <v>72</v>
      </c>
      <c r="B11" s="39">
        <v>5</v>
      </c>
      <c r="C11" s="9" t="s">
        <v>44</v>
      </c>
      <c r="D11" s="9" t="s">
        <v>60</v>
      </c>
      <c r="E11" s="39">
        <v>37.6</v>
      </c>
      <c r="F11" s="39">
        <v>37.9</v>
      </c>
      <c r="G11" s="39">
        <v>38.1</v>
      </c>
      <c r="H11" s="39">
        <v>38.299999999999997</v>
      </c>
      <c r="I11" s="39">
        <v>38.5</v>
      </c>
      <c r="J11" s="39">
        <v>38.799999999999997</v>
      </c>
      <c r="K11" s="39">
        <v>39</v>
      </c>
      <c r="M11" s="39">
        <v>5</v>
      </c>
      <c r="N11" s="39">
        <v>102.3</v>
      </c>
      <c r="O11" s="39" t="s">
        <v>63</v>
      </c>
      <c r="P11" s="10"/>
      <c r="Q11" s="39"/>
      <c r="R11" s="13">
        <v>790</v>
      </c>
      <c r="S11" s="9" t="s">
        <v>35</v>
      </c>
      <c r="T11" s="9" t="e">
        <f t="shared" si="0"/>
        <v>#VALUE!</v>
      </c>
      <c r="Y11" s="39">
        <v>5</v>
      </c>
      <c r="Z11" s="13">
        <v>87.9</v>
      </c>
      <c r="AA11" s="9" t="s">
        <v>63</v>
      </c>
      <c r="AB11" s="9" t="e">
        <f t="shared" si="1"/>
        <v>#VALUE!</v>
      </c>
      <c r="AE11" s="39"/>
      <c r="AF11" s="13">
        <v>790</v>
      </c>
      <c r="AG11" s="9" t="s">
        <v>35</v>
      </c>
      <c r="AH11" s="9" t="e">
        <f t="shared" si="2"/>
        <v>#VALUE!</v>
      </c>
      <c r="AJ11" s="9" t="s">
        <v>35</v>
      </c>
    </row>
    <row r="12" spans="1:39" x14ac:dyDescent="0.2">
      <c r="A12" s="71" t="s">
        <v>73</v>
      </c>
      <c r="B12" s="39">
        <v>6</v>
      </c>
      <c r="C12" s="9" t="s">
        <v>44</v>
      </c>
      <c r="D12" s="9" t="s">
        <v>60</v>
      </c>
      <c r="E12" s="58">
        <v>37.96</v>
      </c>
      <c r="F12" s="58">
        <v>37.99</v>
      </c>
      <c r="G12" s="58">
        <v>38.07</v>
      </c>
      <c r="H12" s="58">
        <v>38.1</v>
      </c>
      <c r="I12" s="58">
        <v>38.14</v>
      </c>
      <c r="J12" s="58">
        <v>38.159999999999997</v>
      </c>
      <c r="K12" s="58">
        <v>38.18</v>
      </c>
      <c r="M12" s="39">
        <v>6</v>
      </c>
      <c r="N12" s="39" t="s">
        <v>63</v>
      </c>
      <c r="O12" s="39">
        <v>30</v>
      </c>
      <c r="P12" s="10"/>
      <c r="Q12" s="39"/>
      <c r="R12" s="13" t="s">
        <v>63</v>
      </c>
      <c r="S12" s="9" t="s">
        <v>63</v>
      </c>
      <c r="T12" s="9" t="e">
        <f t="shared" si="0"/>
        <v>#VALUE!</v>
      </c>
      <c r="Y12" s="39">
        <v>6</v>
      </c>
      <c r="Z12" s="13">
        <v>105.4</v>
      </c>
      <c r="AA12" s="9">
        <v>104.6</v>
      </c>
      <c r="AB12" s="9">
        <f t="shared" si="1"/>
        <v>-0.80000000000001137</v>
      </c>
      <c r="AE12" s="39"/>
      <c r="AF12" s="13">
        <v>850</v>
      </c>
      <c r="AG12" s="9">
        <v>860</v>
      </c>
      <c r="AH12" s="9">
        <f t="shared" si="2"/>
        <v>10</v>
      </c>
      <c r="AJ12" s="9" t="s">
        <v>35</v>
      </c>
    </row>
    <row r="13" spans="1:39" x14ac:dyDescent="0.2">
      <c r="A13" s="71" t="s">
        <v>74</v>
      </c>
      <c r="B13" s="39">
        <v>7</v>
      </c>
      <c r="C13" s="9" t="s">
        <v>67</v>
      </c>
      <c r="D13" s="9" t="s">
        <v>59</v>
      </c>
      <c r="E13" s="39">
        <v>36.5</v>
      </c>
      <c r="F13" s="39">
        <v>36.5</v>
      </c>
      <c r="G13" s="39" t="s">
        <v>63</v>
      </c>
      <c r="H13" s="39" t="s">
        <v>63</v>
      </c>
      <c r="I13" s="39" t="s">
        <v>63</v>
      </c>
      <c r="J13" s="39" t="s">
        <v>63</v>
      </c>
      <c r="K13" s="39" t="s">
        <v>63</v>
      </c>
      <c r="M13" s="39">
        <v>7</v>
      </c>
      <c r="N13" s="39">
        <v>102.2</v>
      </c>
      <c r="O13" s="39">
        <v>36.1</v>
      </c>
      <c r="P13" s="10"/>
      <c r="Q13" s="39"/>
      <c r="R13" s="13" t="s">
        <v>63</v>
      </c>
      <c r="S13" s="9" t="s">
        <v>63</v>
      </c>
      <c r="T13" s="9" t="e">
        <f t="shared" si="0"/>
        <v>#VALUE!</v>
      </c>
      <c r="Y13" s="39">
        <v>7</v>
      </c>
      <c r="Z13" s="13">
        <v>72.900000000000006</v>
      </c>
      <c r="AA13" s="9">
        <v>72.3</v>
      </c>
      <c r="AB13" s="9">
        <f t="shared" si="1"/>
        <v>-0.60000000000000853</v>
      </c>
      <c r="AE13" s="39"/>
      <c r="AF13" s="13">
        <v>430</v>
      </c>
      <c r="AG13" s="9">
        <v>400</v>
      </c>
      <c r="AH13" s="9">
        <f t="shared" si="2"/>
        <v>-30</v>
      </c>
      <c r="AJ13" s="9" t="s">
        <v>35</v>
      </c>
    </row>
    <row r="14" spans="1:39" x14ac:dyDescent="0.2">
      <c r="A14" s="71" t="s">
        <v>75</v>
      </c>
      <c r="B14" s="39">
        <v>8</v>
      </c>
      <c r="C14" s="9" t="s">
        <v>67</v>
      </c>
      <c r="D14" s="9" t="s">
        <v>59</v>
      </c>
      <c r="E14" s="39">
        <v>25</v>
      </c>
      <c r="F14" s="39">
        <v>32</v>
      </c>
      <c r="G14" s="39">
        <v>31.3</v>
      </c>
      <c r="H14" s="39">
        <v>30.4</v>
      </c>
      <c r="I14" s="39">
        <v>30.2</v>
      </c>
      <c r="J14" s="39">
        <v>30.3</v>
      </c>
      <c r="K14" s="39">
        <v>32</v>
      </c>
      <c r="M14" s="39">
        <v>8</v>
      </c>
      <c r="N14" s="39">
        <v>102.1</v>
      </c>
      <c r="O14" s="39" t="s">
        <v>63</v>
      </c>
      <c r="P14" s="10"/>
      <c r="Q14" s="39"/>
      <c r="R14" s="13" t="s">
        <v>63</v>
      </c>
      <c r="S14" s="9" t="s">
        <v>63</v>
      </c>
      <c r="T14" s="9" t="e">
        <f t="shared" si="0"/>
        <v>#VALUE!</v>
      </c>
      <c r="Y14" s="39">
        <v>8</v>
      </c>
      <c r="Z14" s="13">
        <v>61.7</v>
      </c>
      <c r="AA14" s="9">
        <v>62.1</v>
      </c>
      <c r="AB14" s="9">
        <f t="shared" si="1"/>
        <v>0.39999999999999858</v>
      </c>
      <c r="AE14" s="39"/>
      <c r="AF14" s="13">
        <v>930</v>
      </c>
      <c r="AG14" s="9">
        <v>500</v>
      </c>
      <c r="AH14" s="9">
        <f t="shared" si="2"/>
        <v>-430</v>
      </c>
      <c r="AJ14" s="9" t="s">
        <v>35</v>
      </c>
    </row>
    <row r="15" spans="1:39" x14ac:dyDescent="0.2">
      <c r="A15" s="71" t="s">
        <v>76</v>
      </c>
      <c r="B15" s="39">
        <v>9</v>
      </c>
      <c r="C15" s="9" t="s">
        <v>55</v>
      </c>
      <c r="D15" s="39" t="s">
        <v>56</v>
      </c>
      <c r="E15" s="39">
        <v>36.799999999999997</v>
      </c>
      <c r="F15" s="39">
        <v>37</v>
      </c>
      <c r="G15" s="39">
        <v>37.1</v>
      </c>
      <c r="H15" s="39">
        <v>37.200000000000003</v>
      </c>
      <c r="I15" s="39">
        <v>37.200000000000003</v>
      </c>
      <c r="J15" s="39">
        <v>37.299999999999997</v>
      </c>
      <c r="K15" s="39">
        <v>37.4</v>
      </c>
      <c r="M15" s="39">
        <v>9</v>
      </c>
      <c r="N15" s="39"/>
      <c r="O15" s="39"/>
      <c r="P15" s="10"/>
      <c r="Q15" s="39"/>
      <c r="R15" s="13">
        <v>540</v>
      </c>
      <c r="S15" s="13">
        <v>540</v>
      </c>
      <c r="T15" s="9">
        <f t="shared" si="0"/>
        <v>0</v>
      </c>
      <c r="Y15" s="39">
        <v>9</v>
      </c>
      <c r="Z15" s="36">
        <v>85</v>
      </c>
      <c r="AA15" s="36">
        <v>84.6</v>
      </c>
      <c r="AB15" s="9">
        <f t="shared" si="1"/>
        <v>-0.40000000000000568</v>
      </c>
      <c r="AE15" s="39"/>
      <c r="AF15" s="36">
        <v>320</v>
      </c>
      <c r="AG15" s="36">
        <v>320</v>
      </c>
      <c r="AH15" s="9">
        <f t="shared" si="2"/>
        <v>0</v>
      </c>
      <c r="AJ15" s="9" t="s">
        <v>35</v>
      </c>
    </row>
    <row r="16" spans="1:39" x14ac:dyDescent="0.2">
      <c r="A16" s="71" t="s">
        <v>77</v>
      </c>
      <c r="B16" s="39">
        <v>10</v>
      </c>
      <c r="C16" s="9" t="s">
        <v>58</v>
      </c>
      <c r="D16" s="39" t="s">
        <v>59</v>
      </c>
      <c r="E16" s="39">
        <v>35.700000000000003</v>
      </c>
      <c r="F16" s="39">
        <v>35.700000000000003</v>
      </c>
      <c r="G16" s="39">
        <v>36.299999999999997</v>
      </c>
      <c r="H16" s="39">
        <v>36.5</v>
      </c>
      <c r="I16" s="39">
        <v>36.5</v>
      </c>
      <c r="J16" s="39">
        <v>36.6</v>
      </c>
      <c r="K16" s="39">
        <v>36.700000000000003</v>
      </c>
      <c r="M16" s="39">
        <v>10</v>
      </c>
      <c r="N16" s="39"/>
      <c r="O16" s="39">
        <v>30</v>
      </c>
      <c r="Q16" s="39"/>
      <c r="R16" s="13">
        <v>540</v>
      </c>
      <c r="S16" s="13">
        <v>540</v>
      </c>
      <c r="T16" s="9">
        <f t="shared" si="0"/>
        <v>0</v>
      </c>
      <c r="Y16" s="39">
        <v>10</v>
      </c>
      <c r="Z16" s="36">
        <v>79.540000000000006</v>
      </c>
      <c r="AA16" s="36">
        <v>79.540000000000006</v>
      </c>
      <c r="AB16" s="9">
        <f t="shared" si="1"/>
        <v>0</v>
      </c>
      <c r="AE16" s="39"/>
      <c r="AF16" s="36">
        <v>680</v>
      </c>
      <c r="AG16" s="36">
        <v>700</v>
      </c>
      <c r="AH16" s="9">
        <f t="shared" si="2"/>
        <v>20</v>
      </c>
      <c r="AJ16" s="9" t="s">
        <v>35</v>
      </c>
    </row>
    <row r="17" spans="1:36" x14ac:dyDescent="0.2">
      <c r="A17" s="71" t="s">
        <v>78</v>
      </c>
      <c r="B17" s="39">
        <v>11</v>
      </c>
      <c r="C17" s="9" t="s">
        <v>58</v>
      </c>
      <c r="D17" s="39" t="s">
        <v>59</v>
      </c>
      <c r="E17" s="58">
        <v>37.6</v>
      </c>
      <c r="F17" s="58">
        <v>37.6</v>
      </c>
      <c r="G17" s="58">
        <v>37.799999999999997</v>
      </c>
      <c r="H17" s="58">
        <v>37.799999999999997</v>
      </c>
      <c r="I17" s="58">
        <v>37.9</v>
      </c>
      <c r="J17" s="58">
        <v>37.9</v>
      </c>
      <c r="K17" s="58">
        <v>38</v>
      </c>
      <c r="M17" s="39">
        <v>11</v>
      </c>
      <c r="N17" s="39"/>
      <c r="O17" s="46">
        <v>29</v>
      </c>
      <c r="Q17" s="39"/>
      <c r="R17" s="13"/>
      <c r="S17" s="36"/>
      <c r="T17" s="9">
        <f t="shared" si="0"/>
        <v>0</v>
      </c>
      <c r="Y17" s="39">
        <v>11</v>
      </c>
      <c r="Z17" s="36">
        <v>98.4</v>
      </c>
      <c r="AA17" s="36">
        <v>97.4</v>
      </c>
      <c r="AB17" s="9">
        <f t="shared" si="1"/>
        <v>-1</v>
      </c>
      <c r="AE17" s="39"/>
      <c r="AF17" s="37">
        <v>910</v>
      </c>
      <c r="AG17" s="37">
        <v>960</v>
      </c>
      <c r="AH17" s="9">
        <f t="shared" si="2"/>
        <v>50</v>
      </c>
      <c r="AJ17" s="9" t="s">
        <v>35</v>
      </c>
    </row>
    <row r="18" spans="1:36" x14ac:dyDescent="0.2">
      <c r="A18" s="71" t="s">
        <v>79</v>
      </c>
      <c r="B18" s="39">
        <v>12</v>
      </c>
      <c r="C18" s="9" t="s">
        <v>55</v>
      </c>
      <c r="D18" s="39" t="s">
        <v>60</v>
      </c>
      <c r="E18" s="58">
        <v>37.200000000000003</v>
      </c>
      <c r="F18" s="58">
        <v>37.4</v>
      </c>
      <c r="G18" s="58">
        <v>37.5</v>
      </c>
      <c r="H18" s="58">
        <v>37.6</v>
      </c>
      <c r="I18" s="58">
        <v>37.700000000000003</v>
      </c>
      <c r="J18" s="58">
        <v>37.9</v>
      </c>
      <c r="K18" s="58">
        <v>38</v>
      </c>
      <c r="M18" s="39">
        <v>12</v>
      </c>
      <c r="N18" s="39"/>
      <c r="O18" s="39">
        <v>31</v>
      </c>
      <c r="Q18" s="39"/>
      <c r="R18" s="13"/>
      <c r="S18" s="36"/>
      <c r="T18" s="9">
        <f t="shared" si="0"/>
        <v>0</v>
      </c>
      <c r="Y18" s="39">
        <v>12</v>
      </c>
      <c r="Z18" s="36">
        <v>95.9</v>
      </c>
      <c r="AA18" s="36">
        <v>95.4</v>
      </c>
      <c r="AB18" s="9">
        <f t="shared" si="1"/>
        <v>-0.5</v>
      </c>
      <c r="AE18" s="39"/>
      <c r="AF18" s="36">
        <v>720</v>
      </c>
      <c r="AG18" s="36">
        <v>300</v>
      </c>
      <c r="AH18" s="9">
        <f t="shared" si="2"/>
        <v>-420</v>
      </c>
      <c r="AJ18" s="9" t="s">
        <v>35</v>
      </c>
    </row>
    <row r="19" spans="1:36" x14ac:dyDescent="0.2">
      <c r="A19" s="71" t="s">
        <v>80</v>
      </c>
      <c r="B19" s="39">
        <v>13</v>
      </c>
      <c r="C19" s="9" t="s">
        <v>58</v>
      </c>
      <c r="D19" s="39" t="s">
        <v>59</v>
      </c>
      <c r="E19" s="58">
        <v>36.299999999999997</v>
      </c>
      <c r="F19" s="58">
        <v>37</v>
      </c>
      <c r="G19" s="58">
        <v>37</v>
      </c>
      <c r="H19" s="58">
        <v>37</v>
      </c>
      <c r="I19" s="58">
        <v>37.299999999999997</v>
      </c>
      <c r="J19" s="58">
        <v>37.200000000000003</v>
      </c>
      <c r="K19" s="58">
        <v>37</v>
      </c>
      <c r="M19" s="39">
        <v>13</v>
      </c>
      <c r="N19" s="39"/>
      <c r="O19" s="39">
        <v>31</v>
      </c>
      <c r="Q19" s="39"/>
      <c r="R19" s="13"/>
      <c r="S19" s="36"/>
      <c r="T19" s="9">
        <f t="shared" si="0"/>
        <v>0</v>
      </c>
      <c r="Y19" s="39">
        <v>13</v>
      </c>
      <c r="Z19" s="36">
        <v>76.55</v>
      </c>
      <c r="AA19" s="36">
        <v>75.95</v>
      </c>
      <c r="AB19" s="9">
        <f t="shared" si="1"/>
        <v>-0.59999999999999432</v>
      </c>
      <c r="AE19" s="39"/>
      <c r="AF19" s="36">
        <v>700</v>
      </c>
      <c r="AG19" s="36">
        <v>400</v>
      </c>
      <c r="AH19" s="9">
        <f t="shared" si="2"/>
        <v>-300</v>
      </c>
      <c r="AJ19" s="9" t="s">
        <v>35</v>
      </c>
    </row>
    <row r="20" spans="1:36" x14ac:dyDescent="0.2">
      <c r="A20" s="71" t="s">
        <v>81</v>
      </c>
      <c r="B20" s="39">
        <v>14</v>
      </c>
      <c r="C20" s="9" t="s">
        <v>58</v>
      </c>
      <c r="D20" s="39" t="s">
        <v>56</v>
      </c>
      <c r="E20" s="39">
        <v>37.200000000000003</v>
      </c>
      <c r="F20" s="39">
        <v>37.200000000000003</v>
      </c>
      <c r="G20" s="39">
        <v>37.200000000000003</v>
      </c>
      <c r="H20" s="39">
        <v>37.299999999999997</v>
      </c>
      <c r="I20" s="39">
        <v>37.4</v>
      </c>
      <c r="J20" s="39">
        <v>37.4</v>
      </c>
      <c r="K20" s="39">
        <v>37.700000000000003</v>
      </c>
      <c r="M20" s="39">
        <v>14</v>
      </c>
      <c r="N20" s="39"/>
      <c r="O20" s="39"/>
      <c r="Q20" s="39"/>
      <c r="R20" s="13"/>
      <c r="S20" s="36"/>
      <c r="T20" s="9">
        <f t="shared" si="0"/>
        <v>0</v>
      </c>
      <c r="Y20" s="39">
        <v>14</v>
      </c>
      <c r="Z20" s="36">
        <v>54</v>
      </c>
      <c r="AA20" s="36">
        <v>54</v>
      </c>
      <c r="AB20" s="9">
        <f t="shared" si="1"/>
        <v>0</v>
      </c>
      <c r="AE20" s="39"/>
      <c r="AF20" s="36" t="s">
        <v>57</v>
      </c>
      <c r="AG20" s="36" t="s">
        <v>57</v>
      </c>
      <c r="AH20" s="9" t="e">
        <f t="shared" si="2"/>
        <v>#VALUE!</v>
      </c>
      <c r="AJ20" s="9" t="s">
        <v>35</v>
      </c>
    </row>
    <row r="21" spans="1:36" x14ac:dyDescent="0.2">
      <c r="A21" s="71" t="s">
        <v>82</v>
      </c>
      <c r="B21" s="39">
        <v>15</v>
      </c>
      <c r="C21" s="9" t="s">
        <v>55</v>
      </c>
      <c r="D21" s="39" t="s">
        <v>56</v>
      </c>
      <c r="E21" s="39">
        <v>37.299999999999997</v>
      </c>
      <c r="F21" s="39">
        <v>37.6</v>
      </c>
      <c r="G21" s="39">
        <v>37.9</v>
      </c>
      <c r="H21" s="39">
        <v>38.1</v>
      </c>
      <c r="I21" s="39">
        <v>38.299999999999997</v>
      </c>
      <c r="J21" s="39">
        <v>38.6</v>
      </c>
      <c r="K21" s="39">
        <v>38.799999999999997</v>
      </c>
      <c r="M21" s="39">
        <v>15</v>
      </c>
      <c r="N21" s="39"/>
      <c r="O21" s="39"/>
      <c r="Q21" s="39"/>
      <c r="R21" s="13">
        <v>495</v>
      </c>
      <c r="S21" s="36">
        <v>0</v>
      </c>
      <c r="T21" s="9">
        <f t="shared" si="0"/>
        <v>-495</v>
      </c>
      <c r="Y21" s="39">
        <v>15</v>
      </c>
      <c r="Z21" s="36">
        <v>88.25</v>
      </c>
      <c r="AA21" s="36">
        <v>88</v>
      </c>
      <c r="AB21" s="9">
        <f t="shared" si="1"/>
        <v>-0.25</v>
      </c>
      <c r="AE21" s="39"/>
      <c r="AF21" s="37">
        <v>820</v>
      </c>
      <c r="AG21" s="36">
        <v>790</v>
      </c>
      <c r="AH21" s="9">
        <f t="shared" si="2"/>
        <v>-30</v>
      </c>
      <c r="AJ21" s="9" t="s">
        <v>35</v>
      </c>
    </row>
    <row r="22" spans="1:36" x14ac:dyDescent="0.2">
      <c r="A22" s="71" t="s">
        <v>83</v>
      </c>
      <c r="B22" s="39">
        <v>16</v>
      </c>
      <c r="C22" s="9" t="s">
        <v>58</v>
      </c>
      <c r="D22" s="39" t="s">
        <v>56</v>
      </c>
      <c r="E22" s="39">
        <v>37.4</v>
      </c>
      <c r="F22" s="39">
        <v>37.5</v>
      </c>
      <c r="G22" s="39">
        <v>37.5</v>
      </c>
      <c r="H22" s="39">
        <v>37.5</v>
      </c>
      <c r="I22" s="39">
        <v>37.5</v>
      </c>
      <c r="J22" s="39">
        <v>37.6</v>
      </c>
      <c r="K22" s="39">
        <v>37.6</v>
      </c>
      <c r="M22" s="39">
        <v>16</v>
      </c>
      <c r="N22" s="39"/>
      <c r="O22" s="39"/>
      <c r="Q22" s="39"/>
      <c r="R22" s="13">
        <v>495</v>
      </c>
      <c r="S22" s="36">
        <v>284</v>
      </c>
      <c r="T22" s="9">
        <f t="shared" si="0"/>
        <v>-211</v>
      </c>
      <c r="Y22" s="39">
        <v>16</v>
      </c>
      <c r="Z22" s="36">
        <v>88.85</v>
      </c>
      <c r="AA22" s="36">
        <v>88.65</v>
      </c>
      <c r="AB22" s="9"/>
      <c r="AE22" s="39"/>
      <c r="AF22" s="36" t="s">
        <v>57</v>
      </c>
      <c r="AG22" s="36" t="s">
        <v>57</v>
      </c>
      <c r="AH22" s="9" t="e">
        <f>AG22-AF22</f>
        <v>#VALUE!</v>
      </c>
      <c r="AJ22" s="9" t="s">
        <v>35</v>
      </c>
    </row>
    <row r="23" spans="1:36" x14ac:dyDescent="0.2">
      <c r="A23" s="71" t="s">
        <v>87</v>
      </c>
      <c r="B23" s="39">
        <v>17</v>
      </c>
      <c r="C23" s="39" t="s">
        <v>58</v>
      </c>
      <c r="D23" s="39" t="s">
        <v>60</v>
      </c>
      <c r="E23" s="39" t="s">
        <v>63</v>
      </c>
      <c r="F23" s="39">
        <v>37.520000000000003</v>
      </c>
      <c r="G23" s="39">
        <v>37.619999999999997</v>
      </c>
      <c r="H23" s="39">
        <v>37.71</v>
      </c>
      <c r="I23" s="39">
        <v>37.799999999999997</v>
      </c>
      <c r="J23" s="39" t="s">
        <v>63</v>
      </c>
      <c r="K23" s="39" t="s">
        <v>63</v>
      </c>
      <c r="M23" s="36">
        <v>17</v>
      </c>
      <c r="N23" s="39"/>
      <c r="O23" s="39">
        <v>35</v>
      </c>
      <c r="Q23" s="9"/>
      <c r="R23" s="9"/>
      <c r="S23" s="9"/>
      <c r="T23" s="9"/>
      <c r="Y23" s="36">
        <v>17</v>
      </c>
      <c r="Z23" s="9">
        <v>84.2</v>
      </c>
      <c r="AA23" s="9">
        <v>84.3</v>
      </c>
      <c r="AB23" s="9">
        <f>AA23-Z23</f>
        <v>9.9999999999994316E-2</v>
      </c>
      <c r="AE23" s="9"/>
      <c r="AF23" s="9">
        <v>770</v>
      </c>
      <c r="AG23" s="9">
        <v>450</v>
      </c>
      <c r="AH23" s="9">
        <f t="shared" si="2"/>
        <v>-320</v>
      </c>
      <c r="AJ23" s="9"/>
    </row>
    <row r="24" spans="1:36" ht="16.5" customHeight="1" x14ac:dyDescent="0.2">
      <c r="A24" s="71" t="s">
        <v>88</v>
      </c>
      <c r="B24" s="39">
        <v>18</v>
      </c>
      <c r="C24" s="39" t="s">
        <v>58</v>
      </c>
      <c r="D24" s="39" t="s">
        <v>89</v>
      </c>
      <c r="E24" s="9">
        <v>37.17</v>
      </c>
      <c r="F24" s="9">
        <v>37.25</v>
      </c>
      <c r="G24" s="9">
        <v>37.32</v>
      </c>
      <c r="H24" s="9">
        <v>37.450000000000003</v>
      </c>
      <c r="I24" s="9">
        <v>37.590000000000003</v>
      </c>
      <c r="J24" s="39"/>
      <c r="K24" s="39"/>
      <c r="M24" s="36">
        <v>18</v>
      </c>
      <c r="N24" s="9"/>
      <c r="O24" s="9">
        <v>35</v>
      </c>
      <c r="Q24" s="9"/>
      <c r="R24" s="9"/>
      <c r="S24" s="9"/>
      <c r="T24" s="9"/>
      <c r="Y24" s="36">
        <v>18</v>
      </c>
      <c r="Z24" s="9">
        <v>76.599999999999994</v>
      </c>
      <c r="AA24" s="9">
        <v>80</v>
      </c>
      <c r="AB24" s="9">
        <f t="shared" ref="AB24:AB30" si="3">AA24-Z24</f>
        <v>3.4000000000000057</v>
      </c>
      <c r="AE24" s="9"/>
      <c r="AF24" s="9">
        <v>490</v>
      </c>
      <c r="AG24" s="9">
        <v>106</v>
      </c>
      <c r="AH24" s="9">
        <f t="shared" si="2"/>
        <v>-384</v>
      </c>
      <c r="AJ24" s="9"/>
    </row>
    <row r="25" spans="1:36" ht="16.5" customHeight="1" x14ac:dyDescent="0.2">
      <c r="A25" s="39"/>
      <c r="B25" s="39">
        <v>19</v>
      </c>
      <c r="C25" s="39" t="s">
        <v>58</v>
      </c>
      <c r="D25" s="39"/>
      <c r="E25" s="39"/>
      <c r="F25" s="39"/>
      <c r="G25" s="39"/>
      <c r="H25" s="39"/>
      <c r="I25" s="39"/>
      <c r="J25" s="39"/>
      <c r="K25" s="39"/>
      <c r="M25" s="36">
        <v>19</v>
      </c>
      <c r="N25" s="9"/>
      <c r="O25" s="9"/>
      <c r="Q25" s="9"/>
      <c r="R25" s="9"/>
      <c r="S25" s="9"/>
      <c r="T25" s="9"/>
      <c r="Y25" s="36">
        <v>19</v>
      </c>
      <c r="Z25" s="9"/>
      <c r="AA25" s="9"/>
      <c r="AB25" s="9">
        <f t="shared" si="3"/>
        <v>0</v>
      </c>
      <c r="AE25" s="9"/>
      <c r="AF25" s="9"/>
      <c r="AG25" s="9"/>
      <c r="AH25" s="9">
        <f t="shared" si="2"/>
        <v>0</v>
      </c>
      <c r="AJ25" s="9"/>
    </row>
    <row r="26" spans="1:36" ht="16.5" customHeight="1" x14ac:dyDescent="0.2">
      <c r="A26" s="39"/>
      <c r="B26" s="39">
        <v>20</v>
      </c>
      <c r="C26" s="39" t="s">
        <v>58</v>
      </c>
      <c r="D26" s="39"/>
      <c r="E26" s="39"/>
      <c r="F26" s="39"/>
      <c r="G26" s="39"/>
      <c r="H26" s="39"/>
      <c r="I26" s="39"/>
      <c r="J26" s="39"/>
      <c r="K26" s="39"/>
      <c r="M26" s="36">
        <v>20</v>
      </c>
      <c r="N26" s="9"/>
      <c r="O26" s="9"/>
      <c r="Q26" s="9"/>
      <c r="R26" s="9"/>
      <c r="S26" s="9"/>
      <c r="T26" s="9"/>
      <c r="Y26" s="36">
        <v>20</v>
      </c>
      <c r="AB26" s="9">
        <f t="shared" si="3"/>
        <v>0</v>
      </c>
      <c r="AE26" s="9"/>
      <c r="AF26" s="9"/>
      <c r="AG26" s="9"/>
      <c r="AH26" s="9">
        <f t="shared" si="2"/>
        <v>0</v>
      </c>
      <c r="AJ26" s="9"/>
    </row>
    <row r="27" spans="1:36" ht="16.5" customHeight="1" x14ac:dyDescent="0.2">
      <c r="A27" s="39"/>
      <c r="B27" s="39">
        <v>21</v>
      </c>
      <c r="C27" s="39" t="s">
        <v>58</v>
      </c>
      <c r="D27" s="39"/>
      <c r="E27" s="39"/>
      <c r="F27" s="39"/>
      <c r="G27" s="39"/>
      <c r="H27" s="39"/>
      <c r="I27" s="39"/>
      <c r="J27" s="39"/>
      <c r="K27" s="39"/>
      <c r="M27" s="36">
        <v>21</v>
      </c>
      <c r="N27" s="9"/>
      <c r="O27" s="9"/>
      <c r="Q27" s="9"/>
      <c r="R27" s="9"/>
      <c r="S27" s="9"/>
      <c r="T27" s="9"/>
      <c r="Y27" s="36">
        <v>21</v>
      </c>
      <c r="Z27" s="9"/>
      <c r="AA27" s="9"/>
      <c r="AB27" s="9">
        <f t="shared" si="3"/>
        <v>0</v>
      </c>
      <c r="AE27" s="9"/>
      <c r="AF27" s="9"/>
      <c r="AG27" s="9"/>
      <c r="AH27" s="9">
        <f t="shared" si="2"/>
        <v>0</v>
      </c>
      <c r="AJ27" s="9"/>
    </row>
    <row r="28" spans="1:36" ht="16.5" customHeight="1" x14ac:dyDescent="0.2">
      <c r="M28" s="9"/>
      <c r="N28" s="9"/>
      <c r="O28" s="9"/>
      <c r="Q28" s="9"/>
      <c r="R28" s="9"/>
      <c r="S28" s="9"/>
      <c r="T28" s="9"/>
      <c r="Y28" s="9"/>
      <c r="Z28" s="9"/>
      <c r="AA28" s="9"/>
      <c r="AB28" s="9">
        <f t="shared" si="3"/>
        <v>0</v>
      </c>
      <c r="AE28" s="9"/>
      <c r="AF28" s="9"/>
      <c r="AG28" s="9"/>
      <c r="AH28" s="9">
        <f t="shared" si="2"/>
        <v>0</v>
      </c>
      <c r="AJ28" s="9"/>
    </row>
    <row r="29" spans="1:36" ht="16.5" customHeight="1" x14ac:dyDescent="0.2">
      <c r="M29" s="9"/>
      <c r="N29" s="9"/>
      <c r="O29" s="9"/>
      <c r="Q29" s="9"/>
      <c r="R29" s="9"/>
      <c r="S29" s="9"/>
      <c r="T29" s="9"/>
      <c r="Y29" s="9"/>
      <c r="Z29" s="9"/>
      <c r="AA29" s="9"/>
      <c r="AB29" s="9">
        <f t="shared" si="3"/>
        <v>0</v>
      </c>
      <c r="AE29" s="9"/>
      <c r="AF29" s="9"/>
      <c r="AG29" s="9"/>
      <c r="AH29" s="9">
        <f t="shared" si="2"/>
        <v>0</v>
      </c>
      <c r="AJ29" s="9"/>
    </row>
    <row r="30" spans="1:36" ht="16.5" customHeight="1" x14ac:dyDescent="0.2">
      <c r="M30" s="9"/>
      <c r="N30" s="9"/>
      <c r="O30" s="9"/>
      <c r="Q30" s="9"/>
      <c r="R30" s="9"/>
      <c r="S30" s="9"/>
      <c r="T30" s="9"/>
      <c r="Y30" s="9"/>
      <c r="Z30" s="9"/>
      <c r="AA30" s="9"/>
      <c r="AB30" s="9">
        <f t="shared" si="3"/>
        <v>0</v>
      </c>
      <c r="AE30" s="9"/>
      <c r="AF30" s="9"/>
      <c r="AG30" s="9"/>
      <c r="AH30" s="9"/>
      <c r="AJ30" s="9"/>
    </row>
    <row r="31" spans="1:36" ht="16.5" customHeight="1" x14ac:dyDescent="0.2"/>
    <row r="32" spans="1:36" ht="16.5" customHeight="1" x14ac:dyDescent="0.2"/>
    <row r="38" spans="1:22" ht="19" x14ac:dyDescent="0.25">
      <c r="A38" s="25" t="s">
        <v>14</v>
      </c>
      <c r="B38" s="25"/>
      <c r="C38" s="25"/>
      <c r="D38" s="26"/>
      <c r="E38" s="26"/>
      <c r="F38" s="26"/>
      <c r="G38" s="26"/>
      <c r="H38" s="26"/>
      <c r="I38" s="26"/>
      <c r="J38" s="27"/>
      <c r="K38" s="28"/>
      <c r="M38" s="125" t="s">
        <v>12</v>
      </c>
      <c r="N38" s="125"/>
      <c r="O38" s="125"/>
      <c r="P38" s="125"/>
      <c r="Q38" s="125"/>
      <c r="R38" s="125"/>
      <c r="S38" s="125"/>
      <c r="T38" s="125"/>
      <c r="U38" s="125"/>
      <c r="V38" s="125"/>
    </row>
    <row r="39" spans="1:22" x14ac:dyDescent="0.2">
      <c r="A39" s="1"/>
      <c r="B39" s="1"/>
      <c r="C39" s="1"/>
      <c r="D39" s="119" t="s">
        <v>33</v>
      </c>
      <c r="E39" s="119"/>
      <c r="F39" s="119"/>
      <c r="G39" s="119"/>
      <c r="H39" s="119"/>
      <c r="I39" s="119"/>
      <c r="J39" s="5"/>
      <c r="K39" s="14"/>
      <c r="M39" s="119" t="s">
        <v>1</v>
      </c>
      <c r="N39" s="119"/>
      <c r="O39" s="119"/>
      <c r="P39" s="119"/>
      <c r="Q39" s="119"/>
      <c r="R39" s="119"/>
      <c r="S39" s="119"/>
      <c r="T39" s="119"/>
      <c r="U39" s="119"/>
      <c r="V39" s="119"/>
    </row>
    <row r="40" spans="1:22" x14ac:dyDescent="0.2">
      <c r="A40" s="2"/>
      <c r="B40" s="2"/>
      <c r="C40" s="2"/>
      <c r="D40" s="120" t="s">
        <v>2</v>
      </c>
      <c r="E40" s="120"/>
      <c r="F40" s="120"/>
      <c r="G40" s="120"/>
      <c r="H40" s="120"/>
      <c r="I40" s="120"/>
      <c r="J40" s="6"/>
      <c r="K40" s="14"/>
      <c r="M40" s="119"/>
      <c r="N40" s="119"/>
      <c r="O40" s="119"/>
      <c r="P40" s="119"/>
      <c r="Q40" s="119"/>
      <c r="R40" s="119"/>
      <c r="S40" s="119"/>
      <c r="T40" s="119"/>
      <c r="U40" s="119"/>
      <c r="V40" s="119"/>
    </row>
    <row r="41" spans="1:22" x14ac:dyDescent="0.2">
      <c r="A41" s="121" t="s">
        <v>4</v>
      </c>
      <c r="B41" s="121"/>
      <c r="C41" s="8" t="s">
        <v>7</v>
      </c>
      <c r="D41" s="7" t="s">
        <v>3</v>
      </c>
      <c r="E41" s="7" t="s">
        <v>34</v>
      </c>
      <c r="F41" s="8">
        <v>5</v>
      </c>
      <c r="G41" s="8">
        <v>10</v>
      </c>
      <c r="H41" s="8">
        <v>15</v>
      </c>
      <c r="I41" s="8">
        <v>20</v>
      </c>
      <c r="J41" s="8">
        <v>25</v>
      </c>
      <c r="K41" s="8">
        <v>30</v>
      </c>
      <c r="M41" s="3">
        <v>1</v>
      </c>
      <c r="N41" s="3">
        <v>2</v>
      </c>
      <c r="O41" s="3">
        <v>3</v>
      </c>
      <c r="P41" s="3">
        <v>4</v>
      </c>
      <c r="Q41" s="3">
        <v>5</v>
      </c>
      <c r="R41" s="3">
        <v>6</v>
      </c>
      <c r="S41" s="3">
        <v>7</v>
      </c>
      <c r="T41" s="3">
        <v>8</v>
      </c>
      <c r="U41" s="3">
        <v>9</v>
      </c>
      <c r="V41" s="3">
        <v>10</v>
      </c>
    </row>
    <row r="42" spans="1:22" x14ac:dyDescent="0.2">
      <c r="A42" s="8" t="s">
        <v>5</v>
      </c>
      <c r="B42" s="8" t="s">
        <v>6</v>
      </c>
      <c r="C42" s="8"/>
      <c r="D42" s="7"/>
      <c r="E42" s="7"/>
      <c r="F42" s="8"/>
      <c r="G42" s="8"/>
      <c r="H42" s="8"/>
      <c r="I42" s="8"/>
      <c r="J42" s="8"/>
      <c r="K42" s="8"/>
      <c r="L42" s="4"/>
      <c r="M42" s="36"/>
      <c r="N42" s="36"/>
      <c r="O42" s="36"/>
      <c r="P42" s="36"/>
      <c r="Q42" s="36"/>
      <c r="R42" s="36"/>
      <c r="S42" s="36"/>
      <c r="T42" s="36"/>
      <c r="U42" s="9"/>
      <c r="V42" s="9"/>
    </row>
    <row r="43" spans="1:22" x14ac:dyDescent="0.2">
      <c r="A43" s="71" t="s">
        <v>68</v>
      </c>
      <c r="B43" s="39">
        <v>1</v>
      </c>
      <c r="C43" s="9" t="s">
        <v>30</v>
      </c>
      <c r="D43" s="9"/>
      <c r="E43" s="39">
        <v>79</v>
      </c>
      <c r="F43" s="39">
        <v>132</v>
      </c>
      <c r="G43" s="39">
        <v>140</v>
      </c>
      <c r="H43" s="39">
        <v>136</v>
      </c>
      <c r="I43" s="39">
        <v>143</v>
      </c>
      <c r="J43" s="39">
        <v>140</v>
      </c>
      <c r="K43" s="39">
        <v>144</v>
      </c>
      <c r="L43" s="4"/>
      <c r="M43" s="36" t="s">
        <v>35</v>
      </c>
      <c r="N43" s="36" t="s">
        <v>35</v>
      </c>
      <c r="O43" s="36" t="s">
        <v>35</v>
      </c>
      <c r="P43" s="36" t="s">
        <v>35</v>
      </c>
      <c r="Q43" s="36" t="s">
        <v>35</v>
      </c>
      <c r="R43" s="36" t="s">
        <v>35</v>
      </c>
      <c r="S43" s="36" t="s">
        <v>35</v>
      </c>
      <c r="T43" s="36" t="s">
        <v>35</v>
      </c>
      <c r="U43" s="36" t="s">
        <v>35</v>
      </c>
      <c r="V43" s="36" t="s">
        <v>35</v>
      </c>
    </row>
    <row r="44" spans="1:22" x14ac:dyDescent="0.2">
      <c r="A44" s="71" t="s">
        <v>69</v>
      </c>
      <c r="B44" s="39">
        <v>2</v>
      </c>
      <c r="C44" s="9" t="s">
        <v>30</v>
      </c>
      <c r="D44" s="9"/>
      <c r="E44" s="39">
        <v>60</v>
      </c>
      <c r="F44" s="39" t="s">
        <v>63</v>
      </c>
      <c r="G44" s="39">
        <v>138</v>
      </c>
      <c r="H44" s="39" t="s">
        <v>63</v>
      </c>
      <c r="I44" s="39">
        <v>138</v>
      </c>
      <c r="J44" s="39" t="s">
        <v>63</v>
      </c>
      <c r="K44" s="39">
        <v>142</v>
      </c>
      <c r="L44" s="4"/>
      <c r="M44" s="36"/>
      <c r="N44" s="36"/>
      <c r="O44" s="36"/>
      <c r="P44" s="37"/>
      <c r="Q44" s="36">
        <v>76</v>
      </c>
      <c r="R44" s="37"/>
      <c r="S44" s="36"/>
      <c r="T44" s="36"/>
      <c r="U44" s="9"/>
      <c r="V44" s="9"/>
    </row>
    <row r="45" spans="1:22" x14ac:dyDescent="0.2">
      <c r="A45" s="71" t="s">
        <v>70</v>
      </c>
      <c r="B45" s="39">
        <v>3</v>
      </c>
      <c r="C45" s="9" t="s">
        <v>44</v>
      </c>
      <c r="D45" s="9"/>
      <c r="E45" s="39">
        <v>95</v>
      </c>
      <c r="F45" s="39">
        <v>109</v>
      </c>
      <c r="G45" s="39">
        <v>122</v>
      </c>
      <c r="H45" s="39">
        <v>118</v>
      </c>
      <c r="I45" s="39">
        <v>121</v>
      </c>
      <c r="J45" s="39">
        <v>127</v>
      </c>
      <c r="K45" s="39">
        <v>130</v>
      </c>
      <c r="L45" s="4"/>
      <c r="M45" s="39">
        <v>98</v>
      </c>
      <c r="N45" s="39">
        <v>93</v>
      </c>
      <c r="O45" s="39">
        <v>90</v>
      </c>
      <c r="P45" s="39">
        <v>96</v>
      </c>
      <c r="Q45" s="39">
        <v>93</v>
      </c>
      <c r="R45" s="39">
        <v>88</v>
      </c>
      <c r="S45" s="39">
        <v>92</v>
      </c>
      <c r="T45" s="39">
        <v>86</v>
      </c>
      <c r="U45" s="39">
        <v>91</v>
      </c>
      <c r="V45" s="39">
        <v>86</v>
      </c>
    </row>
    <row r="46" spans="1:22" x14ac:dyDescent="0.2">
      <c r="A46" s="71" t="s">
        <v>71</v>
      </c>
      <c r="B46" s="39">
        <v>4</v>
      </c>
      <c r="C46" s="9" t="s">
        <v>44</v>
      </c>
      <c r="D46" s="9"/>
      <c r="E46" s="39">
        <v>80</v>
      </c>
      <c r="F46" s="39">
        <v>129</v>
      </c>
      <c r="G46" s="39">
        <v>129</v>
      </c>
      <c r="H46" s="39">
        <v>131</v>
      </c>
      <c r="I46" s="39">
        <v>135</v>
      </c>
      <c r="J46" s="39">
        <v>137</v>
      </c>
      <c r="K46" s="39">
        <v>140</v>
      </c>
      <c r="L46" s="4"/>
      <c r="M46" s="39">
        <v>124</v>
      </c>
      <c r="N46" s="39">
        <v>118</v>
      </c>
      <c r="O46" s="39">
        <v>114</v>
      </c>
      <c r="P46" s="39">
        <v>114</v>
      </c>
      <c r="Q46" s="39">
        <v>113</v>
      </c>
      <c r="R46" s="39"/>
      <c r="S46" s="39"/>
      <c r="T46" s="39"/>
      <c r="U46" s="39"/>
      <c r="V46" s="39"/>
    </row>
    <row r="47" spans="1:22" x14ac:dyDescent="0.2">
      <c r="A47" s="71" t="s">
        <v>72</v>
      </c>
      <c r="B47" s="39">
        <v>5</v>
      </c>
      <c r="C47" s="9" t="s">
        <v>44</v>
      </c>
      <c r="D47" s="9"/>
      <c r="E47" s="39">
        <v>76</v>
      </c>
      <c r="F47" s="39">
        <v>134</v>
      </c>
      <c r="G47" s="39">
        <v>147</v>
      </c>
      <c r="H47" s="39">
        <v>158</v>
      </c>
      <c r="I47" s="39">
        <v>162</v>
      </c>
      <c r="J47" s="39">
        <v>175</v>
      </c>
      <c r="K47" s="39">
        <v>177</v>
      </c>
      <c r="L47" s="4"/>
      <c r="M47" s="39">
        <v>152</v>
      </c>
      <c r="N47" s="39">
        <v>146</v>
      </c>
      <c r="O47" s="39">
        <v>136</v>
      </c>
      <c r="P47" s="39">
        <v>135</v>
      </c>
      <c r="Q47" s="40">
        <v>125</v>
      </c>
      <c r="R47" s="40">
        <v>120</v>
      </c>
      <c r="S47" s="39">
        <v>116</v>
      </c>
      <c r="T47" s="39"/>
      <c r="U47" s="39"/>
      <c r="V47" s="39"/>
    </row>
    <row r="48" spans="1:22" x14ac:dyDescent="0.2">
      <c r="A48" s="71" t="s">
        <v>73</v>
      </c>
      <c r="B48" s="39">
        <v>6</v>
      </c>
      <c r="C48" s="9" t="s">
        <v>44</v>
      </c>
      <c r="D48" s="9"/>
      <c r="E48" s="39">
        <v>100</v>
      </c>
      <c r="F48" s="39">
        <v>135</v>
      </c>
      <c r="G48" s="39">
        <v>137</v>
      </c>
      <c r="H48" s="39">
        <v>136</v>
      </c>
      <c r="I48" s="39">
        <v>144</v>
      </c>
      <c r="J48" s="39">
        <v>148</v>
      </c>
      <c r="K48" s="39">
        <v>153</v>
      </c>
      <c r="L48" s="4"/>
      <c r="M48" s="39" t="s">
        <v>63</v>
      </c>
      <c r="N48" s="39" t="s">
        <v>63</v>
      </c>
      <c r="O48" s="39" t="s">
        <v>63</v>
      </c>
      <c r="P48" s="39" t="s">
        <v>63</v>
      </c>
      <c r="Q48" s="39" t="s">
        <v>63</v>
      </c>
      <c r="R48" s="39" t="s">
        <v>63</v>
      </c>
      <c r="S48" s="39" t="s">
        <v>63</v>
      </c>
      <c r="T48" s="39" t="s">
        <v>63</v>
      </c>
      <c r="U48" s="39" t="s">
        <v>63</v>
      </c>
      <c r="V48" s="39" t="s">
        <v>63</v>
      </c>
    </row>
    <row r="49" spans="1:22" x14ac:dyDescent="0.2">
      <c r="A49" s="71" t="s">
        <v>74</v>
      </c>
      <c r="B49" s="39">
        <v>7</v>
      </c>
      <c r="C49" s="9" t="s">
        <v>67</v>
      </c>
      <c r="D49" s="9"/>
      <c r="E49" s="39">
        <v>70</v>
      </c>
      <c r="F49" s="39">
        <v>112</v>
      </c>
      <c r="G49" s="39">
        <v>126</v>
      </c>
      <c r="H49" s="39">
        <v>122</v>
      </c>
      <c r="I49" s="39">
        <v>126</v>
      </c>
      <c r="J49" s="39">
        <v>128</v>
      </c>
      <c r="K49" s="39">
        <v>130</v>
      </c>
      <c r="L49" s="4"/>
      <c r="M49" s="39"/>
      <c r="N49" s="39">
        <v>73</v>
      </c>
      <c r="O49" s="39" t="s">
        <v>63</v>
      </c>
      <c r="P49" s="39" t="s">
        <v>63</v>
      </c>
      <c r="Q49" s="39" t="s">
        <v>63</v>
      </c>
      <c r="R49" s="39" t="s">
        <v>63</v>
      </c>
      <c r="S49" s="39" t="s">
        <v>63</v>
      </c>
      <c r="T49" s="39" t="s">
        <v>63</v>
      </c>
      <c r="U49" s="39" t="s">
        <v>63</v>
      </c>
      <c r="V49" s="39" t="s">
        <v>63</v>
      </c>
    </row>
    <row r="50" spans="1:22" x14ac:dyDescent="0.2">
      <c r="A50" s="71" t="s">
        <v>75</v>
      </c>
      <c r="B50" s="39">
        <v>8</v>
      </c>
      <c r="C50" s="9" t="s">
        <v>67</v>
      </c>
      <c r="D50" s="9"/>
      <c r="E50" s="39">
        <v>92</v>
      </c>
      <c r="F50" s="39">
        <v>113</v>
      </c>
      <c r="G50" s="39">
        <v>122</v>
      </c>
      <c r="H50" s="39">
        <v>126</v>
      </c>
      <c r="I50" s="39">
        <v>127</v>
      </c>
      <c r="J50" s="39">
        <v>130</v>
      </c>
      <c r="K50" s="39">
        <v>136</v>
      </c>
      <c r="M50" s="39"/>
      <c r="N50" s="39">
        <v>72</v>
      </c>
      <c r="O50" s="39" t="s">
        <v>63</v>
      </c>
      <c r="P50" s="39" t="s">
        <v>63</v>
      </c>
      <c r="Q50" s="39" t="s">
        <v>63</v>
      </c>
      <c r="R50" s="39" t="s">
        <v>63</v>
      </c>
      <c r="S50" s="39" t="s">
        <v>63</v>
      </c>
      <c r="T50" s="39" t="s">
        <v>63</v>
      </c>
      <c r="U50" s="39" t="s">
        <v>63</v>
      </c>
      <c r="V50" s="39" t="s">
        <v>63</v>
      </c>
    </row>
    <row r="51" spans="1:22" x14ac:dyDescent="0.2">
      <c r="A51" s="71" t="s">
        <v>76</v>
      </c>
      <c r="B51" s="39">
        <v>9</v>
      </c>
      <c r="C51" s="9" t="s">
        <v>55</v>
      </c>
      <c r="D51" s="9"/>
      <c r="E51" s="40">
        <v>80</v>
      </c>
      <c r="F51" s="39">
        <v>120</v>
      </c>
      <c r="G51" s="39">
        <v>126</v>
      </c>
      <c r="H51" s="39">
        <v>127</v>
      </c>
      <c r="I51" s="39">
        <v>128</v>
      </c>
      <c r="J51" s="39">
        <v>129</v>
      </c>
      <c r="K51" s="39">
        <v>130</v>
      </c>
      <c r="M51" s="39">
        <v>95</v>
      </c>
      <c r="N51" s="39">
        <v>95</v>
      </c>
      <c r="O51" s="39">
        <v>90</v>
      </c>
      <c r="P51" s="39">
        <v>90</v>
      </c>
      <c r="Q51" s="39">
        <v>90</v>
      </c>
      <c r="R51" s="39">
        <v>89</v>
      </c>
      <c r="S51" s="39">
        <v>87</v>
      </c>
      <c r="T51" s="39">
        <v>85</v>
      </c>
      <c r="U51" s="39">
        <v>87</v>
      </c>
      <c r="V51" s="39">
        <v>82</v>
      </c>
    </row>
    <row r="52" spans="1:22" x14ac:dyDescent="0.2">
      <c r="A52" s="71" t="s">
        <v>77</v>
      </c>
      <c r="B52" s="39">
        <v>10</v>
      </c>
      <c r="C52" s="9" t="s">
        <v>58</v>
      </c>
      <c r="D52" s="9"/>
      <c r="E52" s="40">
        <v>81</v>
      </c>
      <c r="F52" s="39">
        <v>108</v>
      </c>
      <c r="G52" s="39">
        <v>126</v>
      </c>
      <c r="H52" s="39">
        <v>128</v>
      </c>
      <c r="I52" s="39">
        <v>130</v>
      </c>
      <c r="J52" s="39">
        <v>144</v>
      </c>
      <c r="K52" s="39">
        <v>148</v>
      </c>
      <c r="M52" s="39">
        <v>88</v>
      </c>
      <c r="N52" s="39">
        <v>82</v>
      </c>
      <c r="O52" s="39">
        <v>75</v>
      </c>
      <c r="P52" s="39">
        <v>76</v>
      </c>
      <c r="Q52" s="39">
        <v>76</v>
      </c>
      <c r="R52" s="39">
        <v>82</v>
      </c>
      <c r="S52" s="39">
        <v>80</v>
      </c>
      <c r="T52" s="39">
        <v>77</v>
      </c>
      <c r="U52" s="39">
        <v>80</v>
      </c>
      <c r="V52" s="39">
        <v>80</v>
      </c>
    </row>
    <row r="53" spans="1:22" x14ac:dyDescent="0.2">
      <c r="A53" s="71" t="s">
        <v>78</v>
      </c>
      <c r="B53" s="39">
        <v>11</v>
      </c>
      <c r="C53" s="9" t="s">
        <v>58</v>
      </c>
      <c r="D53" s="9"/>
      <c r="E53" s="40">
        <v>89</v>
      </c>
      <c r="F53" s="39">
        <v>110</v>
      </c>
      <c r="G53" s="39">
        <v>135</v>
      </c>
      <c r="H53" s="39">
        <v>146</v>
      </c>
      <c r="I53" s="39">
        <v>152</v>
      </c>
      <c r="J53" s="39">
        <v>173</v>
      </c>
      <c r="K53" s="39">
        <v>180</v>
      </c>
      <c r="M53" s="39">
        <v>120</v>
      </c>
      <c r="N53" s="39">
        <v>117</v>
      </c>
      <c r="O53" s="39">
        <v>111</v>
      </c>
      <c r="P53" s="39">
        <v>114</v>
      </c>
      <c r="Q53" s="39">
        <v>112</v>
      </c>
      <c r="R53" s="39">
        <v>108</v>
      </c>
      <c r="S53" s="39">
        <v>108</v>
      </c>
      <c r="T53" s="39">
        <v>108</v>
      </c>
      <c r="U53" s="39">
        <v>110</v>
      </c>
      <c r="V53" s="39">
        <v>106</v>
      </c>
    </row>
    <row r="54" spans="1:22" x14ac:dyDescent="0.2">
      <c r="A54" s="71" t="s">
        <v>79</v>
      </c>
      <c r="B54" s="39">
        <v>12</v>
      </c>
      <c r="C54" s="9" t="s">
        <v>55</v>
      </c>
      <c r="D54" s="9"/>
      <c r="E54" s="39">
        <v>80</v>
      </c>
      <c r="F54" s="39">
        <v>137</v>
      </c>
      <c r="G54" s="39">
        <v>150</v>
      </c>
      <c r="H54" s="39">
        <v>157</v>
      </c>
      <c r="I54" s="39">
        <v>163</v>
      </c>
      <c r="J54" s="39">
        <v>169</v>
      </c>
      <c r="K54" s="39">
        <v>171</v>
      </c>
      <c r="M54" s="39">
        <v>120</v>
      </c>
      <c r="N54" s="39">
        <v>114</v>
      </c>
      <c r="O54" s="39">
        <v>111</v>
      </c>
      <c r="P54" s="39">
        <v>105</v>
      </c>
      <c r="Q54" s="39">
        <v>103</v>
      </c>
      <c r="R54" s="39">
        <v>102</v>
      </c>
      <c r="S54" s="39">
        <v>100</v>
      </c>
      <c r="T54" s="39">
        <v>91</v>
      </c>
      <c r="U54" s="39">
        <v>89</v>
      </c>
      <c r="V54" s="39">
        <v>87</v>
      </c>
    </row>
    <row r="55" spans="1:22" x14ac:dyDescent="0.2">
      <c r="A55" s="71" t="s">
        <v>80</v>
      </c>
      <c r="B55" s="39">
        <v>13</v>
      </c>
      <c r="C55" s="9" t="s">
        <v>58</v>
      </c>
      <c r="D55" s="9"/>
      <c r="E55" s="39">
        <v>58</v>
      </c>
      <c r="F55" s="39">
        <v>99</v>
      </c>
      <c r="G55" s="39">
        <v>123</v>
      </c>
      <c r="H55" s="39">
        <v>127</v>
      </c>
      <c r="I55" s="39">
        <v>145</v>
      </c>
      <c r="J55" s="39">
        <v>150</v>
      </c>
      <c r="K55" s="39">
        <v>159</v>
      </c>
      <c r="M55" s="39">
        <v>144</v>
      </c>
      <c r="N55" s="39">
        <v>115</v>
      </c>
      <c r="O55" s="39">
        <v>106</v>
      </c>
      <c r="P55" s="39">
        <v>99</v>
      </c>
      <c r="Q55" s="39">
        <v>94</v>
      </c>
      <c r="R55" s="39">
        <v>92</v>
      </c>
      <c r="S55" s="39">
        <v>84</v>
      </c>
      <c r="T55" s="39">
        <v>8082</v>
      </c>
      <c r="U55" s="39">
        <v>80</v>
      </c>
      <c r="V55" s="39">
        <v>80</v>
      </c>
    </row>
    <row r="56" spans="1:22" x14ac:dyDescent="0.2">
      <c r="A56" s="71" t="s">
        <v>81</v>
      </c>
      <c r="B56" s="39">
        <v>14</v>
      </c>
      <c r="C56" s="9" t="s">
        <v>58</v>
      </c>
      <c r="D56" s="9"/>
      <c r="E56" s="39">
        <v>69</v>
      </c>
      <c r="F56" s="39">
        <v>132</v>
      </c>
      <c r="G56" s="39">
        <v>143</v>
      </c>
      <c r="H56" s="39">
        <v>147</v>
      </c>
      <c r="I56" s="39">
        <v>151</v>
      </c>
      <c r="J56" s="39">
        <v>154</v>
      </c>
      <c r="K56" s="39">
        <v>159</v>
      </c>
      <c r="M56" s="39">
        <v>109</v>
      </c>
      <c r="N56" s="39">
        <v>100</v>
      </c>
      <c r="O56" s="39">
        <v>97</v>
      </c>
      <c r="P56" s="39">
        <v>94</v>
      </c>
      <c r="Q56" s="39">
        <v>87</v>
      </c>
      <c r="R56" s="39">
        <v>87</v>
      </c>
      <c r="S56" s="39">
        <v>87</v>
      </c>
      <c r="T56" s="39">
        <v>82</v>
      </c>
      <c r="U56" s="39">
        <v>83</v>
      </c>
      <c r="V56" s="39">
        <v>83</v>
      </c>
    </row>
    <row r="57" spans="1:22" x14ac:dyDescent="0.2">
      <c r="A57" s="71" t="s">
        <v>82</v>
      </c>
      <c r="B57" s="39">
        <v>15</v>
      </c>
      <c r="C57" s="9" t="s">
        <v>55</v>
      </c>
      <c r="D57" s="9"/>
      <c r="E57" s="40">
        <v>90</v>
      </c>
      <c r="F57" s="39">
        <v>153</v>
      </c>
      <c r="G57" s="39">
        <v>160</v>
      </c>
      <c r="H57" s="39">
        <v>165</v>
      </c>
      <c r="I57" s="39">
        <v>172</v>
      </c>
      <c r="J57" s="39">
        <v>171</v>
      </c>
      <c r="K57" s="39">
        <v>178</v>
      </c>
      <c r="M57" s="39">
        <v>124</v>
      </c>
      <c r="N57" s="39">
        <v>123</v>
      </c>
      <c r="O57" s="39">
        <v>123</v>
      </c>
      <c r="P57" s="39">
        <v>118</v>
      </c>
      <c r="Q57" s="39">
        <v>115</v>
      </c>
      <c r="R57" s="39">
        <v>116</v>
      </c>
      <c r="S57" s="39">
        <v>113</v>
      </c>
      <c r="T57" s="39">
        <v>113</v>
      </c>
      <c r="U57" s="39">
        <v>112</v>
      </c>
      <c r="V57" s="39">
        <v>113</v>
      </c>
    </row>
    <row r="58" spans="1:22" x14ac:dyDescent="0.2">
      <c r="A58" s="71" t="s">
        <v>83</v>
      </c>
      <c r="B58" s="39">
        <v>16</v>
      </c>
      <c r="C58" s="9" t="s">
        <v>58</v>
      </c>
      <c r="D58" s="9"/>
      <c r="E58" s="46">
        <v>69</v>
      </c>
      <c r="F58" s="39">
        <v>119</v>
      </c>
      <c r="G58" s="39">
        <v>120</v>
      </c>
      <c r="H58" s="39">
        <v>126</v>
      </c>
      <c r="I58" s="39">
        <v>129</v>
      </c>
      <c r="J58" s="39">
        <v>136</v>
      </c>
      <c r="K58" s="39">
        <v>138</v>
      </c>
      <c r="M58" s="39">
        <v>101</v>
      </c>
      <c r="N58" s="39">
        <v>97</v>
      </c>
      <c r="O58" s="39">
        <v>94</v>
      </c>
      <c r="P58" s="39">
        <v>90</v>
      </c>
      <c r="Q58" s="39">
        <v>85</v>
      </c>
      <c r="R58" s="39">
        <v>84</v>
      </c>
      <c r="S58" s="39">
        <v>84</v>
      </c>
      <c r="T58" s="39">
        <v>83</v>
      </c>
      <c r="U58" s="39">
        <v>82</v>
      </c>
      <c r="V58" s="39">
        <v>79</v>
      </c>
    </row>
    <row r="59" spans="1:22" x14ac:dyDescent="0.2">
      <c r="A59" s="71" t="s">
        <v>87</v>
      </c>
      <c r="B59" s="39">
        <v>17</v>
      </c>
      <c r="C59" s="39" t="s">
        <v>85</v>
      </c>
      <c r="D59" s="39"/>
      <c r="E59" s="39">
        <v>65</v>
      </c>
      <c r="F59" s="39">
        <v>133</v>
      </c>
      <c r="G59" s="39">
        <v>147</v>
      </c>
      <c r="H59" s="39">
        <v>148</v>
      </c>
      <c r="I59" s="39">
        <v>154</v>
      </c>
      <c r="J59" s="39" t="s">
        <v>63</v>
      </c>
      <c r="K59" s="39" t="s">
        <v>63</v>
      </c>
      <c r="L59" s="41"/>
      <c r="M59" s="39">
        <v>126</v>
      </c>
      <c r="N59" s="39">
        <v>124</v>
      </c>
      <c r="O59" s="39"/>
      <c r="P59" s="39"/>
      <c r="Q59" s="39"/>
      <c r="R59" s="39"/>
      <c r="S59" s="39"/>
      <c r="T59" s="39"/>
      <c r="U59" s="39"/>
      <c r="V59" s="39"/>
    </row>
    <row r="60" spans="1:22" x14ac:dyDescent="0.2">
      <c r="A60" s="71" t="s">
        <v>88</v>
      </c>
      <c r="B60" s="39">
        <v>18</v>
      </c>
      <c r="C60" s="39" t="s">
        <v>86</v>
      </c>
      <c r="D60" s="39"/>
      <c r="E60" s="36">
        <v>96</v>
      </c>
      <c r="F60" s="36">
        <v>109</v>
      </c>
      <c r="G60" s="36">
        <v>121</v>
      </c>
      <c r="H60" s="36">
        <v>133</v>
      </c>
      <c r="I60" s="36">
        <v>144</v>
      </c>
      <c r="J60" s="39" t="s">
        <v>63</v>
      </c>
      <c r="K60" s="39" t="s">
        <v>63</v>
      </c>
      <c r="L60" s="41"/>
      <c r="M60" s="39">
        <v>118</v>
      </c>
      <c r="N60" s="39">
        <v>118</v>
      </c>
      <c r="O60" s="39">
        <v>114</v>
      </c>
      <c r="P60" s="39" t="s">
        <v>63</v>
      </c>
      <c r="Q60" s="39" t="s">
        <v>63</v>
      </c>
      <c r="R60" s="39" t="s">
        <v>63</v>
      </c>
      <c r="S60" s="39" t="s">
        <v>63</v>
      </c>
      <c r="T60" s="39" t="s">
        <v>63</v>
      </c>
      <c r="U60" s="39" t="s">
        <v>63</v>
      </c>
      <c r="V60" s="39" t="s">
        <v>63</v>
      </c>
    </row>
    <row r="61" spans="1:22" x14ac:dyDescent="0.2">
      <c r="A61" s="9"/>
      <c r="B61" s="39"/>
      <c r="C61" s="39"/>
      <c r="D61" s="39"/>
      <c r="E61" s="39"/>
      <c r="F61" s="39"/>
      <c r="G61" s="39"/>
      <c r="H61" s="39"/>
      <c r="I61" s="39"/>
      <c r="J61" s="39"/>
      <c r="K61" s="39"/>
      <c r="L61" s="41"/>
      <c r="M61" s="39"/>
      <c r="N61" s="39"/>
      <c r="O61" s="39"/>
      <c r="P61" s="39"/>
      <c r="Q61" s="39"/>
      <c r="R61" s="39"/>
      <c r="S61" s="39"/>
      <c r="T61" s="39"/>
      <c r="U61" s="39"/>
      <c r="V61" s="39"/>
    </row>
    <row r="62" spans="1:22" x14ac:dyDescent="0.2">
      <c r="A62" s="9"/>
      <c r="B62" s="39"/>
      <c r="C62" s="39"/>
      <c r="D62" s="39"/>
      <c r="E62" s="39"/>
      <c r="F62" s="39"/>
      <c r="G62" s="39"/>
      <c r="H62" s="39"/>
      <c r="I62" s="39"/>
      <c r="J62" s="39"/>
      <c r="K62" s="39"/>
      <c r="L62" s="41"/>
      <c r="M62" s="39"/>
      <c r="N62" s="39"/>
      <c r="O62" s="39"/>
      <c r="P62" s="39"/>
      <c r="Q62" s="39"/>
      <c r="R62" s="39"/>
      <c r="S62" s="39"/>
      <c r="T62" s="39"/>
      <c r="U62" s="39"/>
      <c r="V62" s="39"/>
    </row>
    <row r="63" spans="1:22" x14ac:dyDescent="0.2">
      <c r="A63" s="9"/>
      <c r="B63" s="39"/>
      <c r="C63" s="39"/>
      <c r="D63" s="39"/>
      <c r="E63" s="39"/>
      <c r="F63" s="39"/>
      <c r="G63" s="39"/>
      <c r="H63" s="39"/>
      <c r="I63" s="39"/>
      <c r="J63" s="39"/>
      <c r="K63" s="39"/>
      <c r="L63" s="41"/>
      <c r="M63" s="39"/>
      <c r="N63" s="39"/>
      <c r="O63" s="39"/>
      <c r="P63" s="39"/>
      <c r="Q63" s="39"/>
      <c r="R63" s="39"/>
      <c r="S63" s="39"/>
      <c r="T63" s="39"/>
      <c r="U63" s="39"/>
      <c r="V63" s="39"/>
    </row>
    <row r="64" spans="1:22" x14ac:dyDescent="0.2">
      <c r="A64" s="9"/>
      <c r="B64" s="39"/>
      <c r="C64" s="39"/>
      <c r="D64" s="39"/>
      <c r="E64" s="39"/>
      <c r="F64" s="39"/>
      <c r="G64" s="39"/>
      <c r="H64" s="39"/>
      <c r="I64" s="39"/>
      <c r="J64" s="39"/>
      <c r="K64" s="39"/>
      <c r="L64" s="41"/>
      <c r="M64" s="39"/>
      <c r="N64" s="39"/>
      <c r="O64" s="39"/>
      <c r="P64" s="39"/>
      <c r="Q64" s="39"/>
      <c r="R64" s="39"/>
      <c r="S64" s="39"/>
      <c r="T64" s="39"/>
      <c r="U64" s="39"/>
      <c r="V64" s="39"/>
    </row>
    <row r="65" spans="1:35" x14ac:dyDescent="0.2">
      <c r="A65" s="9"/>
      <c r="B65" s="39"/>
      <c r="C65" s="39"/>
      <c r="D65" s="39"/>
      <c r="E65" s="39"/>
      <c r="F65" s="39"/>
      <c r="G65" s="39"/>
      <c r="H65" s="39"/>
      <c r="I65" s="39"/>
      <c r="J65" s="39"/>
      <c r="K65" s="39"/>
      <c r="L65" s="41"/>
      <c r="M65" s="39"/>
      <c r="N65" s="39"/>
      <c r="O65" s="39"/>
      <c r="P65" s="39"/>
      <c r="Q65" s="39"/>
      <c r="R65" s="39"/>
      <c r="S65" s="39"/>
      <c r="T65" s="39"/>
      <c r="U65" s="39"/>
      <c r="V65" s="39"/>
    </row>
    <row r="66" spans="1:35" x14ac:dyDescent="0.2">
      <c r="A66" s="9"/>
      <c r="B66" s="39"/>
      <c r="C66" s="39"/>
      <c r="D66" s="39"/>
      <c r="E66" s="39"/>
      <c r="F66" s="39"/>
      <c r="G66" s="39"/>
      <c r="H66" s="39"/>
      <c r="I66" s="39"/>
      <c r="J66" s="39"/>
      <c r="K66" s="39"/>
      <c r="L66" s="41"/>
      <c r="M66" s="39"/>
      <c r="N66" s="39"/>
      <c r="O66" s="39"/>
      <c r="P66" s="39"/>
      <c r="Q66" s="39"/>
      <c r="R66" s="39"/>
      <c r="S66" s="39"/>
      <c r="T66" s="39"/>
      <c r="U66" s="39"/>
      <c r="V66" s="39"/>
    </row>
    <row r="78" spans="1:35" x14ac:dyDescent="0.2">
      <c r="A78" s="126" t="s">
        <v>13</v>
      </c>
      <c r="B78" s="126"/>
      <c r="C78" s="126"/>
      <c r="D78" s="126"/>
      <c r="E78" s="126"/>
      <c r="F78" s="126"/>
      <c r="G78" s="126"/>
      <c r="H78" s="126"/>
      <c r="I78" s="126"/>
      <c r="J78" s="126"/>
      <c r="K78" s="126"/>
      <c r="M78" s="127" t="s">
        <v>15</v>
      </c>
      <c r="N78" s="127"/>
      <c r="O78" s="127"/>
      <c r="P78" s="127"/>
      <c r="Q78" s="127"/>
      <c r="R78" s="127"/>
      <c r="S78" s="127"/>
      <c r="T78" s="127"/>
      <c r="U78" s="127"/>
      <c r="V78" s="127"/>
      <c r="W78" s="127"/>
      <c r="Y78" s="127" t="s">
        <v>16</v>
      </c>
      <c r="Z78" s="127"/>
      <c r="AA78" s="127"/>
      <c r="AB78" s="127"/>
      <c r="AC78" s="127"/>
      <c r="AD78" s="127"/>
      <c r="AE78" s="127"/>
      <c r="AF78" s="127"/>
      <c r="AG78" s="127"/>
      <c r="AH78" s="127"/>
      <c r="AI78" s="127"/>
    </row>
    <row r="79" spans="1:35" x14ac:dyDescent="0.2">
      <c r="A79" s="1"/>
      <c r="B79" s="1"/>
      <c r="C79" s="1"/>
      <c r="D79" s="119" t="s">
        <v>33</v>
      </c>
      <c r="E79" s="119"/>
      <c r="F79" s="119"/>
      <c r="G79" s="119"/>
      <c r="H79" s="119"/>
      <c r="I79" s="119"/>
      <c r="J79" s="5"/>
      <c r="K79" s="14"/>
      <c r="M79" s="1"/>
      <c r="N79" s="1"/>
      <c r="O79" s="1"/>
      <c r="P79" s="119" t="s">
        <v>33</v>
      </c>
      <c r="Q79" s="119"/>
      <c r="R79" s="119"/>
      <c r="S79" s="119"/>
      <c r="T79" s="119"/>
      <c r="U79" s="119"/>
      <c r="V79" s="5"/>
      <c r="W79" s="14"/>
      <c r="Y79" s="1"/>
      <c r="Z79" s="1"/>
      <c r="AA79" s="1"/>
      <c r="AB79" s="119" t="s">
        <v>33</v>
      </c>
      <c r="AC79" s="119"/>
      <c r="AD79" s="119"/>
      <c r="AE79" s="119"/>
      <c r="AF79" s="119"/>
      <c r="AG79" s="119"/>
      <c r="AH79" s="5"/>
      <c r="AI79" s="14"/>
    </row>
    <row r="80" spans="1:35" x14ac:dyDescent="0.2">
      <c r="A80" s="2"/>
      <c r="B80" s="2"/>
      <c r="C80" s="2"/>
      <c r="D80" s="120" t="s">
        <v>2</v>
      </c>
      <c r="E80" s="120"/>
      <c r="F80" s="120"/>
      <c r="G80" s="120"/>
      <c r="H80" s="120"/>
      <c r="I80" s="120"/>
      <c r="J80" s="6"/>
      <c r="K80" s="14"/>
      <c r="M80" s="2"/>
      <c r="N80" s="2"/>
      <c r="O80" s="2"/>
      <c r="P80" s="120" t="s">
        <v>2</v>
      </c>
      <c r="Q80" s="120"/>
      <c r="R80" s="120"/>
      <c r="S80" s="120"/>
      <c r="T80" s="120"/>
      <c r="U80" s="120"/>
      <c r="V80" s="6"/>
      <c r="W80" s="14"/>
      <c r="Y80" s="2"/>
      <c r="Z80" s="2"/>
      <c r="AA80" s="2"/>
      <c r="AB80" s="120" t="s">
        <v>2</v>
      </c>
      <c r="AC80" s="120"/>
      <c r="AD80" s="120"/>
      <c r="AE80" s="120"/>
      <c r="AF80" s="120"/>
      <c r="AG80" s="120"/>
      <c r="AH80" s="6"/>
      <c r="AI80" s="14"/>
    </row>
    <row r="81" spans="1:36" x14ac:dyDescent="0.2">
      <c r="A81" s="121" t="s">
        <v>4</v>
      </c>
      <c r="B81" s="121"/>
      <c r="C81" s="8" t="s">
        <v>7</v>
      </c>
      <c r="D81" s="7" t="s">
        <v>3</v>
      </c>
      <c r="E81" s="7" t="s">
        <v>34</v>
      </c>
      <c r="F81" s="8">
        <v>5</v>
      </c>
      <c r="G81" s="8">
        <v>10</v>
      </c>
      <c r="H81" s="8">
        <v>15</v>
      </c>
      <c r="I81" s="8">
        <v>20</v>
      </c>
      <c r="J81" s="8">
        <v>25</v>
      </c>
      <c r="K81" s="8" t="s">
        <v>84</v>
      </c>
      <c r="M81" s="121" t="s">
        <v>4</v>
      </c>
      <c r="N81" s="121"/>
      <c r="O81" s="8" t="s">
        <v>7</v>
      </c>
      <c r="P81" s="7" t="s">
        <v>3</v>
      </c>
      <c r="Q81" s="7" t="s">
        <v>34</v>
      </c>
      <c r="R81" s="8">
        <v>5</v>
      </c>
      <c r="S81" s="8">
        <v>10</v>
      </c>
      <c r="T81" s="8">
        <v>15</v>
      </c>
      <c r="U81" s="8">
        <v>20</v>
      </c>
      <c r="V81" s="8">
        <v>25</v>
      </c>
      <c r="W81" s="8">
        <v>30</v>
      </c>
      <c r="Y81" s="121" t="s">
        <v>4</v>
      </c>
      <c r="Z81" s="121"/>
      <c r="AA81" s="8" t="s">
        <v>7</v>
      </c>
      <c r="AB81" s="7" t="s">
        <v>3</v>
      </c>
      <c r="AC81" s="7" t="s">
        <v>34</v>
      </c>
      <c r="AD81" s="8">
        <v>5</v>
      </c>
      <c r="AE81" s="8">
        <v>10</v>
      </c>
      <c r="AF81" s="8">
        <v>15</v>
      </c>
      <c r="AG81" s="8">
        <v>20</v>
      </c>
      <c r="AH81" s="8">
        <v>25</v>
      </c>
      <c r="AI81" s="8">
        <v>30</v>
      </c>
    </row>
    <row r="82" spans="1:36" x14ac:dyDescent="0.2">
      <c r="A82" s="8" t="s">
        <v>5</v>
      </c>
      <c r="B82" s="8" t="s">
        <v>6</v>
      </c>
      <c r="C82" s="8"/>
      <c r="D82" s="7"/>
      <c r="E82" s="7"/>
      <c r="F82" s="8"/>
      <c r="G82" s="8"/>
      <c r="H82" s="8"/>
      <c r="I82" s="8"/>
      <c r="J82" s="8"/>
      <c r="K82" s="8"/>
      <c r="M82" s="8" t="s">
        <v>5</v>
      </c>
      <c r="N82" s="8" t="s">
        <v>6</v>
      </c>
      <c r="O82" s="8"/>
      <c r="P82" s="7"/>
      <c r="Q82" s="7"/>
      <c r="R82" s="8"/>
      <c r="S82" s="8"/>
      <c r="T82" s="8"/>
      <c r="U82" s="8"/>
      <c r="V82" s="8"/>
      <c r="W82" s="8"/>
      <c r="Y82" s="8" t="s">
        <v>5</v>
      </c>
      <c r="Z82" s="8" t="s">
        <v>6</v>
      </c>
      <c r="AA82" s="8"/>
      <c r="AB82" s="7"/>
      <c r="AC82" s="7"/>
      <c r="AD82" s="8"/>
      <c r="AE82" s="8"/>
      <c r="AF82" s="8"/>
      <c r="AG82" s="8"/>
      <c r="AH82" s="8"/>
      <c r="AI82" s="8"/>
    </row>
    <row r="83" spans="1:36" x14ac:dyDescent="0.2">
      <c r="A83" s="71" t="s">
        <v>68</v>
      </c>
      <c r="B83" s="39">
        <v>1</v>
      </c>
      <c r="C83" s="36" t="s">
        <v>30</v>
      </c>
      <c r="D83" s="36"/>
      <c r="E83" s="39">
        <v>1.8</v>
      </c>
      <c r="F83" s="39"/>
      <c r="G83" s="39">
        <v>2</v>
      </c>
      <c r="H83" s="39"/>
      <c r="I83" s="39">
        <v>3.2</v>
      </c>
      <c r="J83" s="39"/>
      <c r="K83" s="39">
        <v>2.1</v>
      </c>
      <c r="M83" s="39"/>
      <c r="N83" s="39">
        <v>1</v>
      </c>
      <c r="O83" s="36"/>
      <c r="P83" s="36"/>
      <c r="Q83" s="39"/>
      <c r="R83" s="39">
        <v>11</v>
      </c>
      <c r="S83" s="39">
        <v>11</v>
      </c>
      <c r="T83" s="39">
        <v>11</v>
      </c>
      <c r="U83" s="39">
        <v>11</v>
      </c>
      <c r="V83" s="39">
        <v>11</v>
      </c>
      <c r="W83" s="39">
        <v>11</v>
      </c>
      <c r="Y83" s="39"/>
      <c r="Z83" s="39">
        <v>1</v>
      </c>
      <c r="AA83" s="9" t="s">
        <v>30</v>
      </c>
      <c r="AB83" s="9"/>
      <c r="AC83" s="39"/>
      <c r="AD83" s="39">
        <v>3</v>
      </c>
      <c r="AE83" s="39">
        <v>3</v>
      </c>
      <c r="AF83" s="39">
        <v>3</v>
      </c>
      <c r="AG83" s="39">
        <v>3</v>
      </c>
      <c r="AH83" s="39">
        <v>3</v>
      </c>
      <c r="AI83" s="39">
        <v>3</v>
      </c>
    </row>
    <row r="84" spans="1:36" x14ac:dyDescent="0.2">
      <c r="A84" s="71" t="s">
        <v>69</v>
      </c>
      <c r="B84" s="39">
        <v>2</v>
      </c>
      <c r="C84" s="36" t="s">
        <v>30</v>
      </c>
      <c r="D84" s="36"/>
      <c r="E84" s="39">
        <v>1.1000000000000001</v>
      </c>
      <c r="F84" s="39"/>
      <c r="G84" s="39">
        <v>1.7</v>
      </c>
      <c r="H84" s="39"/>
      <c r="I84" s="39" t="s">
        <v>42</v>
      </c>
      <c r="J84" s="39"/>
      <c r="K84" s="39" t="s">
        <v>42</v>
      </c>
      <c r="M84" s="39"/>
      <c r="N84" s="39">
        <v>2</v>
      </c>
      <c r="O84" s="36"/>
      <c r="P84" s="36"/>
      <c r="Q84" s="39"/>
      <c r="R84" s="39"/>
      <c r="S84" s="39">
        <v>9</v>
      </c>
      <c r="T84" s="39"/>
      <c r="U84" s="39">
        <v>10</v>
      </c>
      <c r="V84" s="39"/>
      <c r="W84" s="39">
        <v>10</v>
      </c>
      <c r="Y84" s="39"/>
      <c r="Z84" s="39">
        <v>2</v>
      </c>
      <c r="AA84" s="9" t="s">
        <v>30</v>
      </c>
      <c r="AB84" s="9"/>
      <c r="AC84" s="39"/>
      <c r="AD84" s="39"/>
      <c r="AE84" s="39">
        <v>2</v>
      </c>
      <c r="AF84" s="39"/>
      <c r="AG84" s="39">
        <v>3</v>
      </c>
      <c r="AH84" s="39"/>
      <c r="AI84" s="39">
        <v>3</v>
      </c>
    </row>
    <row r="85" spans="1:36" x14ac:dyDescent="0.2">
      <c r="A85" s="71" t="s">
        <v>70</v>
      </c>
      <c r="B85" s="39">
        <v>3</v>
      </c>
      <c r="C85" s="36" t="s">
        <v>44</v>
      </c>
      <c r="D85" s="36"/>
      <c r="E85" s="39">
        <v>1.8</v>
      </c>
      <c r="F85" s="39"/>
      <c r="G85" s="39">
        <v>1.4</v>
      </c>
      <c r="H85" s="39"/>
      <c r="I85" s="39">
        <v>1.3</v>
      </c>
      <c r="J85" s="39"/>
      <c r="K85" s="39">
        <v>1.1000000000000001</v>
      </c>
      <c r="M85" s="39"/>
      <c r="N85" s="39">
        <v>3</v>
      </c>
      <c r="O85" s="36"/>
      <c r="P85" s="36"/>
      <c r="Q85" s="39"/>
      <c r="R85" s="39">
        <v>6</v>
      </c>
      <c r="S85" s="39">
        <v>7</v>
      </c>
      <c r="T85" s="39">
        <v>7</v>
      </c>
      <c r="U85" s="39">
        <v>10</v>
      </c>
      <c r="V85" s="39">
        <v>12</v>
      </c>
      <c r="W85" s="39">
        <v>13</v>
      </c>
      <c r="Y85" s="39"/>
      <c r="Z85" s="39">
        <v>3</v>
      </c>
      <c r="AA85" s="9" t="s">
        <v>44</v>
      </c>
      <c r="AB85" s="9"/>
      <c r="AC85" s="39">
        <v>1</v>
      </c>
      <c r="AD85" s="39">
        <v>2</v>
      </c>
      <c r="AE85" s="39">
        <v>2</v>
      </c>
      <c r="AF85" s="39">
        <v>3</v>
      </c>
      <c r="AG85" s="39">
        <v>3</v>
      </c>
      <c r="AH85" s="39">
        <v>4</v>
      </c>
      <c r="AI85" s="39">
        <v>5</v>
      </c>
      <c r="AJ85" s="18"/>
    </row>
    <row r="86" spans="1:36" x14ac:dyDescent="0.2">
      <c r="A86" s="71" t="s">
        <v>71</v>
      </c>
      <c r="B86" s="39">
        <v>4</v>
      </c>
      <c r="C86" s="36" t="s">
        <v>44</v>
      </c>
      <c r="D86" s="36"/>
      <c r="E86" s="39">
        <v>1.2</v>
      </c>
      <c r="F86" s="39"/>
      <c r="G86" s="39">
        <v>2.9</v>
      </c>
      <c r="H86" s="39"/>
      <c r="I86" s="39">
        <v>2.8</v>
      </c>
      <c r="J86" s="39"/>
      <c r="K86" s="39">
        <v>2.7</v>
      </c>
      <c r="M86" s="39"/>
      <c r="N86" s="39">
        <v>4</v>
      </c>
      <c r="O86" s="36"/>
      <c r="P86" s="36"/>
      <c r="Q86" s="39"/>
      <c r="R86" s="39">
        <v>7</v>
      </c>
      <c r="S86" s="39">
        <v>8</v>
      </c>
      <c r="T86" s="39">
        <v>9</v>
      </c>
      <c r="U86" s="39">
        <v>10</v>
      </c>
      <c r="V86" s="39">
        <v>10</v>
      </c>
      <c r="W86" s="39">
        <v>11</v>
      </c>
      <c r="Y86" s="39"/>
      <c r="Z86" s="39">
        <v>4</v>
      </c>
      <c r="AA86" s="9" t="s">
        <v>44</v>
      </c>
      <c r="AB86" s="9"/>
      <c r="AC86" s="39">
        <v>2</v>
      </c>
      <c r="AD86" s="39">
        <v>2</v>
      </c>
      <c r="AE86" s="39">
        <v>3</v>
      </c>
      <c r="AF86" s="39">
        <v>3</v>
      </c>
      <c r="AG86" s="39">
        <v>3</v>
      </c>
      <c r="AH86" s="39">
        <v>3</v>
      </c>
      <c r="AI86" s="39">
        <v>3</v>
      </c>
    </row>
    <row r="87" spans="1:36" x14ac:dyDescent="0.2">
      <c r="A87" s="71" t="s">
        <v>72</v>
      </c>
      <c r="B87" s="39">
        <v>5</v>
      </c>
      <c r="C87" s="36" t="s">
        <v>44</v>
      </c>
      <c r="D87" s="36"/>
      <c r="E87" s="39">
        <v>1.4</v>
      </c>
      <c r="F87" s="39"/>
      <c r="G87" s="39">
        <v>2.7</v>
      </c>
      <c r="H87" s="39"/>
      <c r="I87" s="39">
        <v>2.2000000000000002</v>
      </c>
      <c r="J87" s="39"/>
      <c r="K87" s="39">
        <v>2.6</v>
      </c>
      <c r="M87" s="39"/>
      <c r="N87" s="39">
        <v>5</v>
      </c>
      <c r="O87" s="36"/>
      <c r="P87" s="36"/>
      <c r="Q87" s="39"/>
      <c r="R87" s="39">
        <v>7</v>
      </c>
      <c r="S87" s="39">
        <v>10</v>
      </c>
      <c r="T87" s="39">
        <v>12</v>
      </c>
      <c r="U87" s="39">
        <v>14</v>
      </c>
      <c r="V87" s="39">
        <v>16</v>
      </c>
      <c r="W87" s="39">
        <v>18</v>
      </c>
      <c r="Y87" s="39"/>
      <c r="Z87" s="39">
        <v>5</v>
      </c>
      <c r="AA87" s="9" t="s">
        <v>44</v>
      </c>
      <c r="AB87" s="9"/>
      <c r="AC87" s="39">
        <v>2</v>
      </c>
      <c r="AD87" s="39">
        <v>3</v>
      </c>
      <c r="AE87" s="39">
        <v>3</v>
      </c>
      <c r="AF87" s="39">
        <v>4</v>
      </c>
      <c r="AG87" s="39">
        <v>4</v>
      </c>
      <c r="AH87" s="39">
        <v>5</v>
      </c>
      <c r="AI87" s="39">
        <v>6</v>
      </c>
    </row>
    <row r="88" spans="1:36" x14ac:dyDescent="0.2">
      <c r="A88" s="71" t="s">
        <v>73</v>
      </c>
      <c r="B88" s="39">
        <v>6</v>
      </c>
      <c r="C88" s="36" t="s">
        <v>44</v>
      </c>
      <c r="D88" s="36"/>
      <c r="E88" s="39">
        <v>1.2</v>
      </c>
      <c r="F88" s="39"/>
      <c r="G88" s="39">
        <v>3.7</v>
      </c>
      <c r="H88" s="39"/>
      <c r="I88" s="39">
        <v>3.1</v>
      </c>
      <c r="J88" s="39"/>
      <c r="K88" s="39">
        <v>2.7</v>
      </c>
      <c r="M88" s="39"/>
      <c r="N88" s="39">
        <v>6</v>
      </c>
      <c r="O88" s="36"/>
      <c r="P88" s="36"/>
      <c r="Q88" s="39"/>
      <c r="R88" s="39">
        <v>6</v>
      </c>
      <c r="S88" s="39">
        <v>7</v>
      </c>
      <c r="T88" s="39">
        <v>7</v>
      </c>
      <c r="U88" s="39">
        <v>7</v>
      </c>
      <c r="V88" s="39">
        <v>8</v>
      </c>
      <c r="W88" s="39">
        <v>8</v>
      </c>
      <c r="Y88" s="39"/>
      <c r="Z88" s="39">
        <v>6</v>
      </c>
      <c r="AA88" s="9" t="s">
        <v>44</v>
      </c>
      <c r="AB88" s="9"/>
      <c r="AC88" s="39">
        <v>1</v>
      </c>
      <c r="AD88" s="39">
        <v>2</v>
      </c>
      <c r="AE88" s="39">
        <v>3</v>
      </c>
      <c r="AF88" s="39">
        <v>2</v>
      </c>
      <c r="AG88" s="39">
        <v>2</v>
      </c>
      <c r="AH88" s="39">
        <v>3</v>
      </c>
      <c r="AI88" s="39">
        <v>3</v>
      </c>
    </row>
    <row r="89" spans="1:36" x14ac:dyDescent="0.2">
      <c r="A89" s="71" t="s">
        <v>74</v>
      </c>
      <c r="B89" s="39">
        <v>7</v>
      </c>
      <c r="C89" s="36" t="s">
        <v>67</v>
      </c>
      <c r="D89" s="36"/>
      <c r="E89" s="128" t="s">
        <v>65</v>
      </c>
      <c r="F89" s="129"/>
      <c r="G89" s="129"/>
      <c r="H89" s="129"/>
      <c r="I89" s="129"/>
      <c r="J89" s="129"/>
      <c r="K89" s="130"/>
      <c r="M89" s="39"/>
      <c r="N89" s="39">
        <v>7</v>
      </c>
      <c r="O89" s="36"/>
      <c r="P89" s="36"/>
      <c r="Q89" s="39">
        <v>6</v>
      </c>
      <c r="R89" s="39">
        <v>6</v>
      </c>
      <c r="S89" s="39">
        <v>7</v>
      </c>
      <c r="T89" s="39">
        <v>8</v>
      </c>
      <c r="U89" s="39">
        <v>8</v>
      </c>
      <c r="V89" s="39">
        <v>11</v>
      </c>
      <c r="W89" s="39">
        <v>12</v>
      </c>
      <c r="Y89" s="39"/>
      <c r="Z89" s="39">
        <v>7</v>
      </c>
      <c r="AA89" s="9"/>
      <c r="AB89" s="9"/>
      <c r="AC89" s="39">
        <v>1</v>
      </c>
      <c r="AD89" s="39">
        <v>1</v>
      </c>
      <c r="AE89" s="39">
        <v>2</v>
      </c>
      <c r="AF89" s="39">
        <v>5</v>
      </c>
      <c r="AG89" s="39">
        <v>3</v>
      </c>
      <c r="AH89" s="39">
        <v>4</v>
      </c>
      <c r="AI89" s="39">
        <v>4</v>
      </c>
    </row>
    <row r="90" spans="1:36" x14ac:dyDescent="0.2">
      <c r="A90" s="71" t="s">
        <v>75</v>
      </c>
      <c r="B90" s="39">
        <v>8</v>
      </c>
      <c r="C90" s="36" t="s">
        <v>67</v>
      </c>
      <c r="D90" s="36"/>
      <c r="E90" s="128" t="s">
        <v>65</v>
      </c>
      <c r="F90" s="129"/>
      <c r="G90" s="129"/>
      <c r="H90" s="129"/>
      <c r="I90" s="129"/>
      <c r="J90" s="129"/>
      <c r="K90" s="130"/>
      <c r="M90" s="39"/>
      <c r="N90" s="39">
        <v>8</v>
      </c>
      <c r="O90" s="36"/>
      <c r="P90" s="36"/>
      <c r="Q90" s="39">
        <v>6</v>
      </c>
      <c r="R90" s="39">
        <v>13</v>
      </c>
      <c r="S90" s="39">
        <v>15</v>
      </c>
      <c r="T90" s="39">
        <v>16</v>
      </c>
      <c r="U90" s="39">
        <v>17</v>
      </c>
      <c r="V90" s="39">
        <v>17</v>
      </c>
      <c r="W90" s="39">
        <v>16</v>
      </c>
      <c r="Y90" s="39"/>
      <c r="Z90" s="39">
        <v>8</v>
      </c>
      <c r="AA90" s="9"/>
      <c r="AB90" s="9"/>
      <c r="AC90" s="39">
        <v>2</v>
      </c>
      <c r="AD90" s="39">
        <v>4</v>
      </c>
      <c r="AE90" s="39">
        <v>5</v>
      </c>
      <c r="AF90" s="39">
        <v>5</v>
      </c>
      <c r="AG90" s="39">
        <v>5</v>
      </c>
      <c r="AH90" s="39">
        <v>5</v>
      </c>
      <c r="AI90" s="39">
        <v>5</v>
      </c>
    </row>
    <row r="91" spans="1:36" x14ac:dyDescent="0.2">
      <c r="A91" s="71" t="s">
        <v>76</v>
      </c>
      <c r="B91" s="39">
        <v>9</v>
      </c>
      <c r="C91" s="36" t="s">
        <v>55</v>
      </c>
      <c r="D91" s="36"/>
      <c r="E91" s="39">
        <v>1</v>
      </c>
      <c r="F91" s="39"/>
      <c r="G91" s="39">
        <v>1.1000000000000001</v>
      </c>
      <c r="H91" s="39"/>
      <c r="I91" s="39">
        <v>1.2</v>
      </c>
      <c r="J91" s="39"/>
      <c r="K91" s="39">
        <v>1.1000000000000001</v>
      </c>
      <c r="M91" s="39"/>
      <c r="N91" s="39">
        <v>9</v>
      </c>
      <c r="O91" s="36"/>
      <c r="P91" s="36"/>
      <c r="Q91" s="39"/>
      <c r="R91" s="39">
        <v>2</v>
      </c>
      <c r="S91" s="39">
        <v>3</v>
      </c>
      <c r="T91" s="39">
        <v>3</v>
      </c>
      <c r="U91" s="39">
        <v>4</v>
      </c>
      <c r="V91" s="39">
        <v>4</v>
      </c>
      <c r="W91" s="39">
        <v>4</v>
      </c>
      <c r="Y91" s="39"/>
      <c r="Z91" s="39">
        <v>9</v>
      </c>
      <c r="AA91" s="9"/>
      <c r="AB91" s="9"/>
      <c r="AC91" s="39"/>
      <c r="AD91" s="39">
        <v>2</v>
      </c>
      <c r="AE91" s="39">
        <v>3</v>
      </c>
      <c r="AF91" s="39">
        <v>3</v>
      </c>
      <c r="AG91" s="39">
        <v>4</v>
      </c>
      <c r="AH91" s="39">
        <v>4</v>
      </c>
      <c r="AI91" s="39">
        <v>4</v>
      </c>
    </row>
    <row r="92" spans="1:36" x14ac:dyDescent="0.2">
      <c r="A92" s="71" t="s">
        <v>77</v>
      </c>
      <c r="B92" s="39">
        <v>10</v>
      </c>
      <c r="C92" s="36" t="s">
        <v>58</v>
      </c>
      <c r="D92" s="36"/>
      <c r="E92" s="39">
        <v>1.6</v>
      </c>
      <c r="F92" s="39"/>
      <c r="G92" s="39">
        <v>1.7</v>
      </c>
      <c r="H92" s="39"/>
      <c r="I92" s="39">
        <v>3.3</v>
      </c>
      <c r="J92" s="39"/>
      <c r="K92" s="39">
        <v>3.6</v>
      </c>
      <c r="M92" s="39"/>
      <c r="N92" s="39">
        <v>10</v>
      </c>
      <c r="O92" s="36"/>
      <c r="P92" s="36"/>
      <c r="Q92" s="39"/>
      <c r="R92" s="39">
        <v>1</v>
      </c>
      <c r="S92" s="39">
        <v>2</v>
      </c>
      <c r="T92" s="39">
        <v>3</v>
      </c>
      <c r="U92" s="39">
        <v>5</v>
      </c>
      <c r="V92" s="39">
        <v>5</v>
      </c>
      <c r="W92" s="39">
        <v>7</v>
      </c>
      <c r="Y92" s="39"/>
      <c r="Z92" s="39">
        <v>10</v>
      </c>
      <c r="AA92" s="9"/>
      <c r="AB92" s="9"/>
      <c r="AC92" s="39"/>
      <c r="AD92" s="39">
        <v>2</v>
      </c>
      <c r="AE92" s="39">
        <v>3</v>
      </c>
      <c r="AF92" s="39">
        <v>3</v>
      </c>
      <c r="AG92" s="39">
        <v>4</v>
      </c>
      <c r="AH92" s="39">
        <v>5</v>
      </c>
      <c r="AI92" s="39">
        <v>5</v>
      </c>
    </row>
    <row r="93" spans="1:36" x14ac:dyDescent="0.2">
      <c r="A93" s="71" t="s">
        <v>78</v>
      </c>
      <c r="B93" s="39">
        <v>11</v>
      </c>
      <c r="C93" s="36" t="s">
        <v>58</v>
      </c>
      <c r="D93" s="36"/>
      <c r="E93" s="40">
        <v>3.2</v>
      </c>
      <c r="F93" s="39"/>
      <c r="G93" s="39" t="s">
        <v>57</v>
      </c>
      <c r="H93" s="39"/>
      <c r="I93" s="39" t="s">
        <v>57</v>
      </c>
      <c r="J93" s="39"/>
      <c r="K93" s="67">
        <v>9.8000000000000007</v>
      </c>
      <c r="M93" s="39"/>
      <c r="N93" s="39">
        <v>11</v>
      </c>
      <c r="O93" s="36"/>
      <c r="P93" s="36"/>
      <c r="Q93" s="39"/>
      <c r="R93" s="39">
        <v>2</v>
      </c>
      <c r="S93" s="39">
        <v>4</v>
      </c>
      <c r="T93" s="39">
        <v>4</v>
      </c>
      <c r="U93" s="39">
        <v>4</v>
      </c>
      <c r="V93" s="39">
        <v>4</v>
      </c>
      <c r="W93" s="39">
        <v>6</v>
      </c>
      <c r="Y93" s="39"/>
      <c r="Z93" s="39">
        <v>11</v>
      </c>
      <c r="AA93" s="9"/>
      <c r="AB93" s="9"/>
      <c r="AC93" s="39"/>
      <c r="AD93" s="39">
        <v>3</v>
      </c>
      <c r="AE93" s="39">
        <v>3</v>
      </c>
      <c r="AF93" s="39">
        <v>3</v>
      </c>
      <c r="AG93" s="39">
        <v>4</v>
      </c>
      <c r="AH93" s="39">
        <v>4</v>
      </c>
      <c r="AI93" s="39">
        <v>4</v>
      </c>
    </row>
    <row r="94" spans="1:36" x14ac:dyDescent="0.2">
      <c r="A94" s="71" t="s">
        <v>79</v>
      </c>
      <c r="B94" s="39">
        <v>12</v>
      </c>
      <c r="C94" s="36" t="s">
        <v>55</v>
      </c>
      <c r="D94" s="36"/>
      <c r="E94" s="39">
        <v>1.3</v>
      </c>
      <c r="F94" s="39"/>
      <c r="G94" s="39" t="s">
        <v>57</v>
      </c>
      <c r="H94" s="39"/>
      <c r="I94" s="39" t="s">
        <v>57</v>
      </c>
      <c r="J94" s="39"/>
      <c r="K94" s="39">
        <v>5.8</v>
      </c>
      <c r="M94" s="39"/>
      <c r="N94" s="39">
        <v>12</v>
      </c>
      <c r="O94" s="36"/>
      <c r="P94" s="36"/>
      <c r="Q94" s="39"/>
      <c r="R94" s="39">
        <v>2</v>
      </c>
      <c r="S94" s="39">
        <v>3</v>
      </c>
      <c r="T94" s="39">
        <v>4</v>
      </c>
      <c r="U94" s="39">
        <v>4</v>
      </c>
      <c r="V94" s="39">
        <v>3</v>
      </c>
      <c r="W94" s="39">
        <v>4</v>
      </c>
      <c r="Y94" s="39"/>
      <c r="Z94" s="39">
        <v>12</v>
      </c>
      <c r="AA94" s="9"/>
      <c r="AB94" s="9"/>
      <c r="AC94" s="39"/>
      <c r="AD94" s="39">
        <v>3</v>
      </c>
      <c r="AE94" s="39">
        <v>4</v>
      </c>
      <c r="AF94" s="39">
        <v>4</v>
      </c>
      <c r="AG94" s="39">
        <v>4</v>
      </c>
      <c r="AH94" s="39">
        <v>4</v>
      </c>
      <c r="AI94" s="39">
        <v>4</v>
      </c>
    </row>
    <row r="95" spans="1:36" x14ac:dyDescent="0.2">
      <c r="A95" s="71" t="s">
        <v>80</v>
      </c>
      <c r="B95" s="39">
        <v>13</v>
      </c>
      <c r="C95" s="36" t="s">
        <v>58</v>
      </c>
      <c r="D95" s="36"/>
      <c r="E95" s="39">
        <v>1</v>
      </c>
      <c r="F95" s="39"/>
      <c r="G95" s="39">
        <v>2.2999999999999998</v>
      </c>
      <c r="H95" s="39"/>
      <c r="I95" s="39">
        <v>4.0999999999999996</v>
      </c>
      <c r="J95" s="39"/>
      <c r="K95" s="39">
        <v>5</v>
      </c>
      <c r="M95" s="39"/>
      <c r="N95" s="39">
        <v>13</v>
      </c>
      <c r="O95" s="36"/>
      <c r="P95" s="36"/>
      <c r="Q95" s="39"/>
      <c r="R95" s="39">
        <v>5</v>
      </c>
      <c r="S95" s="39">
        <v>5</v>
      </c>
      <c r="T95" s="39">
        <v>6</v>
      </c>
      <c r="U95" s="39">
        <v>7</v>
      </c>
      <c r="V95" s="39">
        <v>7</v>
      </c>
      <c r="W95" s="39">
        <v>9</v>
      </c>
      <c r="Y95" s="39"/>
      <c r="Z95" s="39">
        <v>13</v>
      </c>
      <c r="AA95" s="9"/>
      <c r="AB95" s="9"/>
      <c r="AC95" s="39"/>
      <c r="AD95" s="39">
        <v>3</v>
      </c>
      <c r="AE95" s="39">
        <v>4</v>
      </c>
      <c r="AF95" s="39">
        <v>5</v>
      </c>
      <c r="AG95" s="39">
        <v>5</v>
      </c>
      <c r="AH95" s="39">
        <v>5</v>
      </c>
      <c r="AI95" s="39">
        <v>6</v>
      </c>
    </row>
    <row r="96" spans="1:36" x14ac:dyDescent="0.2">
      <c r="A96" s="71" t="s">
        <v>81</v>
      </c>
      <c r="B96" s="39">
        <v>14</v>
      </c>
      <c r="C96" s="36" t="s">
        <v>58</v>
      </c>
      <c r="D96" s="36"/>
      <c r="E96" s="39">
        <v>1.1000000000000001</v>
      </c>
      <c r="F96" s="39"/>
      <c r="G96" s="39" t="s">
        <v>57</v>
      </c>
      <c r="H96" s="39"/>
      <c r="I96" s="39" t="s">
        <v>57</v>
      </c>
      <c r="J96" s="39"/>
      <c r="K96" s="39">
        <v>3.3</v>
      </c>
      <c r="M96" s="39"/>
      <c r="N96" s="39">
        <v>14</v>
      </c>
      <c r="O96" s="36"/>
      <c r="P96" s="36"/>
      <c r="Q96" s="39"/>
      <c r="R96" s="39">
        <v>5</v>
      </c>
      <c r="S96" s="39">
        <v>6</v>
      </c>
      <c r="T96" s="39">
        <v>6</v>
      </c>
      <c r="U96" s="39">
        <v>6</v>
      </c>
      <c r="V96" s="39">
        <v>7</v>
      </c>
      <c r="W96" s="39">
        <v>7</v>
      </c>
      <c r="Y96" s="39"/>
      <c r="Z96" s="39">
        <v>14</v>
      </c>
      <c r="AA96" s="9"/>
      <c r="AB96" s="9"/>
      <c r="AC96" s="39"/>
      <c r="AD96" s="39">
        <v>3</v>
      </c>
      <c r="AE96" s="39">
        <v>4</v>
      </c>
      <c r="AF96" s="39">
        <v>4</v>
      </c>
      <c r="AG96" s="39">
        <v>4</v>
      </c>
      <c r="AH96" s="39">
        <v>5</v>
      </c>
      <c r="AI96" s="39">
        <v>5</v>
      </c>
    </row>
    <row r="97" spans="1:35" x14ac:dyDescent="0.2">
      <c r="A97" s="71" t="s">
        <v>82</v>
      </c>
      <c r="B97" s="39">
        <v>15</v>
      </c>
      <c r="C97" s="36" t="s">
        <v>55</v>
      </c>
      <c r="D97" s="36"/>
      <c r="E97" s="39">
        <v>1.3</v>
      </c>
      <c r="F97" s="39"/>
      <c r="G97" s="39">
        <v>1.3</v>
      </c>
      <c r="H97" s="39"/>
      <c r="I97" s="39">
        <v>1.2</v>
      </c>
      <c r="J97" s="39"/>
      <c r="K97" s="39">
        <v>1</v>
      </c>
      <c r="M97" s="39"/>
      <c r="N97" s="39">
        <v>15</v>
      </c>
      <c r="O97" s="36"/>
      <c r="P97" s="36"/>
      <c r="Q97" s="39"/>
      <c r="R97" s="39">
        <v>2</v>
      </c>
      <c r="S97" s="39">
        <v>3</v>
      </c>
      <c r="T97" s="39">
        <v>4</v>
      </c>
      <c r="U97" s="39">
        <v>5</v>
      </c>
      <c r="V97" s="39">
        <v>6</v>
      </c>
      <c r="W97" s="39">
        <v>6</v>
      </c>
      <c r="Y97" s="39"/>
      <c r="Z97" s="39">
        <v>15</v>
      </c>
      <c r="AA97" s="9"/>
      <c r="AB97" s="9"/>
      <c r="AC97" s="39"/>
      <c r="AD97" s="39">
        <v>3</v>
      </c>
      <c r="AE97" s="39">
        <v>4</v>
      </c>
      <c r="AF97" s="39">
        <v>4</v>
      </c>
      <c r="AG97" s="39">
        <v>5</v>
      </c>
      <c r="AH97" s="39">
        <v>6</v>
      </c>
      <c r="AI97" s="39">
        <v>6</v>
      </c>
    </row>
    <row r="98" spans="1:35" x14ac:dyDescent="0.2">
      <c r="A98" s="71" t="s">
        <v>83</v>
      </c>
      <c r="B98" s="39">
        <v>16</v>
      </c>
      <c r="C98" s="36" t="s">
        <v>58</v>
      </c>
      <c r="D98" s="36"/>
      <c r="E98" s="46">
        <v>1.6</v>
      </c>
      <c r="F98" s="39"/>
      <c r="G98" s="39" t="s">
        <v>57</v>
      </c>
      <c r="H98" s="39"/>
      <c r="I98" s="39" t="s">
        <v>57</v>
      </c>
      <c r="J98" s="39"/>
      <c r="K98" s="39">
        <v>2.8</v>
      </c>
      <c r="M98" s="39"/>
      <c r="N98" s="39">
        <v>16</v>
      </c>
      <c r="O98" s="36"/>
      <c r="P98" s="36"/>
      <c r="Q98" s="39"/>
      <c r="R98" s="39">
        <v>3</v>
      </c>
      <c r="S98" s="39">
        <v>4</v>
      </c>
      <c r="T98" s="39">
        <v>5</v>
      </c>
      <c r="U98" s="39">
        <v>5</v>
      </c>
      <c r="V98" s="39">
        <v>6</v>
      </c>
      <c r="W98" s="39">
        <v>7</v>
      </c>
      <c r="Y98" s="39"/>
      <c r="Z98" s="39">
        <v>16</v>
      </c>
      <c r="AA98" s="36"/>
      <c r="AB98" s="36"/>
      <c r="AC98" s="39"/>
      <c r="AD98" s="39">
        <v>3</v>
      </c>
      <c r="AE98" s="39">
        <v>4</v>
      </c>
      <c r="AF98" s="39">
        <v>4</v>
      </c>
      <c r="AG98" s="39">
        <v>4</v>
      </c>
      <c r="AH98" s="39">
        <v>4</v>
      </c>
      <c r="AI98" s="39">
        <v>4</v>
      </c>
    </row>
    <row r="99" spans="1:35" x14ac:dyDescent="0.2">
      <c r="A99" s="9"/>
      <c r="B99" s="36">
        <v>17</v>
      </c>
      <c r="C99" s="36" t="s">
        <v>86</v>
      </c>
      <c r="D99" s="36"/>
      <c r="E99" s="36">
        <v>1.6</v>
      </c>
      <c r="F99" s="36"/>
      <c r="G99" s="36"/>
      <c r="H99" s="36"/>
      <c r="I99" s="36"/>
      <c r="J99" s="36"/>
      <c r="K99" s="36">
        <v>3.6</v>
      </c>
      <c r="M99" s="9"/>
      <c r="N99" s="36">
        <v>17</v>
      </c>
      <c r="O99" s="36"/>
      <c r="P99" s="36"/>
      <c r="Q99" s="39"/>
      <c r="R99" s="39">
        <v>13</v>
      </c>
      <c r="S99" s="39">
        <v>14</v>
      </c>
      <c r="T99" s="39">
        <v>15</v>
      </c>
      <c r="U99" s="39">
        <v>16</v>
      </c>
      <c r="V99" s="39" t="s">
        <v>63</v>
      </c>
      <c r="W99" s="39" t="s">
        <v>63</v>
      </c>
      <c r="Y99" s="9"/>
      <c r="Z99" s="36">
        <v>17</v>
      </c>
      <c r="AA99" s="36"/>
      <c r="AB99" s="36"/>
      <c r="AC99" s="36"/>
      <c r="AD99" s="36">
        <v>3</v>
      </c>
      <c r="AE99" s="36">
        <v>4</v>
      </c>
      <c r="AF99" s="36">
        <v>4</v>
      </c>
      <c r="AG99" s="36">
        <v>5</v>
      </c>
      <c r="AH99" s="36" t="s">
        <v>63</v>
      </c>
      <c r="AI99" s="36" t="s">
        <v>63</v>
      </c>
    </row>
    <row r="100" spans="1:35" x14ac:dyDescent="0.2">
      <c r="A100" s="9"/>
      <c r="B100" s="36">
        <v>18</v>
      </c>
      <c r="C100" s="36" t="s">
        <v>85</v>
      </c>
      <c r="D100" s="36"/>
      <c r="E100" s="36">
        <v>1.1000000000000001</v>
      </c>
      <c r="F100" s="36"/>
      <c r="G100" s="36"/>
      <c r="H100" s="36"/>
      <c r="I100" s="36"/>
      <c r="J100" s="36"/>
      <c r="K100" s="36">
        <v>2.2999999999999998</v>
      </c>
      <c r="M100" s="9"/>
      <c r="N100" s="36">
        <v>18</v>
      </c>
      <c r="O100" s="36"/>
      <c r="P100" s="36"/>
      <c r="Q100" s="36"/>
      <c r="R100" s="36">
        <v>7</v>
      </c>
      <c r="S100" s="36">
        <v>9</v>
      </c>
      <c r="T100" s="36">
        <v>9</v>
      </c>
      <c r="U100" s="36">
        <v>10</v>
      </c>
      <c r="V100" s="36"/>
      <c r="W100" s="36"/>
      <c r="Y100" s="9"/>
      <c r="Z100" s="36">
        <v>18</v>
      </c>
      <c r="AA100" s="36"/>
      <c r="AB100" s="36"/>
      <c r="AC100" s="4"/>
      <c r="AD100" s="36">
        <v>2</v>
      </c>
      <c r="AE100" s="36">
        <v>3</v>
      </c>
      <c r="AF100" s="36">
        <v>4</v>
      </c>
      <c r="AG100" s="36">
        <v>4</v>
      </c>
      <c r="AH100" s="36"/>
      <c r="AI100" s="36"/>
    </row>
    <row r="101" spans="1:35" x14ac:dyDescent="0.2">
      <c r="A101" s="9"/>
      <c r="B101" s="36"/>
      <c r="C101" s="36"/>
      <c r="D101" s="36"/>
      <c r="E101" s="36"/>
      <c r="F101" s="36"/>
      <c r="G101" s="36"/>
      <c r="H101" s="36"/>
      <c r="I101" s="36"/>
      <c r="J101" s="36"/>
      <c r="K101" s="36"/>
      <c r="M101" s="9"/>
      <c r="N101" s="36"/>
      <c r="O101" s="36"/>
      <c r="P101" s="36"/>
      <c r="Q101" s="36"/>
      <c r="R101" s="36"/>
      <c r="S101" s="36"/>
      <c r="T101" s="36"/>
      <c r="U101" s="36"/>
      <c r="V101" s="36"/>
      <c r="W101" s="36"/>
      <c r="Y101" s="9"/>
      <c r="Z101" s="36"/>
      <c r="AA101" s="36"/>
      <c r="AB101" s="36"/>
      <c r="AC101" s="36"/>
      <c r="AD101" s="36"/>
      <c r="AE101" s="36"/>
      <c r="AF101" s="36"/>
      <c r="AG101" s="36"/>
      <c r="AH101" s="36"/>
      <c r="AI101" s="36"/>
    </row>
    <row r="102" spans="1:35" x14ac:dyDescent="0.2">
      <c r="A102" s="9"/>
      <c r="B102" s="9"/>
      <c r="C102" s="9"/>
      <c r="D102" s="9"/>
      <c r="E102" s="9"/>
      <c r="F102" s="9"/>
      <c r="G102" s="9"/>
      <c r="H102" s="9"/>
      <c r="I102" s="9"/>
      <c r="J102" s="9"/>
      <c r="K102" s="9"/>
      <c r="M102" s="9"/>
      <c r="N102" s="36"/>
      <c r="O102" s="36"/>
      <c r="P102" s="36"/>
      <c r="Q102" s="36"/>
      <c r="R102" s="36"/>
      <c r="S102" s="36"/>
      <c r="T102" s="36"/>
      <c r="U102" s="36"/>
      <c r="V102" s="36"/>
      <c r="W102" s="36"/>
      <c r="Y102" s="9"/>
      <c r="Z102" s="36"/>
      <c r="AA102" s="36"/>
      <c r="AB102" s="36"/>
      <c r="AC102" s="36"/>
      <c r="AD102" s="36"/>
      <c r="AE102" s="36"/>
      <c r="AF102" s="36"/>
      <c r="AG102" s="36"/>
      <c r="AH102" s="36"/>
      <c r="AI102" s="36"/>
    </row>
    <row r="103" spans="1:35" x14ac:dyDescent="0.2">
      <c r="A103" s="9"/>
      <c r="B103" s="9"/>
      <c r="C103" s="9"/>
      <c r="D103" s="9"/>
      <c r="E103" s="9"/>
      <c r="F103" s="9"/>
      <c r="G103" s="9"/>
      <c r="H103" s="9"/>
      <c r="I103" s="9"/>
      <c r="J103" s="9"/>
      <c r="K103" s="9"/>
      <c r="M103" s="9"/>
      <c r="N103" s="36"/>
      <c r="O103" s="36"/>
      <c r="P103" s="36"/>
      <c r="Q103" s="36"/>
      <c r="R103" s="36"/>
      <c r="S103" s="36"/>
      <c r="T103" s="36"/>
      <c r="U103" s="36"/>
      <c r="V103" s="36"/>
      <c r="W103" s="36"/>
      <c r="Y103" s="9"/>
      <c r="Z103" s="36"/>
      <c r="AA103" s="36"/>
      <c r="AB103" s="36"/>
      <c r="AC103" s="36"/>
      <c r="AD103" s="36"/>
      <c r="AE103" s="36"/>
      <c r="AF103" s="36"/>
      <c r="AG103" s="36"/>
      <c r="AH103" s="36"/>
      <c r="AI103" s="36"/>
    </row>
    <row r="104" spans="1:35" x14ac:dyDescent="0.2">
      <c r="A104" s="9"/>
      <c r="B104" s="9"/>
      <c r="C104" s="9"/>
      <c r="D104" s="9"/>
      <c r="E104" s="9"/>
      <c r="F104" s="9"/>
      <c r="G104" s="9"/>
      <c r="H104" s="9"/>
      <c r="I104" s="9"/>
      <c r="J104" s="9"/>
      <c r="K104" s="9"/>
      <c r="M104" s="9"/>
      <c r="N104" s="36"/>
      <c r="O104" s="36"/>
      <c r="P104" s="36"/>
      <c r="Q104" s="36"/>
      <c r="R104" s="36"/>
      <c r="S104" s="36"/>
      <c r="T104" s="36"/>
      <c r="U104" s="36"/>
      <c r="V104" s="36"/>
      <c r="W104" s="36"/>
      <c r="Y104" s="9"/>
      <c r="Z104" s="36"/>
      <c r="AA104" s="36"/>
      <c r="AB104" s="36"/>
      <c r="AC104" s="36"/>
      <c r="AD104" s="36"/>
      <c r="AE104" s="36"/>
      <c r="AF104" s="36"/>
      <c r="AG104" s="36"/>
      <c r="AH104" s="36"/>
      <c r="AI104" s="36"/>
    </row>
    <row r="105" spans="1:35" x14ac:dyDescent="0.2">
      <c r="A105" s="9"/>
      <c r="B105" s="9"/>
      <c r="C105" s="9"/>
      <c r="D105" s="9"/>
      <c r="E105" s="9"/>
      <c r="F105" s="9"/>
      <c r="G105" s="9"/>
      <c r="H105" s="9"/>
      <c r="I105" s="9"/>
      <c r="J105" s="9"/>
      <c r="K105" s="9"/>
      <c r="M105" s="9"/>
      <c r="N105" s="9"/>
      <c r="O105" s="9"/>
      <c r="P105" s="9"/>
      <c r="Q105" s="9"/>
      <c r="R105" s="9"/>
      <c r="S105" s="9"/>
      <c r="T105" s="9"/>
      <c r="U105" s="9"/>
      <c r="V105" s="9"/>
      <c r="W105" s="9"/>
      <c r="Y105" s="9"/>
      <c r="Z105" s="36"/>
      <c r="AA105" s="36"/>
      <c r="AB105" s="36"/>
      <c r="AC105" s="36"/>
      <c r="AD105" s="36"/>
      <c r="AE105" s="36"/>
      <c r="AF105" s="36"/>
      <c r="AG105" s="36"/>
      <c r="AH105" s="36"/>
      <c r="AI105" s="36"/>
    </row>
    <row r="106" spans="1:35" x14ac:dyDescent="0.2">
      <c r="A106" s="9"/>
      <c r="B106" s="9"/>
      <c r="C106" s="9"/>
      <c r="D106" s="9"/>
      <c r="E106" s="9"/>
      <c r="F106" s="9"/>
      <c r="G106" s="9"/>
      <c r="H106" s="9"/>
      <c r="I106" s="9"/>
      <c r="J106" s="9"/>
      <c r="K106" s="9"/>
      <c r="M106" s="9"/>
      <c r="N106" s="9"/>
      <c r="O106" s="9"/>
      <c r="P106" s="9"/>
      <c r="Q106" s="9"/>
      <c r="R106" s="9"/>
      <c r="S106" s="9"/>
      <c r="T106" s="9"/>
      <c r="U106" s="9"/>
      <c r="V106" s="9"/>
      <c r="W106" s="9"/>
      <c r="Y106" s="9"/>
      <c r="Z106" s="9"/>
      <c r="AA106" s="9"/>
      <c r="AB106" s="9"/>
      <c r="AC106" s="9"/>
      <c r="AD106" s="9"/>
      <c r="AE106" s="9"/>
      <c r="AF106" s="9"/>
      <c r="AG106" s="9"/>
      <c r="AH106" s="9"/>
      <c r="AI106" s="9"/>
    </row>
    <row r="118" spans="1:47" x14ac:dyDescent="0.2">
      <c r="A118" s="126" t="s">
        <v>17</v>
      </c>
      <c r="B118" s="126"/>
      <c r="C118" s="126"/>
      <c r="D118" s="126"/>
      <c r="E118" s="126"/>
      <c r="F118" s="126"/>
      <c r="G118" s="126"/>
      <c r="H118" s="126"/>
      <c r="I118" s="126"/>
      <c r="J118" s="126"/>
      <c r="K118" s="126"/>
      <c r="M118" s="127" t="s">
        <v>18</v>
      </c>
      <c r="N118" s="127"/>
      <c r="O118" s="127"/>
      <c r="P118" s="127"/>
      <c r="Q118" s="127"/>
      <c r="R118" s="127"/>
      <c r="S118" s="127"/>
      <c r="T118" s="127"/>
      <c r="U118" s="127"/>
      <c r="V118" s="127"/>
      <c r="W118" s="127"/>
      <c r="Y118" s="127" t="s">
        <v>19</v>
      </c>
      <c r="Z118" s="127"/>
      <c r="AA118" s="127"/>
      <c r="AB118" s="127"/>
      <c r="AC118" s="127"/>
      <c r="AD118" s="127"/>
      <c r="AE118" s="127"/>
      <c r="AF118" s="127"/>
      <c r="AG118" s="127"/>
      <c r="AH118" s="127"/>
      <c r="AI118" s="127"/>
      <c r="AK118" s="127" t="s">
        <v>37</v>
      </c>
      <c r="AL118" s="127"/>
      <c r="AM118" s="127"/>
      <c r="AN118" s="127"/>
      <c r="AO118" s="127"/>
      <c r="AP118" s="127"/>
      <c r="AQ118" s="127"/>
      <c r="AR118" s="127"/>
      <c r="AS118" s="127"/>
      <c r="AT118" s="127"/>
      <c r="AU118" s="127"/>
    </row>
    <row r="119" spans="1:47" x14ac:dyDescent="0.2">
      <c r="A119" s="1"/>
      <c r="B119" s="1"/>
      <c r="C119" s="1"/>
      <c r="D119" s="119" t="s">
        <v>33</v>
      </c>
      <c r="E119" s="119"/>
      <c r="F119" s="119"/>
      <c r="G119" s="119"/>
      <c r="H119" s="119"/>
      <c r="I119" s="119"/>
      <c r="J119" s="5"/>
      <c r="K119" s="14"/>
      <c r="M119" s="1"/>
      <c r="N119" s="1"/>
      <c r="O119" s="1"/>
      <c r="P119" s="119" t="s">
        <v>33</v>
      </c>
      <c r="Q119" s="119"/>
      <c r="R119" s="119"/>
      <c r="S119" s="119"/>
      <c r="T119" s="119"/>
      <c r="U119" s="119"/>
      <c r="V119" s="5"/>
      <c r="W119" s="14"/>
      <c r="Y119" s="1"/>
      <c r="Z119" s="1"/>
      <c r="AA119" s="1"/>
      <c r="AB119" s="119" t="s">
        <v>33</v>
      </c>
      <c r="AC119" s="119"/>
      <c r="AD119" s="119"/>
      <c r="AE119" s="119"/>
      <c r="AF119" s="119"/>
      <c r="AG119" s="119"/>
      <c r="AH119" s="5"/>
      <c r="AI119" s="14"/>
      <c r="AK119" s="1"/>
      <c r="AL119" s="1"/>
      <c r="AM119" s="1"/>
      <c r="AN119" s="119" t="s">
        <v>33</v>
      </c>
      <c r="AO119" s="119"/>
      <c r="AP119" s="119"/>
      <c r="AQ119" s="119"/>
      <c r="AR119" s="119"/>
      <c r="AS119" s="119"/>
      <c r="AT119" s="5"/>
      <c r="AU119" s="14"/>
    </row>
    <row r="120" spans="1:47" x14ac:dyDescent="0.2">
      <c r="A120" s="2"/>
      <c r="B120" s="2"/>
      <c r="C120" s="2"/>
      <c r="D120" s="120" t="s">
        <v>2</v>
      </c>
      <c r="E120" s="120"/>
      <c r="F120" s="120"/>
      <c r="G120" s="120"/>
      <c r="H120" s="120"/>
      <c r="I120" s="120"/>
      <c r="J120" s="6"/>
      <c r="K120" s="14"/>
      <c r="M120" s="2"/>
      <c r="N120" s="2"/>
      <c r="O120" s="2"/>
      <c r="P120" s="120" t="s">
        <v>2</v>
      </c>
      <c r="Q120" s="120"/>
      <c r="R120" s="120"/>
      <c r="S120" s="120"/>
      <c r="T120" s="120"/>
      <c r="U120" s="120"/>
      <c r="V120" s="6"/>
      <c r="W120" s="14"/>
      <c r="Y120" s="2"/>
      <c r="Z120" s="2"/>
      <c r="AA120" s="2"/>
      <c r="AB120" s="120" t="s">
        <v>2</v>
      </c>
      <c r="AC120" s="120"/>
      <c r="AD120" s="120"/>
      <c r="AE120" s="120"/>
      <c r="AF120" s="120"/>
      <c r="AG120" s="120"/>
      <c r="AH120" s="6"/>
      <c r="AI120" s="14"/>
      <c r="AK120" s="2"/>
      <c r="AL120" s="2"/>
      <c r="AM120" s="2"/>
      <c r="AN120" s="120" t="s">
        <v>2</v>
      </c>
      <c r="AO120" s="120"/>
      <c r="AP120" s="120"/>
      <c r="AQ120" s="120"/>
      <c r="AR120" s="120"/>
      <c r="AS120" s="120"/>
      <c r="AT120" s="6"/>
      <c r="AU120" s="14"/>
    </row>
    <row r="121" spans="1:47" x14ac:dyDescent="0.2">
      <c r="A121" s="121" t="s">
        <v>4</v>
      </c>
      <c r="B121" s="121"/>
      <c r="C121" s="8" t="s">
        <v>7</v>
      </c>
      <c r="D121" s="7" t="s">
        <v>3</v>
      </c>
      <c r="E121" s="7" t="s">
        <v>34</v>
      </c>
      <c r="F121" s="8">
        <v>5</v>
      </c>
      <c r="G121" s="8">
        <v>10</v>
      </c>
      <c r="H121" s="8">
        <v>15</v>
      </c>
      <c r="I121" s="8">
        <v>20</v>
      </c>
      <c r="J121" s="8">
        <v>25</v>
      </c>
      <c r="K121" s="8">
        <v>30</v>
      </c>
      <c r="M121" s="121" t="s">
        <v>4</v>
      </c>
      <c r="N121" s="121"/>
      <c r="O121" s="8" t="s">
        <v>7</v>
      </c>
      <c r="P121" s="7" t="s">
        <v>3</v>
      </c>
      <c r="Q121" s="7" t="s">
        <v>34</v>
      </c>
      <c r="R121" s="8">
        <v>5</v>
      </c>
      <c r="S121" s="8">
        <v>10</v>
      </c>
      <c r="T121" s="8">
        <v>15</v>
      </c>
      <c r="U121" s="8">
        <v>20</v>
      </c>
      <c r="V121" s="8">
        <v>25</v>
      </c>
      <c r="W121" s="8">
        <v>30</v>
      </c>
      <c r="Y121" s="121" t="s">
        <v>4</v>
      </c>
      <c r="Z121" s="121"/>
      <c r="AA121" s="8" t="s">
        <v>7</v>
      </c>
      <c r="AB121" s="7" t="s">
        <v>3</v>
      </c>
      <c r="AC121" s="7" t="s">
        <v>34</v>
      </c>
      <c r="AD121" s="8">
        <v>5</v>
      </c>
      <c r="AE121" s="8">
        <v>10</v>
      </c>
      <c r="AF121" s="8">
        <v>15</v>
      </c>
      <c r="AG121" s="8">
        <v>20</v>
      </c>
      <c r="AH121" s="8">
        <v>25</v>
      </c>
      <c r="AI121" s="8">
        <v>30</v>
      </c>
      <c r="AK121" s="121" t="s">
        <v>4</v>
      </c>
      <c r="AL121" s="121"/>
      <c r="AM121" s="8" t="s">
        <v>7</v>
      </c>
      <c r="AN121" s="7" t="s">
        <v>3</v>
      </c>
      <c r="AO121" s="7" t="s">
        <v>34</v>
      </c>
      <c r="AP121" s="8">
        <v>5</v>
      </c>
      <c r="AQ121" s="8">
        <v>10</v>
      </c>
      <c r="AR121" s="8">
        <v>15</v>
      </c>
      <c r="AS121" s="8">
        <v>20</v>
      </c>
      <c r="AT121" s="8">
        <v>25</v>
      </c>
      <c r="AU121" s="8">
        <v>30</v>
      </c>
    </row>
    <row r="122" spans="1:47" x14ac:dyDescent="0.2">
      <c r="A122" s="8" t="s">
        <v>5</v>
      </c>
      <c r="B122" s="78" t="s">
        <v>6</v>
      </c>
      <c r="C122" s="78"/>
      <c r="D122" s="80"/>
      <c r="E122" s="80"/>
      <c r="F122" s="79"/>
      <c r="G122" s="78"/>
      <c r="H122" s="79"/>
      <c r="I122" s="78"/>
      <c r="J122" s="79"/>
      <c r="K122" s="78"/>
      <c r="M122" s="78" t="s">
        <v>5</v>
      </c>
      <c r="N122" s="78" t="s">
        <v>6</v>
      </c>
      <c r="O122" s="78"/>
      <c r="P122" s="80"/>
      <c r="Q122" s="80"/>
      <c r="R122" s="78"/>
      <c r="S122" s="78"/>
      <c r="T122" s="78"/>
      <c r="U122" s="78"/>
      <c r="V122" s="78"/>
      <c r="W122" s="78"/>
      <c r="Y122" s="78" t="s">
        <v>5</v>
      </c>
      <c r="Z122" s="78" t="s">
        <v>6</v>
      </c>
      <c r="AA122" s="78"/>
      <c r="AB122" s="80"/>
      <c r="AC122" s="80"/>
      <c r="AD122" s="78"/>
      <c r="AE122" s="78"/>
      <c r="AF122" s="78"/>
      <c r="AG122" s="78"/>
      <c r="AH122" s="78"/>
      <c r="AI122" s="78"/>
      <c r="AK122" s="78" t="s">
        <v>5</v>
      </c>
      <c r="AL122" s="78" t="s">
        <v>6</v>
      </c>
      <c r="AM122" s="78"/>
      <c r="AN122" s="80"/>
      <c r="AO122" s="80"/>
      <c r="AP122" s="78"/>
      <c r="AQ122" s="78"/>
      <c r="AR122" s="78"/>
      <c r="AS122" s="78"/>
      <c r="AT122" s="78"/>
      <c r="AU122" s="78"/>
    </row>
    <row r="123" spans="1:47" x14ac:dyDescent="0.2">
      <c r="A123" s="39"/>
      <c r="B123" s="36">
        <v>1</v>
      </c>
      <c r="C123" s="36" t="s">
        <v>30</v>
      </c>
      <c r="D123" s="36"/>
      <c r="E123" s="36"/>
      <c r="F123" s="22"/>
      <c r="G123" s="36">
        <v>2.0499999999999998</v>
      </c>
      <c r="H123" s="22"/>
      <c r="I123" s="36">
        <v>2.27</v>
      </c>
      <c r="J123" s="22"/>
      <c r="K123" s="36">
        <v>2.2599999999999998</v>
      </c>
      <c r="L123" s="36"/>
      <c r="M123" s="36"/>
      <c r="N123" s="36">
        <v>1</v>
      </c>
      <c r="O123" s="36" t="s">
        <v>30</v>
      </c>
      <c r="P123" s="36"/>
      <c r="Q123" s="36"/>
      <c r="R123" s="36"/>
      <c r="S123" s="36">
        <v>1.73</v>
      </c>
      <c r="T123" s="36"/>
      <c r="U123" s="36">
        <v>2.0099999999999998</v>
      </c>
      <c r="V123" s="36"/>
      <c r="W123" s="36">
        <v>1.86</v>
      </c>
      <c r="X123" s="36"/>
      <c r="Y123" s="36"/>
      <c r="Z123" s="36">
        <v>1</v>
      </c>
      <c r="AA123" s="36" t="s">
        <v>30</v>
      </c>
      <c r="AB123" s="36"/>
      <c r="AC123" s="36"/>
      <c r="AD123" s="36"/>
      <c r="AE123" s="36">
        <v>41.9</v>
      </c>
      <c r="AF123" s="36"/>
      <c r="AG123" s="36">
        <v>49.9</v>
      </c>
      <c r="AH123" s="36"/>
      <c r="AI123" s="36">
        <v>45</v>
      </c>
      <c r="AJ123" s="36"/>
      <c r="AK123" s="36"/>
      <c r="AL123" s="36">
        <v>1</v>
      </c>
      <c r="AM123" s="36" t="s">
        <v>30</v>
      </c>
      <c r="AN123" s="36"/>
      <c r="AO123" s="36"/>
      <c r="AP123" s="36"/>
      <c r="AQ123" s="104">
        <f>S123/G123</f>
        <v>0.84390243902439033</v>
      </c>
      <c r="AR123" s="36"/>
      <c r="AS123" s="104">
        <f>U123/I123</f>
        <v>0.88546255506607918</v>
      </c>
      <c r="AT123" s="36"/>
      <c r="AU123" s="104">
        <f>W123/K123</f>
        <v>0.82300884955752229</v>
      </c>
    </row>
    <row r="124" spans="1:47" x14ac:dyDescent="0.2">
      <c r="A124" s="39"/>
      <c r="B124" s="36">
        <v>2</v>
      </c>
      <c r="C124" s="36" t="s">
        <v>30</v>
      </c>
      <c r="D124" s="36"/>
      <c r="E124" s="36"/>
      <c r="F124" s="22"/>
      <c r="G124" s="36">
        <v>1.68</v>
      </c>
      <c r="H124" s="22"/>
      <c r="I124" s="36">
        <v>1.77</v>
      </c>
      <c r="J124" s="22"/>
      <c r="K124" s="36">
        <v>1.86</v>
      </c>
      <c r="L124" s="36"/>
      <c r="M124" s="36"/>
      <c r="N124" s="36">
        <v>2</v>
      </c>
      <c r="O124" s="36" t="s">
        <v>30</v>
      </c>
      <c r="P124" s="36"/>
      <c r="Q124" s="36"/>
      <c r="R124" s="36"/>
      <c r="S124" s="36">
        <v>1.26</v>
      </c>
      <c r="T124" s="36"/>
      <c r="U124" s="36">
        <v>1.33</v>
      </c>
      <c r="V124" s="36"/>
      <c r="W124" s="36">
        <v>1.38</v>
      </c>
      <c r="X124" s="36"/>
      <c r="Y124" s="36"/>
      <c r="Z124" s="36">
        <v>2</v>
      </c>
      <c r="AA124" s="36" t="s">
        <v>30</v>
      </c>
      <c r="AB124" s="36"/>
      <c r="AC124" s="36"/>
      <c r="AD124" s="36"/>
      <c r="AE124" s="36">
        <v>30.4</v>
      </c>
      <c r="AF124" s="36"/>
      <c r="AG124" s="36">
        <v>32.1</v>
      </c>
      <c r="AH124" s="36"/>
      <c r="AI124" s="36">
        <v>33.700000000000003</v>
      </c>
      <c r="AJ124" s="36"/>
      <c r="AK124" s="36"/>
      <c r="AL124" s="36">
        <v>2</v>
      </c>
      <c r="AM124" s="36" t="s">
        <v>30</v>
      </c>
      <c r="AN124" s="36"/>
      <c r="AO124" s="36"/>
      <c r="AP124" s="36"/>
      <c r="AQ124" s="104">
        <f t="shared" ref="AQ124:AQ138" si="4">S124/G124</f>
        <v>0.75</v>
      </c>
      <c r="AR124" s="36"/>
      <c r="AS124" s="104">
        <f t="shared" ref="AS124:AS138" si="5">U124/I124</f>
        <v>0.75141242937853114</v>
      </c>
      <c r="AT124" s="36"/>
      <c r="AU124" s="104">
        <f t="shared" ref="AU124:AU131" si="6">W124/K124</f>
        <v>0.74193548387096764</v>
      </c>
    </row>
    <row r="125" spans="1:47" x14ac:dyDescent="0.2">
      <c r="A125" s="39"/>
      <c r="B125" s="36">
        <v>3</v>
      </c>
      <c r="C125" s="36" t="s">
        <v>44</v>
      </c>
      <c r="D125" s="36"/>
      <c r="E125" s="36"/>
      <c r="F125" s="22"/>
      <c r="G125" s="36">
        <v>1.46</v>
      </c>
      <c r="H125" s="22" t="s">
        <v>63</v>
      </c>
      <c r="I125" s="36">
        <v>1.6</v>
      </c>
      <c r="J125" s="22" t="s">
        <v>63</v>
      </c>
      <c r="K125" s="36">
        <v>1.62</v>
      </c>
      <c r="L125" s="36"/>
      <c r="M125" s="36"/>
      <c r="N125" s="36">
        <v>3</v>
      </c>
      <c r="O125" s="36" t="s">
        <v>44</v>
      </c>
      <c r="P125" s="36"/>
      <c r="Q125" s="36"/>
      <c r="R125" s="36"/>
      <c r="S125" s="36">
        <v>1.34</v>
      </c>
      <c r="T125" s="36"/>
      <c r="U125" s="36">
        <v>1.35</v>
      </c>
      <c r="V125" s="36"/>
      <c r="W125" s="36">
        <v>1.46</v>
      </c>
      <c r="X125" s="36"/>
      <c r="Y125" s="36"/>
      <c r="Z125" s="36">
        <v>3</v>
      </c>
      <c r="AA125" s="36" t="s">
        <v>44</v>
      </c>
      <c r="AB125" s="36"/>
      <c r="AC125" s="36"/>
      <c r="AD125" s="36"/>
      <c r="AE125" s="36">
        <v>29</v>
      </c>
      <c r="AF125" s="36"/>
      <c r="AG125" s="36">
        <v>32</v>
      </c>
      <c r="AH125" s="36"/>
      <c r="AI125" s="36">
        <v>30.9</v>
      </c>
      <c r="AJ125" s="36"/>
      <c r="AK125" s="36"/>
      <c r="AL125" s="36">
        <v>3</v>
      </c>
      <c r="AM125" s="36" t="s">
        <v>44</v>
      </c>
      <c r="AN125" s="36"/>
      <c r="AO125" s="36"/>
      <c r="AP125" s="36"/>
      <c r="AQ125" s="104">
        <f>G125/S125</f>
        <v>1.08955223880597</v>
      </c>
      <c r="AR125" s="104"/>
      <c r="AS125" s="104">
        <f t="shared" ref="AS125:AU125" si="7">I125/U125</f>
        <v>1.1851851851851851</v>
      </c>
      <c r="AT125" s="104"/>
      <c r="AU125" s="104">
        <f t="shared" si="7"/>
        <v>1.1095890410958904</v>
      </c>
    </row>
    <row r="126" spans="1:47" x14ac:dyDescent="0.2">
      <c r="A126" s="39"/>
      <c r="B126" s="36">
        <v>4</v>
      </c>
      <c r="C126" s="36" t="s">
        <v>44</v>
      </c>
      <c r="D126" s="36"/>
      <c r="E126" s="36"/>
      <c r="F126" s="22"/>
      <c r="G126" s="36">
        <v>2.2200000000000002</v>
      </c>
      <c r="H126" s="22"/>
      <c r="I126" s="36">
        <v>1.94</v>
      </c>
      <c r="J126" s="22"/>
      <c r="K126" s="36">
        <v>2.2000000000000002</v>
      </c>
      <c r="L126" s="36"/>
      <c r="M126" s="36"/>
      <c r="N126" s="36">
        <v>4</v>
      </c>
      <c r="O126" s="36" t="s">
        <v>44</v>
      </c>
      <c r="P126" s="36"/>
      <c r="Q126" s="36"/>
      <c r="R126" s="36"/>
      <c r="S126" s="36">
        <v>2.2000000000000002</v>
      </c>
      <c r="T126" s="36"/>
      <c r="U126" s="36">
        <v>1.8</v>
      </c>
      <c r="V126" s="36"/>
      <c r="W126" s="36">
        <v>2.02</v>
      </c>
      <c r="X126" s="36"/>
      <c r="Y126" s="36"/>
      <c r="Z126" s="36">
        <v>4</v>
      </c>
      <c r="AA126" s="36" t="s">
        <v>44</v>
      </c>
      <c r="AB126" s="36"/>
      <c r="AC126" s="36"/>
      <c r="AD126" s="36"/>
      <c r="AE126" s="36">
        <v>54.9</v>
      </c>
      <c r="AF126" s="36"/>
      <c r="AG126" s="36">
        <v>47.5</v>
      </c>
      <c r="AH126" s="36"/>
      <c r="AI126" s="36">
        <v>52.3</v>
      </c>
      <c r="AJ126" s="36"/>
      <c r="AK126" s="36"/>
      <c r="AL126" s="36">
        <v>4</v>
      </c>
      <c r="AM126" s="36" t="s">
        <v>44</v>
      </c>
      <c r="AN126" s="36"/>
      <c r="AO126" s="36"/>
      <c r="AP126" s="36"/>
      <c r="AQ126" s="104">
        <f t="shared" si="4"/>
        <v>0.99099099099099097</v>
      </c>
      <c r="AR126" s="36"/>
      <c r="AS126" s="104">
        <f t="shared" si="5"/>
        <v>0.92783505154639179</v>
      </c>
      <c r="AT126" s="36"/>
      <c r="AU126" s="104">
        <f t="shared" si="6"/>
        <v>0.9181818181818181</v>
      </c>
    </row>
    <row r="127" spans="1:47" x14ac:dyDescent="0.2">
      <c r="A127" s="39"/>
      <c r="B127" s="36">
        <v>5</v>
      </c>
      <c r="C127" s="36" t="s">
        <v>44</v>
      </c>
      <c r="D127" s="36"/>
      <c r="E127" s="36"/>
      <c r="F127" s="22"/>
      <c r="G127" s="36">
        <v>3.72</v>
      </c>
      <c r="H127" s="22"/>
      <c r="I127" s="36">
        <v>3.97</v>
      </c>
      <c r="J127" s="22"/>
      <c r="K127" s="36">
        <v>3.46</v>
      </c>
      <c r="L127" s="36"/>
      <c r="M127" s="36"/>
      <c r="N127" s="36">
        <v>5</v>
      </c>
      <c r="O127" s="36" t="s">
        <v>44</v>
      </c>
      <c r="P127" s="36"/>
      <c r="Q127" s="36"/>
      <c r="R127" s="36"/>
      <c r="S127" s="36">
        <v>2.95</v>
      </c>
      <c r="T127" s="36"/>
      <c r="U127" s="36">
        <v>3</v>
      </c>
      <c r="V127" s="36"/>
      <c r="W127" s="36">
        <v>3.15</v>
      </c>
      <c r="X127" s="36"/>
      <c r="Y127" s="36"/>
      <c r="Z127" s="36">
        <v>5</v>
      </c>
      <c r="AA127" s="36" t="s">
        <v>44</v>
      </c>
      <c r="AB127" s="36"/>
      <c r="AC127" s="36"/>
      <c r="AD127" s="36"/>
      <c r="AE127" s="36">
        <v>61</v>
      </c>
      <c r="AF127" s="36"/>
      <c r="AG127" s="36">
        <v>62.5</v>
      </c>
      <c r="AH127" s="36"/>
      <c r="AI127" s="36">
        <v>66.099999999999994</v>
      </c>
      <c r="AJ127" s="36"/>
      <c r="AK127" s="36"/>
      <c r="AL127" s="36">
        <v>5</v>
      </c>
      <c r="AM127" s="36" t="s">
        <v>44</v>
      </c>
      <c r="AN127" s="36"/>
      <c r="AO127" s="36"/>
      <c r="AP127" s="36"/>
      <c r="AQ127" s="104">
        <f t="shared" si="4"/>
        <v>0.793010752688172</v>
      </c>
      <c r="AR127" s="36"/>
      <c r="AS127" s="104">
        <f t="shared" si="5"/>
        <v>0.75566750629722923</v>
      </c>
      <c r="AT127" s="36"/>
      <c r="AU127" s="104">
        <f t="shared" si="6"/>
        <v>0.91040462427745661</v>
      </c>
    </row>
    <row r="128" spans="1:47" x14ac:dyDescent="0.2">
      <c r="A128" s="39"/>
      <c r="B128" s="36">
        <v>6</v>
      </c>
      <c r="C128" s="36" t="s">
        <v>44</v>
      </c>
      <c r="D128" s="36"/>
      <c r="E128" s="36"/>
      <c r="F128" s="22"/>
      <c r="G128" s="36">
        <v>1.78</v>
      </c>
      <c r="H128" s="22"/>
      <c r="I128" s="36">
        <v>2.2000000000000002</v>
      </c>
      <c r="J128" s="22"/>
      <c r="K128" s="36">
        <v>2</v>
      </c>
      <c r="L128" s="36"/>
      <c r="M128" s="36"/>
      <c r="N128" s="36">
        <v>6</v>
      </c>
      <c r="O128" s="36" t="s">
        <v>44</v>
      </c>
      <c r="P128" s="36"/>
      <c r="Q128" s="36"/>
      <c r="R128" s="36"/>
      <c r="S128" s="36">
        <v>1.73</v>
      </c>
      <c r="T128" s="36"/>
      <c r="U128" s="36">
        <v>2.06</v>
      </c>
      <c r="V128" s="36"/>
      <c r="W128" s="36">
        <v>1.83</v>
      </c>
      <c r="X128" s="36"/>
      <c r="Y128" s="36"/>
      <c r="Z128" s="36">
        <v>6</v>
      </c>
      <c r="AA128" s="36" t="s">
        <v>44</v>
      </c>
      <c r="AB128" s="36"/>
      <c r="AC128" s="36"/>
      <c r="AD128" s="36"/>
      <c r="AE128" s="36">
        <v>39.1</v>
      </c>
      <c r="AF128" s="36"/>
      <c r="AG128" s="36">
        <v>47.9</v>
      </c>
      <c r="AH128" s="36"/>
      <c r="AI128" s="36">
        <v>39.9</v>
      </c>
      <c r="AJ128" s="36"/>
      <c r="AK128" s="36"/>
      <c r="AL128" s="36">
        <v>6</v>
      </c>
      <c r="AM128" s="36" t="s">
        <v>44</v>
      </c>
      <c r="AN128" s="36"/>
      <c r="AO128" s="36"/>
      <c r="AP128" s="36"/>
      <c r="AQ128" s="104">
        <f t="shared" si="4"/>
        <v>0.97191011235955049</v>
      </c>
      <c r="AR128" s="36"/>
      <c r="AS128" s="104">
        <f t="shared" si="5"/>
        <v>0.93636363636363629</v>
      </c>
      <c r="AT128" s="36"/>
      <c r="AU128" s="104">
        <f t="shared" si="6"/>
        <v>0.91500000000000004</v>
      </c>
    </row>
    <row r="129" spans="1:47" x14ac:dyDescent="0.2">
      <c r="A129" s="39"/>
      <c r="B129" s="36">
        <v>7</v>
      </c>
      <c r="C129" s="36"/>
      <c r="D129" s="36"/>
      <c r="E129" s="36"/>
      <c r="F129" s="22"/>
      <c r="G129" s="36">
        <v>1.02</v>
      </c>
      <c r="H129" s="22"/>
      <c r="I129" s="36">
        <v>1.19</v>
      </c>
      <c r="J129" s="22"/>
      <c r="K129" s="36">
        <v>1.35</v>
      </c>
      <c r="L129" s="36"/>
      <c r="M129" s="36"/>
      <c r="N129" s="36">
        <v>7</v>
      </c>
      <c r="O129" s="36"/>
      <c r="P129" s="36"/>
      <c r="Q129" s="36"/>
      <c r="R129" s="36"/>
      <c r="S129" s="36">
        <v>0.95</v>
      </c>
      <c r="T129" s="36"/>
      <c r="U129" s="36">
        <v>0.96</v>
      </c>
      <c r="V129" s="36"/>
      <c r="W129" s="36">
        <v>0.95</v>
      </c>
      <c r="X129" s="36"/>
      <c r="Y129" s="36"/>
      <c r="Z129" s="36">
        <v>7</v>
      </c>
      <c r="AA129" s="36"/>
      <c r="AB129" s="36"/>
      <c r="AC129" s="36"/>
      <c r="AD129" s="36"/>
      <c r="AE129" s="36">
        <v>26.2</v>
      </c>
      <c r="AF129" s="36"/>
      <c r="AG129" s="36">
        <v>29.8</v>
      </c>
      <c r="AH129" s="36"/>
      <c r="AI129" s="36">
        <v>27.9</v>
      </c>
      <c r="AJ129" s="36"/>
      <c r="AK129" s="36"/>
      <c r="AL129" s="36">
        <v>7</v>
      </c>
      <c r="AM129" s="36"/>
      <c r="AN129" s="36"/>
      <c r="AO129" s="36"/>
      <c r="AP129" s="36"/>
      <c r="AQ129" s="104">
        <f t="shared" si="4"/>
        <v>0.93137254901960775</v>
      </c>
      <c r="AR129" s="36"/>
      <c r="AS129" s="104">
        <f t="shared" si="5"/>
        <v>0.80672268907563027</v>
      </c>
      <c r="AT129" s="36"/>
      <c r="AU129" s="104">
        <f t="shared" si="6"/>
        <v>0.70370370370370361</v>
      </c>
    </row>
    <row r="130" spans="1:47" x14ac:dyDescent="0.2">
      <c r="A130" s="39"/>
      <c r="B130" s="36">
        <v>8</v>
      </c>
      <c r="C130" s="36"/>
      <c r="D130" s="36"/>
      <c r="E130" s="36"/>
      <c r="F130" s="22"/>
      <c r="G130" s="36">
        <v>1.26</v>
      </c>
      <c r="H130" s="22"/>
      <c r="I130" s="36">
        <v>1.31</v>
      </c>
      <c r="J130" s="22"/>
      <c r="K130" s="36">
        <v>1.48</v>
      </c>
      <c r="L130" s="36"/>
      <c r="M130" s="36"/>
      <c r="N130" s="36">
        <v>8</v>
      </c>
      <c r="O130" s="36"/>
      <c r="P130" s="36"/>
      <c r="Q130" s="36"/>
      <c r="R130" s="36"/>
      <c r="S130" s="36">
        <v>1.1599999999999999</v>
      </c>
      <c r="T130" s="36"/>
      <c r="U130" s="36">
        <v>1.2</v>
      </c>
      <c r="V130" s="36"/>
      <c r="W130" s="36">
        <v>1.28</v>
      </c>
      <c r="X130" s="36"/>
      <c r="Y130" s="36"/>
      <c r="Z130" s="36">
        <v>8</v>
      </c>
      <c r="AA130" s="36"/>
      <c r="AB130" s="36"/>
      <c r="AC130" s="36"/>
      <c r="AD130" s="36"/>
      <c r="AE130" s="36">
        <v>30</v>
      </c>
      <c r="AF130" s="36"/>
      <c r="AG130" s="36">
        <v>34.5</v>
      </c>
      <c r="AH130" s="36"/>
      <c r="AI130" s="36">
        <v>35.700000000000003</v>
      </c>
      <c r="AJ130" s="36"/>
      <c r="AK130" s="36"/>
      <c r="AL130" s="36">
        <v>8</v>
      </c>
      <c r="AM130" s="36"/>
      <c r="AN130" s="36"/>
      <c r="AO130" s="36"/>
      <c r="AP130" s="36"/>
      <c r="AQ130" s="104">
        <f t="shared" si="4"/>
        <v>0.92063492063492058</v>
      </c>
      <c r="AR130" s="36"/>
      <c r="AS130" s="104">
        <f t="shared" si="5"/>
        <v>0.91603053435114501</v>
      </c>
      <c r="AT130" s="36"/>
      <c r="AU130" s="104">
        <f t="shared" si="6"/>
        <v>0.86486486486486491</v>
      </c>
    </row>
    <row r="131" spans="1:47" x14ac:dyDescent="0.2">
      <c r="A131" s="39"/>
      <c r="B131" s="36">
        <v>9</v>
      </c>
      <c r="C131" s="36"/>
      <c r="D131" s="36"/>
      <c r="E131" s="36"/>
      <c r="F131" s="22"/>
      <c r="G131" s="36">
        <v>1.39</v>
      </c>
      <c r="H131" s="22"/>
      <c r="I131" s="36">
        <v>1.54</v>
      </c>
      <c r="J131" s="22"/>
      <c r="K131" s="36">
        <v>1.86</v>
      </c>
      <c r="L131" s="36"/>
      <c r="M131" s="36"/>
      <c r="N131" s="36">
        <v>9</v>
      </c>
      <c r="O131" s="36"/>
      <c r="P131" s="36"/>
      <c r="Q131" s="36"/>
      <c r="R131" s="36"/>
      <c r="S131" s="36">
        <v>1.23</v>
      </c>
      <c r="T131" s="36"/>
      <c r="U131" s="36">
        <v>1.33</v>
      </c>
      <c r="V131" s="36"/>
      <c r="W131" s="36">
        <v>1.39</v>
      </c>
      <c r="X131" s="36"/>
      <c r="Y131" s="36"/>
      <c r="Z131" s="36">
        <v>9</v>
      </c>
      <c r="AA131" s="36"/>
      <c r="AB131" s="36"/>
      <c r="AC131" s="36"/>
      <c r="AD131" s="36"/>
      <c r="AE131" s="36">
        <v>37.4</v>
      </c>
      <c r="AF131" s="36"/>
      <c r="AG131" s="36">
        <v>39</v>
      </c>
      <c r="AH131" s="36"/>
      <c r="AI131" s="36">
        <v>41.1</v>
      </c>
      <c r="AJ131" s="36"/>
      <c r="AK131" s="36"/>
      <c r="AL131" s="36">
        <v>9</v>
      </c>
      <c r="AM131" s="36"/>
      <c r="AN131" s="36"/>
      <c r="AO131" s="36"/>
      <c r="AP131" s="36"/>
      <c r="AQ131" s="104">
        <f t="shared" si="4"/>
        <v>0.8848920863309353</v>
      </c>
      <c r="AR131" s="36"/>
      <c r="AS131" s="104">
        <f t="shared" si="5"/>
        <v>0.86363636363636365</v>
      </c>
      <c r="AT131" s="36"/>
      <c r="AU131" s="104">
        <f t="shared" si="6"/>
        <v>0.74731182795698914</v>
      </c>
    </row>
    <row r="132" spans="1:47" x14ac:dyDescent="0.2">
      <c r="A132" s="39"/>
      <c r="B132" s="36">
        <v>10</v>
      </c>
      <c r="C132" s="36"/>
      <c r="D132" s="36"/>
      <c r="E132" s="36"/>
      <c r="F132" s="22"/>
      <c r="G132" s="36">
        <v>1.85</v>
      </c>
      <c r="H132" s="22"/>
      <c r="I132" s="36">
        <v>2.4500000000000002</v>
      </c>
      <c r="J132" s="22"/>
      <c r="K132" s="36">
        <v>3.26</v>
      </c>
      <c r="L132" s="36"/>
      <c r="M132" s="36"/>
      <c r="N132" s="36">
        <v>10</v>
      </c>
      <c r="O132" s="36"/>
      <c r="P132" s="36"/>
      <c r="Q132" s="36"/>
      <c r="R132" s="36"/>
      <c r="S132" s="36">
        <v>1.61</v>
      </c>
      <c r="T132" s="36"/>
      <c r="U132" s="36">
        <v>2.2999999999999998</v>
      </c>
      <c r="V132" s="36"/>
      <c r="W132" s="36">
        <v>2.99</v>
      </c>
      <c r="X132" s="36"/>
      <c r="Y132" s="36"/>
      <c r="Z132" s="36">
        <v>10</v>
      </c>
      <c r="AA132" s="36"/>
      <c r="AB132" s="36"/>
      <c r="AC132" s="36"/>
      <c r="AD132" s="36"/>
      <c r="AE132" s="36">
        <v>33.200000000000003</v>
      </c>
      <c r="AF132" s="36"/>
      <c r="AG132" s="36">
        <v>48.2</v>
      </c>
      <c r="AH132" s="36"/>
      <c r="AI132" s="36">
        <v>65</v>
      </c>
      <c r="AJ132" s="36"/>
      <c r="AK132" s="36"/>
      <c r="AL132" s="36">
        <v>10</v>
      </c>
      <c r="AM132" s="36"/>
      <c r="AN132" s="36"/>
      <c r="AO132" s="36"/>
      <c r="AP132" s="36"/>
      <c r="AQ132" s="104">
        <f t="shared" si="4"/>
        <v>0.87027027027027026</v>
      </c>
      <c r="AR132" s="36"/>
      <c r="AS132" s="104">
        <f t="shared" si="5"/>
        <v>0.93877551020408145</v>
      </c>
      <c r="AT132" s="36"/>
      <c r="AU132" s="104">
        <f>W132/K132</f>
        <v>0.91717791411042959</v>
      </c>
    </row>
    <row r="133" spans="1:47" x14ac:dyDescent="0.2">
      <c r="A133" s="39"/>
      <c r="B133" s="36">
        <v>11</v>
      </c>
      <c r="C133" s="36"/>
      <c r="D133" s="36"/>
      <c r="E133" s="36"/>
      <c r="F133" s="22"/>
      <c r="G133" s="36">
        <v>2.4</v>
      </c>
      <c r="H133" s="22"/>
      <c r="I133" s="36">
        <v>2.79</v>
      </c>
      <c r="J133" s="22"/>
      <c r="K133" s="36" t="s">
        <v>63</v>
      </c>
      <c r="L133" s="36"/>
      <c r="M133" s="36"/>
      <c r="N133" s="36">
        <v>11</v>
      </c>
      <c r="O133" s="36"/>
      <c r="P133" s="36"/>
      <c r="Q133" s="36"/>
      <c r="R133" s="36"/>
      <c r="S133" s="36">
        <v>2.21</v>
      </c>
      <c r="T133" s="36"/>
      <c r="U133" s="36">
        <v>2.5299999999999998</v>
      </c>
      <c r="V133" s="36"/>
      <c r="W133" s="36" t="s">
        <v>63</v>
      </c>
      <c r="X133" s="36"/>
      <c r="Y133" s="36"/>
      <c r="Z133" s="36">
        <v>11</v>
      </c>
      <c r="AA133" s="36"/>
      <c r="AB133" s="36"/>
      <c r="AC133" s="36"/>
      <c r="AD133" s="36"/>
      <c r="AE133" s="36">
        <v>47.1</v>
      </c>
      <c r="AF133" s="36"/>
      <c r="AG133" s="36">
        <v>54.4</v>
      </c>
      <c r="AH133" s="36"/>
      <c r="AI133" s="36" t="s">
        <v>63</v>
      </c>
      <c r="AJ133" s="36"/>
      <c r="AK133" s="36"/>
      <c r="AL133" s="36">
        <v>11</v>
      </c>
      <c r="AM133" s="36"/>
      <c r="AN133" s="36"/>
      <c r="AO133" s="36"/>
      <c r="AP133" s="36"/>
      <c r="AQ133" s="104">
        <f t="shared" si="4"/>
        <v>0.92083333333333339</v>
      </c>
      <c r="AR133" s="36"/>
      <c r="AS133" s="104">
        <f t="shared" si="5"/>
        <v>0.9068100358422938</v>
      </c>
      <c r="AT133" s="36"/>
      <c r="AU133" s="104" t="e">
        <f t="shared" ref="AU133:AU138" si="8">W133/K133</f>
        <v>#VALUE!</v>
      </c>
    </row>
    <row r="134" spans="1:47" x14ac:dyDescent="0.2">
      <c r="A134" s="39"/>
      <c r="B134" s="36">
        <v>12</v>
      </c>
      <c r="C134" s="36"/>
      <c r="D134" s="36"/>
      <c r="E134" s="36"/>
      <c r="F134" s="22"/>
      <c r="G134" s="36">
        <v>3.06</v>
      </c>
      <c r="H134" s="22"/>
      <c r="I134" s="36">
        <v>3.27</v>
      </c>
      <c r="J134" s="22"/>
      <c r="K134" s="36">
        <v>3.15</v>
      </c>
      <c r="L134" s="36"/>
      <c r="M134" s="36"/>
      <c r="N134" s="36">
        <v>12</v>
      </c>
      <c r="O134" s="36"/>
      <c r="P134" s="36"/>
      <c r="Q134" s="36"/>
      <c r="R134" s="36"/>
      <c r="S134" s="36">
        <v>2.67</v>
      </c>
      <c r="T134" s="36"/>
      <c r="U134" s="36">
        <v>2.83</v>
      </c>
      <c r="V134" s="36"/>
      <c r="W134" s="36">
        <v>2.7</v>
      </c>
      <c r="X134" s="36"/>
      <c r="Y134" s="36"/>
      <c r="Z134" s="36">
        <v>12</v>
      </c>
      <c r="AA134" s="36"/>
      <c r="AB134" s="36"/>
      <c r="AC134" s="36"/>
      <c r="AD134" s="36"/>
      <c r="AE134" s="36">
        <v>63</v>
      </c>
      <c r="AF134" s="36"/>
      <c r="AG134" s="36">
        <v>71.7</v>
      </c>
      <c r="AH134" s="36"/>
      <c r="AI134" s="36">
        <v>60.8</v>
      </c>
      <c r="AJ134" s="36"/>
      <c r="AK134" s="36"/>
      <c r="AL134" s="36">
        <v>12</v>
      </c>
      <c r="AM134" s="36"/>
      <c r="AN134" s="36"/>
      <c r="AO134" s="36"/>
      <c r="AP134" s="36"/>
      <c r="AQ134" s="104">
        <f t="shared" si="4"/>
        <v>0.87254901960784315</v>
      </c>
      <c r="AR134" s="36"/>
      <c r="AS134" s="104">
        <f t="shared" si="5"/>
        <v>0.86544342507645267</v>
      </c>
      <c r="AT134" s="36"/>
      <c r="AU134" s="104">
        <f t="shared" si="8"/>
        <v>0.85714285714285721</v>
      </c>
    </row>
    <row r="135" spans="1:47" x14ac:dyDescent="0.2">
      <c r="A135" s="39"/>
      <c r="B135" s="36">
        <v>13</v>
      </c>
      <c r="C135" s="36"/>
      <c r="D135" s="36"/>
      <c r="E135" s="36"/>
      <c r="F135" s="22"/>
      <c r="G135" s="36">
        <v>1.39</v>
      </c>
      <c r="H135" s="22"/>
      <c r="I135" s="36">
        <v>1.59</v>
      </c>
      <c r="J135" s="22"/>
      <c r="K135" s="36">
        <v>1.83</v>
      </c>
      <c r="L135" s="36"/>
      <c r="M135" s="36"/>
      <c r="N135" s="36">
        <v>13</v>
      </c>
      <c r="O135" s="36"/>
      <c r="P135" s="36"/>
      <c r="Q135" s="36"/>
      <c r="R135" s="36"/>
      <c r="S135" s="36">
        <v>1.23</v>
      </c>
      <c r="T135" s="36"/>
      <c r="U135" s="36">
        <v>1.31</v>
      </c>
      <c r="V135" s="36"/>
      <c r="W135" s="36">
        <v>1.39</v>
      </c>
      <c r="X135" s="36"/>
      <c r="Y135" s="36"/>
      <c r="Z135" s="36">
        <v>13</v>
      </c>
      <c r="AA135" s="36"/>
      <c r="AB135" s="36"/>
      <c r="AC135" s="36"/>
      <c r="AD135" s="36"/>
      <c r="AE135" s="36">
        <v>38.4</v>
      </c>
      <c r="AF135" s="36"/>
      <c r="AG135" s="36">
        <v>39.1</v>
      </c>
      <c r="AH135" s="36"/>
      <c r="AI135" s="36">
        <v>40.1</v>
      </c>
      <c r="AJ135" s="36"/>
      <c r="AK135" s="36"/>
      <c r="AL135" s="36">
        <v>13</v>
      </c>
      <c r="AM135" s="36"/>
      <c r="AN135" s="36"/>
      <c r="AO135" s="36"/>
      <c r="AP135" s="36"/>
      <c r="AQ135" s="104">
        <f t="shared" si="4"/>
        <v>0.8848920863309353</v>
      </c>
      <c r="AR135" s="36"/>
      <c r="AS135" s="104">
        <f t="shared" si="5"/>
        <v>0.82389937106918243</v>
      </c>
      <c r="AT135" s="36"/>
      <c r="AU135" s="104">
        <f t="shared" si="8"/>
        <v>0.7595628415300546</v>
      </c>
    </row>
    <row r="136" spans="1:47" x14ac:dyDescent="0.2">
      <c r="A136" s="39"/>
      <c r="B136" s="36">
        <v>14</v>
      </c>
      <c r="C136" s="36"/>
      <c r="D136" s="36"/>
      <c r="E136" s="36"/>
      <c r="F136" s="22"/>
      <c r="G136" s="36">
        <v>1.36</v>
      </c>
      <c r="H136" s="22"/>
      <c r="I136" s="36">
        <v>1.57</v>
      </c>
      <c r="J136" s="22"/>
      <c r="K136" s="36">
        <v>1.59</v>
      </c>
      <c r="L136" s="36"/>
      <c r="M136" s="36"/>
      <c r="N136" s="36">
        <v>14</v>
      </c>
      <c r="O136" s="36"/>
      <c r="P136" s="36"/>
      <c r="Q136" s="36"/>
      <c r="R136" s="36"/>
      <c r="S136" s="36">
        <v>1.18</v>
      </c>
      <c r="T136" s="36"/>
      <c r="U136" s="36">
        <v>1.29</v>
      </c>
      <c r="V136" s="36"/>
      <c r="W136" s="36">
        <v>1.49</v>
      </c>
      <c r="X136" s="36"/>
      <c r="Y136" s="36"/>
      <c r="Z136" s="36">
        <v>14</v>
      </c>
      <c r="AA136" s="36"/>
      <c r="AB136" s="36"/>
      <c r="AC136" s="36"/>
      <c r="AD136" s="36"/>
      <c r="AE136" s="36">
        <v>40.799999999999997</v>
      </c>
      <c r="AF136" s="36"/>
      <c r="AG136" s="36">
        <v>44</v>
      </c>
      <c r="AH136" s="36"/>
      <c r="AI136" s="36">
        <v>50.2</v>
      </c>
      <c r="AJ136" s="36"/>
      <c r="AK136" s="36"/>
      <c r="AL136" s="36">
        <v>14</v>
      </c>
      <c r="AM136" s="36"/>
      <c r="AN136" s="36"/>
      <c r="AO136" s="36"/>
      <c r="AP136" s="36"/>
      <c r="AQ136" s="104">
        <f t="shared" si="4"/>
        <v>0.86764705882352933</v>
      </c>
      <c r="AR136" s="36"/>
      <c r="AS136" s="104">
        <f t="shared" si="5"/>
        <v>0.82165605095541405</v>
      </c>
      <c r="AT136" s="36"/>
      <c r="AU136" s="104">
        <f t="shared" si="8"/>
        <v>0.93710691823899361</v>
      </c>
    </row>
    <row r="137" spans="1:47" x14ac:dyDescent="0.2">
      <c r="A137" s="39"/>
      <c r="B137" s="36">
        <v>15</v>
      </c>
      <c r="C137" s="36"/>
      <c r="D137" s="36"/>
      <c r="E137" s="36"/>
      <c r="F137" s="22"/>
      <c r="G137" s="36" t="s">
        <v>63</v>
      </c>
      <c r="H137" s="22"/>
      <c r="I137" s="36">
        <v>3.55</v>
      </c>
      <c r="J137" s="22"/>
      <c r="K137" s="36">
        <v>4.18</v>
      </c>
      <c r="L137" s="36"/>
      <c r="M137" s="36"/>
      <c r="N137" s="36">
        <v>15</v>
      </c>
      <c r="O137" s="36"/>
      <c r="P137" s="36"/>
      <c r="Q137" s="36"/>
      <c r="R137" s="36"/>
      <c r="S137" s="36" t="s">
        <v>63</v>
      </c>
      <c r="T137" s="36"/>
      <c r="U137" s="36">
        <v>2.65</v>
      </c>
      <c r="V137" s="36"/>
      <c r="W137" s="36">
        <v>3.24</v>
      </c>
      <c r="X137" s="36"/>
      <c r="Y137" s="36"/>
      <c r="Z137" s="36">
        <v>15</v>
      </c>
      <c r="AA137" s="36"/>
      <c r="AB137" s="36"/>
      <c r="AC137" s="36"/>
      <c r="AD137" s="36"/>
      <c r="AE137" s="36" t="s">
        <v>63</v>
      </c>
      <c r="AF137" s="36"/>
      <c r="AG137" s="36">
        <v>64.2</v>
      </c>
      <c r="AH137" s="36"/>
      <c r="AI137" s="36">
        <v>77.599999999999994</v>
      </c>
      <c r="AJ137" s="36"/>
      <c r="AK137" s="36"/>
      <c r="AL137" s="36">
        <v>15</v>
      </c>
      <c r="AM137" s="36"/>
      <c r="AN137" s="36"/>
      <c r="AO137" s="36"/>
      <c r="AP137" s="36"/>
      <c r="AQ137" s="104" t="e">
        <f t="shared" si="4"/>
        <v>#VALUE!</v>
      </c>
      <c r="AR137" s="36"/>
      <c r="AS137" s="104">
        <f t="shared" si="5"/>
        <v>0.74647887323943662</v>
      </c>
      <c r="AT137" s="36"/>
      <c r="AU137" s="104">
        <f t="shared" si="8"/>
        <v>0.77511961722488054</v>
      </c>
    </row>
    <row r="138" spans="1:47" x14ac:dyDescent="0.2">
      <c r="A138" s="39"/>
      <c r="B138" s="36">
        <v>16</v>
      </c>
      <c r="C138" s="36"/>
      <c r="D138" s="36"/>
      <c r="E138" s="36"/>
      <c r="F138" s="22"/>
      <c r="G138" s="36">
        <v>1.65</v>
      </c>
      <c r="H138" s="22"/>
      <c r="I138" s="36">
        <v>1.83</v>
      </c>
      <c r="J138" s="22"/>
      <c r="K138" s="36">
        <v>2.4</v>
      </c>
      <c r="L138" s="36"/>
      <c r="M138" s="36"/>
      <c r="N138" s="36">
        <v>16</v>
      </c>
      <c r="O138" s="36"/>
      <c r="P138" s="36"/>
      <c r="Q138" s="36"/>
      <c r="R138" s="36"/>
      <c r="S138" s="36">
        <v>1.35</v>
      </c>
      <c r="T138" s="36"/>
      <c r="U138" s="36">
        <v>1.49</v>
      </c>
      <c r="V138" s="36"/>
      <c r="W138" s="36">
        <v>1.97</v>
      </c>
      <c r="X138" s="36"/>
      <c r="Y138" s="36"/>
      <c r="Z138" s="36">
        <v>16</v>
      </c>
      <c r="AA138" s="36"/>
      <c r="AB138" s="36"/>
      <c r="AC138" s="36"/>
      <c r="AD138" s="36"/>
      <c r="AE138" s="36">
        <v>32.799999999999997</v>
      </c>
      <c r="AF138" s="36"/>
      <c r="AG138" s="36">
        <v>36.299999999999997</v>
      </c>
      <c r="AH138" s="36"/>
      <c r="AI138" s="36">
        <v>47.8</v>
      </c>
      <c r="AJ138" s="36"/>
      <c r="AK138" s="36"/>
      <c r="AL138" s="36">
        <v>16</v>
      </c>
      <c r="AM138" s="36"/>
      <c r="AN138" s="36"/>
      <c r="AO138" s="36"/>
      <c r="AP138" s="36"/>
      <c r="AQ138" s="104">
        <f t="shared" si="4"/>
        <v>0.81818181818181823</v>
      </c>
      <c r="AR138" s="36"/>
      <c r="AS138" s="104">
        <f t="shared" si="5"/>
        <v>0.81420765027322406</v>
      </c>
      <c r="AT138" s="36"/>
      <c r="AU138" s="104">
        <f t="shared" si="8"/>
        <v>0.8208333333333333</v>
      </c>
    </row>
    <row r="139" spans="1:47" x14ac:dyDescent="0.2">
      <c r="A139" s="9"/>
      <c r="B139" s="36"/>
      <c r="C139" s="36"/>
      <c r="D139" s="36"/>
      <c r="E139" s="36"/>
      <c r="F139" s="22"/>
      <c r="G139" s="36"/>
      <c r="H139" s="22"/>
      <c r="I139" s="36"/>
      <c r="J139" s="22"/>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v>17</v>
      </c>
      <c r="AM139" s="36"/>
      <c r="AN139" s="36"/>
      <c r="AO139" s="36"/>
      <c r="AP139" s="104">
        <v>0.82035749671744207</v>
      </c>
      <c r="AQ139" s="104">
        <v>0.86830581039755328</v>
      </c>
      <c r="AR139" s="104">
        <v>0.73513203214695766</v>
      </c>
      <c r="AS139" s="36"/>
      <c r="AT139" s="36"/>
      <c r="AU139" s="36"/>
    </row>
    <row r="140" spans="1:47" x14ac:dyDescent="0.2">
      <c r="A140" s="9"/>
      <c r="B140" s="36">
        <v>17</v>
      </c>
      <c r="C140" s="36"/>
      <c r="D140" s="36"/>
      <c r="E140" s="36"/>
      <c r="F140" s="104">
        <v>1.0602365709814165</v>
      </c>
      <c r="G140" s="104">
        <v>1.3518199039413323</v>
      </c>
      <c r="H140" s="104">
        <v>0.78503589423815345</v>
      </c>
      <c r="I140" s="36"/>
      <c r="J140" s="36"/>
      <c r="K140" s="36"/>
      <c r="L140" s="36"/>
      <c r="M140" s="36"/>
      <c r="N140" s="36">
        <v>17</v>
      </c>
      <c r="O140" s="36"/>
      <c r="P140" s="36"/>
      <c r="Q140" s="36"/>
      <c r="R140" s="104">
        <v>0.8697730192985994</v>
      </c>
      <c r="S140" s="104">
        <v>1.1737930772033212</v>
      </c>
      <c r="T140" s="104">
        <v>0.57710503223959786</v>
      </c>
      <c r="U140" s="36"/>
      <c r="V140" s="36"/>
      <c r="W140" s="36"/>
      <c r="X140" s="36"/>
      <c r="Y140" s="36"/>
      <c r="Z140" s="36">
        <v>17</v>
      </c>
      <c r="AA140" s="36"/>
      <c r="AB140" s="36"/>
      <c r="AC140" s="36"/>
      <c r="AD140" s="37">
        <v>16</v>
      </c>
      <c r="AE140" s="37">
        <v>25</v>
      </c>
      <c r="AF140" s="37">
        <v>17.100000000000001</v>
      </c>
      <c r="AG140" s="36"/>
      <c r="AH140" s="36"/>
      <c r="AI140" s="36"/>
      <c r="AJ140" s="36"/>
      <c r="AK140" s="36"/>
      <c r="AL140" s="36">
        <v>18</v>
      </c>
      <c r="AM140" s="36"/>
      <c r="AN140" s="36"/>
      <c r="AO140" s="36"/>
      <c r="AP140" s="104">
        <v>0.88250572956455386</v>
      </c>
      <c r="AQ140" s="104">
        <v>0.84875923105103857</v>
      </c>
      <c r="AR140" s="104">
        <v>0.67783605989786189</v>
      </c>
      <c r="AS140" s="104">
        <v>0.73481800656181351</v>
      </c>
      <c r="AT140" s="36"/>
      <c r="AU140" s="36"/>
    </row>
    <row r="141" spans="1:47" x14ac:dyDescent="0.2">
      <c r="A141" s="9"/>
      <c r="B141" s="36">
        <v>18</v>
      </c>
      <c r="C141" s="36"/>
      <c r="D141" s="36"/>
      <c r="E141" s="36"/>
      <c r="F141" s="104">
        <v>2.2049346212374292</v>
      </c>
      <c r="G141" s="104">
        <v>3.0062682051442735</v>
      </c>
      <c r="H141" s="104">
        <v>3.1057446789689163</v>
      </c>
      <c r="I141" s="104">
        <v>2.9858290879682539</v>
      </c>
      <c r="J141" s="36"/>
      <c r="K141" s="36"/>
      <c r="L141" s="36"/>
      <c r="M141" s="36"/>
      <c r="N141" s="36"/>
      <c r="O141" s="36"/>
      <c r="P141" s="36"/>
      <c r="Q141" s="36"/>
      <c r="R141" s="104">
        <v>1.9458674365572808</v>
      </c>
      <c r="S141" s="104">
        <v>2.5515978901314393</v>
      </c>
      <c r="T141" s="104">
        <v>2.1051857362410402</v>
      </c>
      <c r="U141" s="104">
        <v>2.19404097835511</v>
      </c>
      <c r="V141" s="36"/>
      <c r="W141" s="36"/>
      <c r="X141" s="36"/>
      <c r="Y141" s="36"/>
      <c r="Z141" s="36"/>
      <c r="AA141" s="36"/>
      <c r="AB141" s="36"/>
      <c r="AC141" s="36"/>
      <c r="AD141" s="104">
        <v>44.527858960120838</v>
      </c>
      <c r="AE141" s="104">
        <v>70.486129561641974</v>
      </c>
      <c r="AF141" s="104">
        <v>65.378439013696905</v>
      </c>
      <c r="AG141" s="104">
        <v>59.620678759649735</v>
      </c>
      <c r="AH141" s="36"/>
      <c r="AI141" s="36"/>
      <c r="AJ141" s="36"/>
      <c r="AK141" s="36"/>
      <c r="AL141" s="36"/>
      <c r="AM141" s="36"/>
      <c r="AN141" s="36"/>
      <c r="AO141" s="36"/>
      <c r="AP141" s="36"/>
      <c r="AQ141" s="36"/>
      <c r="AR141" s="36"/>
      <c r="AS141" s="36"/>
      <c r="AT141" s="36"/>
      <c r="AU141" s="36"/>
    </row>
    <row r="142" spans="1:47" x14ac:dyDescent="0.2">
      <c r="A142" s="9"/>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row>
    <row r="143" spans="1:47" x14ac:dyDescent="0.2">
      <c r="A143" s="9"/>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row>
    <row r="144" spans="1:47" x14ac:dyDescent="0.2">
      <c r="A144" s="9"/>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row>
    <row r="145" spans="1:47" x14ac:dyDescent="0.2">
      <c r="A145" s="9"/>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row>
    <row r="146" spans="1:47" x14ac:dyDescent="0.2">
      <c r="A146" s="9"/>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row>
    <row r="147" spans="1:47" x14ac:dyDescent="0.2">
      <c r="A147" s="9"/>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row>
    <row r="148" spans="1:47" x14ac:dyDescent="0.2">
      <c r="A148" s="9"/>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row>
    <row r="155" spans="1:47" x14ac:dyDescent="0.2">
      <c r="M155" s="88"/>
      <c r="N155" s="88"/>
      <c r="O155" s="88"/>
      <c r="P155" s="88"/>
    </row>
    <row r="158" spans="1:47" x14ac:dyDescent="0.2">
      <c r="M158" s="88"/>
      <c r="N158" s="88"/>
      <c r="O158" s="88"/>
      <c r="P158" s="88"/>
    </row>
  </sheetData>
  <mergeCells count="38">
    <mergeCell ref="P79:U79"/>
    <mergeCell ref="AB79:AG79"/>
    <mergeCell ref="AB120:AG120"/>
    <mergeCell ref="D80:I80"/>
    <mergeCell ref="P80:U80"/>
    <mergeCell ref="AB80:AG80"/>
    <mergeCell ref="D79:I79"/>
    <mergeCell ref="D119:I119"/>
    <mergeCell ref="P119:U119"/>
    <mergeCell ref="D120:I120"/>
    <mergeCell ref="P120:U120"/>
    <mergeCell ref="AN120:AS120"/>
    <mergeCell ref="AK121:AL121"/>
    <mergeCell ref="A81:B81"/>
    <mergeCell ref="M81:N81"/>
    <mergeCell ref="Y81:Z81"/>
    <mergeCell ref="A118:K118"/>
    <mergeCell ref="M118:W118"/>
    <mergeCell ref="Y118:AI118"/>
    <mergeCell ref="AK118:AU118"/>
    <mergeCell ref="E89:K89"/>
    <mergeCell ref="E90:K90"/>
    <mergeCell ref="AB119:AG119"/>
    <mergeCell ref="AN119:AS119"/>
    <mergeCell ref="A121:B121"/>
    <mergeCell ref="M121:N121"/>
    <mergeCell ref="Y121:Z121"/>
    <mergeCell ref="A2:K2"/>
    <mergeCell ref="M38:V38"/>
    <mergeCell ref="A78:K78"/>
    <mergeCell ref="M78:W78"/>
    <mergeCell ref="Y78:AI78"/>
    <mergeCell ref="M39:V40"/>
    <mergeCell ref="A3:K4"/>
    <mergeCell ref="A5:B5"/>
    <mergeCell ref="D39:I39"/>
    <mergeCell ref="D40:I40"/>
    <mergeCell ref="A41:B4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B8832-1B2A-DB49-9EA7-8D201A92ECC2}">
  <dimension ref="B2:AL141"/>
  <sheetViews>
    <sheetView topLeftCell="P85" zoomScale="87" workbookViewId="0">
      <selection activeCell="W103" sqref="W103:AA103"/>
    </sheetView>
  </sheetViews>
  <sheetFormatPr baseColWidth="10" defaultRowHeight="15" x14ac:dyDescent="0.2"/>
  <sheetData>
    <row r="2" spans="2:27" ht="19" x14ac:dyDescent="0.25">
      <c r="B2" s="109" t="s">
        <v>109</v>
      </c>
      <c r="C2" s="7" t="s">
        <v>34</v>
      </c>
      <c r="D2" s="8">
        <v>5</v>
      </c>
      <c r="E2" s="8">
        <v>10</v>
      </c>
      <c r="F2" s="8">
        <v>15</v>
      </c>
      <c r="G2" s="8">
        <v>20</v>
      </c>
      <c r="H2" s="8">
        <v>25</v>
      </c>
      <c r="I2" s="8">
        <v>30</v>
      </c>
      <c r="N2" t="s">
        <v>107</v>
      </c>
      <c r="Q2" s="122" t="s">
        <v>0</v>
      </c>
      <c r="R2" s="122"/>
      <c r="S2" s="122"/>
      <c r="T2" s="122"/>
      <c r="U2" s="122"/>
      <c r="V2" s="122"/>
      <c r="W2" s="122"/>
      <c r="X2" s="122"/>
      <c r="Y2" s="122"/>
      <c r="Z2" s="122"/>
      <c r="AA2" s="122"/>
    </row>
    <row r="3" spans="2:27" x14ac:dyDescent="0.2">
      <c r="B3" s="109" t="s">
        <v>93</v>
      </c>
      <c r="C3" s="105">
        <f t="shared" ref="C3:I3" si="0">AVERAGE(U5:U18)</f>
        <v>36.452727272727266</v>
      </c>
      <c r="D3" s="105">
        <f t="shared" si="0"/>
        <v>37.094000000000008</v>
      </c>
      <c r="E3" s="105">
        <f t="shared" si="0"/>
        <v>36.552500000000002</v>
      </c>
      <c r="F3" s="105">
        <f t="shared" si="0"/>
        <v>36.930999999999997</v>
      </c>
      <c r="G3" s="105">
        <f t="shared" si="0"/>
        <v>36.917272727272731</v>
      </c>
      <c r="H3" s="105">
        <f t="shared" si="0"/>
        <v>37.077777777777776</v>
      </c>
      <c r="I3" s="105">
        <f t="shared" si="0"/>
        <v>36.433333333333337</v>
      </c>
      <c r="Q3" s="121" t="s">
        <v>4</v>
      </c>
      <c r="R3" s="121"/>
      <c r="S3" s="8" t="s">
        <v>7</v>
      </c>
      <c r="T3" s="7" t="s">
        <v>61</v>
      </c>
      <c r="U3" s="7" t="s">
        <v>34</v>
      </c>
      <c r="V3" s="8">
        <v>5</v>
      </c>
      <c r="W3" s="8">
        <v>10</v>
      </c>
      <c r="X3" s="8">
        <v>15</v>
      </c>
      <c r="Y3" s="8">
        <v>20</v>
      </c>
      <c r="Z3" s="8">
        <v>25</v>
      </c>
      <c r="AA3" s="8">
        <v>30</v>
      </c>
    </row>
    <row r="4" spans="2:27" x14ac:dyDescent="0.2">
      <c r="B4" s="109" t="s">
        <v>106</v>
      </c>
      <c r="C4" s="105">
        <f t="shared" ref="C4:I4" si="1">STDEV(U5:U18)</f>
        <v>1.8673461966603353</v>
      </c>
      <c r="D4" s="105">
        <f t="shared" si="1"/>
        <v>1.1908559013490165</v>
      </c>
      <c r="E4" s="105">
        <f t="shared" si="1"/>
        <v>2.6521316469450138</v>
      </c>
      <c r="F4" s="105">
        <f t="shared" si="1"/>
        <v>1.719253390929395</v>
      </c>
      <c r="G4" s="105">
        <f t="shared" si="1"/>
        <v>1.7657864588284218</v>
      </c>
      <c r="H4" s="105">
        <f t="shared" si="1"/>
        <v>1.8437582391529659</v>
      </c>
      <c r="I4" s="105">
        <f t="shared" si="1"/>
        <v>2.43567239176372</v>
      </c>
      <c r="Q4" s="8" t="s">
        <v>6</v>
      </c>
      <c r="R4" s="8" t="s">
        <v>6</v>
      </c>
      <c r="S4" s="8"/>
      <c r="T4" s="7"/>
      <c r="U4" s="7"/>
      <c r="V4" s="8"/>
      <c r="W4" s="8"/>
      <c r="X4" s="8"/>
      <c r="Y4" s="8"/>
      <c r="Z4" s="8"/>
      <c r="AA4" s="8"/>
    </row>
    <row r="5" spans="2:27" x14ac:dyDescent="0.2">
      <c r="P5">
        <v>1</v>
      </c>
      <c r="Q5" s="70" t="s">
        <v>68</v>
      </c>
      <c r="R5" s="39">
        <v>1</v>
      </c>
      <c r="S5" s="39" t="s">
        <v>30</v>
      </c>
      <c r="T5" s="39" t="s">
        <v>59</v>
      </c>
      <c r="U5" s="39">
        <v>32</v>
      </c>
      <c r="V5" s="39" t="s">
        <v>63</v>
      </c>
      <c r="W5" s="39">
        <v>29</v>
      </c>
      <c r="X5" s="39" t="s">
        <v>63</v>
      </c>
      <c r="Y5" s="39" t="s">
        <v>63</v>
      </c>
      <c r="Z5" s="39" t="s">
        <v>63</v>
      </c>
      <c r="AA5" s="39">
        <v>33</v>
      </c>
    </row>
    <row r="6" spans="2:27" x14ac:dyDescent="0.2">
      <c r="P6">
        <v>2</v>
      </c>
      <c r="Q6" s="70" t="s">
        <v>69</v>
      </c>
      <c r="R6" s="39">
        <v>2</v>
      </c>
      <c r="S6" s="39" t="s">
        <v>30</v>
      </c>
      <c r="T6" s="39" t="s">
        <v>60</v>
      </c>
      <c r="U6" s="39">
        <v>37.5</v>
      </c>
      <c r="V6" s="39" t="s">
        <v>63</v>
      </c>
      <c r="W6" s="39">
        <v>37.799999999999997</v>
      </c>
      <c r="X6" s="39" t="s">
        <v>63</v>
      </c>
      <c r="Y6" s="39">
        <v>37.9</v>
      </c>
      <c r="Z6" s="39">
        <v>37.9</v>
      </c>
      <c r="AA6" s="39" t="s">
        <v>63</v>
      </c>
    </row>
    <row r="7" spans="2:27" x14ac:dyDescent="0.2">
      <c r="B7" s="109" t="s">
        <v>108</v>
      </c>
      <c r="C7" s="7" t="s">
        <v>34</v>
      </c>
      <c r="D7" s="8">
        <v>5</v>
      </c>
      <c r="E7" s="8">
        <v>10</v>
      </c>
      <c r="F7" s="8">
        <v>15</v>
      </c>
      <c r="G7" s="8">
        <v>20</v>
      </c>
      <c r="H7" s="8">
        <v>25</v>
      </c>
      <c r="I7" s="8">
        <v>30</v>
      </c>
      <c r="P7">
        <v>3</v>
      </c>
      <c r="Q7" s="70" t="s">
        <v>70</v>
      </c>
      <c r="R7" s="39">
        <v>3</v>
      </c>
      <c r="S7" s="39" t="s">
        <v>44</v>
      </c>
      <c r="T7" s="39" t="s">
        <v>60</v>
      </c>
      <c r="U7" s="39">
        <v>37.799999999999997</v>
      </c>
      <c r="V7" s="39">
        <v>37.4</v>
      </c>
      <c r="W7" s="39">
        <v>37.299999999999997</v>
      </c>
      <c r="X7" s="39">
        <v>37.200000000000003</v>
      </c>
      <c r="Y7" s="39">
        <v>37.1</v>
      </c>
      <c r="Z7" s="39">
        <v>37.1</v>
      </c>
      <c r="AA7" s="39">
        <v>37</v>
      </c>
    </row>
    <row r="8" spans="2:27" x14ac:dyDescent="0.2">
      <c r="B8" s="109" t="s">
        <v>93</v>
      </c>
      <c r="C8" s="105">
        <f>AVERAGE(U27:U40)</f>
        <v>78.15384615384616</v>
      </c>
      <c r="D8" s="105">
        <f t="shared" ref="D8:I8" si="2">AVERAGE(V27:V40)</f>
        <v>124</v>
      </c>
      <c r="E8" s="105">
        <f t="shared" si="2"/>
        <v>130.92857142857142</v>
      </c>
      <c r="F8" s="105">
        <f t="shared" si="2"/>
        <v>131.38461538461539</v>
      </c>
      <c r="G8" s="105">
        <f t="shared" si="2"/>
        <v>132.28571428571428</v>
      </c>
      <c r="H8" s="105">
        <f t="shared" si="2"/>
        <v>130.41666666666666</v>
      </c>
      <c r="I8" s="105">
        <f t="shared" si="2"/>
        <v>132.72727272727272</v>
      </c>
      <c r="P8">
        <v>4</v>
      </c>
      <c r="Q8" s="70" t="s">
        <v>71</v>
      </c>
      <c r="R8" s="39">
        <v>4</v>
      </c>
      <c r="S8" s="39" t="s">
        <v>44</v>
      </c>
      <c r="T8" s="39" t="s">
        <v>59</v>
      </c>
      <c r="U8" s="39">
        <v>33.9</v>
      </c>
      <c r="V8" s="39">
        <v>33.799999999999997</v>
      </c>
      <c r="W8" s="39">
        <v>33.6</v>
      </c>
      <c r="X8" s="39">
        <v>32.5</v>
      </c>
      <c r="Y8" s="39">
        <v>32.5</v>
      </c>
      <c r="Z8" s="39">
        <v>32.5</v>
      </c>
      <c r="AA8" s="39">
        <v>31.8</v>
      </c>
    </row>
    <row r="9" spans="2:27" x14ac:dyDescent="0.2">
      <c r="B9" s="109" t="s">
        <v>54</v>
      </c>
      <c r="C9" s="105">
        <f>STDEV(U27:U40)</f>
        <v>15.301667413750241</v>
      </c>
      <c r="D9" s="105">
        <f t="shared" ref="D9:I9" si="3">STDEV(V27:V40)</f>
        <v>13.089435944047908</v>
      </c>
      <c r="E9" s="105">
        <f t="shared" si="3"/>
        <v>15.617861006475344</v>
      </c>
      <c r="F9" s="105">
        <f t="shared" si="3"/>
        <v>16.651018294879485</v>
      </c>
      <c r="G9" s="105">
        <f t="shared" si="3"/>
        <v>15.691391914670263</v>
      </c>
      <c r="H9" s="105">
        <f t="shared" si="3"/>
        <v>12.87321626361093</v>
      </c>
      <c r="I9" s="105">
        <f t="shared" si="3"/>
        <v>15.86878009861446</v>
      </c>
      <c r="P9">
        <v>5</v>
      </c>
      <c r="Q9" s="70" t="s">
        <v>72</v>
      </c>
      <c r="R9" s="39">
        <v>5</v>
      </c>
      <c r="S9" s="39" t="s">
        <v>44</v>
      </c>
      <c r="T9" s="39" t="s">
        <v>60</v>
      </c>
      <c r="U9" s="39">
        <v>37.5</v>
      </c>
      <c r="V9" s="39">
        <v>37.6</v>
      </c>
      <c r="W9" s="39">
        <v>37.799999999999997</v>
      </c>
      <c r="X9" s="39">
        <v>38.1</v>
      </c>
      <c r="Y9" s="39">
        <v>38.4</v>
      </c>
      <c r="Z9" s="39">
        <v>38.5</v>
      </c>
      <c r="AA9" s="39">
        <v>38.6</v>
      </c>
    </row>
    <row r="10" spans="2:27" x14ac:dyDescent="0.2">
      <c r="P10">
        <v>6</v>
      </c>
      <c r="Q10" s="70" t="s">
        <v>73</v>
      </c>
      <c r="R10" s="39">
        <v>6</v>
      </c>
      <c r="S10" s="39" t="s">
        <v>44</v>
      </c>
      <c r="T10" s="39" t="s">
        <v>60</v>
      </c>
      <c r="U10" s="39">
        <v>37.700000000000003</v>
      </c>
      <c r="V10" s="39">
        <v>37.9</v>
      </c>
      <c r="W10" s="39">
        <v>37.9</v>
      </c>
      <c r="X10" s="39">
        <v>38</v>
      </c>
      <c r="Y10" s="39">
        <v>38</v>
      </c>
      <c r="Z10" s="39">
        <v>38</v>
      </c>
      <c r="AA10" s="39">
        <v>38</v>
      </c>
    </row>
    <row r="11" spans="2:27" x14ac:dyDescent="0.2">
      <c r="P11">
        <v>7</v>
      </c>
      <c r="Q11" s="70" t="s">
        <v>76</v>
      </c>
      <c r="R11" s="39">
        <v>9</v>
      </c>
      <c r="S11" s="39" t="s">
        <v>55</v>
      </c>
      <c r="T11" s="39" t="s">
        <v>56</v>
      </c>
      <c r="U11" s="36" t="s">
        <v>63</v>
      </c>
      <c r="V11" s="36" t="s">
        <v>63</v>
      </c>
      <c r="W11" s="36" t="s">
        <v>63</v>
      </c>
      <c r="X11" s="36" t="s">
        <v>63</v>
      </c>
      <c r="Y11" s="36" t="s">
        <v>63</v>
      </c>
      <c r="Z11" s="36" t="s">
        <v>63</v>
      </c>
      <c r="AA11" s="36" t="s">
        <v>63</v>
      </c>
    </row>
    <row r="12" spans="2:27" x14ac:dyDescent="0.2">
      <c r="B12" s="109" t="s">
        <v>110</v>
      </c>
      <c r="C12" s="106" t="s">
        <v>34</v>
      </c>
      <c r="D12" s="107">
        <v>5</v>
      </c>
      <c r="E12" s="107">
        <v>10</v>
      </c>
      <c r="F12" s="107">
        <v>15</v>
      </c>
      <c r="G12" s="107">
        <v>20</v>
      </c>
      <c r="H12" s="107">
        <v>25</v>
      </c>
      <c r="I12" s="107">
        <v>30</v>
      </c>
      <c r="P12">
        <v>8</v>
      </c>
      <c r="Q12" s="70" t="s">
        <v>77</v>
      </c>
      <c r="R12" s="39">
        <v>10</v>
      </c>
      <c r="S12" s="39" t="s">
        <v>58</v>
      </c>
      <c r="T12" s="39" t="s">
        <v>59</v>
      </c>
      <c r="U12" s="36" t="s">
        <v>63</v>
      </c>
      <c r="V12" s="36" t="s">
        <v>63</v>
      </c>
      <c r="W12" s="36" t="s">
        <v>63</v>
      </c>
      <c r="X12" s="36" t="s">
        <v>63</v>
      </c>
      <c r="Y12" s="36" t="s">
        <v>63</v>
      </c>
      <c r="Z12" s="36" t="s">
        <v>63</v>
      </c>
      <c r="AA12" s="36" t="s">
        <v>63</v>
      </c>
    </row>
    <row r="13" spans="2:27" x14ac:dyDescent="0.2">
      <c r="B13" s="109" t="s">
        <v>96</v>
      </c>
      <c r="C13" s="105">
        <f>AVERAGE(AC31:AC44)</f>
        <v>109.58333333333333</v>
      </c>
      <c r="D13" s="105">
        <f t="shared" ref="D13:I13" si="4">AVERAGE(AD31:AD44)</f>
        <v>102.66666666666667</v>
      </c>
      <c r="E13" s="105">
        <f t="shared" si="4"/>
        <v>100.36363636363636</v>
      </c>
      <c r="F13" s="105">
        <f t="shared" si="4"/>
        <v>93.222222222222229</v>
      </c>
      <c r="G13" s="105">
        <f t="shared" si="4"/>
        <v>90.8</v>
      </c>
      <c r="H13" s="105">
        <f t="shared" si="4"/>
        <v>83.333333333333329</v>
      </c>
      <c r="I13" s="105">
        <f t="shared" si="4"/>
        <v>84.833333333333329</v>
      </c>
      <c r="P13">
        <v>9</v>
      </c>
      <c r="Q13" s="70" t="s">
        <v>78</v>
      </c>
      <c r="R13" s="39">
        <v>11</v>
      </c>
      <c r="S13" s="39" t="s">
        <v>58</v>
      </c>
      <c r="T13" s="39" t="s">
        <v>59</v>
      </c>
      <c r="U13" s="37">
        <v>35.700000000000003</v>
      </c>
      <c r="V13" s="40">
        <v>36.9</v>
      </c>
      <c r="W13" s="40">
        <v>37.200000000000003</v>
      </c>
      <c r="X13" s="40">
        <v>36.700000000000003</v>
      </c>
      <c r="Y13" s="40">
        <v>36.200000000000003</v>
      </c>
      <c r="Z13" s="40">
        <v>36.200000000000003</v>
      </c>
      <c r="AA13" s="40">
        <v>35.9</v>
      </c>
    </row>
    <row r="14" spans="2:27" x14ac:dyDescent="0.2">
      <c r="B14" s="109" t="s">
        <v>54</v>
      </c>
      <c r="C14" s="105">
        <f>STDEV(AC31:AC44)</f>
        <v>15.66384565188446</v>
      </c>
      <c r="D14" s="105">
        <f t="shared" ref="D14:I14" si="5">STDEV(AD31:AD44)</f>
        <v>16.383657785251831</v>
      </c>
      <c r="E14" s="105">
        <f t="shared" si="5"/>
        <v>15.577372867545593</v>
      </c>
      <c r="F14" s="105">
        <f t="shared" si="5"/>
        <v>11.987261757567708</v>
      </c>
      <c r="G14" s="105">
        <f t="shared" si="5"/>
        <v>12.354036677225094</v>
      </c>
      <c r="H14" s="105">
        <f t="shared" si="5"/>
        <v>4.3204937989385739</v>
      </c>
      <c r="I14" s="105">
        <f t="shared" si="5"/>
        <v>6.968978882638881</v>
      </c>
      <c r="P14">
        <v>10</v>
      </c>
      <c r="Q14" s="70" t="s">
        <v>81</v>
      </c>
      <c r="R14" s="39">
        <v>14</v>
      </c>
      <c r="S14" s="39" t="s">
        <v>58</v>
      </c>
      <c r="T14" s="39" t="s">
        <v>56</v>
      </c>
      <c r="U14" s="36">
        <v>37.200000000000003</v>
      </c>
      <c r="V14" s="39">
        <v>37.4</v>
      </c>
      <c r="W14" s="39">
        <v>37.5</v>
      </c>
      <c r="X14" s="39">
        <v>37.6</v>
      </c>
      <c r="Y14" s="39">
        <v>37.6</v>
      </c>
      <c r="Z14" s="39">
        <v>37.700000000000003</v>
      </c>
      <c r="AA14" s="39">
        <v>37.700000000000003</v>
      </c>
    </row>
    <row r="15" spans="2:27" x14ac:dyDescent="0.2">
      <c r="P15">
        <v>11</v>
      </c>
      <c r="Q15" s="70" t="s">
        <v>82</v>
      </c>
      <c r="R15" s="39">
        <v>15</v>
      </c>
      <c r="S15" s="39" t="s">
        <v>55</v>
      </c>
      <c r="T15" s="39" t="s">
        <v>56</v>
      </c>
      <c r="U15" s="36">
        <v>37.1</v>
      </c>
      <c r="V15" s="39">
        <v>37.299999999999997</v>
      </c>
      <c r="W15" s="39">
        <v>37.6</v>
      </c>
      <c r="X15" s="39">
        <v>37.9</v>
      </c>
      <c r="Y15" s="39">
        <v>37.700000000000003</v>
      </c>
      <c r="Z15" s="39">
        <v>38.200000000000003</v>
      </c>
      <c r="AA15" s="39">
        <v>38.299999999999997</v>
      </c>
    </row>
    <row r="16" spans="2:27" x14ac:dyDescent="0.2">
      <c r="P16">
        <v>12</v>
      </c>
      <c r="Q16" s="70" t="s">
        <v>83</v>
      </c>
      <c r="R16" s="39">
        <v>16</v>
      </c>
      <c r="S16" s="39" t="s">
        <v>58</v>
      </c>
      <c r="T16" s="39" t="s">
        <v>56</v>
      </c>
      <c r="U16" s="36">
        <v>37.200000000000003</v>
      </c>
      <c r="V16" s="39">
        <v>37.299999999999997</v>
      </c>
      <c r="W16" s="39">
        <v>37.4</v>
      </c>
      <c r="X16" s="39">
        <v>37.5</v>
      </c>
      <c r="Y16" s="39">
        <v>37.6</v>
      </c>
      <c r="Z16" s="39">
        <v>37.6</v>
      </c>
      <c r="AA16" s="39">
        <v>37.6</v>
      </c>
    </row>
    <row r="17" spans="2:38" x14ac:dyDescent="0.2">
      <c r="B17" s="109" t="s">
        <v>111</v>
      </c>
      <c r="C17" s="106" t="s">
        <v>34</v>
      </c>
      <c r="D17" s="107">
        <v>5</v>
      </c>
      <c r="E17" s="107">
        <v>10</v>
      </c>
      <c r="F17" s="107">
        <v>15</v>
      </c>
      <c r="G17" s="107">
        <v>20</v>
      </c>
      <c r="H17" s="107">
        <v>25</v>
      </c>
      <c r="I17" s="107">
        <v>30</v>
      </c>
      <c r="P17">
        <v>13</v>
      </c>
      <c r="Q17" s="36">
        <v>17</v>
      </c>
      <c r="R17" s="36">
        <v>17</v>
      </c>
      <c r="S17" s="39" t="s">
        <v>58</v>
      </c>
      <c r="T17" s="9" t="s">
        <v>60</v>
      </c>
      <c r="U17" s="39" t="s">
        <v>63</v>
      </c>
      <c r="V17" s="41">
        <v>37.799999999999997</v>
      </c>
      <c r="W17" s="41">
        <v>37.93</v>
      </c>
      <c r="X17" s="41">
        <v>38.049999999999997</v>
      </c>
      <c r="Y17" s="41">
        <v>38.119999999999997</v>
      </c>
      <c r="Z17" s="39" t="s">
        <v>63</v>
      </c>
      <c r="AA17" s="39" t="s">
        <v>63</v>
      </c>
    </row>
    <row r="18" spans="2:38" x14ac:dyDescent="0.2">
      <c r="B18" s="109" t="s">
        <v>93</v>
      </c>
      <c r="C18" s="105">
        <f>AVERAGE(U54:U67)</f>
        <v>1.5545454545454547</v>
      </c>
      <c r="D18" s="105" t="s">
        <v>63</v>
      </c>
      <c r="E18" s="105">
        <f t="shared" ref="E18:I18" si="6">AVERAGE(W54:W67)</f>
        <v>2.4333333333333331</v>
      </c>
      <c r="F18" s="105" t="s">
        <v>63</v>
      </c>
      <c r="G18" s="105">
        <f t="shared" si="6"/>
        <v>4.38</v>
      </c>
      <c r="H18" s="105" t="s">
        <v>63</v>
      </c>
      <c r="I18" s="105">
        <f t="shared" si="6"/>
        <v>3.3200000000000003</v>
      </c>
      <c r="P18">
        <v>14</v>
      </c>
      <c r="Q18" s="36">
        <v>18</v>
      </c>
      <c r="R18" s="36">
        <v>18</v>
      </c>
      <c r="S18" s="39" t="s">
        <v>58</v>
      </c>
      <c r="T18" s="9" t="s">
        <v>60</v>
      </c>
      <c r="U18" s="103">
        <v>37.380000000000003</v>
      </c>
      <c r="V18" s="103">
        <v>37.54</v>
      </c>
      <c r="W18" s="95">
        <v>37.6</v>
      </c>
      <c r="X18" s="103">
        <v>35.76</v>
      </c>
      <c r="Y18" s="95">
        <v>34.97</v>
      </c>
      <c r="Z18" s="39"/>
      <c r="AA18" s="39"/>
    </row>
    <row r="19" spans="2:38" x14ac:dyDescent="0.2">
      <c r="B19" s="109" t="s">
        <v>54</v>
      </c>
      <c r="C19" s="105">
        <f>STDEV(U54:U67)</f>
        <v>0.98829513442456685</v>
      </c>
      <c r="D19" s="105" t="s">
        <v>63</v>
      </c>
      <c r="E19" s="105">
        <f t="shared" ref="E19:I19" si="7">STDEV(W54:W67)</f>
        <v>1.5487629472151856</v>
      </c>
      <c r="F19" s="105" t="s">
        <v>63</v>
      </c>
      <c r="G19" s="105">
        <f t="shared" si="7"/>
        <v>3.7982890885239362</v>
      </c>
      <c r="H19" s="105" t="s">
        <v>63</v>
      </c>
      <c r="I19" s="105">
        <f t="shared" si="7"/>
        <v>2.2488515587591218</v>
      </c>
    </row>
    <row r="21" spans="2:38" x14ac:dyDescent="0.2">
      <c r="B21" s="109" t="s">
        <v>116</v>
      </c>
      <c r="C21" s="106" t="s">
        <v>34</v>
      </c>
      <c r="D21" s="107">
        <v>5</v>
      </c>
      <c r="E21" s="107">
        <v>10</v>
      </c>
      <c r="F21" s="107">
        <v>15</v>
      </c>
      <c r="G21" s="107">
        <v>20</v>
      </c>
      <c r="H21" s="107">
        <v>25</v>
      </c>
      <c r="I21" s="107">
        <v>30</v>
      </c>
    </row>
    <row r="22" spans="2:38" ht="19" x14ac:dyDescent="0.25">
      <c r="B22" s="109" t="s">
        <v>96</v>
      </c>
      <c r="C22" s="105">
        <f>AVERAGE(U77:U90)</f>
        <v>4.5</v>
      </c>
      <c r="D22" s="105">
        <f t="shared" ref="D22:I22" si="8">AVERAGE(V77:V90)</f>
        <v>6.0769230769230766</v>
      </c>
      <c r="E22" s="105">
        <f t="shared" si="8"/>
        <v>6.7857142857142856</v>
      </c>
      <c r="F22" s="105">
        <f t="shared" si="8"/>
        <v>7.1538461538461542</v>
      </c>
      <c r="G22" s="105">
        <f t="shared" si="8"/>
        <v>7.5714285714285712</v>
      </c>
      <c r="H22" s="105">
        <f t="shared" si="8"/>
        <v>6.833333333333333</v>
      </c>
      <c r="I22" s="105">
        <f t="shared" si="8"/>
        <v>7</v>
      </c>
      <c r="Q22" s="122" t="s">
        <v>14</v>
      </c>
      <c r="R22" s="122"/>
      <c r="S22" s="122"/>
      <c r="T22" s="122"/>
      <c r="U22" s="122"/>
      <c r="V22" s="122"/>
      <c r="W22" s="122"/>
      <c r="X22" s="122"/>
      <c r="Y22" s="122"/>
      <c r="Z22" s="122"/>
      <c r="AA22" s="122"/>
    </row>
    <row r="23" spans="2:38" x14ac:dyDescent="0.2">
      <c r="B23" s="109" t="s">
        <v>54</v>
      </c>
      <c r="C23" s="105">
        <f>STDEV(U77:U90)</f>
        <v>3</v>
      </c>
      <c r="D23" s="105">
        <f t="shared" ref="D23:I23" si="9">STDEV(V77:V90)</f>
        <v>3.6846876498453809</v>
      </c>
      <c r="E23" s="105">
        <f t="shared" si="9"/>
        <v>4.0034325930971448</v>
      </c>
      <c r="F23" s="105">
        <f t="shared" si="9"/>
        <v>4.2592282917244111</v>
      </c>
      <c r="G23" s="105">
        <f t="shared" si="9"/>
        <v>4.4326461226170144</v>
      </c>
      <c r="H23" s="105">
        <f t="shared" si="9"/>
        <v>3.6390141855211611</v>
      </c>
      <c r="I23" s="105">
        <f t="shared" si="9"/>
        <v>3.6606010435446255</v>
      </c>
      <c r="Q23" s="1"/>
      <c r="R23" s="1"/>
      <c r="S23" s="1"/>
      <c r="T23" s="119" t="s">
        <v>40</v>
      </c>
      <c r="U23" s="119"/>
      <c r="V23" s="119"/>
      <c r="W23" s="119"/>
      <c r="X23" s="119"/>
      <c r="Y23" s="119"/>
      <c r="Z23" s="5"/>
      <c r="AA23" s="14"/>
    </row>
    <row r="24" spans="2:38" x14ac:dyDescent="0.2">
      <c r="Q24" s="2"/>
      <c r="R24" s="2"/>
      <c r="S24" s="2"/>
      <c r="T24" s="120" t="s">
        <v>2</v>
      </c>
      <c r="U24" s="120"/>
      <c r="V24" s="120"/>
      <c r="W24" s="120"/>
      <c r="X24" s="120"/>
      <c r="Y24" s="120"/>
      <c r="Z24" s="6"/>
      <c r="AA24" s="14"/>
    </row>
    <row r="25" spans="2:38" x14ac:dyDescent="0.2">
      <c r="Q25" s="121" t="s">
        <v>4</v>
      </c>
      <c r="R25" s="121"/>
      <c r="S25" s="22" t="s">
        <v>7</v>
      </c>
      <c r="T25" s="23" t="s">
        <v>3</v>
      </c>
      <c r="U25" s="7" t="s">
        <v>34</v>
      </c>
      <c r="V25" s="8">
        <v>5</v>
      </c>
      <c r="W25" s="8">
        <v>10</v>
      </c>
      <c r="X25" s="8">
        <v>15</v>
      </c>
      <c r="Y25" s="8">
        <v>20</v>
      </c>
      <c r="Z25" s="8">
        <v>25</v>
      </c>
      <c r="AA25" s="8">
        <v>30</v>
      </c>
    </row>
    <row r="26" spans="2:38" ht="19" x14ac:dyDescent="0.25">
      <c r="B26" s="109" t="s">
        <v>112</v>
      </c>
      <c r="C26" s="106" t="s">
        <v>34</v>
      </c>
      <c r="D26" s="107">
        <v>5</v>
      </c>
      <c r="E26" s="107">
        <v>10</v>
      </c>
      <c r="F26" s="107">
        <v>15</v>
      </c>
      <c r="G26" s="107">
        <v>20</v>
      </c>
      <c r="H26" s="107">
        <v>25</v>
      </c>
      <c r="I26" s="107">
        <v>30</v>
      </c>
      <c r="Q26" s="78" t="s">
        <v>5</v>
      </c>
      <c r="R26" s="78" t="s">
        <v>6</v>
      </c>
      <c r="S26" s="79"/>
      <c r="T26" s="76"/>
      <c r="U26" s="80"/>
      <c r="V26" s="78"/>
      <c r="W26" s="78"/>
      <c r="X26" s="78"/>
      <c r="Y26" s="78"/>
      <c r="Z26" s="78"/>
      <c r="AA26" s="78"/>
      <c r="AC26" s="122" t="s">
        <v>12</v>
      </c>
      <c r="AD26" s="122"/>
      <c r="AE26" s="122"/>
      <c r="AF26" s="122"/>
      <c r="AG26" s="122"/>
      <c r="AH26" s="122"/>
      <c r="AI26" s="122"/>
      <c r="AJ26" s="122"/>
      <c r="AK26" s="122"/>
      <c r="AL26" s="122"/>
    </row>
    <row r="27" spans="2:38" x14ac:dyDescent="0.2">
      <c r="B27" s="109" t="s">
        <v>96</v>
      </c>
      <c r="C27" t="s">
        <v>63</v>
      </c>
      <c r="D27" s="105">
        <f t="shared" ref="D27:I27" si="10">AVERAGE(V99:V112)</f>
        <v>1.8926477144579454</v>
      </c>
      <c r="E27" s="105">
        <f t="shared" si="10"/>
        <v>2.067578135152309</v>
      </c>
      <c r="F27" s="105">
        <f t="shared" si="10"/>
        <v>2.4756999920499174</v>
      </c>
      <c r="G27" s="105">
        <f t="shared" si="10"/>
        <v>1.9830860126319543</v>
      </c>
      <c r="H27" t="s">
        <v>63</v>
      </c>
      <c r="I27" s="105">
        <f t="shared" si="10"/>
        <v>2.2154545454545453</v>
      </c>
      <c r="P27">
        <v>1</v>
      </c>
      <c r="Q27" s="39"/>
      <c r="R27" s="39">
        <v>1</v>
      </c>
      <c r="S27" s="22"/>
      <c r="T27" s="22"/>
      <c r="U27" s="39">
        <v>61</v>
      </c>
      <c r="V27" s="39">
        <v>122</v>
      </c>
      <c r="W27" s="39">
        <v>124</v>
      </c>
      <c r="X27" s="39">
        <v>125</v>
      </c>
      <c r="Y27" s="39">
        <v>130</v>
      </c>
      <c r="Z27" s="39">
        <v>128</v>
      </c>
      <c r="AA27" s="39">
        <v>130</v>
      </c>
      <c r="AC27" s="119" t="s">
        <v>1</v>
      </c>
      <c r="AD27" s="119"/>
      <c r="AE27" s="119"/>
      <c r="AF27" s="119"/>
      <c r="AG27" s="119"/>
      <c r="AH27" s="119"/>
      <c r="AI27" s="119"/>
      <c r="AJ27" s="119"/>
      <c r="AK27" s="119"/>
      <c r="AL27" s="119"/>
    </row>
    <row r="28" spans="2:38" x14ac:dyDescent="0.2">
      <c r="B28" s="109" t="s">
        <v>54</v>
      </c>
      <c r="C28" t="s">
        <v>63</v>
      </c>
      <c r="D28" s="105">
        <f t="shared" ref="D28:I28" si="11">STDEV(V99:V112)</f>
        <v>0.52469814391296643</v>
      </c>
      <c r="E28" s="105">
        <f t="shared" si="11"/>
        <v>0.56194989476042878</v>
      </c>
      <c r="F28" s="105">
        <f t="shared" si="11"/>
        <v>8.717871650801011E-2</v>
      </c>
      <c r="G28" s="105">
        <f t="shared" si="11"/>
        <v>0.50508394814744195</v>
      </c>
      <c r="H28" t="s">
        <v>63</v>
      </c>
      <c r="I28" s="105">
        <f t="shared" si="11"/>
        <v>0.5572497399974935</v>
      </c>
      <c r="P28">
        <v>2</v>
      </c>
      <c r="Q28" s="39"/>
      <c r="R28" s="39">
        <v>2</v>
      </c>
      <c r="S28" s="22"/>
      <c r="T28" s="22"/>
      <c r="U28" s="39">
        <v>66</v>
      </c>
      <c r="V28" s="39" t="s">
        <v>63</v>
      </c>
      <c r="W28" s="39">
        <v>136</v>
      </c>
      <c r="X28" s="39" t="s">
        <v>63</v>
      </c>
      <c r="Y28" s="39">
        <v>132</v>
      </c>
      <c r="Z28" s="39">
        <v>132</v>
      </c>
      <c r="AA28" s="39" t="s">
        <v>63</v>
      </c>
      <c r="AC28" s="119"/>
      <c r="AD28" s="119"/>
      <c r="AE28" s="119"/>
      <c r="AF28" s="119"/>
      <c r="AG28" s="119"/>
      <c r="AH28" s="119"/>
      <c r="AI28" s="119"/>
      <c r="AJ28" s="119"/>
      <c r="AK28" s="119"/>
      <c r="AL28" s="119"/>
    </row>
    <row r="29" spans="2:38" x14ac:dyDescent="0.2">
      <c r="P29">
        <v>3</v>
      </c>
      <c r="Q29" s="39"/>
      <c r="R29" s="39">
        <v>3</v>
      </c>
      <c r="S29" s="22"/>
      <c r="T29" s="22"/>
      <c r="U29" s="39">
        <v>104</v>
      </c>
      <c r="V29" s="39">
        <v>117</v>
      </c>
      <c r="W29" s="39">
        <v>123</v>
      </c>
      <c r="X29" s="39">
        <v>122</v>
      </c>
      <c r="Y29" s="39">
        <v>129</v>
      </c>
      <c r="Z29" s="39">
        <v>129</v>
      </c>
      <c r="AA29" s="39">
        <v>130</v>
      </c>
      <c r="AC29" s="3">
        <v>1</v>
      </c>
      <c r="AD29" s="3">
        <v>2</v>
      </c>
      <c r="AE29" s="3">
        <v>3</v>
      </c>
      <c r="AF29" s="3">
        <v>4</v>
      </c>
      <c r="AG29" s="3">
        <v>5</v>
      </c>
      <c r="AH29" s="3">
        <v>6</v>
      </c>
      <c r="AI29" s="3">
        <v>7</v>
      </c>
      <c r="AJ29" s="3">
        <v>8</v>
      </c>
      <c r="AK29" s="3">
        <v>9</v>
      </c>
      <c r="AL29" s="3">
        <v>10</v>
      </c>
    </row>
    <row r="30" spans="2:38" x14ac:dyDescent="0.2">
      <c r="P30">
        <v>4</v>
      </c>
      <c r="Q30" s="39"/>
      <c r="R30" s="39">
        <v>4</v>
      </c>
      <c r="S30" s="22"/>
      <c r="T30" s="22"/>
      <c r="U30" s="39">
        <v>74</v>
      </c>
      <c r="V30" s="39">
        <v>124</v>
      </c>
      <c r="W30" s="39">
        <v>128</v>
      </c>
      <c r="X30" s="39">
        <v>129</v>
      </c>
      <c r="Y30" s="39">
        <v>131</v>
      </c>
      <c r="Z30" s="39">
        <v>134</v>
      </c>
      <c r="AA30" s="39">
        <v>137</v>
      </c>
      <c r="AB30" s="4"/>
      <c r="AC30" s="53"/>
      <c r="AD30" s="53"/>
      <c r="AE30" s="53"/>
      <c r="AF30" s="53"/>
      <c r="AG30" s="53"/>
      <c r="AH30" s="53"/>
      <c r="AI30" s="53"/>
      <c r="AJ30" s="53"/>
      <c r="AK30" s="1"/>
      <c r="AL30" s="1"/>
    </row>
    <row r="31" spans="2:38" x14ac:dyDescent="0.2">
      <c r="B31" s="109" t="s">
        <v>19</v>
      </c>
      <c r="C31" s="106" t="s">
        <v>34</v>
      </c>
      <c r="D31" s="107">
        <v>5</v>
      </c>
      <c r="E31" s="107">
        <v>10</v>
      </c>
      <c r="F31" s="107">
        <v>15</v>
      </c>
      <c r="G31" s="107">
        <v>20</v>
      </c>
      <c r="H31" s="107">
        <v>25</v>
      </c>
      <c r="I31" s="107">
        <v>30</v>
      </c>
      <c r="P31">
        <v>5</v>
      </c>
      <c r="Q31" s="39"/>
      <c r="R31" s="39">
        <v>5</v>
      </c>
      <c r="S31" s="22"/>
      <c r="T31" s="22"/>
      <c r="U31" s="39">
        <v>62</v>
      </c>
      <c r="V31" s="39">
        <v>141</v>
      </c>
      <c r="W31" s="39">
        <v>152</v>
      </c>
      <c r="X31" s="39">
        <v>152</v>
      </c>
      <c r="Y31" s="39">
        <v>147</v>
      </c>
      <c r="Z31" s="39">
        <v>149</v>
      </c>
      <c r="AA31" s="39">
        <v>164</v>
      </c>
      <c r="AB31" s="36">
        <v>1</v>
      </c>
      <c r="AC31" s="39">
        <v>91</v>
      </c>
      <c r="AD31" s="39">
        <v>84</v>
      </c>
      <c r="AE31" s="39" t="s">
        <v>63</v>
      </c>
      <c r="AF31" s="39" t="s">
        <v>63</v>
      </c>
      <c r="AG31" s="39" t="s">
        <v>63</v>
      </c>
      <c r="AH31" s="39" t="s">
        <v>63</v>
      </c>
      <c r="AI31" s="39" t="s">
        <v>63</v>
      </c>
      <c r="AJ31" s="39" t="s">
        <v>63</v>
      </c>
      <c r="AK31" s="39" t="s">
        <v>63</v>
      </c>
      <c r="AL31" s="39" t="s">
        <v>63</v>
      </c>
    </row>
    <row r="32" spans="2:38" x14ac:dyDescent="0.2">
      <c r="B32" s="109" t="s">
        <v>93</v>
      </c>
      <c r="C32" t="s">
        <v>63</v>
      </c>
      <c r="D32" s="105">
        <f t="shared" ref="D32:I32" si="12">AVERAGE(V123:V136)</f>
        <v>46.461674854388512</v>
      </c>
      <c r="E32" s="105">
        <f t="shared" si="12"/>
        <v>42.626415487770636</v>
      </c>
      <c r="F32" s="105">
        <f t="shared" si="12"/>
        <v>59.637400772370619</v>
      </c>
      <c r="G32" s="105">
        <f t="shared" si="12"/>
        <v>44.880824312737545</v>
      </c>
      <c r="H32" t="s">
        <v>63</v>
      </c>
      <c r="I32" s="105">
        <f t="shared" si="12"/>
        <v>49</v>
      </c>
      <c r="P32">
        <v>6</v>
      </c>
      <c r="Q32" s="39"/>
      <c r="R32" s="39">
        <v>6</v>
      </c>
      <c r="S32" s="22"/>
      <c r="T32" s="22"/>
      <c r="U32" s="39">
        <v>96</v>
      </c>
      <c r="V32" s="39">
        <v>120</v>
      </c>
      <c r="W32" s="39">
        <v>129</v>
      </c>
      <c r="X32" s="39">
        <v>130</v>
      </c>
      <c r="Y32" s="39">
        <v>133</v>
      </c>
      <c r="Z32" s="39">
        <v>135</v>
      </c>
      <c r="AA32" s="39">
        <v>134</v>
      </c>
      <c r="AB32" s="36">
        <v>2</v>
      </c>
      <c r="AC32" s="39" t="s">
        <v>63</v>
      </c>
      <c r="AD32" s="39" t="s">
        <v>63</v>
      </c>
      <c r="AE32" s="39" t="s">
        <v>63</v>
      </c>
      <c r="AF32" s="39" t="s">
        <v>63</v>
      </c>
      <c r="AG32" s="39">
        <v>80</v>
      </c>
      <c r="AH32" s="39" t="s">
        <v>63</v>
      </c>
      <c r="AI32" s="39" t="s">
        <v>63</v>
      </c>
      <c r="AJ32" s="39" t="s">
        <v>63</v>
      </c>
      <c r="AK32" s="39" t="s">
        <v>63</v>
      </c>
      <c r="AL32" s="39" t="s">
        <v>63</v>
      </c>
    </row>
    <row r="33" spans="2:38" x14ac:dyDescent="0.2">
      <c r="B33" s="109" t="s">
        <v>54</v>
      </c>
      <c r="C33" t="s">
        <v>63</v>
      </c>
      <c r="D33" s="105">
        <f t="shared" ref="D33:I33" si="13">STDEV(V123:V136)</f>
        <v>18.18197660478965</v>
      </c>
      <c r="E33" s="105">
        <f t="shared" si="13"/>
        <v>12.137856247613348</v>
      </c>
      <c r="F33" s="105">
        <f t="shared" si="13"/>
        <v>5.0452942850291551</v>
      </c>
      <c r="G33" s="105">
        <f t="shared" si="13"/>
        <v>10.942162367720492</v>
      </c>
      <c r="H33" t="s">
        <v>63</v>
      </c>
      <c r="I33" s="105">
        <f t="shared" si="13"/>
        <v>13.454813265147903</v>
      </c>
      <c r="P33">
        <v>7</v>
      </c>
      <c r="Q33" s="39"/>
      <c r="R33" s="39">
        <v>9</v>
      </c>
      <c r="S33" s="22"/>
      <c r="T33" s="22"/>
      <c r="U33" s="39">
        <v>82</v>
      </c>
      <c r="V33" s="39">
        <v>121</v>
      </c>
      <c r="W33" s="39">
        <v>122</v>
      </c>
      <c r="X33" s="39">
        <v>123</v>
      </c>
      <c r="Y33" s="39">
        <v>123</v>
      </c>
      <c r="Z33" s="39">
        <v>126</v>
      </c>
      <c r="AA33" s="39">
        <v>127</v>
      </c>
      <c r="AB33" s="36">
        <v>3</v>
      </c>
      <c r="AC33" s="39">
        <v>120</v>
      </c>
      <c r="AD33" s="39">
        <v>127</v>
      </c>
      <c r="AE33" s="39">
        <v>120</v>
      </c>
      <c r="AF33" s="39">
        <v>115</v>
      </c>
      <c r="AG33" s="39">
        <v>114</v>
      </c>
      <c r="AH33" s="39" t="s">
        <v>63</v>
      </c>
      <c r="AI33" s="39" t="s">
        <v>63</v>
      </c>
      <c r="AJ33" s="39" t="s">
        <v>63</v>
      </c>
      <c r="AK33" s="39" t="s">
        <v>63</v>
      </c>
      <c r="AL33" s="39" t="s">
        <v>63</v>
      </c>
    </row>
    <row r="34" spans="2:38" x14ac:dyDescent="0.2">
      <c r="P34">
        <v>8</v>
      </c>
      <c r="Q34" s="39"/>
      <c r="R34" s="39">
        <v>10</v>
      </c>
      <c r="S34" s="22"/>
      <c r="T34" s="22"/>
      <c r="U34" s="39"/>
      <c r="V34" s="39">
        <v>101</v>
      </c>
      <c r="W34" s="39">
        <v>103</v>
      </c>
      <c r="X34" s="39">
        <v>103</v>
      </c>
      <c r="Y34" s="39">
        <v>103</v>
      </c>
      <c r="Z34" s="39">
        <v>104</v>
      </c>
      <c r="AA34" s="39">
        <v>105</v>
      </c>
      <c r="AB34" s="36">
        <v>4</v>
      </c>
      <c r="AC34" s="39">
        <v>120</v>
      </c>
      <c r="AD34" s="39">
        <v>114</v>
      </c>
      <c r="AE34" s="39">
        <v>108</v>
      </c>
      <c r="AF34" s="39">
        <v>106</v>
      </c>
      <c r="AG34" s="39">
        <v>106</v>
      </c>
      <c r="AH34" s="39" t="s">
        <v>63</v>
      </c>
      <c r="AI34" s="39" t="s">
        <v>63</v>
      </c>
      <c r="AJ34" s="39" t="s">
        <v>63</v>
      </c>
      <c r="AK34" s="39" t="s">
        <v>63</v>
      </c>
      <c r="AL34" s="39" t="s">
        <v>63</v>
      </c>
    </row>
    <row r="35" spans="2:38" x14ac:dyDescent="0.2">
      <c r="P35">
        <v>9</v>
      </c>
      <c r="Q35" s="39"/>
      <c r="R35" s="39">
        <v>11</v>
      </c>
      <c r="S35" s="22"/>
      <c r="T35" s="22"/>
      <c r="U35" s="39">
        <v>68</v>
      </c>
      <c r="V35" s="39">
        <v>111</v>
      </c>
      <c r="W35" s="39">
        <v>113</v>
      </c>
      <c r="X35" s="39">
        <v>115</v>
      </c>
      <c r="Y35" s="39">
        <v>116</v>
      </c>
      <c r="Z35" s="39">
        <v>116</v>
      </c>
      <c r="AA35" s="39">
        <v>118</v>
      </c>
      <c r="AB35" s="36">
        <v>5</v>
      </c>
      <c r="AC35" s="39">
        <v>123</v>
      </c>
      <c r="AD35" s="39">
        <v>103</v>
      </c>
      <c r="AE35" s="39">
        <v>91</v>
      </c>
      <c r="AF35" s="39">
        <v>96</v>
      </c>
      <c r="AG35" s="40">
        <v>91</v>
      </c>
      <c r="AH35" s="39" t="s">
        <v>63</v>
      </c>
      <c r="AI35" s="39" t="s">
        <v>63</v>
      </c>
      <c r="AJ35" s="39" t="s">
        <v>63</v>
      </c>
      <c r="AK35" s="39" t="s">
        <v>63</v>
      </c>
      <c r="AL35" s="39" t="s">
        <v>63</v>
      </c>
    </row>
    <row r="36" spans="2:38" x14ac:dyDescent="0.2">
      <c r="P36">
        <v>10</v>
      </c>
      <c r="Q36" s="39"/>
      <c r="R36" s="39">
        <v>14</v>
      </c>
      <c r="S36" s="22"/>
      <c r="T36" s="22"/>
      <c r="U36" s="40">
        <v>90</v>
      </c>
      <c r="V36" s="39">
        <v>131</v>
      </c>
      <c r="W36" s="39">
        <v>139</v>
      </c>
      <c r="X36" s="39">
        <v>139</v>
      </c>
      <c r="Y36" s="39">
        <v>135</v>
      </c>
      <c r="Z36" s="39">
        <v>137</v>
      </c>
      <c r="AA36" s="39">
        <v>139</v>
      </c>
      <c r="AB36" s="36">
        <v>6</v>
      </c>
      <c r="AC36" s="39" t="s">
        <v>63</v>
      </c>
      <c r="AD36" s="39" t="s">
        <v>63</v>
      </c>
      <c r="AE36" s="39" t="s">
        <v>63</v>
      </c>
      <c r="AF36" s="39" t="s">
        <v>63</v>
      </c>
      <c r="AG36" s="39" t="s">
        <v>63</v>
      </c>
      <c r="AH36" s="39" t="s">
        <v>63</v>
      </c>
      <c r="AI36" s="39" t="s">
        <v>63</v>
      </c>
      <c r="AJ36" s="39" t="s">
        <v>63</v>
      </c>
      <c r="AK36" s="39" t="s">
        <v>63</v>
      </c>
      <c r="AL36" s="39" t="s">
        <v>63</v>
      </c>
    </row>
    <row r="37" spans="2:38" x14ac:dyDescent="0.2">
      <c r="P37">
        <v>11</v>
      </c>
      <c r="Q37" s="39"/>
      <c r="R37" s="39">
        <v>15</v>
      </c>
      <c r="S37" s="22"/>
      <c r="T37" s="22"/>
      <c r="U37" s="39">
        <v>60</v>
      </c>
      <c r="V37" s="39">
        <v>135</v>
      </c>
      <c r="W37" s="39">
        <v>147</v>
      </c>
      <c r="X37" s="39">
        <v>140</v>
      </c>
      <c r="Y37" s="39">
        <v>150</v>
      </c>
      <c r="Z37" s="39">
        <v>151</v>
      </c>
      <c r="AA37" s="39">
        <v>152</v>
      </c>
      <c r="AB37" s="36">
        <v>7</v>
      </c>
      <c r="AC37" s="39">
        <v>107</v>
      </c>
      <c r="AD37" s="39">
        <v>102</v>
      </c>
      <c r="AE37" s="39">
        <v>100</v>
      </c>
      <c r="AF37" s="39">
        <v>91</v>
      </c>
      <c r="AG37" s="39">
        <v>91</v>
      </c>
      <c r="AH37" s="39">
        <v>86</v>
      </c>
      <c r="AI37" s="39">
        <v>85</v>
      </c>
      <c r="AJ37" s="39">
        <v>84</v>
      </c>
      <c r="AK37" s="39">
        <v>80</v>
      </c>
      <c r="AL37" s="39">
        <v>80</v>
      </c>
    </row>
    <row r="38" spans="2:38" x14ac:dyDescent="0.2">
      <c r="P38">
        <v>12</v>
      </c>
      <c r="Q38" s="39"/>
      <c r="R38" s="39">
        <v>16</v>
      </c>
      <c r="S38" s="22"/>
      <c r="T38" s="22"/>
      <c r="U38" s="40">
        <v>92</v>
      </c>
      <c r="V38" s="39">
        <v>110</v>
      </c>
      <c r="W38" s="39">
        <v>116</v>
      </c>
      <c r="X38" s="39">
        <v>118</v>
      </c>
      <c r="Y38" s="39">
        <v>123</v>
      </c>
      <c r="Z38" s="39">
        <v>124</v>
      </c>
      <c r="AA38" s="39">
        <v>124</v>
      </c>
      <c r="AB38" s="36">
        <v>8</v>
      </c>
      <c r="AC38" s="39">
        <v>96</v>
      </c>
      <c r="AD38" s="39">
        <v>80</v>
      </c>
      <c r="AE38" s="39">
        <v>82</v>
      </c>
      <c r="AF38" s="39">
        <v>81</v>
      </c>
      <c r="AG38" s="39">
        <v>80</v>
      </c>
      <c r="AH38" s="39">
        <v>78</v>
      </c>
      <c r="AI38" s="39">
        <v>78</v>
      </c>
      <c r="AJ38" s="39">
        <v>74</v>
      </c>
      <c r="AK38" s="39">
        <v>75</v>
      </c>
      <c r="AL38" s="39">
        <v>72</v>
      </c>
    </row>
    <row r="39" spans="2:38" x14ac:dyDescent="0.2">
      <c r="P39">
        <v>13</v>
      </c>
      <c r="Q39" s="9"/>
      <c r="R39" s="36">
        <v>17</v>
      </c>
      <c r="S39" s="22"/>
      <c r="T39" s="22"/>
      <c r="U39" s="36">
        <v>68</v>
      </c>
      <c r="V39" s="36">
        <v>148</v>
      </c>
      <c r="W39" s="36">
        <v>157</v>
      </c>
      <c r="X39" s="36">
        <v>163</v>
      </c>
      <c r="Y39" s="36">
        <v>169</v>
      </c>
      <c r="Z39" s="36" t="s">
        <v>63</v>
      </c>
      <c r="AA39" s="36" t="s">
        <v>63</v>
      </c>
      <c r="AB39" s="36">
        <v>9</v>
      </c>
      <c r="AC39" s="39">
        <v>81</v>
      </c>
      <c r="AD39" s="39">
        <v>79</v>
      </c>
      <c r="AE39" s="39">
        <v>77</v>
      </c>
      <c r="AF39" s="39">
        <v>75</v>
      </c>
      <c r="AG39" s="39">
        <v>74</v>
      </c>
      <c r="AH39" s="40">
        <v>78</v>
      </c>
      <c r="AI39" s="39">
        <v>75</v>
      </c>
      <c r="AJ39" s="40">
        <v>77</v>
      </c>
      <c r="AK39" s="39">
        <v>74</v>
      </c>
      <c r="AL39" s="39">
        <v>63</v>
      </c>
    </row>
    <row r="40" spans="2:38" x14ac:dyDescent="0.2">
      <c r="P40">
        <v>14</v>
      </c>
      <c r="Q40" s="39"/>
      <c r="R40" s="39">
        <v>18</v>
      </c>
      <c r="S40" s="42"/>
      <c r="T40" s="42"/>
      <c r="U40" s="41">
        <v>93</v>
      </c>
      <c r="V40" s="41">
        <v>131</v>
      </c>
      <c r="W40" s="41">
        <v>144</v>
      </c>
      <c r="X40" s="41">
        <v>149</v>
      </c>
      <c r="Y40" s="41">
        <v>131</v>
      </c>
      <c r="Z40" s="39"/>
      <c r="AA40" s="39"/>
      <c r="AB40" s="36">
        <v>10</v>
      </c>
      <c r="AC40" s="39">
        <v>115</v>
      </c>
      <c r="AD40" s="39">
        <v>98</v>
      </c>
      <c r="AE40" s="39">
        <v>94</v>
      </c>
      <c r="AF40" s="39">
        <v>89</v>
      </c>
      <c r="AG40" s="39">
        <v>85</v>
      </c>
      <c r="AH40" s="39">
        <v>84</v>
      </c>
      <c r="AI40" s="40">
        <v>91</v>
      </c>
      <c r="AJ40" s="40">
        <v>89</v>
      </c>
      <c r="AK40" s="39">
        <v>83</v>
      </c>
      <c r="AL40" s="39">
        <v>83</v>
      </c>
    </row>
    <row r="41" spans="2:38" x14ac:dyDescent="0.2">
      <c r="Q41" s="9"/>
      <c r="R41" s="9"/>
      <c r="S41" s="23"/>
      <c r="T41" s="23"/>
      <c r="U41" s="9"/>
      <c r="V41" s="9"/>
      <c r="W41" s="9"/>
      <c r="X41" s="9"/>
      <c r="Y41" s="9"/>
      <c r="Z41" s="9"/>
      <c r="AA41" s="9"/>
      <c r="AB41" s="36">
        <v>11</v>
      </c>
      <c r="AC41" s="39">
        <v>106</v>
      </c>
      <c r="AD41" s="39">
        <v>103</v>
      </c>
      <c r="AE41" s="39">
        <v>96</v>
      </c>
      <c r="AF41" s="39">
        <v>93</v>
      </c>
      <c r="AG41" s="39">
        <v>89</v>
      </c>
      <c r="AH41" s="39">
        <v>88</v>
      </c>
      <c r="AI41" s="39">
        <v>88</v>
      </c>
      <c r="AJ41" s="39">
        <v>85</v>
      </c>
      <c r="AK41" s="39">
        <v>83</v>
      </c>
      <c r="AL41" s="39">
        <v>73</v>
      </c>
    </row>
    <row r="42" spans="2:38" x14ac:dyDescent="0.2">
      <c r="Q42" s="9"/>
      <c r="R42" s="9"/>
      <c r="S42" s="23"/>
      <c r="T42" s="23"/>
      <c r="U42" s="9"/>
      <c r="V42" s="9"/>
      <c r="W42" s="9"/>
      <c r="X42" s="9"/>
      <c r="Y42" s="9"/>
      <c r="Z42" s="9"/>
      <c r="AA42" s="9"/>
      <c r="AB42" s="36">
        <v>12</v>
      </c>
      <c r="AC42" s="39">
        <v>102</v>
      </c>
      <c r="AD42" s="39">
        <v>98</v>
      </c>
      <c r="AE42" s="39">
        <v>95</v>
      </c>
      <c r="AF42" s="39">
        <v>93</v>
      </c>
      <c r="AG42" s="39">
        <v>98</v>
      </c>
      <c r="AH42" s="39">
        <v>86</v>
      </c>
      <c r="AI42" s="39">
        <v>92</v>
      </c>
      <c r="AJ42" s="39">
        <v>87</v>
      </c>
      <c r="AK42" s="39">
        <v>87</v>
      </c>
      <c r="AL42" s="39">
        <v>83</v>
      </c>
    </row>
    <row r="43" spans="2:38" x14ac:dyDescent="0.2">
      <c r="Q43" s="9"/>
      <c r="R43" s="9"/>
      <c r="S43" s="23"/>
      <c r="T43" s="23"/>
      <c r="U43" s="9"/>
      <c r="V43" s="9"/>
      <c r="W43" s="9"/>
      <c r="X43" s="9"/>
      <c r="Y43" s="9"/>
      <c r="Z43" s="9"/>
      <c r="AA43" s="9"/>
      <c r="AB43" s="36">
        <v>13</v>
      </c>
      <c r="AC43" s="39">
        <v>138</v>
      </c>
      <c r="AD43" s="39">
        <v>125</v>
      </c>
      <c r="AE43" s="39">
        <v>128</v>
      </c>
      <c r="AF43" s="9" t="s">
        <v>63</v>
      </c>
      <c r="AG43" s="9" t="s">
        <v>63</v>
      </c>
      <c r="AH43" s="9" t="s">
        <v>63</v>
      </c>
      <c r="AI43" s="9" t="s">
        <v>63</v>
      </c>
      <c r="AJ43" s="9" t="s">
        <v>63</v>
      </c>
      <c r="AK43" s="9" t="s">
        <v>63</v>
      </c>
      <c r="AL43" s="9" t="s">
        <v>63</v>
      </c>
    </row>
    <row r="44" spans="2:38" x14ac:dyDescent="0.2">
      <c r="AB44" s="36">
        <v>14</v>
      </c>
      <c r="AC44" s="39">
        <v>116</v>
      </c>
      <c r="AD44" s="39">
        <v>119</v>
      </c>
      <c r="AE44" s="39">
        <v>113</v>
      </c>
      <c r="AF44" s="39"/>
      <c r="AG44" s="39"/>
      <c r="AH44" s="39"/>
      <c r="AI44" s="9"/>
      <c r="AJ44" s="9"/>
      <c r="AK44" s="9"/>
      <c r="AL44" s="9"/>
    </row>
    <row r="45" spans="2:38" x14ac:dyDescent="0.2">
      <c r="AB45" s="9"/>
      <c r="AC45" s="9"/>
      <c r="AD45" s="9"/>
      <c r="AE45" s="9"/>
      <c r="AF45" s="9"/>
      <c r="AG45" s="9"/>
      <c r="AH45" s="9"/>
      <c r="AI45" s="9"/>
      <c r="AJ45" s="9"/>
      <c r="AK45" s="9"/>
      <c r="AL45" s="9"/>
    </row>
    <row r="46" spans="2:38" x14ac:dyDescent="0.2">
      <c r="AB46" s="9"/>
      <c r="AC46" s="9"/>
      <c r="AD46" s="9"/>
      <c r="AE46" s="9"/>
      <c r="AF46" s="9"/>
      <c r="AG46" s="9"/>
      <c r="AH46" s="9"/>
      <c r="AI46" s="9"/>
      <c r="AJ46" s="9"/>
      <c r="AK46" s="9"/>
      <c r="AL46" s="9"/>
    </row>
    <row r="47" spans="2:38" x14ac:dyDescent="0.2">
      <c r="AB47" s="9"/>
      <c r="AC47" s="9"/>
      <c r="AD47" s="9"/>
      <c r="AE47" s="9"/>
      <c r="AF47" s="9"/>
      <c r="AG47" s="9"/>
      <c r="AH47" s="9"/>
      <c r="AI47" s="9"/>
      <c r="AJ47" s="9"/>
      <c r="AK47" s="9"/>
      <c r="AL47" s="9"/>
    </row>
    <row r="49" spans="16:27" x14ac:dyDescent="0.2">
      <c r="Q49" s="123" t="s">
        <v>13</v>
      </c>
      <c r="R49" s="123"/>
      <c r="S49" s="123"/>
      <c r="T49" s="123"/>
      <c r="U49" s="123"/>
      <c r="V49" s="123"/>
      <c r="W49" s="123"/>
      <c r="X49" s="123"/>
      <c r="Y49" s="123"/>
      <c r="Z49" s="123"/>
      <c r="AA49" s="123"/>
    </row>
    <row r="50" spans="16:27" x14ac:dyDescent="0.2">
      <c r="Q50" s="1"/>
      <c r="R50" s="1"/>
      <c r="S50" s="1"/>
      <c r="T50" s="119" t="s">
        <v>40</v>
      </c>
      <c r="U50" s="119"/>
      <c r="V50" s="119"/>
      <c r="W50" s="119"/>
      <c r="X50" s="119"/>
      <c r="Y50" s="119"/>
      <c r="Z50" s="5"/>
      <c r="AA50" s="14"/>
    </row>
    <row r="51" spans="16:27" x14ac:dyDescent="0.2">
      <c r="Q51" s="2"/>
      <c r="R51" s="2"/>
      <c r="S51" s="2"/>
      <c r="T51" s="120" t="s">
        <v>2</v>
      </c>
      <c r="U51" s="120"/>
      <c r="V51" s="120"/>
      <c r="W51" s="120"/>
      <c r="X51" s="120"/>
      <c r="Y51" s="120"/>
      <c r="Z51" s="6"/>
      <c r="AA51" s="14"/>
    </row>
    <row r="52" spans="16:27" x14ac:dyDescent="0.2">
      <c r="Q52" s="121" t="s">
        <v>4</v>
      </c>
      <c r="R52" s="121"/>
      <c r="S52" s="8" t="s">
        <v>7</v>
      </c>
      <c r="T52" s="7" t="s">
        <v>3</v>
      </c>
      <c r="U52" s="7" t="s">
        <v>34</v>
      </c>
      <c r="V52" s="8">
        <v>5</v>
      </c>
      <c r="W52" s="8">
        <v>10</v>
      </c>
      <c r="X52" s="8">
        <v>15</v>
      </c>
      <c r="Y52" s="8">
        <v>20</v>
      </c>
      <c r="Z52" s="8">
        <v>25</v>
      </c>
      <c r="AA52" s="8" t="s">
        <v>84</v>
      </c>
    </row>
    <row r="53" spans="16:27" x14ac:dyDescent="0.2">
      <c r="Q53" s="8" t="s">
        <v>5</v>
      </c>
      <c r="R53" s="8" t="s">
        <v>6</v>
      </c>
      <c r="S53" s="22"/>
      <c r="T53" s="23"/>
      <c r="U53" s="7"/>
      <c r="V53" s="22"/>
      <c r="W53" s="8"/>
      <c r="X53" s="22"/>
      <c r="Y53" s="8"/>
      <c r="Z53" s="22"/>
      <c r="AA53" s="8"/>
    </row>
    <row r="54" spans="16:27" x14ac:dyDescent="0.2">
      <c r="P54">
        <v>1</v>
      </c>
      <c r="Q54" s="39"/>
      <c r="R54" s="39">
        <v>1</v>
      </c>
      <c r="S54" s="23"/>
      <c r="T54" s="23"/>
      <c r="U54" s="9">
        <v>4.4000000000000004</v>
      </c>
      <c r="V54" s="23"/>
      <c r="W54" s="9">
        <v>2.1</v>
      </c>
      <c r="X54" s="23"/>
      <c r="Y54" s="9">
        <v>7.9</v>
      </c>
      <c r="Z54" s="23"/>
      <c r="AA54" s="9">
        <v>2.9</v>
      </c>
    </row>
    <row r="55" spans="16:27" x14ac:dyDescent="0.2">
      <c r="P55">
        <v>2</v>
      </c>
      <c r="Q55" s="39"/>
      <c r="R55" s="39">
        <v>2</v>
      </c>
      <c r="S55" s="22"/>
      <c r="T55" s="22"/>
      <c r="U55" s="36">
        <v>1.6</v>
      </c>
      <c r="V55" s="22"/>
      <c r="W55" s="36">
        <v>0.9</v>
      </c>
      <c r="X55" s="22"/>
      <c r="Y55" s="36" t="s">
        <v>43</v>
      </c>
      <c r="Z55" s="22"/>
      <c r="AA55" s="36" t="s">
        <v>43</v>
      </c>
    </row>
    <row r="56" spans="16:27" x14ac:dyDescent="0.2">
      <c r="P56">
        <v>3</v>
      </c>
      <c r="Q56" s="39"/>
      <c r="R56" s="39">
        <v>3</v>
      </c>
      <c r="S56" s="22"/>
      <c r="T56" s="22"/>
      <c r="U56" s="36">
        <v>1.2</v>
      </c>
      <c r="V56" s="22"/>
      <c r="W56" s="36">
        <v>1.1000000000000001</v>
      </c>
      <c r="X56" s="22"/>
      <c r="Y56" s="36">
        <v>1.2</v>
      </c>
      <c r="Z56" s="22"/>
      <c r="AA56" s="36">
        <v>1.4</v>
      </c>
    </row>
    <row r="57" spans="16:27" x14ac:dyDescent="0.2">
      <c r="P57">
        <v>4</v>
      </c>
      <c r="Q57" s="39"/>
      <c r="R57" s="39">
        <v>4</v>
      </c>
      <c r="S57" s="22" t="s">
        <v>44</v>
      </c>
      <c r="T57" s="22"/>
      <c r="U57" s="36">
        <v>1.6</v>
      </c>
      <c r="V57" s="22"/>
      <c r="W57" s="36">
        <v>2.7</v>
      </c>
      <c r="X57" s="22"/>
      <c r="Y57" s="36">
        <v>1.6</v>
      </c>
      <c r="Z57" s="22"/>
      <c r="AA57" s="36">
        <v>4.9000000000000004</v>
      </c>
    </row>
    <row r="58" spans="16:27" x14ac:dyDescent="0.2">
      <c r="P58">
        <v>5</v>
      </c>
      <c r="Q58" s="39"/>
      <c r="R58" s="39">
        <v>5</v>
      </c>
      <c r="S58" s="22"/>
      <c r="T58" s="22"/>
      <c r="U58" s="36">
        <v>1.1000000000000001</v>
      </c>
      <c r="V58" s="22"/>
      <c r="W58" s="36">
        <v>5.2</v>
      </c>
      <c r="X58" s="22"/>
      <c r="Y58" s="36">
        <v>9.1</v>
      </c>
      <c r="Z58" s="22"/>
      <c r="AA58" s="36">
        <v>2.1</v>
      </c>
    </row>
    <row r="59" spans="16:27" x14ac:dyDescent="0.2">
      <c r="P59">
        <v>6</v>
      </c>
      <c r="Q59" s="39"/>
      <c r="R59" s="39">
        <v>6</v>
      </c>
      <c r="S59" s="22"/>
      <c r="T59" s="22"/>
      <c r="U59" s="36">
        <v>1</v>
      </c>
      <c r="V59" s="22"/>
      <c r="W59" s="36">
        <v>2.6</v>
      </c>
      <c r="X59" s="22"/>
      <c r="Y59" s="36">
        <v>2.1</v>
      </c>
      <c r="Z59" s="22"/>
      <c r="AA59" s="36">
        <v>1.8</v>
      </c>
    </row>
    <row r="60" spans="16:27" x14ac:dyDescent="0.2">
      <c r="P60">
        <v>7</v>
      </c>
      <c r="Q60" s="39"/>
      <c r="R60" s="39">
        <v>9</v>
      </c>
      <c r="S60" s="22"/>
      <c r="T60" s="22"/>
      <c r="U60" s="36" t="s">
        <v>63</v>
      </c>
      <c r="V60" s="22"/>
      <c r="W60" s="36" t="s">
        <v>63</v>
      </c>
      <c r="X60" s="22"/>
      <c r="Y60" s="36" t="s">
        <v>63</v>
      </c>
      <c r="Z60" s="22"/>
      <c r="AA60" s="36" t="s">
        <v>63</v>
      </c>
    </row>
    <row r="61" spans="16:27" x14ac:dyDescent="0.2">
      <c r="P61">
        <v>8</v>
      </c>
      <c r="Q61" s="39"/>
      <c r="R61" s="39">
        <v>10</v>
      </c>
      <c r="S61" s="22"/>
      <c r="T61" s="22"/>
      <c r="U61" s="36" t="s">
        <v>63</v>
      </c>
      <c r="V61" s="22"/>
      <c r="W61" s="36" t="s">
        <v>63</v>
      </c>
      <c r="X61" s="22"/>
      <c r="Y61" s="36" t="s">
        <v>63</v>
      </c>
      <c r="Z61" s="22"/>
      <c r="AA61" s="36" t="s">
        <v>63</v>
      </c>
    </row>
    <row r="62" spans="16:27" x14ac:dyDescent="0.2">
      <c r="P62">
        <v>9</v>
      </c>
      <c r="Q62" s="39"/>
      <c r="R62" s="39">
        <v>11</v>
      </c>
      <c r="S62" s="22"/>
      <c r="T62" s="22"/>
      <c r="U62" s="36" t="s">
        <v>63</v>
      </c>
      <c r="V62" s="22"/>
      <c r="W62" s="36" t="s">
        <v>63</v>
      </c>
      <c r="X62" s="22"/>
      <c r="Y62" s="36" t="s">
        <v>63</v>
      </c>
      <c r="Z62" s="22"/>
      <c r="AA62" s="36" t="s">
        <v>63</v>
      </c>
    </row>
    <row r="63" spans="16:27" x14ac:dyDescent="0.2">
      <c r="P63">
        <v>10</v>
      </c>
      <c r="Q63" s="39"/>
      <c r="R63" s="39">
        <v>14</v>
      </c>
      <c r="S63" s="22"/>
      <c r="T63" s="22"/>
      <c r="U63" s="36">
        <v>1.8</v>
      </c>
      <c r="V63" s="22"/>
      <c r="W63" s="36" t="s">
        <v>63</v>
      </c>
      <c r="X63" s="22"/>
      <c r="Y63" s="36" t="s">
        <v>63</v>
      </c>
      <c r="Z63" s="22"/>
      <c r="AA63" s="36">
        <v>2.2999999999999998</v>
      </c>
    </row>
    <row r="64" spans="16:27" x14ac:dyDescent="0.2">
      <c r="P64">
        <v>11</v>
      </c>
      <c r="Q64" s="39"/>
      <c r="R64" s="39">
        <v>15</v>
      </c>
      <c r="S64" s="22"/>
      <c r="T64" s="22"/>
      <c r="U64" s="36">
        <v>1.2</v>
      </c>
      <c r="V64" s="22"/>
      <c r="W64" s="36" t="s">
        <v>63</v>
      </c>
      <c r="X64" s="22"/>
      <c r="Y64" s="36" t="s">
        <v>63</v>
      </c>
      <c r="Z64" s="22"/>
      <c r="AA64" s="36">
        <v>3.6</v>
      </c>
    </row>
    <row r="65" spans="16:27" x14ac:dyDescent="0.2">
      <c r="P65">
        <v>12</v>
      </c>
      <c r="Q65" s="39"/>
      <c r="R65" s="39">
        <v>16</v>
      </c>
      <c r="S65" s="22"/>
      <c r="T65" s="22"/>
      <c r="U65" s="13">
        <v>1.3</v>
      </c>
      <c r="V65" s="22"/>
      <c r="W65" s="36" t="s">
        <v>63</v>
      </c>
      <c r="X65" s="22"/>
      <c r="Y65" s="36" t="s">
        <v>63</v>
      </c>
      <c r="Z65" s="22"/>
      <c r="AA65" s="36">
        <v>1.6</v>
      </c>
    </row>
    <row r="66" spans="16:27" x14ac:dyDescent="0.2">
      <c r="P66">
        <v>13</v>
      </c>
      <c r="Q66" s="36"/>
      <c r="R66" s="39">
        <v>17</v>
      </c>
      <c r="S66" s="22"/>
      <c r="T66" s="22"/>
      <c r="U66" s="36">
        <v>1.1000000000000001</v>
      </c>
      <c r="V66" s="22"/>
      <c r="W66" s="36"/>
      <c r="X66" s="22"/>
      <c r="Y66" s="36"/>
      <c r="Z66" s="22"/>
      <c r="AA66" s="36">
        <v>8.9</v>
      </c>
    </row>
    <row r="67" spans="16:27" x14ac:dyDescent="0.2">
      <c r="P67">
        <v>14</v>
      </c>
      <c r="Q67" s="36"/>
      <c r="R67" s="36">
        <v>18</v>
      </c>
      <c r="S67" s="36"/>
      <c r="T67" s="36"/>
      <c r="U67" s="36">
        <v>0.8</v>
      </c>
      <c r="V67" s="36"/>
      <c r="W67" s="36"/>
      <c r="X67" s="36"/>
      <c r="Y67" s="36"/>
      <c r="Z67" s="36"/>
      <c r="AA67" s="36">
        <v>3.7</v>
      </c>
    </row>
    <row r="68" spans="16:27" x14ac:dyDescent="0.2">
      <c r="Q68" s="9"/>
      <c r="R68" s="9"/>
      <c r="S68" s="9"/>
      <c r="T68" s="9"/>
      <c r="U68" s="9"/>
      <c r="V68" s="9"/>
      <c r="W68" s="9"/>
      <c r="X68" s="9"/>
      <c r="Y68" s="9"/>
      <c r="Z68" s="9"/>
      <c r="AA68" s="9"/>
    </row>
    <row r="72" spans="16:27" x14ac:dyDescent="0.2">
      <c r="Q72" s="124" t="s">
        <v>15</v>
      </c>
      <c r="R72" s="124"/>
      <c r="S72" s="124"/>
      <c r="T72" s="124"/>
      <c r="U72" s="124"/>
      <c r="V72" s="124"/>
      <c r="W72" s="124"/>
      <c r="X72" s="124"/>
      <c r="Y72" s="124"/>
      <c r="Z72" s="124"/>
      <c r="AA72" s="124"/>
    </row>
    <row r="73" spans="16:27" x14ac:dyDescent="0.2">
      <c r="Q73" s="1"/>
      <c r="R73" s="1"/>
      <c r="S73" s="1"/>
      <c r="T73" s="119" t="s">
        <v>40</v>
      </c>
      <c r="U73" s="119"/>
      <c r="V73" s="119"/>
      <c r="W73" s="119"/>
      <c r="X73" s="119"/>
      <c r="Y73" s="119"/>
      <c r="Z73" s="5"/>
      <c r="AA73" s="14"/>
    </row>
    <row r="74" spans="16:27" x14ac:dyDescent="0.2">
      <c r="Q74" s="2"/>
      <c r="R74" s="2"/>
      <c r="S74" s="2"/>
      <c r="T74" s="120" t="s">
        <v>2</v>
      </c>
      <c r="U74" s="120"/>
      <c r="V74" s="120"/>
      <c r="W74" s="120"/>
      <c r="X74" s="120"/>
      <c r="Y74" s="120"/>
      <c r="Z74" s="6"/>
      <c r="AA74" s="14"/>
    </row>
    <row r="75" spans="16:27" x14ac:dyDescent="0.2">
      <c r="Q75" s="121" t="s">
        <v>4</v>
      </c>
      <c r="R75" s="121"/>
      <c r="S75" s="8" t="s">
        <v>7</v>
      </c>
      <c r="T75" s="7" t="s">
        <v>3</v>
      </c>
      <c r="U75" s="7" t="s">
        <v>34</v>
      </c>
      <c r="V75" s="8">
        <v>5</v>
      </c>
      <c r="W75" s="8">
        <v>10</v>
      </c>
      <c r="X75" s="8">
        <v>15</v>
      </c>
      <c r="Y75" s="8">
        <v>20</v>
      </c>
      <c r="Z75" s="8">
        <v>25</v>
      </c>
      <c r="AA75" s="8">
        <v>30</v>
      </c>
    </row>
    <row r="76" spans="16:27" x14ac:dyDescent="0.2">
      <c r="Q76" s="8" t="s">
        <v>5</v>
      </c>
      <c r="R76" s="8" t="s">
        <v>6</v>
      </c>
      <c r="S76" s="8"/>
      <c r="T76" s="7"/>
      <c r="U76" s="7"/>
      <c r="V76" s="8"/>
      <c r="W76" s="8"/>
      <c r="X76" s="8"/>
      <c r="Y76" s="8"/>
      <c r="Z76" s="8"/>
      <c r="AA76" s="8"/>
    </row>
    <row r="77" spans="16:27" x14ac:dyDescent="0.2">
      <c r="P77">
        <v>1</v>
      </c>
      <c r="Q77" s="39"/>
      <c r="R77" s="39">
        <v>1</v>
      </c>
      <c r="S77" s="23"/>
      <c r="T77" s="23"/>
      <c r="U77" s="9">
        <v>6</v>
      </c>
      <c r="V77" s="39">
        <v>8</v>
      </c>
      <c r="W77" s="39">
        <v>8</v>
      </c>
      <c r="X77" s="39">
        <v>8</v>
      </c>
      <c r="Y77" s="39">
        <v>9</v>
      </c>
      <c r="Z77" s="39">
        <v>9</v>
      </c>
      <c r="AA77" s="39">
        <v>9</v>
      </c>
    </row>
    <row r="78" spans="16:27" x14ac:dyDescent="0.2">
      <c r="P78">
        <v>2</v>
      </c>
      <c r="Q78" s="39"/>
      <c r="R78" s="39">
        <v>2</v>
      </c>
      <c r="S78" s="23"/>
      <c r="T78" s="23"/>
      <c r="U78" s="9">
        <v>6</v>
      </c>
      <c r="V78" s="39"/>
      <c r="W78" s="39">
        <v>8</v>
      </c>
      <c r="X78" s="39"/>
      <c r="Y78" s="39">
        <v>8</v>
      </c>
      <c r="Z78" s="39">
        <v>8</v>
      </c>
      <c r="AA78" s="39" t="s">
        <v>63</v>
      </c>
    </row>
    <row r="79" spans="16:27" x14ac:dyDescent="0.2">
      <c r="P79">
        <v>3</v>
      </c>
      <c r="Q79" s="39"/>
      <c r="R79" s="39">
        <v>3</v>
      </c>
      <c r="S79" s="23"/>
      <c r="T79" s="23"/>
      <c r="U79" s="9">
        <v>6</v>
      </c>
      <c r="V79" s="39">
        <v>6</v>
      </c>
      <c r="W79" s="39">
        <v>6</v>
      </c>
      <c r="X79" s="39">
        <v>7</v>
      </c>
      <c r="Y79" s="39">
        <v>7</v>
      </c>
      <c r="Z79" s="39">
        <v>8</v>
      </c>
      <c r="AA79" s="39">
        <v>9</v>
      </c>
    </row>
    <row r="80" spans="16:27" x14ac:dyDescent="0.2">
      <c r="P80">
        <v>4</v>
      </c>
      <c r="Q80" s="39"/>
      <c r="R80" s="39">
        <v>4</v>
      </c>
      <c r="S80" s="23"/>
      <c r="T80" s="23"/>
      <c r="U80" s="9"/>
      <c r="V80" s="39">
        <v>6</v>
      </c>
      <c r="W80" s="39">
        <v>7</v>
      </c>
      <c r="X80" s="39">
        <v>7</v>
      </c>
      <c r="Y80" s="39">
        <v>8</v>
      </c>
      <c r="Z80" s="39">
        <v>9</v>
      </c>
      <c r="AA80" s="39">
        <v>9</v>
      </c>
    </row>
    <row r="81" spans="16:27" x14ac:dyDescent="0.2">
      <c r="P81">
        <v>5</v>
      </c>
      <c r="Q81" s="39"/>
      <c r="R81" s="39">
        <v>5</v>
      </c>
      <c r="S81" s="23"/>
      <c r="T81" s="23"/>
      <c r="U81" s="9"/>
      <c r="V81" s="39">
        <v>6</v>
      </c>
      <c r="W81" s="39">
        <v>9</v>
      </c>
      <c r="X81" s="39">
        <v>11</v>
      </c>
      <c r="Y81" s="39">
        <v>13</v>
      </c>
      <c r="Z81" s="39">
        <v>14</v>
      </c>
      <c r="AA81" s="39">
        <v>14</v>
      </c>
    </row>
    <row r="82" spans="16:27" x14ac:dyDescent="0.2">
      <c r="P82">
        <v>6</v>
      </c>
      <c r="Q82" s="39"/>
      <c r="R82" s="39">
        <v>6</v>
      </c>
      <c r="S82" s="23"/>
      <c r="T82" s="23"/>
      <c r="U82" s="9"/>
      <c r="V82" s="39">
        <v>6</v>
      </c>
      <c r="W82" s="39">
        <v>6</v>
      </c>
      <c r="X82" s="39">
        <v>6</v>
      </c>
      <c r="Y82" s="39">
        <v>6</v>
      </c>
      <c r="Z82" s="39">
        <v>6</v>
      </c>
      <c r="AA82" s="39">
        <v>6</v>
      </c>
    </row>
    <row r="83" spans="16:27" x14ac:dyDescent="0.2">
      <c r="P83">
        <v>7</v>
      </c>
      <c r="Q83" s="39"/>
      <c r="R83" s="39">
        <v>9</v>
      </c>
      <c r="S83" s="23"/>
      <c r="T83" s="23"/>
      <c r="U83" s="9"/>
      <c r="V83" s="39">
        <v>2</v>
      </c>
      <c r="W83" s="39">
        <v>2</v>
      </c>
      <c r="X83" s="39">
        <v>2</v>
      </c>
      <c r="Y83" s="39">
        <v>2</v>
      </c>
      <c r="Z83" s="39">
        <v>2</v>
      </c>
      <c r="AA83" s="39">
        <v>2</v>
      </c>
    </row>
    <row r="84" spans="16:27" x14ac:dyDescent="0.2">
      <c r="P84">
        <v>8</v>
      </c>
      <c r="Q84" s="39"/>
      <c r="R84" s="39">
        <v>10</v>
      </c>
      <c r="S84" s="23"/>
      <c r="T84" s="23"/>
      <c r="U84" s="9"/>
      <c r="V84" s="39">
        <v>2</v>
      </c>
      <c r="W84" s="39">
        <v>2</v>
      </c>
      <c r="X84" s="39">
        <v>2</v>
      </c>
      <c r="Y84" s="39">
        <v>3</v>
      </c>
      <c r="Z84" s="39">
        <v>3</v>
      </c>
      <c r="AA84" s="39">
        <v>4</v>
      </c>
    </row>
    <row r="85" spans="16:27" x14ac:dyDescent="0.2">
      <c r="P85">
        <v>9</v>
      </c>
      <c r="Q85" s="39"/>
      <c r="R85" s="39">
        <v>11</v>
      </c>
      <c r="S85" s="23"/>
      <c r="T85" s="23"/>
      <c r="U85" s="9"/>
      <c r="V85" s="39">
        <v>9</v>
      </c>
      <c r="W85" s="39">
        <v>11</v>
      </c>
      <c r="X85" s="39">
        <v>11</v>
      </c>
      <c r="Y85" s="39">
        <v>11</v>
      </c>
      <c r="Z85" s="39">
        <v>11</v>
      </c>
      <c r="AA85" s="39">
        <v>11</v>
      </c>
    </row>
    <row r="86" spans="16:27" x14ac:dyDescent="0.2">
      <c r="P86">
        <v>10</v>
      </c>
      <c r="Q86" s="39"/>
      <c r="R86" s="39">
        <v>14</v>
      </c>
      <c r="S86" s="23"/>
      <c r="T86" s="23"/>
      <c r="U86" s="9"/>
      <c r="V86" s="39">
        <v>4</v>
      </c>
      <c r="W86" s="39">
        <v>4</v>
      </c>
      <c r="X86" s="39">
        <v>4</v>
      </c>
      <c r="Y86" s="39">
        <v>4</v>
      </c>
      <c r="Z86" s="39">
        <v>5</v>
      </c>
      <c r="AA86" s="39">
        <v>5</v>
      </c>
    </row>
    <row r="87" spans="16:27" x14ac:dyDescent="0.2">
      <c r="P87">
        <v>11</v>
      </c>
      <c r="Q87" s="39"/>
      <c r="R87" s="39">
        <v>15</v>
      </c>
      <c r="S87" s="23"/>
      <c r="T87" s="23"/>
      <c r="U87" s="9"/>
      <c r="V87" s="39">
        <v>1</v>
      </c>
      <c r="W87" s="39">
        <v>2</v>
      </c>
      <c r="X87" s="39">
        <v>3</v>
      </c>
      <c r="Y87" s="39">
        <v>2</v>
      </c>
      <c r="Z87" s="39">
        <v>3</v>
      </c>
      <c r="AA87" s="39">
        <v>4</v>
      </c>
    </row>
    <row r="88" spans="16:27" x14ac:dyDescent="0.2">
      <c r="P88">
        <v>12</v>
      </c>
      <c r="Q88" s="39"/>
      <c r="R88" s="39">
        <v>16</v>
      </c>
      <c r="S88" s="23"/>
      <c r="T88" s="23"/>
      <c r="U88" s="9"/>
      <c r="V88" s="84">
        <v>4</v>
      </c>
      <c r="W88" s="84">
        <v>3</v>
      </c>
      <c r="X88" s="84">
        <v>4</v>
      </c>
      <c r="Y88" s="84">
        <v>4</v>
      </c>
      <c r="Z88" s="84">
        <v>4</v>
      </c>
      <c r="AA88" s="84">
        <v>4</v>
      </c>
    </row>
    <row r="89" spans="16:27" x14ac:dyDescent="0.2">
      <c r="P89">
        <v>13</v>
      </c>
      <c r="Q89" s="9"/>
      <c r="R89" s="39">
        <v>17</v>
      </c>
      <c r="S89" s="23"/>
      <c r="T89" s="23"/>
      <c r="U89" s="9">
        <v>0</v>
      </c>
      <c r="V89" s="39">
        <v>13</v>
      </c>
      <c r="W89" s="39">
        <v>14</v>
      </c>
      <c r="X89" s="39">
        <v>15</v>
      </c>
      <c r="Y89" s="39">
        <v>16</v>
      </c>
      <c r="Z89" s="39"/>
      <c r="AA89" s="39"/>
    </row>
    <row r="90" spans="16:27" x14ac:dyDescent="0.2">
      <c r="P90">
        <v>14</v>
      </c>
      <c r="Q90" s="9"/>
      <c r="R90" s="39">
        <v>18</v>
      </c>
      <c r="S90" s="9"/>
      <c r="T90" s="9"/>
      <c r="U90" s="9"/>
      <c r="V90" s="39">
        <v>12</v>
      </c>
      <c r="W90" s="39">
        <v>13</v>
      </c>
      <c r="X90" s="39">
        <v>13</v>
      </c>
      <c r="Y90" s="39">
        <v>13</v>
      </c>
      <c r="Z90" s="9"/>
      <c r="AA90" s="9"/>
    </row>
    <row r="91" spans="16:27" x14ac:dyDescent="0.2">
      <c r="Q91" s="9"/>
      <c r="R91" s="9"/>
      <c r="S91" s="9"/>
      <c r="T91" s="9"/>
      <c r="U91" s="9"/>
      <c r="V91" s="9"/>
      <c r="W91" s="9"/>
      <c r="X91" s="9"/>
      <c r="Y91" s="9"/>
      <c r="Z91" s="9"/>
      <c r="AA91" s="9"/>
    </row>
    <row r="94" spans="16:27" x14ac:dyDescent="0.2">
      <c r="Q94" s="123" t="s">
        <v>17</v>
      </c>
      <c r="R94" s="123"/>
      <c r="S94" s="123"/>
      <c r="T94" s="123"/>
      <c r="U94" s="123"/>
      <c r="V94" s="123"/>
      <c r="W94" s="123"/>
      <c r="X94" s="123"/>
      <c r="Y94" s="123"/>
      <c r="Z94" s="123"/>
      <c r="AA94" s="123"/>
    </row>
    <row r="95" spans="16:27" x14ac:dyDescent="0.2">
      <c r="Q95" s="1"/>
      <c r="R95" s="1"/>
      <c r="S95" s="1"/>
      <c r="T95" s="119" t="s">
        <v>40</v>
      </c>
      <c r="U95" s="119"/>
      <c r="V95" s="119"/>
      <c r="W95" s="119"/>
      <c r="X95" s="119"/>
      <c r="Y95" s="119"/>
      <c r="Z95" s="5"/>
      <c r="AA95" s="14"/>
    </row>
    <row r="96" spans="16:27" x14ac:dyDescent="0.2">
      <c r="Q96" s="2"/>
      <c r="R96" s="2"/>
      <c r="S96" s="2"/>
      <c r="T96" s="120" t="s">
        <v>2</v>
      </c>
      <c r="U96" s="120"/>
      <c r="V96" s="120"/>
      <c r="W96" s="120"/>
      <c r="X96" s="120"/>
      <c r="Y96" s="120"/>
      <c r="Z96" s="6"/>
      <c r="AA96" s="14"/>
    </row>
    <row r="97" spans="16:27" x14ac:dyDescent="0.2">
      <c r="Q97" s="121" t="s">
        <v>4</v>
      </c>
      <c r="R97" s="121"/>
      <c r="S97" s="8" t="s">
        <v>7</v>
      </c>
      <c r="T97" s="7" t="s">
        <v>3</v>
      </c>
      <c r="U97" s="7" t="s">
        <v>34</v>
      </c>
      <c r="V97" s="8">
        <v>5</v>
      </c>
      <c r="W97" s="8">
        <v>10</v>
      </c>
      <c r="X97" s="8">
        <v>15</v>
      </c>
      <c r="Y97" s="8">
        <v>20</v>
      </c>
      <c r="Z97" s="8">
        <v>25</v>
      </c>
      <c r="AA97" s="8">
        <v>30</v>
      </c>
    </row>
    <row r="98" spans="16:27" x14ac:dyDescent="0.2">
      <c r="Q98" s="8" t="s">
        <v>5</v>
      </c>
      <c r="R98" s="8" t="s">
        <v>6</v>
      </c>
      <c r="S98" s="42"/>
      <c r="T98" s="52"/>
      <c r="U98" s="50"/>
      <c r="V98" s="42"/>
      <c r="W98" s="49"/>
      <c r="X98" s="42"/>
      <c r="Y98" s="49"/>
      <c r="Z98" s="42"/>
      <c r="AA98" s="49"/>
    </row>
    <row r="99" spans="16:27" x14ac:dyDescent="0.2">
      <c r="P99">
        <v>1</v>
      </c>
      <c r="Q99" s="39"/>
      <c r="R99" s="39">
        <v>1</v>
      </c>
      <c r="S99" s="52"/>
      <c r="T99" s="52"/>
      <c r="U99" s="38"/>
      <c r="V99" s="52"/>
      <c r="W99" s="38">
        <v>1.93</v>
      </c>
      <c r="X99" s="52"/>
      <c r="Y99" s="38">
        <v>2.0099999999999998</v>
      </c>
      <c r="Z99" s="52"/>
      <c r="AA99" s="38">
        <v>1.96</v>
      </c>
    </row>
    <row r="100" spans="16:27" x14ac:dyDescent="0.2">
      <c r="P100">
        <v>2</v>
      </c>
      <c r="Q100" s="39"/>
      <c r="R100" s="39">
        <v>2</v>
      </c>
      <c r="S100" s="52"/>
      <c r="T100" s="52"/>
      <c r="U100" s="38"/>
      <c r="V100" s="52"/>
      <c r="W100" s="38">
        <v>2.23</v>
      </c>
      <c r="X100" s="52"/>
      <c r="Y100" s="38">
        <v>2.21</v>
      </c>
      <c r="Z100" s="52"/>
      <c r="AA100" s="38">
        <v>2.2799999999999998</v>
      </c>
    </row>
    <row r="101" spans="16:27" x14ac:dyDescent="0.2">
      <c r="P101">
        <v>3</v>
      </c>
      <c r="Q101" s="39"/>
      <c r="R101" s="39">
        <v>3</v>
      </c>
      <c r="S101" s="52"/>
      <c r="T101" s="52"/>
      <c r="U101" s="38"/>
      <c r="V101" s="52"/>
      <c r="W101" s="38">
        <v>1.65</v>
      </c>
      <c r="X101" s="52"/>
      <c r="Y101" s="38">
        <v>1.31</v>
      </c>
      <c r="Z101" s="52"/>
      <c r="AA101" s="38" t="s">
        <v>63</v>
      </c>
    </row>
    <row r="102" spans="16:27" x14ac:dyDescent="0.2">
      <c r="P102">
        <v>4</v>
      </c>
      <c r="Q102" s="39"/>
      <c r="R102" s="39">
        <v>4</v>
      </c>
      <c r="S102" s="52" t="s">
        <v>44</v>
      </c>
      <c r="T102" s="52"/>
      <c r="U102" s="38"/>
      <c r="V102" s="52"/>
      <c r="W102" s="38">
        <v>2.12</v>
      </c>
      <c r="X102" s="52"/>
      <c r="Y102" s="38">
        <v>1.82</v>
      </c>
      <c r="Z102" s="52"/>
      <c r="AA102" s="38">
        <v>1.98</v>
      </c>
    </row>
    <row r="103" spans="16:27" x14ac:dyDescent="0.2">
      <c r="P103">
        <v>5</v>
      </c>
      <c r="Q103" s="39"/>
      <c r="R103" s="39">
        <v>5</v>
      </c>
      <c r="S103" s="52"/>
      <c r="T103" s="52"/>
      <c r="U103" s="38"/>
      <c r="V103" s="52"/>
      <c r="W103" s="38">
        <v>3.27</v>
      </c>
      <c r="X103" s="52"/>
      <c r="Y103" s="38">
        <v>2.09</v>
      </c>
      <c r="Z103" s="52"/>
      <c r="AA103" s="38">
        <v>2.69</v>
      </c>
    </row>
    <row r="104" spans="16:27" x14ac:dyDescent="0.2">
      <c r="P104">
        <v>6</v>
      </c>
      <c r="Q104" s="39"/>
      <c r="R104" s="39">
        <v>6</v>
      </c>
      <c r="S104" s="52"/>
      <c r="T104" s="52"/>
      <c r="U104" s="38"/>
      <c r="V104" s="52"/>
      <c r="W104" s="38">
        <v>2.11</v>
      </c>
      <c r="X104" s="52"/>
      <c r="Y104" s="38">
        <v>2.78</v>
      </c>
      <c r="Z104" s="52"/>
      <c r="AA104" s="38">
        <v>2.1800000000000002</v>
      </c>
    </row>
    <row r="105" spans="16:27" x14ac:dyDescent="0.2">
      <c r="P105">
        <v>7</v>
      </c>
      <c r="Q105" s="39"/>
      <c r="R105" s="39">
        <v>9</v>
      </c>
      <c r="S105" s="52"/>
      <c r="T105" s="52"/>
      <c r="U105" s="38"/>
      <c r="V105" s="52"/>
      <c r="W105" s="39">
        <v>1.4</v>
      </c>
      <c r="X105" s="42"/>
      <c r="Y105" s="39">
        <v>1.65</v>
      </c>
      <c r="Z105" s="42"/>
      <c r="AA105" s="39">
        <v>2</v>
      </c>
    </row>
    <row r="106" spans="16:27" x14ac:dyDescent="0.2">
      <c r="P106">
        <v>8</v>
      </c>
      <c r="Q106" s="39"/>
      <c r="R106" s="39">
        <v>10</v>
      </c>
      <c r="S106" s="52"/>
      <c r="T106" s="52"/>
      <c r="U106" s="38"/>
      <c r="V106" s="52"/>
      <c r="W106" s="39">
        <v>2.14</v>
      </c>
      <c r="X106" s="42"/>
      <c r="Y106" s="39">
        <v>2.09</v>
      </c>
      <c r="Z106" s="42"/>
      <c r="AA106" s="39">
        <v>2.2799999999999998</v>
      </c>
    </row>
    <row r="107" spans="16:27" x14ac:dyDescent="0.2">
      <c r="P107">
        <v>9</v>
      </c>
      <c r="Q107" s="39"/>
      <c r="R107" s="39">
        <v>11</v>
      </c>
      <c r="S107" s="52"/>
      <c r="T107" s="52"/>
      <c r="U107" s="38"/>
      <c r="V107" s="52"/>
      <c r="W107" s="39">
        <v>2.1800000000000002</v>
      </c>
      <c r="X107" s="42"/>
      <c r="Y107" s="39">
        <v>2.4</v>
      </c>
      <c r="Z107" s="42"/>
      <c r="AA107" s="39">
        <v>3.13</v>
      </c>
    </row>
    <row r="108" spans="16:27" x14ac:dyDescent="0.2">
      <c r="P108">
        <v>10</v>
      </c>
      <c r="Q108" s="39"/>
      <c r="R108" s="39">
        <v>14</v>
      </c>
      <c r="S108" s="52"/>
      <c r="T108" s="52"/>
      <c r="U108" s="38"/>
      <c r="V108" s="52"/>
      <c r="W108" s="39">
        <v>1.1499999999999999</v>
      </c>
      <c r="X108" s="42"/>
      <c r="Y108" s="39">
        <v>1.1299999999999999</v>
      </c>
      <c r="Z108" s="42"/>
      <c r="AA108" s="39">
        <v>1.4</v>
      </c>
    </row>
    <row r="109" spans="16:27" x14ac:dyDescent="0.2">
      <c r="P109">
        <v>11</v>
      </c>
      <c r="Q109" s="39"/>
      <c r="R109" s="39">
        <v>15</v>
      </c>
      <c r="S109" s="52"/>
      <c r="T109" s="52"/>
      <c r="U109" s="38"/>
      <c r="V109" s="52"/>
      <c r="W109" s="39">
        <v>2.84</v>
      </c>
      <c r="X109" s="42"/>
      <c r="Y109" s="39">
        <v>2.79</v>
      </c>
      <c r="Z109" s="42"/>
      <c r="AA109" s="39">
        <v>3.01</v>
      </c>
    </row>
    <row r="110" spans="16:27" x14ac:dyDescent="0.2">
      <c r="P110">
        <v>12</v>
      </c>
      <c r="Q110" s="39"/>
      <c r="R110" s="39">
        <v>16</v>
      </c>
      <c r="S110" s="52"/>
      <c r="T110" s="52"/>
      <c r="U110" s="38"/>
      <c r="V110" s="52"/>
      <c r="W110" s="39">
        <v>1.4</v>
      </c>
      <c r="X110" s="42"/>
      <c r="Y110" s="39">
        <v>1.45</v>
      </c>
      <c r="Z110" s="42"/>
      <c r="AA110" s="39">
        <v>1.46</v>
      </c>
    </row>
    <row r="111" spans="16:27" x14ac:dyDescent="0.2">
      <c r="P111">
        <v>13</v>
      </c>
      <c r="Q111" s="39"/>
      <c r="R111" s="90">
        <v>17</v>
      </c>
      <c r="S111" s="42"/>
      <c r="T111" s="42"/>
      <c r="U111" s="90"/>
      <c r="V111" s="97">
        <v>1.5216300988210918</v>
      </c>
      <c r="W111" s="97">
        <v>2.3371676723043846</v>
      </c>
      <c r="X111" s="97">
        <v>2.537344653667871</v>
      </c>
      <c r="Y111" s="97">
        <v>2.3137394587359985</v>
      </c>
      <c r="Z111" s="42"/>
      <c r="AA111" s="42"/>
    </row>
    <row r="112" spans="16:27" x14ac:dyDescent="0.2">
      <c r="P112">
        <v>14</v>
      </c>
      <c r="Q112" s="54"/>
      <c r="R112" s="90">
        <v>18</v>
      </c>
      <c r="S112" s="42"/>
      <c r="T112" s="42"/>
      <c r="U112" s="90"/>
      <c r="V112" s="92">
        <v>2.2636653300947991</v>
      </c>
      <c r="W112" s="92">
        <v>2.1889262198279447</v>
      </c>
      <c r="X112" s="92">
        <v>2.4140553304319639</v>
      </c>
      <c r="Y112" s="92">
        <v>1.7194647181113654</v>
      </c>
      <c r="Z112" s="42"/>
      <c r="AA112" s="42"/>
    </row>
    <row r="113" spans="16:27" x14ac:dyDescent="0.2">
      <c r="Q113" s="89"/>
      <c r="R113" s="90"/>
      <c r="S113" s="42"/>
      <c r="T113" s="42"/>
      <c r="U113" s="90"/>
      <c r="V113" s="90"/>
      <c r="W113" s="90"/>
      <c r="X113" s="90"/>
      <c r="Y113" s="90"/>
      <c r="Z113" s="22"/>
      <c r="AA113" s="22"/>
    </row>
    <row r="114" spans="16:27" x14ac:dyDescent="0.2">
      <c r="Q114" s="89"/>
      <c r="R114" s="90"/>
      <c r="S114" s="42"/>
      <c r="T114" s="42"/>
      <c r="U114" s="90"/>
      <c r="V114" s="90"/>
      <c r="W114" s="90"/>
      <c r="X114" s="90"/>
      <c r="Y114" s="90"/>
      <c r="Z114" s="22"/>
      <c r="AA114" s="22"/>
    </row>
    <row r="115" spans="16:27" x14ac:dyDescent="0.2">
      <c r="Q115" s="89"/>
      <c r="R115" s="90"/>
      <c r="S115" s="42"/>
      <c r="T115" s="42"/>
      <c r="U115" s="90"/>
      <c r="V115" s="90"/>
      <c r="W115" s="90"/>
      <c r="X115" s="90"/>
      <c r="Y115" s="90"/>
      <c r="Z115" s="22"/>
      <c r="AA115" s="22"/>
    </row>
    <row r="116" spans="16:27" x14ac:dyDescent="0.2">
      <c r="Q116" s="89"/>
    </row>
    <row r="117" spans="16:27" x14ac:dyDescent="0.2">
      <c r="Q117" s="89"/>
    </row>
    <row r="118" spans="16:27" x14ac:dyDescent="0.2">
      <c r="Q118" s="15" t="s">
        <v>19</v>
      </c>
      <c r="R118" s="16"/>
      <c r="S118" s="16"/>
      <c r="T118" s="17"/>
      <c r="U118" s="17"/>
      <c r="V118" s="17"/>
      <c r="W118" s="17"/>
      <c r="X118" s="17"/>
      <c r="Y118" s="17"/>
      <c r="Z118" s="17"/>
      <c r="AA118" s="16"/>
    </row>
    <row r="119" spans="16:27" x14ac:dyDescent="0.2">
      <c r="R119" s="1"/>
      <c r="S119" s="1"/>
      <c r="T119" s="119" t="s">
        <v>40</v>
      </c>
      <c r="U119" s="119"/>
      <c r="V119" s="119"/>
      <c r="W119" s="119"/>
      <c r="X119" s="119"/>
      <c r="Y119" s="119"/>
      <c r="Z119" s="5"/>
      <c r="AA119" s="14"/>
    </row>
    <row r="120" spans="16:27" x14ac:dyDescent="0.2">
      <c r="Q120" s="15"/>
      <c r="R120" s="2"/>
      <c r="S120" s="2"/>
      <c r="T120" s="120" t="s">
        <v>2</v>
      </c>
      <c r="U120" s="120"/>
      <c r="V120" s="120"/>
      <c r="W120" s="120"/>
      <c r="X120" s="120"/>
      <c r="Y120" s="120"/>
      <c r="Z120" s="6"/>
      <c r="AA120" s="14"/>
    </row>
    <row r="121" spans="16:27" x14ac:dyDescent="0.2">
      <c r="Q121" s="1"/>
      <c r="R121" s="8"/>
      <c r="S121" s="22" t="s">
        <v>7</v>
      </c>
      <c r="T121" s="23" t="s">
        <v>3</v>
      </c>
      <c r="U121" s="7" t="s">
        <v>34</v>
      </c>
      <c r="V121" s="8">
        <v>5</v>
      </c>
      <c r="W121" s="8">
        <v>10</v>
      </c>
      <c r="X121" s="8">
        <v>15</v>
      </c>
      <c r="Y121" s="8">
        <v>20</v>
      </c>
      <c r="Z121" s="8">
        <v>25</v>
      </c>
      <c r="AA121" s="8">
        <v>30</v>
      </c>
    </row>
    <row r="122" spans="16:27" x14ac:dyDescent="0.2">
      <c r="Q122" s="2"/>
      <c r="R122" s="8" t="s">
        <v>6</v>
      </c>
      <c r="S122" s="22"/>
      <c r="T122" s="23"/>
      <c r="U122" s="7"/>
      <c r="V122" s="22"/>
      <c r="W122" s="8"/>
      <c r="X122" s="22"/>
      <c r="Y122" s="8"/>
      <c r="Z122" s="22"/>
      <c r="AA122" s="8"/>
    </row>
    <row r="123" spans="16:27" x14ac:dyDescent="0.2">
      <c r="P123">
        <v>1</v>
      </c>
      <c r="Q123" s="8" t="s">
        <v>4</v>
      </c>
      <c r="R123" s="39">
        <v>1</v>
      </c>
      <c r="S123" s="22"/>
      <c r="T123" s="22"/>
      <c r="U123" s="36"/>
      <c r="V123" s="22"/>
      <c r="W123" s="39">
        <v>36</v>
      </c>
      <c r="X123" s="42"/>
      <c r="Y123" s="39">
        <v>40</v>
      </c>
      <c r="Z123" s="42"/>
      <c r="AA123" s="39">
        <v>38.700000000000003</v>
      </c>
    </row>
    <row r="124" spans="16:27" x14ac:dyDescent="0.2">
      <c r="P124">
        <v>2</v>
      </c>
      <c r="Q124" s="8" t="s">
        <v>5</v>
      </c>
      <c r="R124" s="39">
        <v>2</v>
      </c>
      <c r="S124" s="22"/>
      <c r="T124" s="22"/>
      <c r="U124" s="36"/>
      <c r="V124" s="22"/>
      <c r="W124" s="39">
        <v>35.200000000000003</v>
      </c>
      <c r="X124" s="42"/>
      <c r="Y124" s="39">
        <v>37.4</v>
      </c>
      <c r="Z124" s="42"/>
      <c r="AA124" s="39">
        <v>38.6</v>
      </c>
    </row>
    <row r="125" spans="16:27" x14ac:dyDescent="0.2">
      <c r="P125">
        <v>3</v>
      </c>
      <c r="Q125" s="39"/>
      <c r="R125" s="39">
        <v>3</v>
      </c>
      <c r="S125" s="22"/>
      <c r="T125" s="22"/>
      <c r="U125" s="36"/>
      <c r="V125" s="22"/>
      <c r="W125" s="39">
        <v>37.299999999999997</v>
      </c>
      <c r="X125" s="42"/>
      <c r="Y125" s="39">
        <v>31.1</v>
      </c>
      <c r="Z125" s="42"/>
      <c r="AA125" s="39"/>
    </row>
    <row r="126" spans="16:27" x14ac:dyDescent="0.2">
      <c r="P126">
        <v>4</v>
      </c>
      <c r="Q126" s="39"/>
      <c r="R126" s="39">
        <v>4</v>
      </c>
      <c r="S126" s="22"/>
      <c r="T126" s="22"/>
      <c r="U126" s="36"/>
      <c r="V126" s="22"/>
      <c r="W126" s="39">
        <v>44.6</v>
      </c>
      <c r="X126" s="42"/>
      <c r="Y126" s="39">
        <v>45.5</v>
      </c>
      <c r="Z126" s="42"/>
      <c r="AA126" s="39">
        <v>49.4</v>
      </c>
    </row>
    <row r="127" spans="16:27" x14ac:dyDescent="0.2">
      <c r="P127">
        <v>5</v>
      </c>
      <c r="Q127" s="39"/>
      <c r="R127" s="39">
        <v>5</v>
      </c>
      <c r="S127" s="22"/>
      <c r="T127" s="22"/>
      <c r="U127" s="36"/>
      <c r="V127" s="22"/>
      <c r="W127" s="39">
        <v>68.2</v>
      </c>
      <c r="X127" s="42"/>
      <c r="Y127" s="39">
        <v>53.1</v>
      </c>
      <c r="Z127" s="42"/>
      <c r="AA127" s="39">
        <v>52.8</v>
      </c>
    </row>
    <row r="128" spans="16:27" x14ac:dyDescent="0.2">
      <c r="P128">
        <v>6</v>
      </c>
      <c r="Q128" s="39"/>
      <c r="R128" s="39">
        <v>6</v>
      </c>
      <c r="S128" s="22"/>
      <c r="T128" s="22"/>
      <c r="U128" s="36"/>
      <c r="V128" s="22"/>
      <c r="W128" s="39">
        <v>40.6</v>
      </c>
      <c r="X128" s="42"/>
      <c r="Y128" s="39">
        <v>56.3</v>
      </c>
      <c r="Z128" s="42"/>
      <c r="AA128" s="39">
        <v>44.2</v>
      </c>
    </row>
    <row r="129" spans="16:27" x14ac:dyDescent="0.2">
      <c r="P129">
        <v>7</v>
      </c>
      <c r="Q129" s="39"/>
      <c r="R129" s="39">
        <v>9</v>
      </c>
      <c r="S129" s="22"/>
      <c r="T129" s="22"/>
      <c r="U129" s="36"/>
      <c r="V129" s="22"/>
      <c r="W129" s="39">
        <v>22.5</v>
      </c>
      <c r="X129" s="42"/>
      <c r="Y129" s="39">
        <v>31</v>
      </c>
      <c r="Z129" s="42"/>
      <c r="AA129" s="39">
        <v>39.4</v>
      </c>
    </row>
    <row r="130" spans="16:27" x14ac:dyDescent="0.2">
      <c r="P130">
        <v>8</v>
      </c>
      <c r="Q130" s="39"/>
      <c r="R130" s="39">
        <v>10</v>
      </c>
      <c r="S130" s="22"/>
      <c r="T130" s="22"/>
      <c r="U130" s="36"/>
      <c r="V130" s="22"/>
      <c r="W130" s="39">
        <v>42.6</v>
      </c>
      <c r="X130" s="42"/>
      <c r="Y130" s="39">
        <v>41.9</v>
      </c>
      <c r="Z130" s="42"/>
      <c r="AA130" s="39">
        <v>43.6</v>
      </c>
    </row>
    <row r="131" spans="16:27" x14ac:dyDescent="0.2">
      <c r="P131">
        <v>9</v>
      </c>
      <c r="Q131" s="39"/>
      <c r="R131" s="39">
        <v>11</v>
      </c>
      <c r="S131" s="22"/>
      <c r="T131" s="22"/>
      <c r="U131" s="36"/>
      <c r="V131" s="22"/>
      <c r="W131" s="39">
        <v>42.7</v>
      </c>
      <c r="X131" s="42"/>
      <c r="Y131" s="39">
        <v>47.7</v>
      </c>
      <c r="Z131" s="42"/>
      <c r="AA131" s="39">
        <v>67.900000000000006</v>
      </c>
    </row>
    <row r="132" spans="16:27" x14ac:dyDescent="0.2">
      <c r="P132">
        <v>10</v>
      </c>
      <c r="Q132" s="39"/>
      <c r="R132" s="39">
        <v>14</v>
      </c>
      <c r="S132" s="22"/>
      <c r="T132" s="22"/>
      <c r="U132" s="36"/>
      <c r="V132" s="22"/>
      <c r="W132" s="39">
        <v>36.5</v>
      </c>
      <c r="X132" s="42"/>
      <c r="Y132" s="39">
        <v>46.1</v>
      </c>
      <c r="Z132" s="42"/>
      <c r="AA132" s="39">
        <v>72.8</v>
      </c>
    </row>
    <row r="133" spans="16:27" x14ac:dyDescent="0.2">
      <c r="P133">
        <v>11</v>
      </c>
      <c r="Q133" s="39"/>
      <c r="R133" s="39">
        <v>15</v>
      </c>
      <c r="S133" s="22"/>
      <c r="T133" s="22"/>
      <c r="U133" s="36"/>
      <c r="V133" s="22"/>
      <c r="W133" s="39">
        <v>61.8</v>
      </c>
      <c r="X133" s="42"/>
      <c r="Y133" s="39">
        <v>67.900000000000006</v>
      </c>
      <c r="Z133" s="42"/>
      <c r="AA133" s="39">
        <v>61.5</v>
      </c>
    </row>
    <row r="134" spans="16:27" x14ac:dyDescent="0.2">
      <c r="P134">
        <v>12</v>
      </c>
      <c r="Q134" s="39"/>
      <c r="R134" s="39">
        <v>16</v>
      </c>
      <c r="S134" s="22"/>
      <c r="T134" s="22"/>
      <c r="U134" s="36"/>
      <c r="V134" s="22"/>
      <c r="W134" s="39">
        <v>28.7</v>
      </c>
      <c r="X134" s="42"/>
      <c r="Y134" s="39">
        <v>30.4</v>
      </c>
      <c r="Z134" s="42"/>
      <c r="AA134" s="39">
        <v>30.1</v>
      </c>
    </row>
    <row r="135" spans="16:27" x14ac:dyDescent="0.2">
      <c r="P135">
        <v>13</v>
      </c>
      <c r="Q135" s="39"/>
      <c r="R135" s="90">
        <v>17</v>
      </c>
      <c r="S135" s="42"/>
      <c r="T135" s="42"/>
      <c r="U135" s="90"/>
      <c r="V135" s="100">
        <v>33.605075901766575</v>
      </c>
      <c r="W135" s="100">
        <v>47.599518469077587</v>
      </c>
      <c r="X135" s="100">
        <v>56.069838970344769</v>
      </c>
      <c r="Y135" s="101">
        <v>56.53018247584842</v>
      </c>
      <c r="Z135" s="42"/>
      <c r="AA135" s="42"/>
    </row>
    <row r="136" spans="16:27" x14ac:dyDescent="0.2">
      <c r="P136">
        <v>14</v>
      </c>
      <c r="Q136" s="55"/>
      <c r="R136" s="90">
        <v>18</v>
      </c>
      <c r="S136" s="42"/>
      <c r="T136" s="42"/>
      <c r="U136" s="90"/>
      <c r="V136" s="101">
        <v>59.318273807010449</v>
      </c>
      <c r="W136" s="101">
        <v>52.470298359711279</v>
      </c>
      <c r="X136" s="101">
        <v>63.204962574396468</v>
      </c>
      <c r="Y136" s="101">
        <v>43.40135790247723</v>
      </c>
      <c r="Z136" s="42"/>
      <c r="AA136" s="42"/>
    </row>
    <row r="137" spans="16:27" x14ac:dyDescent="0.2">
      <c r="Q137" s="91"/>
      <c r="R137" s="90"/>
      <c r="S137" s="42"/>
      <c r="T137" s="42"/>
      <c r="U137" s="90"/>
      <c r="V137" s="90"/>
      <c r="W137" s="90"/>
      <c r="X137" s="90"/>
      <c r="Y137" s="91"/>
      <c r="Z137" s="22"/>
      <c r="AA137" s="22"/>
    </row>
    <row r="138" spans="16:27" x14ac:dyDescent="0.2">
      <c r="Q138" s="91"/>
      <c r="R138" s="90"/>
      <c r="S138" s="42"/>
      <c r="T138" s="42"/>
      <c r="U138" s="90"/>
      <c r="V138" s="90"/>
      <c r="W138" s="90"/>
      <c r="X138" s="90"/>
      <c r="Y138" s="91"/>
      <c r="Z138" s="22"/>
      <c r="AA138" s="22"/>
    </row>
    <row r="139" spans="16:27" x14ac:dyDescent="0.2">
      <c r="Q139" s="91"/>
      <c r="R139" s="90"/>
      <c r="S139" s="42"/>
      <c r="T139" s="42"/>
      <c r="U139" s="90"/>
      <c r="V139" s="90"/>
      <c r="W139" s="90"/>
      <c r="X139" s="90"/>
      <c r="Y139" s="91"/>
      <c r="Z139" s="22"/>
      <c r="AA139" s="22"/>
    </row>
    <row r="140" spans="16:27" x14ac:dyDescent="0.2">
      <c r="Q140" s="91"/>
    </row>
    <row r="141" spans="16:27" x14ac:dyDescent="0.2">
      <c r="Q141" s="91"/>
    </row>
  </sheetData>
  <mergeCells count="22">
    <mergeCell ref="Q97:R97"/>
    <mergeCell ref="T119:Y119"/>
    <mergeCell ref="T120:Y120"/>
    <mergeCell ref="T73:Y73"/>
    <mergeCell ref="T74:Y74"/>
    <mergeCell ref="Q75:R75"/>
    <mergeCell ref="Q94:AA94"/>
    <mergeCell ref="T95:Y95"/>
    <mergeCell ref="T96:Y96"/>
    <mergeCell ref="Q2:AA2"/>
    <mergeCell ref="Q72:AA72"/>
    <mergeCell ref="Q3:R3"/>
    <mergeCell ref="Q22:AA22"/>
    <mergeCell ref="AC26:AL26"/>
    <mergeCell ref="T23:Y23"/>
    <mergeCell ref="AC27:AL28"/>
    <mergeCell ref="T24:Y24"/>
    <mergeCell ref="Q25:R25"/>
    <mergeCell ref="Q49:AA49"/>
    <mergeCell ref="T50:Y50"/>
    <mergeCell ref="T51:Y51"/>
    <mergeCell ref="Q52:R52"/>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933F-8AAC-1340-9EE4-63AE3DBEDAB6}">
  <dimension ref="B3:AU130"/>
  <sheetViews>
    <sheetView topLeftCell="J72" zoomScale="68" workbookViewId="0">
      <selection activeCell="S120" sqref="S120:W120"/>
    </sheetView>
  </sheetViews>
  <sheetFormatPr baseColWidth="10" defaultRowHeight="15" x14ac:dyDescent="0.2"/>
  <sheetData>
    <row r="3" spans="2:23" x14ac:dyDescent="0.2">
      <c r="K3" t="s">
        <v>107</v>
      </c>
    </row>
    <row r="5" spans="2:23" x14ac:dyDescent="0.2">
      <c r="B5" s="109" t="s">
        <v>109</v>
      </c>
      <c r="C5" s="7" t="s">
        <v>34</v>
      </c>
      <c r="D5" s="8">
        <v>5</v>
      </c>
      <c r="E5" s="8">
        <v>10</v>
      </c>
      <c r="F5" s="8">
        <v>15</v>
      </c>
      <c r="G5" s="8">
        <v>20</v>
      </c>
      <c r="H5" s="8">
        <v>25</v>
      </c>
      <c r="I5" s="8">
        <v>30</v>
      </c>
    </row>
    <row r="6" spans="2:23" ht="19" x14ac:dyDescent="0.25">
      <c r="B6" s="109" t="s">
        <v>96</v>
      </c>
      <c r="C6" s="105">
        <f>AVERAGE(Q11:Q24)</f>
        <v>37.020909090909093</v>
      </c>
      <c r="D6" s="105">
        <f t="shared" ref="D6:I6" si="0">AVERAGE(R11:R24)</f>
        <v>37.009230769230768</v>
      </c>
      <c r="E6" s="105">
        <f t="shared" si="0"/>
        <v>36.950714285714284</v>
      </c>
      <c r="F6" s="105">
        <f t="shared" si="0"/>
        <v>36.927692307692311</v>
      </c>
      <c r="G6" s="105">
        <f t="shared" si="0"/>
        <v>36.442857142857136</v>
      </c>
      <c r="H6" s="105">
        <f t="shared" si="0"/>
        <v>37.087272727272726</v>
      </c>
      <c r="I6" s="105">
        <f t="shared" si="0"/>
        <v>37.39</v>
      </c>
      <c r="M6" s="125" t="s">
        <v>0</v>
      </c>
      <c r="N6" s="125"/>
      <c r="O6" s="125"/>
      <c r="P6" s="125"/>
      <c r="Q6" s="125"/>
      <c r="R6" s="125"/>
      <c r="S6" s="125"/>
      <c r="T6" s="125"/>
      <c r="U6" s="125"/>
      <c r="V6" s="125"/>
      <c r="W6" s="125"/>
    </row>
    <row r="7" spans="2:23" x14ac:dyDescent="0.2">
      <c r="B7" s="109" t="s">
        <v>54</v>
      </c>
      <c r="C7" s="105">
        <f>STDEV(Q11:Q24)</f>
        <v>0.94950992143794488</v>
      </c>
      <c r="D7" s="105">
        <f t="shared" ref="D7:I7" si="1">STDEV(R11:R24)</f>
        <v>1.1100109724567413</v>
      </c>
      <c r="E7" s="105">
        <f t="shared" si="1"/>
        <v>1.6958703882155544</v>
      </c>
      <c r="F7" s="105">
        <f t="shared" si="1"/>
        <v>1.8318622302916865</v>
      </c>
      <c r="G7" s="105">
        <f t="shared" si="1"/>
        <v>2.8669856283920558</v>
      </c>
      <c r="H7" s="105">
        <f t="shared" si="1"/>
        <v>1.9084501089056056</v>
      </c>
      <c r="I7" s="105">
        <f t="shared" si="1"/>
        <v>1.5987836285467425</v>
      </c>
      <c r="M7" s="119" t="s">
        <v>32</v>
      </c>
      <c r="N7" s="119"/>
      <c r="O7" s="119"/>
      <c r="P7" s="119"/>
      <c r="Q7" s="119"/>
      <c r="R7" s="119"/>
      <c r="S7" s="119"/>
      <c r="T7" s="119"/>
      <c r="U7" s="119"/>
      <c r="V7" s="119"/>
      <c r="W7" s="119"/>
    </row>
    <row r="8" spans="2:23" x14ac:dyDescent="0.2">
      <c r="M8" s="119"/>
      <c r="N8" s="119"/>
      <c r="O8" s="119"/>
      <c r="P8" s="119"/>
      <c r="Q8" s="119"/>
      <c r="R8" s="119"/>
      <c r="S8" s="119"/>
      <c r="T8" s="119"/>
      <c r="U8" s="119"/>
      <c r="V8" s="119"/>
      <c r="W8" s="119"/>
    </row>
    <row r="9" spans="2:23" x14ac:dyDescent="0.2">
      <c r="B9" s="109" t="s">
        <v>113</v>
      </c>
      <c r="C9" s="7" t="s">
        <v>34</v>
      </c>
      <c r="D9" s="8">
        <v>5</v>
      </c>
      <c r="E9" s="8">
        <v>10</v>
      </c>
      <c r="F9" s="8">
        <v>15</v>
      </c>
      <c r="G9" s="8">
        <v>20</v>
      </c>
      <c r="H9" s="8">
        <v>25</v>
      </c>
      <c r="I9" s="8">
        <v>30</v>
      </c>
      <c r="M9" s="121" t="s">
        <v>4</v>
      </c>
      <c r="N9" s="121"/>
      <c r="O9" s="8" t="s">
        <v>7</v>
      </c>
      <c r="P9" s="7" t="s">
        <v>66</v>
      </c>
      <c r="Q9" s="7" t="s">
        <v>34</v>
      </c>
      <c r="R9" s="8">
        <v>5</v>
      </c>
      <c r="S9" s="8">
        <v>10</v>
      </c>
      <c r="T9" s="8">
        <v>15</v>
      </c>
      <c r="U9" s="8">
        <v>20</v>
      </c>
      <c r="V9" s="8">
        <v>25</v>
      </c>
      <c r="W9" s="8">
        <v>30</v>
      </c>
    </row>
    <row r="10" spans="2:23" x14ac:dyDescent="0.2">
      <c r="B10" s="109" t="s">
        <v>96</v>
      </c>
      <c r="C10" s="105">
        <f>AVERAGE(Q32:Q45)</f>
        <v>80.642857142857139</v>
      </c>
      <c r="D10" s="105">
        <f t="shared" ref="D10:I10" si="2">AVERAGE(R32:R45)</f>
        <v>124.84615384615384</v>
      </c>
      <c r="E10" s="105">
        <f t="shared" si="2"/>
        <v>135.07142857142858</v>
      </c>
      <c r="F10" s="105">
        <f t="shared" si="2"/>
        <v>138.38461538461539</v>
      </c>
      <c r="G10" s="105">
        <f t="shared" si="2"/>
        <v>143.07142857142858</v>
      </c>
      <c r="H10" s="105">
        <f t="shared" si="2"/>
        <v>148.54545454545453</v>
      </c>
      <c r="I10" s="105">
        <f t="shared" si="2"/>
        <v>151.58333333333334</v>
      </c>
      <c r="M10" s="8" t="s">
        <v>5</v>
      </c>
      <c r="N10" s="8" t="s">
        <v>6</v>
      </c>
      <c r="O10" s="8"/>
      <c r="P10" s="7"/>
      <c r="Q10" s="7"/>
      <c r="R10" s="8"/>
      <c r="S10" s="8"/>
      <c r="T10" s="8"/>
      <c r="U10" s="8"/>
      <c r="V10" s="8"/>
      <c r="W10" s="8"/>
    </row>
    <row r="11" spans="2:23" x14ac:dyDescent="0.2">
      <c r="B11" s="109" t="s">
        <v>54</v>
      </c>
      <c r="C11" s="105">
        <f>STDEV(Q32:Q45)</f>
        <v>12.219827160159678</v>
      </c>
      <c r="D11" s="105">
        <f t="shared" ref="D11:I11" si="3">STDEV(R32:R45)</f>
        <v>13.631129531615958</v>
      </c>
      <c r="E11" s="105">
        <f t="shared" si="3"/>
        <v>11.77653655311328</v>
      </c>
      <c r="F11" s="105">
        <f t="shared" si="3"/>
        <v>13.598642466183046</v>
      </c>
      <c r="G11" s="105">
        <f t="shared" si="3"/>
        <v>14.231407767082182</v>
      </c>
      <c r="H11" s="105">
        <f t="shared" si="3"/>
        <v>17.500649338602454</v>
      </c>
      <c r="I11" s="105">
        <f t="shared" si="3"/>
        <v>18.143159659338398</v>
      </c>
      <c r="L11">
        <v>1</v>
      </c>
      <c r="M11" s="71" t="s">
        <v>68</v>
      </c>
      <c r="N11" s="39">
        <v>1</v>
      </c>
      <c r="O11" s="9" t="s">
        <v>30</v>
      </c>
      <c r="P11" s="9" t="s">
        <v>60</v>
      </c>
      <c r="Q11" s="39" t="s">
        <v>63</v>
      </c>
      <c r="R11" s="58">
        <v>35</v>
      </c>
      <c r="S11" s="58">
        <v>34</v>
      </c>
      <c r="T11" s="58">
        <v>33</v>
      </c>
      <c r="U11" s="58">
        <v>34</v>
      </c>
      <c r="V11" s="58">
        <v>35</v>
      </c>
      <c r="W11" s="58">
        <v>35</v>
      </c>
    </row>
    <row r="12" spans="2:23" x14ac:dyDescent="0.2">
      <c r="L12">
        <v>2</v>
      </c>
      <c r="M12" s="71" t="s">
        <v>69</v>
      </c>
      <c r="N12" s="39">
        <v>2</v>
      </c>
      <c r="O12" s="9" t="s">
        <v>30</v>
      </c>
      <c r="P12" s="9" t="s">
        <v>60</v>
      </c>
      <c r="Q12" s="58">
        <v>37.700000000000003</v>
      </c>
      <c r="R12" s="58" t="s">
        <v>63</v>
      </c>
      <c r="S12" s="58">
        <v>37.700000000000003</v>
      </c>
      <c r="T12" s="58" t="s">
        <v>63</v>
      </c>
      <c r="U12" s="58">
        <v>28.27</v>
      </c>
      <c r="V12" s="58" t="s">
        <v>63</v>
      </c>
      <c r="W12" s="58">
        <v>38.4</v>
      </c>
    </row>
    <row r="13" spans="2:23" x14ac:dyDescent="0.2">
      <c r="B13" s="109" t="s">
        <v>110</v>
      </c>
      <c r="C13" s="7" t="s">
        <v>34</v>
      </c>
      <c r="D13" s="8">
        <v>5</v>
      </c>
      <c r="E13" s="8">
        <v>10</v>
      </c>
      <c r="F13" s="8">
        <v>15</v>
      </c>
      <c r="G13" s="8">
        <v>20</v>
      </c>
      <c r="H13" s="8">
        <v>25</v>
      </c>
      <c r="I13" s="8">
        <v>30</v>
      </c>
      <c r="L13">
        <v>3</v>
      </c>
      <c r="M13" s="71" t="s">
        <v>70</v>
      </c>
      <c r="N13" s="39">
        <v>3</v>
      </c>
      <c r="O13" s="9" t="s">
        <v>44</v>
      </c>
      <c r="P13" s="9" t="s">
        <v>60</v>
      </c>
      <c r="Q13" s="39" t="s">
        <v>63</v>
      </c>
      <c r="R13" s="58">
        <v>38.06</v>
      </c>
      <c r="S13" s="39">
        <v>38.299999999999997</v>
      </c>
      <c r="T13" s="39">
        <v>38.200000000000003</v>
      </c>
      <c r="U13" s="39">
        <v>38.200000000000003</v>
      </c>
      <c r="V13" s="39">
        <v>38.299999999999997</v>
      </c>
      <c r="W13" s="39">
        <v>38.299999999999997</v>
      </c>
    </row>
    <row r="14" spans="2:23" x14ac:dyDescent="0.2">
      <c r="B14" s="109" t="s">
        <v>96</v>
      </c>
      <c r="C14" s="105">
        <f>AVERAGE(AL32:AL45)</f>
        <v>114.09090909090909</v>
      </c>
      <c r="D14" s="105">
        <f t="shared" ref="D14:I14" si="4">AVERAGE(AM32:AM45)</f>
        <v>110.27272727272727</v>
      </c>
      <c r="E14" s="105">
        <f t="shared" si="4"/>
        <v>104.4</v>
      </c>
      <c r="F14" s="105">
        <f t="shared" si="4"/>
        <v>103</v>
      </c>
      <c r="G14" s="105">
        <f t="shared" si="4"/>
        <v>97.2</v>
      </c>
      <c r="H14" s="105">
        <f t="shared" si="4"/>
        <v>96.75</v>
      </c>
      <c r="I14" s="105">
        <f t="shared" si="4"/>
        <v>95.875</v>
      </c>
      <c r="L14">
        <v>4</v>
      </c>
      <c r="M14" s="71" t="s">
        <v>71</v>
      </c>
      <c r="N14" s="39">
        <v>4</v>
      </c>
      <c r="O14" s="9" t="s">
        <v>44</v>
      </c>
      <c r="P14" s="9" t="s">
        <v>60</v>
      </c>
      <c r="Q14" s="39">
        <v>34.799999999999997</v>
      </c>
      <c r="R14" s="39">
        <v>34.799999999999997</v>
      </c>
      <c r="S14" s="39">
        <v>32.4</v>
      </c>
      <c r="T14" s="39">
        <v>32.9</v>
      </c>
      <c r="U14" s="39">
        <v>32.9</v>
      </c>
      <c r="V14" s="39">
        <v>32.299999999999997</v>
      </c>
      <c r="W14" s="39">
        <v>33.6</v>
      </c>
    </row>
    <row r="15" spans="2:23" x14ac:dyDescent="0.2">
      <c r="B15" s="109" t="s">
        <v>54</v>
      </c>
      <c r="C15" s="105">
        <f>STDEV(AL32:AL45)</f>
        <v>18.239816585999673</v>
      </c>
      <c r="D15" s="105">
        <f t="shared" ref="D15:I15" si="5">STDEV(AM32:AM45)</f>
        <v>18.45042497662811</v>
      </c>
      <c r="E15" s="105">
        <f t="shared" si="5"/>
        <v>18.30118393255837</v>
      </c>
      <c r="F15" s="105">
        <f t="shared" si="5"/>
        <v>18.330302779823359</v>
      </c>
      <c r="G15" s="105">
        <f t="shared" si="5"/>
        <v>17.573970651063611</v>
      </c>
      <c r="H15" s="105">
        <f t="shared" si="5"/>
        <v>15.350663084793997</v>
      </c>
      <c r="I15" s="105">
        <f t="shared" si="5"/>
        <v>14.196956414266102</v>
      </c>
      <c r="L15">
        <v>5</v>
      </c>
      <c r="M15" s="71" t="s">
        <v>72</v>
      </c>
      <c r="N15" s="39">
        <v>5</v>
      </c>
      <c r="O15" s="9" t="s">
        <v>44</v>
      </c>
      <c r="P15" s="9" t="s">
        <v>60</v>
      </c>
      <c r="Q15" s="39">
        <v>37.6</v>
      </c>
      <c r="R15" s="39">
        <v>37.9</v>
      </c>
      <c r="S15" s="39">
        <v>38.1</v>
      </c>
      <c r="T15" s="39">
        <v>38.299999999999997</v>
      </c>
      <c r="U15" s="39">
        <v>38.5</v>
      </c>
      <c r="V15" s="39">
        <v>38.799999999999997</v>
      </c>
      <c r="W15" s="39">
        <v>39</v>
      </c>
    </row>
    <row r="16" spans="2:23" x14ac:dyDescent="0.2">
      <c r="L16">
        <v>6</v>
      </c>
      <c r="M16" s="71" t="s">
        <v>73</v>
      </c>
      <c r="N16" s="39">
        <v>6</v>
      </c>
      <c r="O16" s="9" t="s">
        <v>44</v>
      </c>
      <c r="P16" s="9" t="s">
        <v>60</v>
      </c>
      <c r="Q16" s="58">
        <v>37.96</v>
      </c>
      <c r="R16" s="58">
        <v>37.99</v>
      </c>
      <c r="S16" s="58">
        <v>38.07</v>
      </c>
      <c r="T16" s="58">
        <v>38.1</v>
      </c>
      <c r="U16" s="58">
        <v>38.14</v>
      </c>
      <c r="V16" s="58">
        <v>38.159999999999997</v>
      </c>
      <c r="W16" s="58">
        <v>38.18</v>
      </c>
    </row>
    <row r="17" spans="2:47" x14ac:dyDescent="0.2">
      <c r="B17" s="109" t="s">
        <v>114</v>
      </c>
      <c r="C17" s="7" t="s">
        <v>34</v>
      </c>
      <c r="D17" s="8">
        <v>5</v>
      </c>
      <c r="E17" s="8">
        <v>10</v>
      </c>
      <c r="F17" s="8">
        <v>15</v>
      </c>
      <c r="G17" s="8">
        <v>20</v>
      </c>
      <c r="H17" s="8">
        <v>25</v>
      </c>
      <c r="I17" s="8">
        <v>30</v>
      </c>
      <c r="L17">
        <v>7</v>
      </c>
      <c r="M17" s="71" t="s">
        <v>76</v>
      </c>
      <c r="N17" s="39">
        <v>9</v>
      </c>
      <c r="O17" s="9" t="s">
        <v>55</v>
      </c>
      <c r="P17" s="39" t="s">
        <v>56</v>
      </c>
      <c r="Q17" s="39">
        <v>36.799999999999997</v>
      </c>
      <c r="R17" s="39">
        <v>37</v>
      </c>
      <c r="S17" s="39">
        <v>37.1</v>
      </c>
      <c r="T17" s="39">
        <v>37.200000000000003</v>
      </c>
      <c r="U17" s="39">
        <v>37.200000000000003</v>
      </c>
      <c r="V17" s="39">
        <v>37.299999999999997</v>
      </c>
      <c r="W17" s="39">
        <v>37.4</v>
      </c>
    </row>
    <row r="18" spans="2:47" x14ac:dyDescent="0.2">
      <c r="B18" s="109" t="s">
        <v>96</v>
      </c>
      <c r="C18" s="105">
        <f>AVERAGE(Q58:Q71)</f>
        <v>1.3428571428571432</v>
      </c>
      <c r="D18" s="105" t="s">
        <v>63</v>
      </c>
      <c r="E18" s="105">
        <f t="shared" ref="E18:I18" si="6">AVERAGE(S58:S71)</f>
        <v>2.08</v>
      </c>
      <c r="F18" s="105" t="s">
        <v>63</v>
      </c>
      <c r="G18" s="105">
        <f t="shared" si="6"/>
        <v>2.4888888888888885</v>
      </c>
      <c r="H18" s="105" t="s">
        <v>63</v>
      </c>
      <c r="I18" s="105">
        <f t="shared" si="6"/>
        <v>2.6076923076923078</v>
      </c>
      <c r="L18">
        <v>8</v>
      </c>
      <c r="M18" s="71" t="s">
        <v>77</v>
      </c>
      <c r="N18" s="39">
        <v>10</v>
      </c>
      <c r="O18" s="9" t="s">
        <v>58</v>
      </c>
      <c r="P18" s="39" t="s">
        <v>59</v>
      </c>
      <c r="Q18" s="39">
        <v>35.700000000000003</v>
      </c>
      <c r="R18" s="39">
        <v>35.700000000000003</v>
      </c>
      <c r="S18" s="39">
        <v>36.299999999999997</v>
      </c>
      <c r="T18" s="39">
        <v>36.5</v>
      </c>
      <c r="U18" s="39">
        <v>36.5</v>
      </c>
      <c r="V18" s="39">
        <v>36.6</v>
      </c>
      <c r="W18" s="39">
        <v>36.700000000000003</v>
      </c>
    </row>
    <row r="19" spans="2:47" x14ac:dyDescent="0.2">
      <c r="B19" s="109" t="s">
        <v>54</v>
      </c>
      <c r="C19" s="105">
        <f>STDEV(Q58:Q71)</f>
        <v>0.28746715053613064</v>
      </c>
      <c r="D19" s="105" t="s">
        <v>63</v>
      </c>
      <c r="E19" s="105">
        <f t="shared" ref="E19:I19" si="7">STDEV(S58:S71)</f>
        <v>0.8202980488145073</v>
      </c>
      <c r="F19" s="105" t="s">
        <v>63</v>
      </c>
      <c r="G19" s="105">
        <f t="shared" si="7"/>
        <v>1.063537075569589</v>
      </c>
      <c r="H19" s="105" t="s">
        <v>63</v>
      </c>
      <c r="I19" s="105">
        <f t="shared" si="7"/>
        <v>1.1441602003664366</v>
      </c>
      <c r="L19">
        <v>9</v>
      </c>
      <c r="M19" s="71" t="s">
        <v>78</v>
      </c>
      <c r="N19" s="39">
        <v>11</v>
      </c>
      <c r="O19" s="9" t="s">
        <v>58</v>
      </c>
      <c r="P19" s="39" t="s">
        <v>59</v>
      </c>
      <c r="Q19" s="58">
        <v>37.6</v>
      </c>
      <c r="R19" s="58">
        <v>37.6</v>
      </c>
      <c r="S19" s="58">
        <v>37.799999999999997</v>
      </c>
      <c r="T19" s="58">
        <v>37.799999999999997</v>
      </c>
      <c r="U19" s="58">
        <v>37.9</v>
      </c>
      <c r="V19" s="58">
        <v>37.9</v>
      </c>
      <c r="W19" s="58">
        <v>38</v>
      </c>
    </row>
    <row r="20" spans="2:47" x14ac:dyDescent="0.2">
      <c r="L20">
        <v>10</v>
      </c>
      <c r="M20" s="71" t="s">
        <v>81</v>
      </c>
      <c r="N20" s="39">
        <v>14</v>
      </c>
      <c r="O20" s="9" t="s">
        <v>58</v>
      </c>
      <c r="P20" s="39" t="s">
        <v>56</v>
      </c>
      <c r="Q20" s="39">
        <v>37.200000000000003</v>
      </c>
      <c r="R20" s="39">
        <v>37.200000000000003</v>
      </c>
      <c r="S20" s="39">
        <v>37.200000000000003</v>
      </c>
      <c r="T20" s="39">
        <v>37.299999999999997</v>
      </c>
      <c r="U20" s="39">
        <v>37.4</v>
      </c>
      <c r="V20" s="39">
        <v>37.4</v>
      </c>
      <c r="W20" s="39">
        <v>37.700000000000003</v>
      </c>
    </row>
    <row r="21" spans="2:47" x14ac:dyDescent="0.2">
      <c r="B21" s="109" t="s">
        <v>115</v>
      </c>
      <c r="C21" s="7" t="s">
        <v>34</v>
      </c>
      <c r="D21" s="8">
        <v>5</v>
      </c>
      <c r="E21" s="8">
        <v>10</v>
      </c>
      <c r="F21" s="8">
        <v>15</v>
      </c>
      <c r="G21" s="8">
        <v>20</v>
      </c>
      <c r="H21" s="8">
        <v>25</v>
      </c>
      <c r="I21" s="8">
        <v>30</v>
      </c>
      <c r="L21">
        <v>11</v>
      </c>
      <c r="M21" s="71" t="s">
        <v>82</v>
      </c>
      <c r="N21" s="39">
        <v>15</v>
      </c>
      <c r="O21" s="9" t="s">
        <v>55</v>
      </c>
      <c r="P21" s="39" t="s">
        <v>56</v>
      </c>
      <c r="Q21" s="39">
        <v>37.299999999999997</v>
      </c>
      <c r="R21" s="39">
        <v>37.6</v>
      </c>
      <c r="S21" s="39">
        <v>37.9</v>
      </c>
      <c r="T21" s="39">
        <v>38.1</v>
      </c>
      <c r="U21" s="39">
        <v>38.299999999999997</v>
      </c>
      <c r="V21" s="39">
        <v>38.6</v>
      </c>
      <c r="W21" s="39">
        <v>38.799999999999997</v>
      </c>
    </row>
    <row r="22" spans="2:47" x14ac:dyDescent="0.2">
      <c r="B22" s="109" t="s">
        <v>96</v>
      </c>
      <c r="C22" t="s">
        <v>63</v>
      </c>
      <c r="D22" s="105">
        <f t="shared" ref="D22:I22" si="8">AVERAGE(R84:R97)</f>
        <v>5.5384615384615383</v>
      </c>
      <c r="E22" s="105">
        <f t="shared" si="8"/>
        <v>6.9285714285714288</v>
      </c>
      <c r="F22" s="105">
        <f t="shared" si="8"/>
        <v>7.3076923076923075</v>
      </c>
      <c r="G22" s="105">
        <f t="shared" si="8"/>
        <v>8.3571428571428577</v>
      </c>
      <c r="H22" s="105">
        <f t="shared" si="8"/>
        <v>8.0909090909090917</v>
      </c>
      <c r="I22" s="105">
        <f t="shared" si="8"/>
        <v>9</v>
      </c>
      <c r="L22">
        <v>12</v>
      </c>
      <c r="M22" s="71" t="s">
        <v>83</v>
      </c>
      <c r="N22" s="39">
        <v>16</v>
      </c>
      <c r="O22" s="9" t="s">
        <v>58</v>
      </c>
      <c r="P22" s="39" t="s">
        <v>56</v>
      </c>
      <c r="Q22" s="39">
        <v>37.4</v>
      </c>
      <c r="R22" s="39">
        <v>37.5</v>
      </c>
      <c r="S22" s="39">
        <v>37.5</v>
      </c>
      <c r="T22" s="39">
        <v>37.5</v>
      </c>
      <c r="U22" s="39">
        <v>37.5</v>
      </c>
      <c r="V22" s="39">
        <v>37.6</v>
      </c>
      <c r="W22" s="39">
        <v>37.6</v>
      </c>
    </row>
    <row r="23" spans="2:47" x14ac:dyDescent="0.2">
      <c r="B23" s="109" t="s">
        <v>54</v>
      </c>
      <c r="C23" t="s">
        <v>63</v>
      </c>
      <c r="D23" s="105">
        <f t="shared" ref="D23:I23" si="9">STDEV(R84:R97)</f>
        <v>3.6197464141240752</v>
      </c>
      <c r="E23" s="105">
        <f t="shared" si="9"/>
        <v>3.4964660337653397</v>
      </c>
      <c r="F23" s="105">
        <f t="shared" si="9"/>
        <v>3.7279264876652132</v>
      </c>
      <c r="G23" s="105">
        <f t="shared" si="9"/>
        <v>3.7948779823729377</v>
      </c>
      <c r="H23" s="105">
        <f t="shared" si="9"/>
        <v>3.7803318757629056</v>
      </c>
      <c r="I23" s="105">
        <f t="shared" si="9"/>
        <v>3.8376128944009875</v>
      </c>
      <c r="L23">
        <v>13</v>
      </c>
      <c r="M23" s="71" t="s">
        <v>87</v>
      </c>
      <c r="N23" s="39">
        <v>17</v>
      </c>
      <c r="O23" s="39" t="s">
        <v>58</v>
      </c>
      <c r="P23" s="39" t="s">
        <v>60</v>
      </c>
      <c r="Q23" s="39" t="s">
        <v>63</v>
      </c>
      <c r="R23" s="39">
        <v>37.520000000000003</v>
      </c>
      <c r="S23" s="39">
        <v>37.619999999999997</v>
      </c>
      <c r="T23" s="39">
        <v>37.71</v>
      </c>
      <c r="U23" s="39">
        <v>37.799999999999997</v>
      </c>
      <c r="V23" s="39" t="s">
        <v>63</v>
      </c>
      <c r="W23" s="39" t="s">
        <v>63</v>
      </c>
    </row>
    <row r="24" spans="2:47" x14ac:dyDescent="0.2">
      <c r="L24">
        <v>14</v>
      </c>
      <c r="M24" s="71" t="s">
        <v>88</v>
      </c>
      <c r="N24" s="39">
        <v>18</v>
      </c>
      <c r="O24" s="39" t="s">
        <v>58</v>
      </c>
      <c r="P24" s="39" t="s">
        <v>89</v>
      </c>
      <c r="Q24" s="9">
        <v>37.17</v>
      </c>
      <c r="R24" s="9">
        <v>37.25</v>
      </c>
      <c r="S24" s="9">
        <v>37.32</v>
      </c>
      <c r="T24" s="9">
        <v>37.450000000000003</v>
      </c>
      <c r="U24" s="9">
        <v>37.590000000000003</v>
      </c>
      <c r="V24" s="39"/>
      <c r="W24" s="39"/>
    </row>
    <row r="25" spans="2:47" x14ac:dyDescent="0.2">
      <c r="B25" s="109" t="s">
        <v>112</v>
      </c>
      <c r="C25" s="7" t="s">
        <v>34</v>
      </c>
      <c r="D25" s="8">
        <v>5</v>
      </c>
      <c r="E25" s="8">
        <v>10</v>
      </c>
      <c r="F25" s="8">
        <v>15</v>
      </c>
      <c r="G25" s="8">
        <v>20</v>
      </c>
      <c r="H25" s="8">
        <v>25</v>
      </c>
      <c r="I25" s="8">
        <v>30</v>
      </c>
    </row>
    <row r="26" spans="2:47" x14ac:dyDescent="0.2">
      <c r="B26" s="109" t="s">
        <v>96</v>
      </c>
      <c r="C26" s="105" t="s">
        <v>63</v>
      </c>
      <c r="D26" s="105">
        <f t="shared" ref="D26:I26" si="10">AVERAGE(R110:R123)</f>
        <v>1.6325855961094229</v>
      </c>
      <c r="E26" s="105">
        <f t="shared" si="10"/>
        <v>1.9936990853142773</v>
      </c>
      <c r="F26" s="105">
        <f t="shared" si="10"/>
        <v>1.9453902866035349</v>
      </c>
      <c r="G26" s="105">
        <f t="shared" si="10"/>
        <v>2.3435253144590962</v>
      </c>
      <c r="H26" s="105" t="s">
        <v>63</v>
      </c>
      <c r="I26" s="105">
        <f t="shared" si="10"/>
        <v>2.4263636363636363</v>
      </c>
    </row>
    <row r="27" spans="2:47" ht="19" x14ac:dyDescent="0.25">
      <c r="B27" s="109" t="s">
        <v>54</v>
      </c>
      <c r="C27" s="105" t="s">
        <v>63</v>
      </c>
      <c r="D27" s="105">
        <f t="shared" ref="D27:I27" si="11">STDEV(R110:R123)</f>
        <v>0.80942375374704589</v>
      </c>
      <c r="E27" s="105">
        <f t="shared" si="11"/>
        <v>0.70537206599156477</v>
      </c>
      <c r="F27" s="105">
        <f t="shared" si="11"/>
        <v>1.6409889188423139</v>
      </c>
      <c r="G27" s="105">
        <f t="shared" si="11"/>
        <v>0.78009260395371494</v>
      </c>
      <c r="H27" s="105" t="s">
        <v>63</v>
      </c>
      <c r="I27" s="105">
        <f t="shared" si="11"/>
        <v>0.8420958701629272</v>
      </c>
      <c r="M27" s="25" t="s">
        <v>14</v>
      </c>
      <c r="N27" s="25"/>
      <c r="O27" s="25"/>
      <c r="P27" s="26"/>
      <c r="Q27" s="26"/>
      <c r="R27" s="26"/>
      <c r="S27" s="26"/>
      <c r="T27" s="26"/>
      <c r="U27" s="26"/>
      <c r="V27" s="27"/>
      <c r="W27" s="28"/>
      <c r="Z27" s="25" t="s">
        <v>14</v>
      </c>
      <c r="AA27" s="25"/>
      <c r="AB27" s="25"/>
      <c r="AC27" s="26"/>
      <c r="AD27" s="26"/>
      <c r="AE27" s="26"/>
      <c r="AF27" s="26"/>
      <c r="AG27" s="26"/>
      <c r="AH27" s="26"/>
      <c r="AI27" s="27"/>
      <c r="AJ27" s="28"/>
      <c r="AL27" s="125" t="s">
        <v>12</v>
      </c>
      <c r="AM27" s="125"/>
      <c r="AN27" s="125"/>
      <c r="AO27" s="125"/>
      <c r="AP27" s="125"/>
      <c r="AQ27" s="125"/>
      <c r="AR27" s="125"/>
      <c r="AS27" s="125"/>
      <c r="AT27" s="125"/>
      <c r="AU27" s="125"/>
    </row>
    <row r="28" spans="2:47" x14ac:dyDescent="0.2">
      <c r="M28" s="1"/>
      <c r="N28" s="1"/>
      <c r="O28" s="1"/>
      <c r="P28" s="119" t="s">
        <v>33</v>
      </c>
      <c r="Q28" s="119"/>
      <c r="R28" s="119"/>
      <c r="S28" s="119"/>
      <c r="T28" s="119"/>
      <c r="U28" s="119"/>
      <c r="V28" s="5"/>
      <c r="W28" s="14"/>
      <c r="Z28" s="1"/>
      <c r="AA28" s="1"/>
      <c r="AB28" s="1"/>
      <c r="AC28" s="119" t="s">
        <v>33</v>
      </c>
      <c r="AD28" s="119"/>
      <c r="AE28" s="119"/>
      <c r="AF28" s="119"/>
      <c r="AG28" s="119"/>
      <c r="AH28" s="119"/>
      <c r="AI28" s="5"/>
      <c r="AJ28" s="14"/>
      <c r="AL28" s="119" t="s">
        <v>1</v>
      </c>
      <c r="AM28" s="119"/>
      <c r="AN28" s="119"/>
      <c r="AO28" s="119"/>
      <c r="AP28" s="119"/>
      <c r="AQ28" s="119"/>
      <c r="AR28" s="119"/>
      <c r="AS28" s="119"/>
      <c r="AT28" s="119"/>
      <c r="AU28" s="119"/>
    </row>
    <row r="29" spans="2:47" x14ac:dyDescent="0.2">
      <c r="B29" s="109" t="s">
        <v>19</v>
      </c>
      <c r="C29" s="7" t="s">
        <v>34</v>
      </c>
      <c r="D29" s="8">
        <v>5</v>
      </c>
      <c r="E29" s="8">
        <v>10</v>
      </c>
      <c r="F29" s="8">
        <v>15</v>
      </c>
      <c r="G29" s="8">
        <v>20</v>
      </c>
      <c r="H29" s="8">
        <v>25</v>
      </c>
      <c r="I29" s="8">
        <v>30</v>
      </c>
      <c r="M29" s="2"/>
      <c r="N29" s="2"/>
      <c r="O29" s="2"/>
      <c r="P29" s="120" t="s">
        <v>2</v>
      </c>
      <c r="Q29" s="120"/>
      <c r="R29" s="120"/>
      <c r="S29" s="120"/>
      <c r="T29" s="120"/>
      <c r="U29" s="120"/>
      <c r="V29" s="6"/>
      <c r="W29" s="14"/>
      <c r="Z29" s="2"/>
      <c r="AA29" s="2"/>
      <c r="AB29" s="2"/>
      <c r="AC29" s="120" t="s">
        <v>2</v>
      </c>
      <c r="AD29" s="120"/>
      <c r="AE29" s="120"/>
      <c r="AF29" s="120"/>
      <c r="AG29" s="120"/>
      <c r="AH29" s="120"/>
      <c r="AI29" s="6"/>
      <c r="AJ29" s="14"/>
      <c r="AL29" s="119"/>
      <c r="AM29" s="119"/>
      <c r="AN29" s="119"/>
      <c r="AO29" s="119"/>
      <c r="AP29" s="119"/>
      <c r="AQ29" s="119"/>
      <c r="AR29" s="119"/>
      <c r="AS29" s="119"/>
      <c r="AT29" s="119"/>
      <c r="AU29" s="119"/>
    </row>
    <row r="30" spans="2:47" x14ac:dyDescent="0.2">
      <c r="B30" s="109" t="s">
        <v>96</v>
      </c>
      <c r="C30" s="105" t="s">
        <v>63</v>
      </c>
      <c r="D30" s="105">
        <f t="shared" ref="D30:I30" si="12">AVERAGE(AD110:AD123)</f>
        <v>30.263929480060419</v>
      </c>
      <c r="E30" s="105">
        <f t="shared" si="12"/>
        <v>41.775856120126306</v>
      </c>
      <c r="F30" s="105">
        <f t="shared" si="12"/>
        <v>41.239219506848457</v>
      </c>
      <c r="G30" s="105">
        <f t="shared" si="12"/>
        <v>47.509282981511511</v>
      </c>
      <c r="H30" s="105" t="s">
        <v>63</v>
      </c>
      <c r="I30" s="105">
        <f t="shared" si="12"/>
        <v>49.963636363636354</v>
      </c>
      <c r="M30" s="121" t="s">
        <v>4</v>
      </c>
      <c r="N30" s="121"/>
      <c r="O30" s="8" t="s">
        <v>7</v>
      </c>
      <c r="P30" s="7" t="s">
        <v>3</v>
      </c>
      <c r="Q30" s="7" t="s">
        <v>34</v>
      </c>
      <c r="R30" s="8">
        <v>5</v>
      </c>
      <c r="S30" s="8">
        <v>10</v>
      </c>
      <c r="T30" s="8">
        <v>15</v>
      </c>
      <c r="U30" s="8">
        <v>20</v>
      </c>
      <c r="V30" s="8">
        <v>25</v>
      </c>
      <c r="W30" s="8">
        <v>30</v>
      </c>
      <c r="Z30" s="121" t="s">
        <v>4</v>
      </c>
      <c r="AA30" s="121"/>
      <c r="AB30" s="8" t="s">
        <v>7</v>
      </c>
      <c r="AC30" s="7" t="s">
        <v>3</v>
      </c>
      <c r="AD30" s="7" t="s">
        <v>34</v>
      </c>
      <c r="AE30" s="8">
        <v>5</v>
      </c>
      <c r="AF30" s="8">
        <v>10</v>
      </c>
      <c r="AG30" s="8">
        <v>15</v>
      </c>
      <c r="AH30" s="8">
        <v>20</v>
      </c>
      <c r="AI30" s="8">
        <v>25</v>
      </c>
      <c r="AJ30" s="8">
        <v>30</v>
      </c>
      <c r="AL30" s="3">
        <v>1</v>
      </c>
      <c r="AM30" s="3">
        <v>2</v>
      </c>
      <c r="AN30" s="3">
        <v>3</v>
      </c>
      <c r="AO30" s="3">
        <v>4</v>
      </c>
      <c r="AP30" s="3">
        <v>5</v>
      </c>
      <c r="AQ30" s="3">
        <v>6</v>
      </c>
      <c r="AR30" s="3">
        <v>7</v>
      </c>
      <c r="AS30" s="3">
        <v>8</v>
      </c>
      <c r="AT30" s="3">
        <v>9</v>
      </c>
      <c r="AU30" s="3">
        <v>10</v>
      </c>
    </row>
    <row r="31" spans="2:47" x14ac:dyDescent="0.2">
      <c r="B31" s="109" t="s">
        <v>54</v>
      </c>
      <c r="C31" s="105" t="s">
        <v>63</v>
      </c>
      <c r="D31" s="105">
        <f t="shared" ref="D31:I31" si="13">STDEV(AD110:AD123)</f>
        <v>20.172242523434857</v>
      </c>
      <c r="E31" s="105">
        <f t="shared" si="13"/>
        <v>13.384961870127329</v>
      </c>
      <c r="F31" s="105">
        <f t="shared" si="13"/>
        <v>34.138011611686238</v>
      </c>
      <c r="G31" s="105">
        <f t="shared" si="13"/>
        <v>10.770986233612103</v>
      </c>
      <c r="H31" s="105" t="s">
        <v>63</v>
      </c>
      <c r="I31" s="105">
        <f t="shared" si="13"/>
        <v>14.466670157798783</v>
      </c>
      <c r="M31" s="8" t="s">
        <v>5</v>
      </c>
      <c r="N31" s="8" t="s">
        <v>6</v>
      </c>
      <c r="O31" s="8"/>
      <c r="P31" s="7"/>
      <c r="Q31" s="7"/>
      <c r="R31" s="8"/>
      <c r="S31" s="8"/>
      <c r="T31" s="8"/>
      <c r="U31" s="8"/>
      <c r="V31" s="8"/>
      <c r="W31" s="8"/>
      <c r="Z31" s="8" t="s">
        <v>5</v>
      </c>
      <c r="AA31" s="8" t="s">
        <v>6</v>
      </c>
      <c r="AB31" s="8"/>
      <c r="AC31" s="7"/>
      <c r="AD31" s="7"/>
      <c r="AE31" s="8"/>
      <c r="AF31" s="8"/>
      <c r="AG31" s="8"/>
      <c r="AH31" s="8"/>
      <c r="AI31" s="8"/>
      <c r="AJ31" s="8"/>
      <c r="AK31" s="4"/>
      <c r="AL31" s="36"/>
      <c r="AM31" s="36"/>
      <c r="AN31" s="36"/>
      <c r="AO31" s="36"/>
      <c r="AP31" s="36"/>
      <c r="AQ31" s="36"/>
      <c r="AR31" s="36"/>
      <c r="AS31" s="36"/>
      <c r="AT31" s="9"/>
      <c r="AU31" s="9"/>
    </row>
    <row r="32" spans="2:47" x14ac:dyDescent="0.2">
      <c r="L32">
        <v>1</v>
      </c>
      <c r="M32" s="71" t="s">
        <v>68</v>
      </c>
      <c r="N32" s="39">
        <v>1</v>
      </c>
      <c r="O32" s="9" t="s">
        <v>30</v>
      </c>
      <c r="P32" s="9"/>
      <c r="Q32" s="39">
        <v>79</v>
      </c>
      <c r="R32" s="39">
        <v>132</v>
      </c>
      <c r="S32" s="39">
        <v>140</v>
      </c>
      <c r="T32" s="39">
        <v>136</v>
      </c>
      <c r="U32" s="39">
        <v>143</v>
      </c>
      <c r="V32" s="39">
        <v>140</v>
      </c>
      <c r="W32" s="39">
        <v>144</v>
      </c>
      <c r="Y32" s="108">
        <v>1</v>
      </c>
      <c r="Z32" s="71" t="s">
        <v>68</v>
      </c>
      <c r="AA32" s="39">
        <v>1</v>
      </c>
      <c r="AB32" s="9" t="s">
        <v>30</v>
      </c>
      <c r="AC32" s="9"/>
      <c r="AD32" s="39">
        <v>79</v>
      </c>
      <c r="AE32" s="39">
        <v>132</v>
      </c>
      <c r="AF32" s="39">
        <v>140</v>
      </c>
      <c r="AG32" s="39">
        <v>136</v>
      </c>
      <c r="AH32" s="39">
        <v>143</v>
      </c>
      <c r="AI32" s="39">
        <v>140</v>
      </c>
      <c r="AJ32" s="39">
        <v>144</v>
      </c>
      <c r="AK32" s="108">
        <v>1</v>
      </c>
      <c r="AL32" s="36"/>
      <c r="AM32" s="36"/>
      <c r="AN32" s="36"/>
      <c r="AO32" s="36"/>
      <c r="AP32" s="36"/>
      <c r="AQ32" s="36"/>
      <c r="AR32" s="36"/>
      <c r="AS32" s="36"/>
      <c r="AT32" s="36"/>
      <c r="AU32" s="36"/>
    </row>
    <row r="33" spans="12:47" x14ac:dyDescent="0.2">
      <c r="L33">
        <v>2</v>
      </c>
      <c r="M33" s="71" t="s">
        <v>69</v>
      </c>
      <c r="N33" s="39">
        <v>2</v>
      </c>
      <c r="O33" s="9" t="s">
        <v>30</v>
      </c>
      <c r="P33" s="9"/>
      <c r="Q33" s="39">
        <v>60</v>
      </c>
      <c r="R33" s="39" t="s">
        <v>63</v>
      </c>
      <c r="S33" s="39">
        <v>138</v>
      </c>
      <c r="T33" s="39" t="s">
        <v>63</v>
      </c>
      <c r="U33" s="39">
        <v>138</v>
      </c>
      <c r="V33" s="39" t="s">
        <v>63</v>
      </c>
      <c r="W33" s="39">
        <v>142</v>
      </c>
      <c r="Y33" s="108">
        <v>2</v>
      </c>
      <c r="Z33" s="71" t="s">
        <v>69</v>
      </c>
      <c r="AA33" s="39">
        <v>2</v>
      </c>
      <c r="AB33" s="9" t="s">
        <v>30</v>
      </c>
      <c r="AC33" s="9"/>
      <c r="AD33" s="39">
        <v>60</v>
      </c>
      <c r="AE33" s="39" t="s">
        <v>63</v>
      </c>
      <c r="AF33" s="39">
        <v>138</v>
      </c>
      <c r="AG33" s="39" t="s">
        <v>63</v>
      </c>
      <c r="AH33" s="39">
        <v>138</v>
      </c>
      <c r="AI33" s="39" t="s">
        <v>63</v>
      </c>
      <c r="AJ33" s="39">
        <v>142</v>
      </c>
      <c r="AK33" s="108">
        <v>2</v>
      </c>
      <c r="AL33" s="36"/>
      <c r="AM33" s="36"/>
      <c r="AN33" s="36"/>
      <c r="AO33" s="37"/>
      <c r="AP33" s="36">
        <v>76</v>
      </c>
      <c r="AQ33" s="37"/>
      <c r="AR33" s="36"/>
      <c r="AS33" s="36"/>
      <c r="AT33" s="9"/>
      <c r="AU33" s="9"/>
    </row>
    <row r="34" spans="12:47" x14ac:dyDescent="0.2">
      <c r="L34">
        <v>3</v>
      </c>
      <c r="M34" s="71" t="s">
        <v>70</v>
      </c>
      <c r="N34" s="39">
        <v>3</v>
      </c>
      <c r="O34" s="9" t="s">
        <v>44</v>
      </c>
      <c r="P34" s="9"/>
      <c r="Q34" s="39">
        <v>95</v>
      </c>
      <c r="R34" s="39">
        <v>109</v>
      </c>
      <c r="S34" s="39">
        <v>122</v>
      </c>
      <c r="T34" s="39">
        <v>118</v>
      </c>
      <c r="U34" s="39">
        <v>121</v>
      </c>
      <c r="V34" s="39">
        <v>127</v>
      </c>
      <c r="W34" s="39">
        <v>130</v>
      </c>
      <c r="Y34" s="108">
        <v>3</v>
      </c>
      <c r="Z34" s="71" t="s">
        <v>70</v>
      </c>
      <c r="AA34" s="39">
        <v>3</v>
      </c>
      <c r="AB34" s="9" t="s">
        <v>44</v>
      </c>
      <c r="AC34" s="9"/>
      <c r="AD34" s="39">
        <v>95</v>
      </c>
      <c r="AE34" s="39">
        <v>109</v>
      </c>
      <c r="AF34" s="39">
        <v>122</v>
      </c>
      <c r="AG34" s="39">
        <v>118</v>
      </c>
      <c r="AH34" s="39">
        <v>121</v>
      </c>
      <c r="AI34" s="39">
        <v>127</v>
      </c>
      <c r="AJ34" s="39">
        <v>130</v>
      </c>
      <c r="AK34" s="108">
        <v>3</v>
      </c>
      <c r="AL34" s="39">
        <v>98</v>
      </c>
      <c r="AM34" s="39">
        <v>93</v>
      </c>
      <c r="AN34" s="39">
        <v>90</v>
      </c>
      <c r="AO34" s="39">
        <v>96</v>
      </c>
      <c r="AP34" s="39">
        <v>93</v>
      </c>
      <c r="AQ34" s="39">
        <v>88</v>
      </c>
      <c r="AR34" s="39">
        <v>92</v>
      </c>
      <c r="AS34" s="39">
        <v>86</v>
      </c>
      <c r="AT34" s="39">
        <v>91</v>
      </c>
      <c r="AU34" s="39">
        <v>86</v>
      </c>
    </row>
    <row r="35" spans="12:47" x14ac:dyDescent="0.2">
      <c r="L35">
        <v>4</v>
      </c>
      <c r="M35" s="71" t="s">
        <v>71</v>
      </c>
      <c r="N35" s="39">
        <v>4</v>
      </c>
      <c r="O35" s="9" t="s">
        <v>44</v>
      </c>
      <c r="P35" s="9"/>
      <c r="Q35" s="39">
        <v>80</v>
      </c>
      <c r="R35" s="39">
        <v>129</v>
      </c>
      <c r="S35" s="39">
        <v>129</v>
      </c>
      <c r="T35" s="39">
        <v>131</v>
      </c>
      <c r="U35" s="39">
        <v>135</v>
      </c>
      <c r="V35" s="39">
        <v>137</v>
      </c>
      <c r="W35" s="39">
        <v>140</v>
      </c>
      <c r="Y35" s="108">
        <v>4</v>
      </c>
      <c r="Z35" s="71" t="s">
        <v>71</v>
      </c>
      <c r="AA35" s="39">
        <v>4</v>
      </c>
      <c r="AB35" s="9" t="s">
        <v>44</v>
      </c>
      <c r="AC35" s="9"/>
      <c r="AD35" s="39">
        <v>80</v>
      </c>
      <c r="AE35" s="39">
        <v>129</v>
      </c>
      <c r="AF35" s="39">
        <v>129</v>
      </c>
      <c r="AG35" s="39">
        <v>131</v>
      </c>
      <c r="AH35" s="39">
        <v>135</v>
      </c>
      <c r="AI35" s="39">
        <v>137</v>
      </c>
      <c r="AJ35" s="39">
        <v>140</v>
      </c>
      <c r="AK35" s="108">
        <v>4</v>
      </c>
      <c r="AL35" s="39">
        <v>124</v>
      </c>
      <c r="AM35" s="39">
        <v>118</v>
      </c>
      <c r="AN35" s="39">
        <v>114</v>
      </c>
      <c r="AO35" s="39">
        <v>114</v>
      </c>
      <c r="AP35" s="39">
        <v>113</v>
      </c>
      <c r="AQ35" s="39"/>
      <c r="AR35" s="39"/>
      <c r="AS35" s="39"/>
      <c r="AT35" s="39"/>
      <c r="AU35" s="39"/>
    </row>
    <row r="36" spans="12:47" x14ac:dyDescent="0.2">
      <c r="L36">
        <v>5</v>
      </c>
      <c r="M36" s="71" t="s">
        <v>72</v>
      </c>
      <c r="N36" s="39">
        <v>5</v>
      </c>
      <c r="O36" s="9" t="s">
        <v>44</v>
      </c>
      <c r="P36" s="9"/>
      <c r="Q36" s="39">
        <v>76</v>
      </c>
      <c r="R36" s="39">
        <v>134</v>
      </c>
      <c r="S36" s="39">
        <v>147</v>
      </c>
      <c r="T36" s="39">
        <v>158</v>
      </c>
      <c r="U36" s="39">
        <v>162</v>
      </c>
      <c r="V36" s="39">
        <v>175</v>
      </c>
      <c r="W36" s="39">
        <v>177</v>
      </c>
      <c r="Y36" s="108">
        <v>5</v>
      </c>
      <c r="Z36" s="71" t="s">
        <v>72</v>
      </c>
      <c r="AA36" s="39">
        <v>5</v>
      </c>
      <c r="AB36" s="9" t="s">
        <v>44</v>
      </c>
      <c r="AC36" s="9"/>
      <c r="AD36" s="39">
        <v>76</v>
      </c>
      <c r="AE36" s="39">
        <v>134</v>
      </c>
      <c r="AF36" s="39">
        <v>147</v>
      </c>
      <c r="AG36" s="39">
        <v>158</v>
      </c>
      <c r="AH36" s="39">
        <v>162</v>
      </c>
      <c r="AI36" s="39">
        <v>175</v>
      </c>
      <c r="AJ36" s="39">
        <v>177</v>
      </c>
      <c r="AK36" s="108">
        <v>5</v>
      </c>
      <c r="AL36" s="39">
        <v>152</v>
      </c>
      <c r="AM36" s="39">
        <v>146</v>
      </c>
      <c r="AN36" s="39">
        <v>136</v>
      </c>
      <c r="AO36" s="39">
        <v>135</v>
      </c>
      <c r="AP36" s="40">
        <v>125</v>
      </c>
      <c r="AQ36" s="40">
        <v>120</v>
      </c>
      <c r="AR36" s="39">
        <v>116</v>
      </c>
      <c r="AS36" s="39"/>
      <c r="AT36" s="39"/>
      <c r="AU36" s="39"/>
    </row>
    <row r="37" spans="12:47" x14ac:dyDescent="0.2">
      <c r="L37">
        <v>6</v>
      </c>
      <c r="M37" s="71" t="s">
        <v>73</v>
      </c>
      <c r="N37" s="39">
        <v>6</v>
      </c>
      <c r="O37" s="9" t="s">
        <v>44</v>
      </c>
      <c r="P37" s="9"/>
      <c r="Q37" s="39">
        <v>100</v>
      </c>
      <c r="R37" s="39">
        <v>135</v>
      </c>
      <c r="S37" s="39">
        <v>137</v>
      </c>
      <c r="T37" s="39">
        <v>136</v>
      </c>
      <c r="U37" s="39">
        <v>144</v>
      </c>
      <c r="V37" s="39">
        <v>148</v>
      </c>
      <c r="W37" s="39">
        <v>153</v>
      </c>
      <c r="Y37" s="108">
        <v>6</v>
      </c>
      <c r="Z37" s="71" t="s">
        <v>73</v>
      </c>
      <c r="AA37" s="39">
        <v>6</v>
      </c>
      <c r="AB37" s="9" t="s">
        <v>44</v>
      </c>
      <c r="AC37" s="9"/>
      <c r="AD37" s="39">
        <v>100</v>
      </c>
      <c r="AE37" s="39">
        <v>135</v>
      </c>
      <c r="AF37" s="39">
        <v>137</v>
      </c>
      <c r="AG37" s="39">
        <v>136</v>
      </c>
      <c r="AH37" s="39">
        <v>144</v>
      </c>
      <c r="AI37" s="39">
        <v>148</v>
      </c>
      <c r="AJ37" s="39">
        <v>153</v>
      </c>
      <c r="AK37" s="108">
        <v>6</v>
      </c>
      <c r="AL37" s="39"/>
      <c r="AM37" s="39"/>
      <c r="AN37" s="39"/>
      <c r="AO37" s="39"/>
      <c r="AP37" s="39"/>
      <c r="AQ37" s="39"/>
      <c r="AR37" s="39"/>
      <c r="AS37" s="39"/>
      <c r="AT37" s="39"/>
      <c r="AU37" s="39"/>
    </row>
    <row r="38" spans="12:47" x14ac:dyDescent="0.2">
      <c r="L38">
        <v>7</v>
      </c>
      <c r="M38" s="71" t="s">
        <v>76</v>
      </c>
      <c r="N38" s="39">
        <v>9</v>
      </c>
      <c r="O38" s="9" t="s">
        <v>55</v>
      </c>
      <c r="P38" s="9"/>
      <c r="Q38" s="40">
        <v>80</v>
      </c>
      <c r="R38" s="39">
        <v>120</v>
      </c>
      <c r="S38" s="39">
        <v>126</v>
      </c>
      <c r="T38" s="39">
        <v>127</v>
      </c>
      <c r="U38" s="39">
        <v>128</v>
      </c>
      <c r="V38" s="39">
        <v>129</v>
      </c>
      <c r="W38" s="39">
        <v>130</v>
      </c>
      <c r="Y38" s="108">
        <v>7</v>
      </c>
      <c r="Z38" s="71" t="s">
        <v>76</v>
      </c>
      <c r="AA38" s="39">
        <v>9</v>
      </c>
      <c r="AB38" s="9" t="s">
        <v>55</v>
      </c>
      <c r="AC38" s="9"/>
      <c r="AD38" s="40">
        <v>80</v>
      </c>
      <c r="AE38" s="39">
        <v>120</v>
      </c>
      <c r="AF38" s="39">
        <v>126</v>
      </c>
      <c r="AG38" s="39">
        <v>127</v>
      </c>
      <c r="AH38" s="39">
        <v>128</v>
      </c>
      <c r="AI38" s="39">
        <v>129</v>
      </c>
      <c r="AJ38" s="39">
        <v>130</v>
      </c>
      <c r="AK38" s="108">
        <v>7</v>
      </c>
      <c r="AL38" s="39">
        <v>95</v>
      </c>
      <c r="AM38" s="39">
        <v>95</v>
      </c>
      <c r="AN38" s="39">
        <v>90</v>
      </c>
      <c r="AO38" s="39">
        <v>90</v>
      </c>
      <c r="AP38" s="39">
        <v>90</v>
      </c>
      <c r="AQ38" s="39">
        <v>89</v>
      </c>
      <c r="AR38" s="39">
        <v>87</v>
      </c>
      <c r="AS38" s="39">
        <v>85</v>
      </c>
      <c r="AT38" s="39">
        <v>87</v>
      </c>
      <c r="AU38" s="39">
        <v>82</v>
      </c>
    </row>
    <row r="39" spans="12:47" x14ac:dyDescent="0.2">
      <c r="L39">
        <v>8</v>
      </c>
      <c r="M39" s="71" t="s">
        <v>77</v>
      </c>
      <c r="N39" s="39">
        <v>10</v>
      </c>
      <c r="O39" s="9" t="s">
        <v>58</v>
      </c>
      <c r="P39" s="9"/>
      <c r="Q39" s="40">
        <v>81</v>
      </c>
      <c r="R39" s="39">
        <v>108</v>
      </c>
      <c r="S39" s="39">
        <v>126</v>
      </c>
      <c r="T39" s="39">
        <v>128</v>
      </c>
      <c r="U39" s="39">
        <v>130</v>
      </c>
      <c r="V39" s="39">
        <v>144</v>
      </c>
      <c r="W39" s="39">
        <v>148</v>
      </c>
      <c r="Y39" s="108">
        <v>8</v>
      </c>
      <c r="Z39" s="71" t="s">
        <v>77</v>
      </c>
      <c r="AA39" s="39">
        <v>10</v>
      </c>
      <c r="AB39" s="9" t="s">
        <v>58</v>
      </c>
      <c r="AC39" s="9"/>
      <c r="AD39" s="40">
        <v>81</v>
      </c>
      <c r="AE39" s="39">
        <v>108</v>
      </c>
      <c r="AF39" s="39">
        <v>126</v>
      </c>
      <c r="AG39" s="39">
        <v>128</v>
      </c>
      <c r="AH39" s="39">
        <v>130</v>
      </c>
      <c r="AI39" s="39">
        <v>144</v>
      </c>
      <c r="AJ39" s="39">
        <v>148</v>
      </c>
      <c r="AK39" s="108">
        <v>8</v>
      </c>
      <c r="AL39" s="39">
        <v>88</v>
      </c>
      <c r="AM39" s="39">
        <v>82</v>
      </c>
      <c r="AN39" s="39">
        <v>75</v>
      </c>
      <c r="AO39" s="39">
        <v>76</v>
      </c>
      <c r="AP39" s="39">
        <v>76</v>
      </c>
      <c r="AQ39" s="39">
        <v>82</v>
      </c>
      <c r="AR39" s="39">
        <v>80</v>
      </c>
      <c r="AS39" s="39">
        <v>77</v>
      </c>
      <c r="AT39" s="39">
        <v>80</v>
      </c>
      <c r="AU39" s="39">
        <v>80</v>
      </c>
    </row>
    <row r="40" spans="12:47" x14ac:dyDescent="0.2">
      <c r="L40">
        <v>9</v>
      </c>
      <c r="M40" s="71" t="s">
        <v>78</v>
      </c>
      <c r="N40" s="39">
        <v>11</v>
      </c>
      <c r="O40" s="9" t="s">
        <v>58</v>
      </c>
      <c r="P40" s="9"/>
      <c r="Q40" s="40">
        <v>89</v>
      </c>
      <c r="R40" s="39">
        <v>110</v>
      </c>
      <c r="S40" s="39">
        <v>135</v>
      </c>
      <c r="T40" s="39">
        <v>146</v>
      </c>
      <c r="U40" s="39">
        <v>152</v>
      </c>
      <c r="V40" s="39">
        <v>173</v>
      </c>
      <c r="W40" s="39">
        <v>180</v>
      </c>
      <c r="Y40" s="108">
        <v>9</v>
      </c>
      <c r="Z40" s="71" t="s">
        <v>78</v>
      </c>
      <c r="AA40" s="39">
        <v>11</v>
      </c>
      <c r="AB40" s="9" t="s">
        <v>58</v>
      </c>
      <c r="AC40" s="9"/>
      <c r="AD40" s="40">
        <v>89</v>
      </c>
      <c r="AE40" s="39">
        <v>110</v>
      </c>
      <c r="AF40" s="39">
        <v>135</v>
      </c>
      <c r="AG40" s="39">
        <v>146</v>
      </c>
      <c r="AH40" s="39">
        <v>152</v>
      </c>
      <c r="AI40" s="39">
        <v>173</v>
      </c>
      <c r="AJ40" s="39">
        <v>180</v>
      </c>
      <c r="AK40" s="108">
        <v>9</v>
      </c>
      <c r="AL40" s="39">
        <v>120</v>
      </c>
      <c r="AM40" s="39">
        <v>117</v>
      </c>
      <c r="AN40" s="39">
        <v>111</v>
      </c>
      <c r="AO40" s="39">
        <v>114</v>
      </c>
      <c r="AP40" s="39">
        <v>112</v>
      </c>
      <c r="AQ40" s="39">
        <v>108</v>
      </c>
      <c r="AR40" s="39">
        <v>108</v>
      </c>
      <c r="AS40" s="39">
        <v>108</v>
      </c>
      <c r="AT40" s="39">
        <v>110</v>
      </c>
      <c r="AU40" s="39">
        <v>106</v>
      </c>
    </row>
    <row r="41" spans="12:47" x14ac:dyDescent="0.2">
      <c r="L41">
        <v>10</v>
      </c>
      <c r="M41" s="71" t="s">
        <v>81</v>
      </c>
      <c r="N41" s="39">
        <v>14</v>
      </c>
      <c r="O41" s="9" t="s">
        <v>58</v>
      </c>
      <c r="P41" s="9"/>
      <c r="Q41" s="39">
        <v>69</v>
      </c>
      <c r="R41" s="39">
        <v>132</v>
      </c>
      <c r="S41" s="39">
        <v>143</v>
      </c>
      <c r="T41" s="39">
        <v>147</v>
      </c>
      <c r="U41" s="39">
        <v>151</v>
      </c>
      <c r="V41" s="39">
        <v>154</v>
      </c>
      <c r="W41" s="39">
        <v>159</v>
      </c>
      <c r="Y41" s="108">
        <v>10</v>
      </c>
      <c r="Z41" s="71" t="s">
        <v>81</v>
      </c>
      <c r="AA41" s="39">
        <v>14</v>
      </c>
      <c r="AB41" s="9" t="s">
        <v>58</v>
      </c>
      <c r="AC41" s="9"/>
      <c r="AD41" s="39">
        <v>69</v>
      </c>
      <c r="AE41" s="39">
        <v>132</v>
      </c>
      <c r="AF41" s="39">
        <v>143</v>
      </c>
      <c r="AG41" s="39">
        <v>147</v>
      </c>
      <c r="AH41" s="39">
        <v>151</v>
      </c>
      <c r="AI41" s="39">
        <v>154</v>
      </c>
      <c r="AJ41" s="39">
        <v>159</v>
      </c>
      <c r="AK41" s="108">
        <v>10</v>
      </c>
      <c r="AL41" s="39">
        <v>109</v>
      </c>
      <c r="AM41" s="39">
        <v>100</v>
      </c>
      <c r="AN41" s="39">
        <v>97</v>
      </c>
      <c r="AO41" s="39">
        <v>94</v>
      </c>
      <c r="AP41" s="39">
        <v>87</v>
      </c>
      <c r="AQ41" s="39">
        <v>87</v>
      </c>
      <c r="AR41" s="39">
        <v>87</v>
      </c>
      <c r="AS41" s="39">
        <v>82</v>
      </c>
      <c r="AT41" s="39">
        <v>83</v>
      </c>
      <c r="AU41" s="39">
        <v>83</v>
      </c>
    </row>
    <row r="42" spans="12:47" x14ac:dyDescent="0.2">
      <c r="L42">
        <v>11</v>
      </c>
      <c r="M42" s="71" t="s">
        <v>82</v>
      </c>
      <c r="N42" s="39">
        <v>15</v>
      </c>
      <c r="O42" s="9" t="s">
        <v>55</v>
      </c>
      <c r="P42" s="9"/>
      <c r="Q42" s="40">
        <v>90</v>
      </c>
      <c r="R42" s="39">
        <v>153</v>
      </c>
      <c r="S42" s="39">
        <v>160</v>
      </c>
      <c r="T42" s="39">
        <v>165</v>
      </c>
      <c r="U42" s="39">
        <v>172</v>
      </c>
      <c r="V42" s="39">
        <v>171</v>
      </c>
      <c r="W42" s="39">
        <v>178</v>
      </c>
      <c r="Y42" s="108">
        <v>11</v>
      </c>
      <c r="Z42" s="71" t="s">
        <v>82</v>
      </c>
      <c r="AA42" s="39">
        <v>15</v>
      </c>
      <c r="AB42" s="9" t="s">
        <v>55</v>
      </c>
      <c r="AC42" s="9"/>
      <c r="AD42" s="40">
        <v>90</v>
      </c>
      <c r="AE42" s="39">
        <v>153</v>
      </c>
      <c r="AF42" s="39">
        <v>160</v>
      </c>
      <c r="AG42" s="39">
        <v>165</v>
      </c>
      <c r="AH42" s="39">
        <v>172</v>
      </c>
      <c r="AI42" s="39">
        <v>171</v>
      </c>
      <c r="AJ42" s="39">
        <v>178</v>
      </c>
      <c r="AK42" s="108">
        <v>11</v>
      </c>
      <c r="AL42" s="39">
        <v>124</v>
      </c>
      <c r="AM42" s="39">
        <v>123</v>
      </c>
      <c r="AN42" s="39">
        <v>123</v>
      </c>
      <c r="AO42" s="39">
        <v>118</v>
      </c>
      <c r="AP42" s="39">
        <v>115</v>
      </c>
      <c r="AQ42" s="39">
        <v>116</v>
      </c>
      <c r="AR42" s="39">
        <v>113</v>
      </c>
      <c r="AS42" s="39">
        <v>113</v>
      </c>
      <c r="AT42" s="39">
        <v>112</v>
      </c>
      <c r="AU42" s="39">
        <v>113</v>
      </c>
    </row>
    <row r="43" spans="12:47" x14ac:dyDescent="0.2">
      <c r="L43">
        <v>12</v>
      </c>
      <c r="M43" s="71" t="s">
        <v>83</v>
      </c>
      <c r="N43" s="39">
        <v>16</v>
      </c>
      <c r="O43" s="9" t="s">
        <v>58</v>
      </c>
      <c r="P43" s="9"/>
      <c r="Q43" s="46">
        <v>69</v>
      </c>
      <c r="R43" s="39">
        <v>119</v>
      </c>
      <c r="S43" s="39">
        <v>120</v>
      </c>
      <c r="T43" s="39">
        <v>126</v>
      </c>
      <c r="U43" s="39">
        <v>129</v>
      </c>
      <c r="V43" s="39">
        <v>136</v>
      </c>
      <c r="W43" s="39">
        <v>138</v>
      </c>
      <c r="Y43" s="108">
        <v>12</v>
      </c>
      <c r="Z43" s="71" t="s">
        <v>83</v>
      </c>
      <c r="AA43" s="39">
        <v>16</v>
      </c>
      <c r="AB43" s="9" t="s">
        <v>58</v>
      </c>
      <c r="AC43" s="9"/>
      <c r="AD43" s="46">
        <v>69</v>
      </c>
      <c r="AE43" s="39">
        <v>119</v>
      </c>
      <c r="AF43" s="39">
        <v>120</v>
      </c>
      <c r="AG43" s="39">
        <v>126</v>
      </c>
      <c r="AH43" s="39">
        <v>129</v>
      </c>
      <c r="AI43" s="39">
        <v>136</v>
      </c>
      <c r="AJ43" s="39">
        <v>138</v>
      </c>
      <c r="AK43" s="108">
        <v>12</v>
      </c>
      <c r="AL43" s="39">
        <v>101</v>
      </c>
      <c r="AM43" s="39">
        <v>97</v>
      </c>
      <c r="AN43" s="39">
        <v>94</v>
      </c>
      <c r="AO43" s="39">
        <v>90</v>
      </c>
      <c r="AP43" s="39">
        <v>85</v>
      </c>
      <c r="AQ43" s="39">
        <v>84</v>
      </c>
      <c r="AR43" s="39">
        <v>84</v>
      </c>
      <c r="AS43" s="39">
        <v>83</v>
      </c>
      <c r="AT43" s="39">
        <v>82</v>
      </c>
      <c r="AU43" s="39">
        <v>79</v>
      </c>
    </row>
    <row r="44" spans="12:47" x14ac:dyDescent="0.2">
      <c r="L44">
        <v>13</v>
      </c>
      <c r="M44" s="71" t="s">
        <v>87</v>
      </c>
      <c r="N44" s="39">
        <v>17</v>
      </c>
      <c r="O44" s="39" t="s">
        <v>85</v>
      </c>
      <c r="P44" s="39"/>
      <c r="Q44" s="39">
        <v>65</v>
      </c>
      <c r="R44" s="39">
        <v>133</v>
      </c>
      <c r="S44" s="39">
        <v>147</v>
      </c>
      <c r="T44" s="39">
        <v>148</v>
      </c>
      <c r="U44" s="39">
        <v>154</v>
      </c>
      <c r="V44" s="39" t="s">
        <v>63</v>
      </c>
      <c r="W44" s="39" t="s">
        <v>63</v>
      </c>
      <c r="Y44" s="108">
        <v>13</v>
      </c>
      <c r="Z44" s="71" t="s">
        <v>87</v>
      </c>
      <c r="AA44" s="39">
        <v>17</v>
      </c>
      <c r="AB44" s="39" t="s">
        <v>85</v>
      </c>
      <c r="AC44" s="39"/>
      <c r="AD44" s="39">
        <v>65</v>
      </c>
      <c r="AE44" s="39">
        <v>133</v>
      </c>
      <c r="AF44" s="39">
        <v>147</v>
      </c>
      <c r="AG44" s="39">
        <v>148</v>
      </c>
      <c r="AH44" s="39">
        <v>154</v>
      </c>
      <c r="AI44" s="39" t="s">
        <v>63</v>
      </c>
      <c r="AJ44" s="39" t="s">
        <v>63</v>
      </c>
      <c r="AK44" s="108">
        <v>13</v>
      </c>
      <c r="AL44" s="39">
        <v>126</v>
      </c>
      <c r="AM44" s="39">
        <v>124</v>
      </c>
      <c r="AN44" s="39"/>
      <c r="AO44" s="39"/>
      <c r="AP44" s="39"/>
      <c r="AQ44" s="39"/>
      <c r="AR44" s="39"/>
      <c r="AS44" s="39"/>
      <c r="AT44" s="39"/>
      <c r="AU44" s="39"/>
    </row>
    <row r="45" spans="12:47" x14ac:dyDescent="0.2">
      <c r="L45">
        <v>14</v>
      </c>
      <c r="M45" s="71" t="s">
        <v>88</v>
      </c>
      <c r="N45" s="39">
        <v>18</v>
      </c>
      <c r="O45" s="39" t="s">
        <v>86</v>
      </c>
      <c r="P45" s="39"/>
      <c r="Q45" s="36">
        <v>96</v>
      </c>
      <c r="R45" s="36">
        <v>109</v>
      </c>
      <c r="S45" s="36">
        <v>121</v>
      </c>
      <c r="T45" s="36">
        <v>133</v>
      </c>
      <c r="U45" s="36">
        <v>144</v>
      </c>
      <c r="V45" s="39" t="s">
        <v>63</v>
      </c>
      <c r="W45" s="39" t="s">
        <v>63</v>
      </c>
      <c r="Y45" s="108">
        <v>14</v>
      </c>
      <c r="Z45" s="71" t="s">
        <v>88</v>
      </c>
      <c r="AA45" s="39">
        <v>18</v>
      </c>
      <c r="AB45" s="39" t="s">
        <v>86</v>
      </c>
      <c r="AC45" s="39"/>
      <c r="AD45" s="36">
        <v>96</v>
      </c>
      <c r="AE45" s="36">
        <v>109</v>
      </c>
      <c r="AF45" s="36">
        <v>121</v>
      </c>
      <c r="AG45" s="36">
        <v>133</v>
      </c>
      <c r="AH45" s="36">
        <v>144</v>
      </c>
      <c r="AI45" s="39" t="s">
        <v>63</v>
      </c>
      <c r="AJ45" s="39" t="s">
        <v>63</v>
      </c>
      <c r="AK45" s="108">
        <v>14</v>
      </c>
      <c r="AL45" s="39">
        <v>118</v>
      </c>
      <c r="AM45" s="39">
        <v>118</v>
      </c>
      <c r="AN45" s="39">
        <v>114</v>
      </c>
      <c r="AO45" s="39"/>
      <c r="AP45" s="39"/>
      <c r="AQ45" s="39"/>
      <c r="AR45" s="39"/>
      <c r="AS45" s="39"/>
      <c r="AT45" s="39"/>
      <c r="AU45" s="39"/>
    </row>
    <row r="46" spans="12:47" x14ac:dyDescent="0.2">
      <c r="M46" s="9"/>
      <c r="N46" s="39"/>
      <c r="O46" s="39"/>
      <c r="P46" s="39"/>
      <c r="Q46" s="39"/>
      <c r="R46" s="39"/>
      <c r="S46" s="39"/>
      <c r="T46" s="39"/>
      <c r="U46" s="39"/>
      <c r="V46" s="39"/>
      <c r="W46" s="39"/>
      <c r="Z46" s="9"/>
      <c r="AA46" s="39"/>
      <c r="AB46" s="39"/>
      <c r="AC46" s="39"/>
      <c r="AD46" s="39"/>
      <c r="AE46" s="39"/>
      <c r="AF46" s="39"/>
      <c r="AG46" s="39"/>
      <c r="AH46" s="39"/>
      <c r="AI46" s="39"/>
      <c r="AJ46" s="39"/>
      <c r="AK46" s="41"/>
      <c r="AL46" s="39"/>
      <c r="AM46" s="39"/>
      <c r="AN46" s="39"/>
      <c r="AO46" s="39"/>
      <c r="AP46" s="39"/>
      <c r="AQ46" s="39"/>
      <c r="AR46" s="39"/>
      <c r="AS46" s="39"/>
      <c r="AT46" s="39"/>
      <c r="AU46" s="39"/>
    </row>
    <row r="47" spans="12:47" x14ac:dyDescent="0.2">
      <c r="M47" s="9"/>
      <c r="N47" s="39"/>
      <c r="O47" s="39"/>
      <c r="P47" s="39"/>
      <c r="Q47" s="39"/>
      <c r="R47" s="39"/>
      <c r="S47" s="39"/>
      <c r="T47" s="39"/>
      <c r="U47" s="39"/>
      <c r="V47" s="39"/>
      <c r="W47" s="39"/>
      <c r="Z47" s="9"/>
      <c r="AA47" s="39"/>
      <c r="AB47" s="39"/>
      <c r="AC47" s="39"/>
      <c r="AD47" s="39"/>
      <c r="AE47" s="39"/>
      <c r="AF47" s="39"/>
      <c r="AG47" s="39"/>
      <c r="AH47" s="39"/>
      <c r="AI47" s="39"/>
      <c r="AJ47" s="39"/>
      <c r="AK47" s="41"/>
      <c r="AL47" s="39"/>
      <c r="AM47" s="39"/>
      <c r="AN47" s="39"/>
      <c r="AO47" s="39"/>
      <c r="AP47" s="39"/>
      <c r="AQ47" s="39"/>
      <c r="AR47" s="39"/>
      <c r="AS47" s="39"/>
      <c r="AT47" s="39"/>
      <c r="AU47" s="39"/>
    </row>
    <row r="48" spans="12:47" x14ac:dyDescent="0.2">
      <c r="M48" s="9"/>
      <c r="N48" s="39"/>
      <c r="O48" s="39"/>
      <c r="P48" s="39"/>
      <c r="Q48" s="39"/>
      <c r="R48" s="39"/>
      <c r="S48" s="39"/>
      <c r="T48" s="39"/>
      <c r="U48" s="39"/>
      <c r="V48" s="39"/>
      <c r="W48" s="39"/>
      <c r="Z48" s="9"/>
      <c r="AA48" s="39"/>
      <c r="AB48" s="39"/>
      <c r="AC48" s="39"/>
      <c r="AD48" s="39"/>
      <c r="AE48" s="39"/>
      <c r="AF48" s="39"/>
      <c r="AG48" s="39"/>
      <c r="AH48" s="39"/>
      <c r="AI48" s="39"/>
      <c r="AJ48" s="39"/>
      <c r="AK48" s="41"/>
      <c r="AL48" s="39"/>
      <c r="AM48" s="39"/>
      <c r="AN48" s="39"/>
      <c r="AO48" s="39"/>
      <c r="AP48" s="39"/>
      <c r="AQ48" s="39"/>
      <c r="AR48" s="39"/>
      <c r="AS48" s="39"/>
      <c r="AT48" s="39"/>
      <c r="AU48" s="39"/>
    </row>
    <row r="49" spans="12:47" x14ac:dyDescent="0.2">
      <c r="M49" s="9"/>
      <c r="N49" s="39"/>
      <c r="O49" s="39"/>
      <c r="P49" s="39"/>
      <c r="Q49" s="39"/>
      <c r="R49" s="39"/>
      <c r="S49" s="39"/>
      <c r="T49" s="39"/>
      <c r="U49" s="39"/>
      <c r="V49" s="39"/>
      <c r="W49" s="39"/>
      <c r="Z49" s="9"/>
      <c r="AA49" s="39"/>
      <c r="AB49" s="39"/>
      <c r="AC49" s="39"/>
      <c r="AD49" s="39"/>
      <c r="AE49" s="39"/>
      <c r="AF49" s="39"/>
      <c r="AG49" s="39"/>
      <c r="AH49" s="39"/>
      <c r="AI49" s="39"/>
      <c r="AJ49" s="39"/>
      <c r="AK49" s="41"/>
      <c r="AL49" s="39"/>
      <c r="AM49" s="39"/>
      <c r="AN49" s="39"/>
      <c r="AO49" s="39"/>
      <c r="AP49" s="39"/>
      <c r="AQ49" s="39"/>
      <c r="AR49" s="39"/>
      <c r="AS49" s="39"/>
      <c r="AT49" s="39"/>
      <c r="AU49" s="39"/>
    </row>
    <row r="50" spans="12:47" x14ac:dyDescent="0.2">
      <c r="M50" s="9"/>
      <c r="N50" s="39"/>
      <c r="O50" s="39"/>
      <c r="P50" s="39"/>
      <c r="Q50" s="39"/>
      <c r="R50" s="39"/>
      <c r="S50" s="39"/>
      <c r="T50" s="39"/>
      <c r="U50" s="39"/>
      <c r="V50" s="39"/>
      <c r="W50" s="39"/>
      <c r="Z50" s="9"/>
      <c r="AA50" s="39"/>
      <c r="AB50" s="39"/>
      <c r="AC50" s="39"/>
      <c r="AD50" s="39"/>
      <c r="AE50" s="39"/>
      <c r="AF50" s="39"/>
      <c r="AG50" s="39"/>
      <c r="AH50" s="39"/>
      <c r="AI50" s="39"/>
      <c r="AJ50" s="39"/>
      <c r="AK50" s="41"/>
      <c r="AL50" s="39"/>
      <c r="AM50" s="39"/>
      <c r="AN50" s="39"/>
      <c r="AO50" s="39"/>
      <c r="AP50" s="39"/>
      <c r="AQ50" s="39"/>
      <c r="AR50" s="39"/>
      <c r="AS50" s="39"/>
      <c r="AT50" s="39"/>
      <c r="AU50" s="39"/>
    </row>
    <row r="51" spans="12:47" x14ac:dyDescent="0.2">
      <c r="M51" s="9"/>
      <c r="N51" s="39"/>
      <c r="O51" s="39"/>
      <c r="P51" s="39"/>
      <c r="Q51" s="39"/>
      <c r="R51" s="39"/>
      <c r="S51" s="39"/>
      <c r="T51" s="39"/>
      <c r="U51" s="39"/>
      <c r="V51" s="39"/>
      <c r="W51" s="39"/>
      <c r="Z51" s="9"/>
      <c r="AA51" s="39"/>
      <c r="AB51" s="39"/>
      <c r="AC51" s="39"/>
      <c r="AD51" s="39"/>
      <c r="AE51" s="39"/>
      <c r="AF51" s="39"/>
      <c r="AG51" s="39"/>
      <c r="AH51" s="39"/>
      <c r="AI51" s="39"/>
      <c r="AJ51" s="39"/>
      <c r="AK51" s="41"/>
      <c r="AL51" s="39"/>
      <c r="AM51" s="39"/>
      <c r="AN51" s="39"/>
      <c r="AO51" s="39"/>
      <c r="AP51" s="39"/>
      <c r="AQ51" s="39"/>
      <c r="AR51" s="39"/>
      <c r="AS51" s="39"/>
      <c r="AT51" s="39"/>
      <c r="AU51" s="39"/>
    </row>
    <row r="53" spans="12:47" x14ac:dyDescent="0.2">
      <c r="M53" s="126" t="s">
        <v>13</v>
      </c>
      <c r="N53" s="126"/>
      <c r="O53" s="126"/>
      <c r="P53" s="126"/>
      <c r="Q53" s="126"/>
      <c r="R53" s="126"/>
      <c r="S53" s="126"/>
      <c r="T53" s="126"/>
      <c r="U53" s="126"/>
      <c r="V53" s="126"/>
      <c r="W53" s="126"/>
    </row>
    <row r="54" spans="12:47" x14ac:dyDescent="0.2">
      <c r="M54" s="1"/>
      <c r="N54" s="1"/>
      <c r="O54" s="1"/>
      <c r="P54" s="119" t="s">
        <v>33</v>
      </c>
      <c r="Q54" s="119"/>
      <c r="R54" s="119"/>
      <c r="S54" s="119"/>
      <c r="T54" s="119"/>
      <c r="U54" s="119"/>
      <c r="V54" s="5"/>
      <c r="W54" s="14"/>
    </row>
    <row r="55" spans="12:47" x14ac:dyDescent="0.2">
      <c r="M55" s="2"/>
      <c r="N55" s="2"/>
      <c r="O55" s="2"/>
      <c r="P55" s="120" t="s">
        <v>2</v>
      </c>
      <c r="Q55" s="120"/>
      <c r="R55" s="120"/>
      <c r="S55" s="120"/>
      <c r="T55" s="120"/>
      <c r="U55" s="120"/>
      <c r="V55" s="6"/>
      <c r="W55" s="14"/>
    </row>
    <row r="56" spans="12:47" x14ac:dyDescent="0.2">
      <c r="M56" s="121" t="s">
        <v>4</v>
      </c>
      <c r="N56" s="121"/>
      <c r="O56" s="8" t="s">
        <v>7</v>
      </c>
      <c r="P56" s="7" t="s">
        <v>3</v>
      </c>
      <c r="Q56" s="7" t="s">
        <v>34</v>
      </c>
      <c r="R56" s="8">
        <v>5</v>
      </c>
      <c r="S56" s="8">
        <v>10</v>
      </c>
      <c r="T56" s="8">
        <v>15</v>
      </c>
      <c r="U56" s="8">
        <v>20</v>
      </c>
      <c r="V56" s="8">
        <v>25</v>
      </c>
      <c r="W56" s="8" t="s">
        <v>84</v>
      </c>
    </row>
    <row r="57" spans="12:47" x14ac:dyDescent="0.2">
      <c r="M57" s="8" t="s">
        <v>5</v>
      </c>
      <c r="N57" s="8" t="s">
        <v>6</v>
      </c>
      <c r="O57" s="8"/>
      <c r="P57" s="7"/>
      <c r="Q57" s="7"/>
      <c r="R57" s="8"/>
      <c r="S57" s="8"/>
      <c r="T57" s="8"/>
      <c r="U57" s="8"/>
      <c r="V57" s="8"/>
      <c r="W57" s="8"/>
    </row>
    <row r="58" spans="12:47" x14ac:dyDescent="0.2">
      <c r="L58">
        <v>1</v>
      </c>
      <c r="M58" s="71" t="s">
        <v>68</v>
      </c>
      <c r="N58" s="39">
        <v>1</v>
      </c>
      <c r="O58" s="36" t="s">
        <v>30</v>
      </c>
      <c r="P58" s="36"/>
      <c r="Q58" s="39">
        <v>1.8</v>
      </c>
      <c r="R58" s="39"/>
      <c r="S58" s="39">
        <v>2</v>
      </c>
      <c r="T58" s="39"/>
      <c r="U58" s="39">
        <v>3.2</v>
      </c>
      <c r="V58" s="39"/>
      <c r="W58" s="39">
        <v>2.1</v>
      </c>
    </row>
    <row r="59" spans="12:47" x14ac:dyDescent="0.2">
      <c r="L59">
        <v>2</v>
      </c>
      <c r="M59" s="71" t="s">
        <v>69</v>
      </c>
      <c r="N59" s="39">
        <v>2</v>
      </c>
      <c r="O59" s="36" t="s">
        <v>30</v>
      </c>
      <c r="P59" s="36"/>
      <c r="Q59" s="39">
        <v>1.1000000000000001</v>
      </c>
      <c r="R59" s="39"/>
      <c r="S59" s="39">
        <v>1.7</v>
      </c>
      <c r="T59" s="39"/>
      <c r="U59" s="39" t="s">
        <v>42</v>
      </c>
      <c r="V59" s="39"/>
      <c r="W59" s="39" t="s">
        <v>42</v>
      </c>
    </row>
    <row r="60" spans="12:47" x14ac:dyDescent="0.2">
      <c r="L60">
        <v>3</v>
      </c>
      <c r="M60" s="71" t="s">
        <v>70</v>
      </c>
      <c r="N60" s="39">
        <v>3</v>
      </c>
      <c r="O60" s="36" t="s">
        <v>44</v>
      </c>
      <c r="P60" s="36"/>
      <c r="Q60" s="39">
        <v>1.8</v>
      </c>
      <c r="R60" s="39"/>
      <c r="S60" s="39">
        <v>1.4</v>
      </c>
      <c r="T60" s="39"/>
      <c r="U60" s="39">
        <v>1.3</v>
      </c>
      <c r="V60" s="39"/>
      <c r="W60" s="39">
        <v>1.1000000000000001</v>
      </c>
    </row>
    <row r="61" spans="12:47" x14ac:dyDescent="0.2">
      <c r="L61">
        <v>4</v>
      </c>
      <c r="M61" s="71" t="s">
        <v>71</v>
      </c>
      <c r="N61" s="39">
        <v>4</v>
      </c>
      <c r="O61" s="36" t="s">
        <v>44</v>
      </c>
      <c r="P61" s="36"/>
      <c r="Q61" s="39">
        <v>1.2</v>
      </c>
      <c r="R61" s="39"/>
      <c r="S61" s="39">
        <v>2.9</v>
      </c>
      <c r="T61" s="39"/>
      <c r="U61" s="39">
        <v>2.8</v>
      </c>
      <c r="V61" s="39"/>
      <c r="W61" s="39">
        <v>2.7</v>
      </c>
    </row>
    <row r="62" spans="12:47" x14ac:dyDescent="0.2">
      <c r="L62">
        <v>5</v>
      </c>
      <c r="M62" s="71" t="s">
        <v>72</v>
      </c>
      <c r="N62" s="39">
        <v>5</v>
      </c>
      <c r="O62" s="36" t="s">
        <v>44</v>
      </c>
      <c r="P62" s="36"/>
      <c r="Q62" s="39">
        <v>1.4</v>
      </c>
      <c r="R62" s="39"/>
      <c r="S62" s="39">
        <v>2.7</v>
      </c>
      <c r="T62" s="39"/>
      <c r="U62" s="39">
        <v>2.2000000000000002</v>
      </c>
      <c r="V62" s="39"/>
      <c r="W62" s="39">
        <v>2.6</v>
      </c>
    </row>
    <row r="63" spans="12:47" x14ac:dyDescent="0.2">
      <c r="L63">
        <v>6</v>
      </c>
      <c r="M63" s="71" t="s">
        <v>73</v>
      </c>
      <c r="N63" s="39">
        <v>6</v>
      </c>
      <c r="O63" s="36" t="s">
        <v>44</v>
      </c>
      <c r="P63" s="36"/>
      <c r="Q63" s="39">
        <v>1.2</v>
      </c>
      <c r="R63" s="39"/>
      <c r="S63" s="39">
        <v>3.7</v>
      </c>
      <c r="T63" s="39"/>
      <c r="U63" s="39">
        <v>3.1</v>
      </c>
      <c r="V63" s="39"/>
      <c r="W63" s="39">
        <v>2.7</v>
      </c>
    </row>
    <row r="64" spans="12:47" x14ac:dyDescent="0.2">
      <c r="L64">
        <v>7</v>
      </c>
      <c r="M64" s="71" t="s">
        <v>76</v>
      </c>
      <c r="N64" s="39">
        <v>9</v>
      </c>
      <c r="O64" s="36" t="s">
        <v>55</v>
      </c>
      <c r="P64" s="36"/>
      <c r="Q64" s="39">
        <v>1</v>
      </c>
      <c r="R64" s="39"/>
      <c r="S64" s="39">
        <v>1.1000000000000001</v>
      </c>
      <c r="T64" s="39"/>
      <c r="U64" s="39">
        <v>1.2</v>
      </c>
      <c r="V64" s="39"/>
      <c r="W64" s="39">
        <v>1.1000000000000001</v>
      </c>
    </row>
    <row r="65" spans="12:23" x14ac:dyDescent="0.2">
      <c r="L65">
        <v>8</v>
      </c>
      <c r="M65" s="71" t="s">
        <v>77</v>
      </c>
      <c r="N65" s="39">
        <v>10</v>
      </c>
      <c r="O65" s="36" t="s">
        <v>58</v>
      </c>
      <c r="P65" s="36"/>
      <c r="Q65" s="39">
        <v>1.6</v>
      </c>
      <c r="R65" s="39"/>
      <c r="S65" s="39">
        <v>1.7</v>
      </c>
      <c r="T65" s="39"/>
      <c r="U65" s="39">
        <v>3.3</v>
      </c>
      <c r="V65" s="39"/>
      <c r="W65" s="39">
        <v>3.6</v>
      </c>
    </row>
    <row r="66" spans="12:23" x14ac:dyDescent="0.2">
      <c r="L66">
        <v>9</v>
      </c>
      <c r="M66" s="71" t="s">
        <v>80</v>
      </c>
      <c r="N66" s="39">
        <v>13</v>
      </c>
      <c r="O66" s="36" t="s">
        <v>58</v>
      </c>
      <c r="P66" s="36"/>
      <c r="Q66" s="39">
        <v>1</v>
      </c>
      <c r="R66" s="39"/>
      <c r="S66" s="39">
        <v>2.2999999999999998</v>
      </c>
      <c r="T66" s="39"/>
      <c r="U66" s="39">
        <v>4.0999999999999996</v>
      </c>
      <c r="V66" s="39"/>
      <c r="W66" s="39">
        <v>5</v>
      </c>
    </row>
    <row r="67" spans="12:23" x14ac:dyDescent="0.2">
      <c r="L67">
        <v>10</v>
      </c>
      <c r="M67" s="71" t="s">
        <v>81</v>
      </c>
      <c r="N67" s="39">
        <v>14</v>
      </c>
      <c r="O67" s="36" t="s">
        <v>58</v>
      </c>
      <c r="P67" s="36"/>
      <c r="Q67" s="39">
        <v>1.1000000000000001</v>
      </c>
      <c r="R67" s="39"/>
      <c r="S67" s="39" t="s">
        <v>57</v>
      </c>
      <c r="T67" s="39"/>
      <c r="U67" s="39" t="s">
        <v>57</v>
      </c>
      <c r="V67" s="39"/>
      <c r="W67" s="39">
        <v>3.3</v>
      </c>
    </row>
    <row r="68" spans="12:23" x14ac:dyDescent="0.2">
      <c r="L68">
        <v>11</v>
      </c>
      <c r="M68" s="71" t="s">
        <v>82</v>
      </c>
      <c r="N68" s="39">
        <v>15</v>
      </c>
      <c r="O68" s="36" t="s">
        <v>55</v>
      </c>
      <c r="P68" s="36"/>
      <c r="Q68" s="39">
        <v>1.3</v>
      </c>
      <c r="R68" s="39"/>
      <c r="S68" s="39">
        <v>1.3</v>
      </c>
      <c r="T68" s="39"/>
      <c r="U68" s="39">
        <v>1.2</v>
      </c>
      <c r="V68" s="39"/>
      <c r="W68" s="39">
        <v>1</v>
      </c>
    </row>
    <row r="69" spans="12:23" x14ac:dyDescent="0.2">
      <c r="L69">
        <v>12</v>
      </c>
      <c r="M69" s="71" t="s">
        <v>83</v>
      </c>
      <c r="N69" s="39">
        <v>16</v>
      </c>
      <c r="O69" s="36" t="s">
        <v>58</v>
      </c>
      <c r="P69" s="36"/>
      <c r="Q69" s="46">
        <v>1.6</v>
      </c>
      <c r="R69" s="39"/>
      <c r="S69" s="39" t="s">
        <v>57</v>
      </c>
      <c r="T69" s="39"/>
      <c r="U69" s="39" t="s">
        <v>57</v>
      </c>
      <c r="V69" s="39"/>
      <c r="W69" s="39">
        <v>2.8</v>
      </c>
    </row>
    <row r="70" spans="12:23" x14ac:dyDescent="0.2">
      <c r="L70">
        <v>13</v>
      </c>
      <c r="M70" s="9"/>
      <c r="N70" s="36">
        <v>17</v>
      </c>
      <c r="O70" s="36" t="s">
        <v>86</v>
      </c>
      <c r="P70" s="36"/>
      <c r="Q70" s="36">
        <v>1.6</v>
      </c>
      <c r="R70" s="36"/>
      <c r="S70" s="36"/>
      <c r="T70" s="36"/>
      <c r="U70" s="36"/>
      <c r="V70" s="36"/>
      <c r="W70" s="36">
        <v>3.6</v>
      </c>
    </row>
    <row r="71" spans="12:23" x14ac:dyDescent="0.2">
      <c r="L71">
        <v>14</v>
      </c>
      <c r="M71" s="9"/>
      <c r="N71" s="36">
        <v>18</v>
      </c>
      <c r="O71" s="36" t="s">
        <v>85</v>
      </c>
      <c r="P71" s="36"/>
      <c r="Q71" s="36">
        <v>1.1000000000000001</v>
      </c>
      <c r="R71" s="36"/>
      <c r="S71" s="36"/>
      <c r="T71" s="36"/>
      <c r="U71" s="36"/>
      <c r="V71" s="36"/>
      <c r="W71" s="36">
        <v>2.2999999999999998</v>
      </c>
    </row>
    <row r="72" spans="12:23" x14ac:dyDescent="0.2">
      <c r="M72" s="9"/>
      <c r="N72" s="36"/>
      <c r="O72" s="36"/>
      <c r="P72" s="36"/>
      <c r="Q72" s="36"/>
      <c r="R72" s="36"/>
      <c r="S72" s="36"/>
      <c r="T72" s="36"/>
      <c r="U72" s="36"/>
      <c r="V72" s="36"/>
      <c r="W72" s="36"/>
    </row>
    <row r="73" spans="12:23" x14ac:dyDescent="0.2">
      <c r="M73" s="9"/>
      <c r="N73" s="9"/>
      <c r="O73" s="9"/>
      <c r="P73" s="9"/>
      <c r="Q73" s="9"/>
      <c r="R73" s="9"/>
      <c r="S73" s="9"/>
      <c r="T73" s="9"/>
      <c r="U73" s="9"/>
      <c r="V73" s="9"/>
      <c r="W73" s="9"/>
    </row>
    <row r="74" spans="12:23" x14ac:dyDescent="0.2">
      <c r="M74" s="9"/>
      <c r="N74" s="9"/>
      <c r="O74" s="9"/>
      <c r="P74" s="9"/>
      <c r="Q74" s="9"/>
      <c r="R74" s="9"/>
      <c r="S74" s="9"/>
      <c r="T74" s="9"/>
      <c r="U74" s="9"/>
      <c r="V74" s="9"/>
      <c r="W74" s="9"/>
    </row>
    <row r="75" spans="12:23" x14ac:dyDescent="0.2">
      <c r="M75" s="9"/>
      <c r="N75" s="9"/>
      <c r="O75" s="9"/>
      <c r="P75" s="9"/>
      <c r="Q75" s="9"/>
      <c r="R75" s="9"/>
      <c r="S75" s="9"/>
      <c r="T75" s="9"/>
      <c r="U75" s="9"/>
      <c r="V75" s="9"/>
      <c r="W75" s="9"/>
    </row>
    <row r="76" spans="12:23" x14ac:dyDescent="0.2">
      <c r="M76" s="9"/>
      <c r="N76" s="9"/>
      <c r="O76" s="9"/>
      <c r="P76" s="9"/>
      <c r="Q76" s="9"/>
      <c r="R76" s="9"/>
      <c r="S76" s="9"/>
      <c r="T76" s="9"/>
      <c r="U76" s="9"/>
      <c r="V76" s="9"/>
      <c r="W76" s="9"/>
    </row>
    <row r="77" spans="12:23" x14ac:dyDescent="0.2">
      <c r="M77" s="9"/>
      <c r="N77" s="9"/>
      <c r="O77" s="9"/>
      <c r="P77" s="9"/>
      <c r="Q77" s="9"/>
      <c r="R77" s="9"/>
      <c r="S77" s="9"/>
      <c r="T77" s="9"/>
      <c r="U77" s="9"/>
      <c r="V77" s="9"/>
      <c r="W77" s="9"/>
    </row>
    <row r="79" spans="12:23" x14ac:dyDescent="0.2">
      <c r="M79" s="127" t="s">
        <v>15</v>
      </c>
      <c r="N79" s="127"/>
      <c r="O79" s="127"/>
      <c r="P79" s="127"/>
      <c r="Q79" s="127"/>
      <c r="R79" s="127"/>
      <c r="S79" s="127"/>
      <c r="T79" s="127"/>
      <c r="U79" s="127"/>
      <c r="V79" s="127"/>
      <c r="W79" s="127"/>
    </row>
    <row r="80" spans="12:23" x14ac:dyDescent="0.2">
      <c r="M80" s="1"/>
      <c r="N80" s="1"/>
      <c r="O80" s="1"/>
      <c r="P80" s="119" t="s">
        <v>33</v>
      </c>
      <c r="Q80" s="119"/>
      <c r="R80" s="119"/>
      <c r="S80" s="119"/>
      <c r="T80" s="119"/>
      <c r="U80" s="119"/>
      <c r="V80" s="5"/>
      <c r="W80" s="14"/>
    </row>
    <row r="81" spans="13:23" x14ac:dyDescent="0.2">
      <c r="M81" s="2"/>
      <c r="N81" s="2"/>
      <c r="O81" s="2"/>
      <c r="P81" s="120" t="s">
        <v>2</v>
      </c>
      <c r="Q81" s="120"/>
      <c r="R81" s="120"/>
      <c r="S81" s="120"/>
      <c r="T81" s="120"/>
      <c r="U81" s="120"/>
      <c r="V81" s="6"/>
      <c r="W81" s="14"/>
    </row>
    <row r="82" spans="13:23" x14ac:dyDescent="0.2">
      <c r="M82" s="121" t="s">
        <v>4</v>
      </c>
      <c r="N82" s="121"/>
      <c r="O82" s="8" t="s">
        <v>7</v>
      </c>
      <c r="P82" s="7" t="s">
        <v>3</v>
      </c>
      <c r="Q82" s="7" t="s">
        <v>34</v>
      </c>
      <c r="R82" s="8">
        <v>5</v>
      </c>
      <c r="S82" s="8">
        <v>10</v>
      </c>
      <c r="T82" s="8">
        <v>15</v>
      </c>
      <c r="U82" s="8">
        <v>20</v>
      </c>
      <c r="V82" s="8">
        <v>25</v>
      </c>
      <c r="W82" s="8">
        <v>30</v>
      </c>
    </row>
    <row r="83" spans="13:23" x14ac:dyDescent="0.2">
      <c r="M83" s="8" t="s">
        <v>5</v>
      </c>
      <c r="N83" s="8" t="s">
        <v>6</v>
      </c>
      <c r="O83" s="8"/>
      <c r="P83" s="7"/>
      <c r="Q83" s="7"/>
      <c r="R83" s="8"/>
      <c r="S83" s="8"/>
      <c r="T83" s="8"/>
      <c r="U83" s="8"/>
      <c r="V83" s="8"/>
      <c r="W83" s="8"/>
    </row>
    <row r="84" spans="13:23" x14ac:dyDescent="0.2">
      <c r="M84" s="39">
        <v>1</v>
      </c>
      <c r="N84" s="39">
        <v>1</v>
      </c>
      <c r="O84" s="36"/>
      <c r="P84" s="36"/>
      <c r="Q84" s="39"/>
      <c r="R84" s="39">
        <v>11</v>
      </c>
      <c r="S84" s="39">
        <v>11</v>
      </c>
      <c r="T84" s="39">
        <v>11</v>
      </c>
      <c r="U84" s="39">
        <v>11</v>
      </c>
      <c r="V84" s="39">
        <v>11</v>
      </c>
      <c r="W84" s="39">
        <v>11</v>
      </c>
    </row>
    <row r="85" spans="13:23" x14ac:dyDescent="0.2">
      <c r="M85" s="39">
        <v>2</v>
      </c>
      <c r="N85" s="39">
        <v>2</v>
      </c>
      <c r="O85" s="36"/>
      <c r="P85" s="36"/>
      <c r="Q85" s="39"/>
      <c r="R85" s="39"/>
      <c r="S85" s="39">
        <v>9</v>
      </c>
      <c r="T85" s="39"/>
      <c r="U85" s="39">
        <v>10</v>
      </c>
      <c r="V85" s="39"/>
      <c r="W85" s="39">
        <v>10</v>
      </c>
    </row>
    <row r="86" spans="13:23" x14ac:dyDescent="0.2">
      <c r="M86" s="39">
        <v>3</v>
      </c>
      <c r="N86" s="39">
        <v>3</v>
      </c>
      <c r="O86" s="36"/>
      <c r="P86" s="36"/>
      <c r="Q86" s="39"/>
      <c r="R86" s="39">
        <v>6</v>
      </c>
      <c r="S86" s="39">
        <v>7</v>
      </c>
      <c r="T86" s="39">
        <v>7</v>
      </c>
      <c r="U86" s="39">
        <v>10</v>
      </c>
      <c r="V86" s="39">
        <v>12</v>
      </c>
      <c r="W86" s="39">
        <v>13</v>
      </c>
    </row>
    <row r="87" spans="13:23" x14ac:dyDescent="0.2">
      <c r="M87" s="39">
        <v>4</v>
      </c>
      <c r="N87" s="39">
        <v>4</v>
      </c>
      <c r="O87" s="36"/>
      <c r="P87" s="36"/>
      <c r="Q87" s="39"/>
      <c r="R87" s="39">
        <v>7</v>
      </c>
      <c r="S87" s="39">
        <v>8</v>
      </c>
      <c r="T87" s="39">
        <v>9</v>
      </c>
      <c r="U87" s="39">
        <v>10</v>
      </c>
      <c r="V87" s="39">
        <v>10</v>
      </c>
      <c r="W87" s="39">
        <v>11</v>
      </c>
    </row>
    <row r="88" spans="13:23" x14ac:dyDescent="0.2">
      <c r="M88" s="39">
        <v>5</v>
      </c>
      <c r="N88" s="39">
        <v>5</v>
      </c>
      <c r="O88" s="36"/>
      <c r="P88" s="36"/>
      <c r="Q88" s="39"/>
      <c r="R88" s="39">
        <v>7</v>
      </c>
      <c r="S88" s="39">
        <v>10</v>
      </c>
      <c r="T88" s="39">
        <v>12</v>
      </c>
      <c r="U88" s="39">
        <v>14</v>
      </c>
      <c r="V88" s="39">
        <v>16</v>
      </c>
      <c r="W88" s="39">
        <v>18</v>
      </c>
    </row>
    <row r="89" spans="13:23" x14ac:dyDescent="0.2">
      <c r="M89" s="39">
        <v>6</v>
      </c>
      <c r="N89" s="39">
        <v>6</v>
      </c>
      <c r="O89" s="36"/>
      <c r="P89" s="36"/>
      <c r="Q89" s="39"/>
      <c r="R89" s="39">
        <v>6</v>
      </c>
      <c r="S89" s="39">
        <v>7</v>
      </c>
      <c r="T89" s="39">
        <v>7</v>
      </c>
      <c r="U89" s="39">
        <v>7</v>
      </c>
      <c r="V89" s="39">
        <v>8</v>
      </c>
      <c r="W89" s="39">
        <v>8</v>
      </c>
    </row>
    <row r="90" spans="13:23" x14ac:dyDescent="0.2">
      <c r="M90" s="39">
        <v>7</v>
      </c>
      <c r="N90" s="39">
        <v>9</v>
      </c>
      <c r="O90" s="36"/>
      <c r="P90" s="36"/>
      <c r="Q90" s="39"/>
      <c r="R90" s="39">
        <v>2</v>
      </c>
      <c r="S90" s="39">
        <v>3</v>
      </c>
      <c r="T90" s="39">
        <v>3</v>
      </c>
      <c r="U90" s="39">
        <v>4</v>
      </c>
      <c r="V90" s="39">
        <v>4</v>
      </c>
      <c r="W90" s="39">
        <v>4</v>
      </c>
    </row>
    <row r="91" spans="13:23" x14ac:dyDescent="0.2">
      <c r="M91" s="39">
        <v>8</v>
      </c>
      <c r="N91" s="39">
        <v>10</v>
      </c>
      <c r="O91" s="36"/>
      <c r="P91" s="36"/>
      <c r="Q91" s="39"/>
      <c r="R91" s="39">
        <v>1</v>
      </c>
      <c r="S91" s="39">
        <v>2</v>
      </c>
      <c r="T91" s="39">
        <v>3</v>
      </c>
      <c r="U91" s="39">
        <v>5</v>
      </c>
      <c r="V91" s="39">
        <v>5</v>
      </c>
      <c r="W91" s="39">
        <v>7</v>
      </c>
    </row>
    <row r="92" spans="13:23" x14ac:dyDescent="0.2">
      <c r="M92" s="39">
        <v>9</v>
      </c>
      <c r="N92" s="39">
        <v>11</v>
      </c>
      <c r="O92" s="36"/>
      <c r="P92" s="36"/>
      <c r="Q92" s="39"/>
      <c r="R92" s="39">
        <v>2</v>
      </c>
      <c r="S92" s="39">
        <v>4</v>
      </c>
      <c r="T92" s="39">
        <v>4</v>
      </c>
      <c r="U92" s="39">
        <v>4</v>
      </c>
      <c r="V92" s="39">
        <v>4</v>
      </c>
      <c r="W92" s="39">
        <v>6</v>
      </c>
    </row>
    <row r="93" spans="13:23" x14ac:dyDescent="0.2">
      <c r="M93" s="39">
        <v>10</v>
      </c>
      <c r="N93" s="39">
        <v>14</v>
      </c>
      <c r="O93" s="36"/>
      <c r="P93" s="36"/>
      <c r="Q93" s="39"/>
      <c r="R93" s="39">
        <v>5</v>
      </c>
      <c r="S93" s="39">
        <v>6</v>
      </c>
      <c r="T93" s="39">
        <v>6</v>
      </c>
      <c r="U93" s="39">
        <v>6</v>
      </c>
      <c r="V93" s="39">
        <v>7</v>
      </c>
      <c r="W93" s="39">
        <v>7</v>
      </c>
    </row>
    <row r="94" spans="13:23" x14ac:dyDescent="0.2">
      <c r="M94" s="39">
        <v>11</v>
      </c>
      <c r="N94" s="39">
        <v>15</v>
      </c>
      <c r="O94" s="36"/>
      <c r="P94" s="36"/>
      <c r="Q94" s="39"/>
      <c r="R94" s="39">
        <v>2</v>
      </c>
      <c r="S94" s="39">
        <v>3</v>
      </c>
      <c r="T94" s="39">
        <v>4</v>
      </c>
      <c r="U94" s="39">
        <v>5</v>
      </c>
      <c r="V94" s="39">
        <v>6</v>
      </c>
      <c r="W94" s="39">
        <v>6</v>
      </c>
    </row>
    <row r="95" spans="13:23" x14ac:dyDescent="0.2">
      <c r="M95" s="39">
        <v>12</v>
      </c>
      <c r="N95" s="39">
        <v>16</v>
      </c>
      <c r="O95" s="36"/>
      <c r="P95" s="36"/>
      <c r="Q95" s="39"/>
      <c r="R95" s="39">
        <v>3</v>
      </c>
      <c r="S95" s="39">
        <v>4</v>
      </c>
      <c r="T95" s="39">
        <v>5</v>
      </c>
      <c r="U95" s="39">
        <v>5</v>
      </c>
      <c r="V95" s="39">
        <v>6</v>
      </c>
      <c r="W95" s="39">
        <v>7</v>
      </c>
    </row>
    <row r="96" spans="13:23" x14ac:dyDescent="0.2">
      <c r="M96" s="39">
        <v>13</v>
      </c>
      <c r="N96" s="36">
        <v>17</v>
      </c>
      <c r="O96" s="36"/>
      <c r="P96" s="36"/>
      <c r="Q96" s="39"/>
      <c r="R96" s="39">
        <v>13</v>
      </c>
      <c r="S96" s="39">
        <v>14</v>
      </c>
      <c r="T96" s="39">
        <v>15</v>
      </c>
      <c r="U96" s="39">
        <v>16</v>
      </c>
      <c r="V96" s="39" t="s">
        <v>63</v>
      </c>
      <c r="W96" s="39" t="s">
        <v>63</v>
      </c>
    </row>
    <row r="97" spans="13:35" x14ac:dyDescent="0.2">
      <c r="M97" s="39">
        <v>14</v>
      </c>
      <c r="N97" s="36">
        <v>18</v>
      </c>
      <c r="O97" s="36"/>
      <c r="P97" s="36"/>
      <c r="Q97" s="36"/>
      <c r="R97" s="36">
        <v>7</v>
      </c>
      <c r="S97" s="36">
        <v>9</v>
      </c>
      <c r="T97" s="36">
        <v>9</v>
      </c>
      <c r="U97" s="36">
        <v>10</v>
      </c>
      <c r="V97" s="36"/>
      <c r="W97" s="36"/>
    </row>
    <row r="98" spans="13:35" x14ac:dyDescent="0.2">
      <c r="M98" s="39"/>
      <c r="N98" s="36"/>
      <c r="O98" s="36"/>
      <c r="P98" s="36"/>
      <c r="Q98" s="36"/>
      <c r="R98" s="36"/>
      <c r="S98" s="36"/>
      <c r="T98" s="36"/>
      <c r="U98" s="36"/>
      <c r="V98" s="36"/>
      <c r="W98" s="36"/>
    </row>
    <row r="99" spans="13:35" x14ac:dyDescent="0.2">
      <c r="M99" s="39"/>
      <c r="N99" s="36"/>
      <c r="O99" s="36"/>
      <c r="P99" s="36"/>
      <c r="Q99" s="36"/>
      <c r="R99" s="36"/>
      <c r="S99" s="36"/>
      <c r="T99" s="36"/>
      <c r="U99" s="36"/>
      <c r="V99" s="36"/>
      <c r="W99" s="36"/>
    </row>
    <row r="100" spans="13:35" x14ac:dyDescent="0.2">
      <c r="M100" s="9"/>
      <c r="N100" s="36"/>
      <c r="O100" s="36"/>
      <c r="P100" s="36"/>
      <c r="Q100" s="36"/>
      <c r="R100" s="36"/>
      <c r="S100" s="36"/>
      <c r="T100" s="36"/>
      <c r="U100" s="36"/>
      <c r="V100" s="36"/>
      <c r="W100" s="36"/>
    </row>
    <row r="101" spans="13:35" x14ac:dyDescent="0.2">
      <c r="M101" s="9"/>
      <c r="N101" s="36"/>
      <c r="O101" s="36"/>
      <c r="P101" s="36"/>
      <c r="Q101" s="36"/>
      <c r="R101" s="36"/>
      <c r="S101" s="36"/>
      <c r="T101" s="36"/>
      <c r="U101" s="36"/>
      <c r="V101" s="36"/>
      <c r="W101" s="36"/>
    </row>
    <row r="102" spans="13:35" x14ac:dyDescent="0.2">
      <c r="M102" s="9"/>
      <c r="N102" s="9"/>
      <c r="O102" s="9"/>
      <c r="P102" s="9"/>
      <c r="Q102" s="9"/>
      <c r="R102" s="9"/>
      <c r="S102" s="9"/>
      <c r="T102" s="9"/>
      <c r="U102" s="9"/>
      <c r="V102" s="9"/>
      <c r="W102" s="9"/>
    </row>
    <row r="103" spans="13:35" x14ac:dyDescent="0.2">
      <c r="M103" s="9"/>
      <c r="N103" s="9"/>
      <c r="O103" s="9"/>
      <c r="P103" s="9"/>
      <c r="Q103" s="9"/>
      <c r="R103" s="9"/>
      <c r="S103" s="9"/>
      <c r="T103" s="9"/>
      <c r="U103" s="9"/>
      <c r="V103" s="9"/>
      <c r="W103" s="9"/>
    </row>
    <row r="105" spans="13:35" x14ac:dyDescent="0.2">
      <c r="M105" s="126" t="s">
        <v>17</v>
      </c>
      <c r="N105" s="126"/>
      <c r="O105" s="126"/>
      <c r="P105" s="126"/>
      <c r="Q105" s="126"/>
      <c r="R105" s="126"/>
      <c r="S105" s="126"/>
      <c r="T105" s="126"/>
      <c r="U105" s="126"/>
      <c r="V105" s="126"/>
      <c r="W105" s="126"/>
      <c r="Y105" s="127" t="s">
        <v>19</v>
      </c>
      <c r="Z105" s="127"/>
      <c r="AA105" s="127"/>
      <c r="AB105" s="127"/>
      <c r="AC105" s="127"/>
      <c r="AD105" s="127"/>
      <c r="AE105" s="127"/>
      <c r="AF105" s="127"/>
      <c r="AG105" s="127"/>
      <c r="AH105" s="127"/>
      <c r="AI105" s="127"/>
    </row>
    <row r="106" spans="13:35" x14ac:dyDescent="0.2">
      <c r="M106" s="1"/>
      <c r="N106" s="1"/>
      <c r="O106" s="1"/>
      <c r="P106" s="119" t="s">
        <v>33</v>
      </c>
      <c r="Q106" s="119"/>
      <c r="R106" s="119"/>
      <c r="S106" s="119"/>
      <c r="T106" s="119"/>
      <c r="U106" s="119"/>
      <c r="V106" s="5"/>
      <c r="W106" s="14"/>
      <c r="Y106" s="1"/>
      <c r="Z106" s="1"/>
      <c r="AA106" s="1"/>
      <c r="AB106" s="119" t="s">
        <v>33</v>
      </c>
      <c r="AC106" s="119"/>
      <c r="AD106" s="119"/>
      <c r="AE106" s="119"/>
      <c r="AF106" s="119"/>
      <c r="AG106" s="119"/>
      <c r="AH106" s="5"/>
      <c r="AI106" s="14"/>
    </row>
    <row r="107" spans="13:35" x14ac:dyDescent="0.2">
      <c r="M107" s="2"/>
      <c r="N107" s="2"/>
      <c r="O107" s="2"/>
      <c r="P107" s="120" t="s">
        <v>2</v>
      </c>
      <c r="Q107" s="120"/>
      <c r="R107" s="120"/>
      <c r="S107" s="120"/>
      <c r="T107" s="120"/>
      <c r="U107" s="120"/>
      <c r="V107" s="6"/>
      <c r="W107" s="14"/>
      <c r="Y107" s="2"/>
      <c r="Z107" s="2"/>
      <c r="AA107" s="2"/>
      <c r="AB107" s="120" t="s">
        <v>2</v>
      </c>
      <c r="AC107" s="120"/>
      <c r="AD107" s="120"/>
      <c r="AE107" s="120"/>
      <c r="AF107" s="120"/>
      <c r="AG107" s="120"/>
      <c r="AH107" s="6"/>
      <c r="AI107" s="14"/>
    </row>
    <row r="108" spans="13:35" x14ac:dyDescent="0.2">
      <c r="M108" s="121" t="s">
        <v>4</v>
      </c>
      <c r="N108" s="121"/>
      <c r="O108" s="8" t="s">
        <v>7</v>
      </c>
      <c r="P108" s="7" t="s">
        <v>3</v>
      </c>
      <c r="Q108" s="7" t="s">
        <v>34</v>
      </c>
      <c r="R108" s="8">
        <v>5</v>
      </c>
      <c r="S108" s="8">
        <v>10</v>
      </c>
      <c r="T108" s="8">
        <v>15</v>
      </c>
      <c r="U108" s="8">
        <v>20</v>
      </c>
      <c r="V108" s="8">
        <v>25</v>
      </c>
      <c r="W108" s="8">
        <v>30</v>
      </c>
      <c r="Y108" s="121" t="s">
        <v>4</v>
      </c>
      <c r="Z108" s="121"/>
      <c r="AA108" s="8" t="s">
        <v>7</v>
      </c>
      <c r="AB108" s="7" t="s">
        <v>3</v>
      </c>
      <c r="AC108" s="7" t="s">
        <v>34</v>
      </c>
      <c r="AD108" s="8">
        <v>5</v>
      </c>
      <c r="AE108" s="8">
        <v>10</v>
      </c>
      <c r="AF108" s="8">
        <v>15</v>
      </c>
      <c r="AG108" s="8">
        <v>20</v>
      </c>
      <c r="AH108" s="8">
        <v>25</v>
      </c>
      <c r="AI108" s="8">
        <v>30</v>
      </c>
    </row>
    <row r="109" spans="13:35" x14ac:dyDescent="0.2">
      <c r="M109" s="8" t="s">
        <v>5</v>
      </c>
      <c r="N109" s="78" t="s">
        <v>6</v>
      </c>
      <c r="O109" s="78"/>
      <c r="P109" s="80"/>
      <c r="Q109" s="80"/>
      <c r="R109" s="79"/>
      <c r="S109" s="78"/>
      <c r="T109" s="79"/>
      <c r="U109" s="78"/>
      <c r="V109" s="79"/>
      <c r="W109" s="78"/>
      <c r="Y109" s="78" t="s">
        <v>5</v>
      </c>
      <c r="Z109" s="78" t="s">
        <v>6</v>
      </c>
      <c r="AA109" s="78"/>
      <c r="AB109" s="80"/>
      <c r="AC109" s="80"/>
      <c r="AD109" s="78"/>
      <c r="AE109" s="78"/>
      <c r="AF109" s="78"/>
      <c r="AG109" s="78"/>
      <c r="AH109" s="78"/>
      <c r="AI109" s="78"/>
    </row>
    <row r="110" spans="13:35" x14ac:dyDescent="0.2">
      <c r="M110" s="39">
        <v>1</v>
      </c>
      <c r="N110" s="36">
        <v>1</v>
      </c>
      <c r="O110" s="36" t="s">
        <v>30</v>
      </c>
      <c r="P110" s="36"/>
      <c r="Q110" s="36"/>
      <c r="R110" s="22"/>
      <c r="S110" s="36">
        <v>2.0499999999999998</v>
      </c>
      <c r="T110" s="22"/>
      <c r="U110" s="36">
        <v>2.27</v>
      </c>
      <c r="V110" s="22"/>
      <c r="W110" s="36">
        <v>2.2599999999999998</v>
      </c>
      <c r="Y110" s="36"/>
      <c r="Z110" s="36">
        <v>1</v>
      </c>
      <c r="AA110" s="36" t="s">
        <v>30</v>
      </c>
      <c r="AB110" s="36"/>
      <c r="AC110" s="36"/>
      <c r="AD110" s="36"/>
      <c r="AE110" s="36">
        <v>41.9</v>
      </c>
      <c r="AF110" s="36"/>
      <c r="AG110" s="36">
        <v>49.9</v>
      </c>
      <c r="AH110" s="36"/>
      <c r="AI110" s="36">
        <v>45</v>
      </c>
    </row>
    <row r="111" spans="13:35" x14ac:dyDescent="0.2">
      <c r="M111" s="39">
        <v>2</v>
      </c>
      <c r="N111" s="36">
        <v>2</v>
      </c>
      <c r="O111" s="36" t="s">
        <v>30</v>
      </c>
      <c r="P111" s="36"/>
      <c r="Q111" s="36"/>
      <c r="R111" s="22"/>
      <c r="S111" s="36">
        <v>1.68</v>
      </c>
      <c r="T111" s="22"/>
      <c r="U111" s="36">
        <v>1.77</v>
      </c>
      <c r="V111" s="22"/>
      <c r="W111" s="36">
        <v>1.86</v>
      </c>
      <c r="Y111" s="36"/>
      <c r="Z111" s="36">
        <v>2</v>
      </c>
      <c r="AA111" s="36" t="s">
        <v>30</v>
      </c>
      <c r="AB111" s="36"/>
      <c r="AC111" s="36"/>
      <c r="AD111" s="36"/>
      <c r="AE111" s="36">
        <v>30.4</v>
      </c>
      <c r="AF111" s="36"/>
      <c r="AG111" s="36">
        <v>32.1</v>
      </c>
      <c r="AH111" s="36"/>
      <c r="AI111" s="36">
        <v>33.700000000000003</v>
      </c>
    </row>
    <row r="112" spans="13:35" x14ac:dyDescent="0.2">
      <c r="M112" s="39">
        <v>3</v>
      </c>
      <c r="N112" s="36">
        <v>3</v>
      </c>
      <c r="O112" s="36" t="s">
        <v>44</v>
      </c>
      <c r="P112" s="36"/>
      <c r="Q112" s="36"/>
      <c r="R112" s="22"/>
      <c r="S112" s="36">
        <v>1.46</v>
      </c>
      <c r="T112" s="22" t="s">
        <v>63</v>
      </c>
      <c r="U112" s="36">
        <v>1.6</v>
      </c>
      <c r="V112" s="22" t="s">
        <v>63</v>
      </c>
      <c r="W112" s="36">
        <v>1.62</v>
      </c>
      <c r="Y112" s="36"/>
      <c r="Z112" s="36">
        <v>3</v>
      </c>
      <c r="AA112" s="36" t="s">
        <v>44</v>
      </c>
      <c r="AB112" s="36"/>
      <c r="AC112" s="36"/>
      <c r="AD112" s="36"/>
      <c r="AE112" s="36">
        <v>29</v>
      </c>
      <c r="AF112" s="36"/>
      <c r="AG112" s="36">
        <v>32</v>
      </c>
      <c r="AH112" s="36"/>
      <c r="AI112" s="36">
        <v>30.9</v>
      </c>
    </row>
    <row r="113" spans="13:35" x14ac:dyDescent="0.2">
      <c r="M113" s="39">
        <v>4</v>
      </c>
      <c r="N113" s="36">
        <v>4</v>
      </c>
      <c r="O113" s="36" t="s">
        <v>44</v>
      </c>
      <c r="P113" s="36"/>
      <c r="Q113" s="36"/>
      <c r="R113" s="22"/>
      <c r="S113" s="36">
        <v>2.2200000000000002</v>
      </c>
      <c r="T113" s="22"/>
      <c r="U113" s="36">
        <v>1.94</v>
      </c>
      <c r="V113" s="22"/>
      <c r="W113" s="36">
        <v>2.2000000000000002</v>
      </c>
      <c r="Y113" s="36"/>
      <c r="Z113" s="36">
        <v>4</v>
      </c>
      <c r="AA113" s="36" t="s">
        <v>44</v>
      </c>
      <c r="AB113" s="36"/>
      <c r="AC113" s="36"/>
      <c r="AD113" s="36"/>
      <c r="AE113" s="36">
        <v>54.9</v>
      </c>
      <c r="AF113" s="36"/>
      <c r="AG113" s="36">
        <v>47.5</v>
      </c>
      <c r="AH113" s="36"/>
      <c r="AI113" s="36">
        <v>52.3</v>
      </c>
    </row>
    <row r="114" spans="13:35" x14ac:dyDescent="0.2">
      <c r="M114" s="39">
        <v>5</v>
      </c>
      <c r="N114" s="36">
        <v>5</v>
      </c>
      <c r="O114" s="36" t="s">
        <v>44</v>
      </c>
      <c r="P114" s="36"/>
      <c r="Q114" s="36"/>
      <c r="R114" s="22"/>
      <c r="S114" s="36">
        <v>3.72</v>
      </c>
      <c r="T114" s="22"/>
      <c r="U114" s="36">
        <v>3.97</v>
      </c>
      <c r="V114" s="22"/>
      <c r="W114" s="36">
        <v>3.46</v>
      </c>
      <c r="Y114" s="36"/>
      <c r="Z114" s="36">
        <v>5</v>
      </c>
      <c r="AA114" s="36" t="s">
        <v>44</v>
      </c>
      <c r="AB114" s="36"/>
      <c r="AC114" s="36"/>
      <c r="AD114" s="36"/>
      <c r="AE114" s="36">
        <v>61</v>
      </c>
      <c r="AF114" s="36"/>
      <c r="AG114" s="36">
        <v>62.5</v>
      </c>
      <c r="AH114" s="36"/>
      <c r="AI114" s="36">
        <v>66.099999999999994</v>
      </c>
    </row>
    <row r="115" spans="13:35" x14ac:dyDescent="0.2">
      <c r="M115" s="39">
        <v>6</v>
      </c>
      <c r="N115" s="36">
        <v>6</v>
      </c>
      <c r="O115" s="36" t="s">
        <v>44</v>
      </c>
      <c r="P115" s="36"/>
      <c r="Q115" s="36"/>
      <c r="R115" s="22"/>
      <c r="S115" s="36">
        <v>1.78</v>
      </c>
      <c r="T115" s="22"/>
      <c r="U115" s="36">
        <v>2.2000000000000002</v>
      </c>
      <c r="V115" s="22"/>
      <c r="W115" s="36">
        <v>2</v>
      </c>
      <c r="Y115" s="36"/>
      <c r="Z115" s="36">
        <v>6</v>
      </c>
      <c r="AA115" s="36" t="s">
        <v>44</v>
      </c>
      <c r="AB115" s="36"/>
      <c r="AC115" s="36"/>
      <c r="AD115" s="36"/>
      <c r="AE115" s="36">
        <v>39.1</v>
      </c>
      <c r="AF115" s="36"/>
      <c r="AG115" s="36">
        <v>47.9</v>
      </c>
      <c r="AH115" s="36"/>
      <c r="AI115" s="36">
        <v>39.9</v>
      </c>
    </row>
    <row r="116" spans="13:35" x14ac:dyDescent="0.2">
      <c r="M116" s="39">
        <v>7</v>
      </c>
      <c r="N116" s="36">
        <v>9</v>
      </c>
      <c r="O116" s="36"/>
      <c r="P116" s="36"/>
      <c r="Q116" s="36"/>
      <c r="R116" s="22"/>
      <c r="S116" s="36">
        <v>1.39</v>
      </c>
      <c r="T116" s="22"/>
      <c r="U116" s="36">
        <v>1.54</v>
      </c>
      <c r="V116" s="22"/>
      <c r="W116" s="36">
        <v>1.86</v>
      </c>
      <c r="Y116" s="36"/>
      <c r="Z116" s="36">
        <v>9</v>
      </c>
      <c r="AA116" s="36"/>
      <c r="AB116" s="36"/>
      <c r="AC116" s="36"/>
      <c r="AD116" s="36"/>
      <c r="AE116" s="36">
        <v>37.4</v>
      </c>
      <c r="AF116" s="36"/>
      <c r="AG116" s="36">
        <v>39</v>
      </c>
      <c r="AH116" s="36"/>
      <c r="AI116" s="36">
        <v>41.1</v>
      </c>
    </row>
    <row r="117" spans="13:35" x14ac:dyDescent="0.2">
      <c r="M117" s="39">
        <v>8</v>
      </c>
      <c r="N117" s="36">
        <v>10</v>
      </c>
      <c r="O117" s="36"/>
      <c r="P117" s="36"/>
      <c r="Q117" s="36"/>
      <c r="R117" s="22"/>
      <c r="S117" s="36">
        <v>1.85</v>
      </c>
      <c r="T117" s="22"/>
      <c r="U117" s="36">
        <v>2.4500000000000002</v>
      </c>
      <c r="V117" s="22"/>
      <c r="W117" s="36">
        <v>3.26</v>
      </c>
      <c r="Y117" s="36"/>
      <c r="Z117" s="36">
        <v>10</v>
      </c>
      <c r="AA117" s="36"/>
      <c r="AB117" s="36"/>
      <c r="AC117" s="36"/>
      <c r="AD117" s="36"/>
      <c r="AE117" s="36">
        <v>33.200000000000003</v>
      </c>
      <c r="AF117" s="36"/>
      <c r="AG117" s="36">
        <v>48.2</v>
      </c>
      <c r="AH117" s="36"/>
      <c r="AI117" s="36">
        <v>65</v>
      </c>
    </row>
    <row r="118" spans="13:35" x14ac:dyDescent="0.2">
      <c r="M118" s="39">
        <v>9</v>
      </c>
      <c r="N118" s="36">
        <v>11</v>
      </c>
      <c r="O118" s="36"/>
      <c r="P118" s="36"/>
      <c r="Q118" s="36"/>
      <c r="R118" s="22"/>
      <c r="S118" s="36">
        <v>2.4</v>
      </c>
      <c r="T118" s="22"/>
      <c r="U118" s="36">
        <v>2.79</v>
      </c>
      <c r="V118" s="22"/>
      <c r="W118" s="36" t="s">
        <v>63</v>
      </c>
      <c r="Y118" s="36"/>
      <c r="Z118" s="36">
        <v>11</v>
      </c>
      <c r="AA118" s="36"/>
      <c r="AB118" s="36"/>
      <c r="AC118" s="36"/>
      <c r="AD118" s="36"/>
      <c r="AE118" s="36">
        <v>47.1</v>
      </c>
      <c r="AF118" s="36"/>
      <c r="AG118" s="36">
        <v>54.4</v>
      </c>
      <c r="AH118" s="36"/>
      <c r="AI118" s="36" t="s">
        <v>63</v>
      </c>
    </row>
    <row r="119" spans="13:35" x14ac:dyDescent="0.2">
      <c r="M119" s="39">
        <v>10</v>
      </c>
      <c r="N119" s="36">
        <v>14</v>
      </c>
      <c r="O119" s="36"/>
      <c r="P119" s="36"/>
      <c r="Q119" s="36"/>
      <c r="R119" s="22"/>
      <c r="S119" s="36">
        <v>1.36</v>
      </c>
      <c r="T119" s="22"/>
      <c r="U119" s="36">
        <v>1.57</v>
      </c>
      <c r="V119" s="22"/>
      <c r="W119" s="36">
        <v>1.59</v>
      </c>
      <c r="Y119" s="36"/>
      <c r="Z119" s="36">
        <v>14</v>
      </c>
      <c r="AA119" s="36"/>
      <c r="AB119" s="36"/>
      <c r="AC119" s="36"/>
      <c r="AD119" s="36"/>
      <c r="AE119" s="36">
        <v>40.799999999999997</v>
      </c>
      <c r="AF119" s="36"/>
      <c r="AG119" s="36">
        <v>44</v>
      </c>
      <c r="AH119" s="36"/>
      <c r="AI119" s="36">
        <v>50.2</v>
      </c>
    </row>
    <row r="120" spans="13:35" x14ac:dyDescent="0.2">
      <c r="M120" s="39">
        <v>11</v>
      </c>
      <c r="N120" s="36">
        <v>15</v>
      </c>
      <c r="O120" s="36"/>
      <c r="P120" s="36"/>
      <c r="Q120" s="36"/>
      <c r="R120" s="22"/>
      <c r="S120" s="36" t="s">
        <v>63</v>
      </c>
      <c r="T120" s="22"/>
      <c r="U120" s="36">
        <v>3.55</v>
      </c>
      <c r="V120" s="22"/>
      <c r="W120" s="36">
        <v>4.18</v>
      </c>
      <c r="Y120" s="36"/>
      <c r="Z120" s="36">
        <v>15</v>
      </c>
      <c r="AA120" s="36"/>
      <c r="AB120" s="36"/>
      <c r="AC120" s="36"/>
      <c r="AD120" s="36"/>
      <c r="AE120" s="36" t="s">
        <v>63</v>
      </c>
      <c r="AF120" s="36"/>
      <c r="AG120" s="36">
        <v>64.2</v>
      </c>
      <c r="AH120" s="36"/>
      <c r="AI120" s="36">
        <v>77.599999999999994</v>
      </c>
    </row>
    <row r="121" spans="13:35" x14ac:dyDescent="0.2">
      <c r="M121" s="39">
        <v>12</v>
      </c>
      <c r="N121" s="36">
        <v>16</v>
      </c>
      <c r="O121" s="36"/>
      <c r="P121" s="36"/>
      <c r="Q121" s="36"/>
      <c r="R121" s="22"/>
      <c r="S121" s="36">
        <v>1.65</v>
      </c>
      <c r="T121" s="22"/>
      <c r="U121" s="36">
        <v>1.83</v>
      </c>
      <c r="V121" s="22"/>
      <c r="W121" s="36">
        <v>2.4</v>
      </c>
      <c r="Y121" s="36"/>
      <c r="Z121" s="36">
        <v>16</v>
      </c>
      <c r="AA121" s="36"/>
      <c r="AB121" s="36"/>
      <c r="AC121" s="36"/>
      <c r="AD121" s="36"/>
      <c r="AE121" s="36">
        <v>32.799999999999997</v>
      </c>
      <c r="AF121" s="36"/>
      <c r="AG121" s="36">
        <v>36.299999999999997</v>
      </c>
      <c r="AH121" s="36"/>
      <c r="AI121" s="36">
        <v>47.8</v>
      </c>
    </row>
    <row r="122" spans="13:35" x14ac:dyDescent="0.2">
      <c r="M122" s="39">
        <v>13</v>
      </c>
      <c r="N122" s="36">
        <v>17</v>
      </c>
      <c r="O122" s="36"/>
      <c r="P122" s="36"/>
      <c r="Q122" s="36"/>
      <c r="R122" s="104">
        <v>1.0602365709814165</v>
      </c>
      <c r="S122" s="104">
        <v>1.3518199039413323</v>
      </c>
      <c r="T122" s="104">
        <v>0.78503589423815345</v>
      </c>
      <c r="U122" s="36"/>
      <c r="V122" s="36"/>
      <c r="W122" s="36"/>
      <c r="Y122" s="36"/>
      <c r="Z122" s="36">
        <v>17</v>
      </c>
      <c r="AA122" s="36"/>
      <c r="AB122" s="36"/>
      <c r="AC122" s="36"/>
      <c r="AD122" s="37">
        <v>16</v>
      </c>
      <c r="AE122" s="37">
        <v>25</v>
      </c>
      <c r="AF122" s="37">
        <v>17.100000000000001</v>
      </c>
      <c r="AG122" s="36"/>
      <c r="AH122" s="36"/>
      <c r="AI122" s="36"/>
    </row>
    <row r="123" spans="13:35" x14ac:dyDescent="0.2">
      <c r="M123" s="39">
        <v>14</v>
      </c>
      <c r="N123" s="36">
        <v>18</v>
      </c>
      <c r="O123" s="36"/>
      <c r="P123" s="36"/>
      <c r="Q123" s="36"/>
      <c r="R123" s="104">
        <v>2.2049346212374292</v>
      </c>
      <c r="S123" s="104">
        <v>3.0062682051442735</v>
      </c>
      <c r="T123" s="104">
        <v>3.1057446789689163</v>
      </c>
      <c r="U123" s="104">
        <v>2.9858290879682539</v>
      </c>
      <c r="V123" s="36"/>
      <c r="W123" s="36"/>
      <c r="Y123" s="36"/>
      <c r="Z123" s="36"/>
      <c r="AA123" s="36"/>
      <c r="AB123" s="36"/>
      <c r="AC123" s="36"/>
      <c r="AD123" s="104">
        <v>44.527858960120838</v>
      </c>
      <c r="AE123" s="104">
        <v>70.486129561641974</v>
      </c>
      <c r="AF123" s="104">
        <v>65.378439013696905</v>
      </c>
      <c r="AG123" s="104">
        <v>59.620678759649735</v>
      </c>
      <c r="AH123" s="36"/>
      <c r="AI123" s="36"/>
    </row>
    <row r="124" spans="13:35" x14ac:dyDescent="0.2">
      <c r="M124" s="9"/>
      <c r="N124" s="36"/>
      <c r="O124" s="36"/>
      <c r="P124" s="36"/>
      <c r="Q124" s="36"/>
      <c r="R124" s="36"/>
      <c r="S124" s="36"/>
      <c r="T124" s="36"/>
      <c r="U124" s="36"/>
      <c r="V124" s="36"/>
      <c r="W124" s="36"/>
      <c r="Y124" s="36"/>
      <c r="Z124" s="36"/>
      <c r="AA124" s="36"/>
      <c r="AB124" s="36"/>
      <c r="AC124" s="36"/>
      <c r="AD124" s="36"/>
      <c r="AE124" s="36"/>
      <c r="AF124" s="36"/>
      <c r="AG124" s="36"/>
      <c r="AH124" s="36"/>
      <c r="AI124" s="36"/>
    </row>
    <row r="125" spans="13:35" x14ac:dyDescent="0.2">
      <c r="M125" s="9"/>
      <c r="N125" s="36"/>
      <c r="O125" s="36"/>
      <c r="P125" s="36"/>
      <c r="Q125" s="36"/>
      <c r="R125" s="36"/>
      <c r="S125" s="36"/>
      <c r="T125" s="36"/>
      <c r="U125" s="36"/>
      <c r="V125" s="36"/>
      <c r="W125" s="36"/>
      <c r="Y125" s="36"/>
      <c r="Z125" s="36"/>
      <c r="AA125" s="36"/>
      <c r="AB125" s="36"/>
      <c r="AC125" s="36"/>
      <c r="AD125" s="36"/>
      <c r="AE125" s="36"/>
      <c r="AF125" s="36"/>
      <c r="AG125" s="36"/>
      <c r="AH125" s="36"/>
      <c r="AI125" s="36"/>
    </row>
    <row r="126" spans="13:35" x14ac:dyDescent="0.2">
      <c r="M126" s="9"/>
      <c r="N126" s="36"/>
      <c r="O126" s="36"/>
      <c r="P126" s="36"/>
      <c r="Q126" s="36"/>
      <c r="R126" s="36"/>
      <c r="S126" s="36"/>
      <c r="T126" s="36"/>
      <c r="U126" s="36"/>
      <c r="V126" s="36"/>
      <c r="W126" s="36"/>
      <c r="Y126" s="36"/>
      <c r="Z126" s="36"/>
      <c r="AA126" s="36"/>
      <c r="AB126" s="36"/>
      <c r="AC126" s="36"/>
      <c r="AD126" s="36"/>
      <c r="AE126" s="36"/>
      <c r="AF126" s="36"/>
      <c r="AG126" s="36"/>
      <c r="AH126" s="36"/>
      <c r="AI126" s="36"/>
    </row>
    <row r="127" spans="13:35" x14ac:dyDescent="0.2">
      <c r="M127" s="9"/>
      <c r="N127" s="36"/>
      <c r="O127" s="36"/>
      <c r="P127" s="36"/>
      <c r="Q127" s="36"/>
      <c r="R127" s="36"/>
      <c r="S127" s="36"/>
      <c r="T127" s="36"/>
      <c r="U127" s="36"/>
      <c r="V127" s="36"/>
      <c r="W127" s="36"/>
      <c r="Y127" s="36"/>
      <c r="Z127" s="36"/>
      <c r="AA127" s="36"/>
      <c r="AB127" s="36"/>
      <c r="AC127" s="36"/>
      <c r="AD127" s="36"/>
      <c r="AE127" s="36"/>
      <c r="AF127" s="36"/>
      <c r="AG127" s="36"/>
      <c r="AH127" s="36"/>
      <c r="AI127" s="36"/>
    </row>
    <row r="128" spans="13:35" x14ac:dyDescent="0.2">
      <c r="M128" s="9"/>
      <c r="N128" s="36"/>
      <c r="O128" s="36"/>
      <c r="P128" s="36"/>
      <c r="Q128" s="36"/>
      <c r="R128" s="36"/>
      <c r="S128" s="36"/>
      <c r="T128" s="36"/>
      <c r="U128" s="36"/>
      <c r="V128" s="36"/>
      <c r="W128" s="36"/>
      <c r="Y128" s="36"/>
      <c r="Z128" s="36"/>
      <c r="AA128" s="36"/>
      <c r="AB128" s="36"/>
      <c r="AC128" s="36"/>
      <c r="AD128" s="36"/>
      <c r="AE128" s="36"/>
      <c r="AF128" s="36"/>
      <c r="AG128" s="36"/>
      <c r="AH128" s="36"/>
      <c r="AI128" s="36"/>
    </row>
    <row r="129" spans="13:35" x14ac:dyDescent="0.2">
      <c r="M129" s="9"/>
      <c r="N129" s="36"/>
      <c r="O129" s="36"/>
      <c r="P129" s="36"/>
      <c r="Q129" s="36"/>
      <c r="R129" s="36"/>
      <c r="S129" s="36"/>
      <c r="T129" s="36"/>
      <c r="U129" s="36"/>
      <c r="V129" s="36"/>
      <c r="W129" s="36"/>
      <c r="Y129" s="36"/>
      <c r="Z129" s="36"/>
      <c r="AA129" s="36"/>
      <c r="AB129" s="36"/>
      <c r="AC129" s="36"/>
      <c r="AD129" s="36"/>
      <c r="AE129" s="36"/>
      <c r="AF129" s="36"/>
      <c r="AG129" s="36"/>
      <c r="AH129" s="36"/>
      <c r="AI129" s="36"/>
    </row>
    <row r="130" spans="13:35" x14ac:dyDescent="0.2">
      <c r="M130" s="9"/>
      <c r="N130" s="36"/>
      <c r="O130" s="36"/>
      <c r="P130" s="36"/>
      <c r="Q130" s="36"/>
      <c r="R130" s="36"/>
      <c r="S130" s="36"/>
      <c r="T130" s="36"/>
      <c r="U130" s="36"/>
      <c r="V130" s="36"/>
      <c r="W130" s="36"/>
      <c r="Y130" s="36"/>
      <c r="Z130" s="36"/>
      <c r="AA130" s="36"/>
      <c r="AB130" s="36"/>
      <c r="AC130" s="36"/>
      <c r="AD130" s="36"/>
      <c r="AE130" s="36"/>
      <c r="AF130" s="36"/>
      <c r="AG130" s="36"/>
      <c r="AH130" s="36"/>
      <c r="AI130" s="36"/>
    </row>
  </sheetData>
  <mergeCells count="27">
    <mergeCell ref="P107:U107"/>
    <mergeCell ref="M108:N108"/>
    <mergeCell ref="Y105:AI105"/>
    <mergeCell ref="AB106:AG106"/>
    <mergeCell ref="AB107:AG107"/>
    <mergeCell ref="Y108:Z108"/>
    <mergeCell ref="P106:U106"/>
    <mergeCell ref="M79:W79"/>
    <mergeCell ref="P80:U80"/>
    <mergeCell ref="P81:U81"/>
    <mergeCell ref="M82:N82"/>
    <mergeCell ref="M105:W105"/>
    <mergeCell ref="Z30:AA30"/>
    <mergeCell ref="M53:W53"/>
    <mergeCell ref="P54:U54"/>
    <mergeCell ref="P55:U55"/>
    <mergeCell ref="M56:N56"/>
    <mergeCell ref="M30:N30"/>
    <mergeCell ref="M6:W6"/>
    <mergeCell ref="M7:W8"/>
    <mergeCell ref="M9:N9"/>
    <mergeCell ref="AL27:AU27"/>
    <mergeCell ref="AC28:AH28"/>
    <mergeCell ref="AL28:AU29"/>
    <mergeCell ref="AC29:AH29"/>
    <mergeCell ref="P28:U28"/>
    <mergeCell ref="P29:U29"/>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ED10-458B-0242-AB41-0DF18318D63D}">
  <dimension ref="A1:AW112"/>
  <sheetViews>
    <sheetView topLeftCell="I14" zoomScale="108" zoomScaleNormal="100" workbookViewId="0">
      <selection activeCell="AZ30" sqref="AZ30"/>
    </sheetView>
  </sheetViews>
  <sheetFormatPr baseColWidth="10" defaultRowHeight="15" x14ac:dyDescent="0.2"/>
  <cols>
    <col min="1" max="1" width="22.33203125" customWidth="1"/>
    <col min="8" max="8" width="8.5" customWidth="1"/>
    <col min="9" max="9" width="15.6640625" customWidth="1"/>
  </cols>
  <sheetData>
    <row r="1" spans="1:32" x14ac:dyDescent="0.2">
      <c r="J1" s="1"/>
    </row>
    <row r="2" spans="1:32" x14ac:dyDescent="0.2">
      <c r="A2" s="133" t="s">
        <v>121</v>
      </c>
      <c r="B2" s="133"/>
      <c r="C2" s="133"/>
      <c r="D2" s="133"/>
      <c r="E2" s="133"/>
      <c r="F2" s="133"/>
      <c r="G2" s="133"/>
      <c r="H2" s="133"/>
      <c r="I2" s="133"/>
      <c r="J2" s="1"/>
      <c r="K2" s="133" t="s">
        <v>122</v>
      </c>
      <c r="L2" s="133"/>
      <c r="M2" s="133"/>
      <c r="N2" s="133"/>
      <c r="O2" s="133"/>
      <c r="P2" s="133"/>
      <c r="Q2" s="133"/>
      <c r="R2" s="133"/>
      <c r="S2" s="133"/>
      <c r="T2" s="133"/>
      <c r="AC2" t="s">
        <v>127</v>
      </c>
    </row>
    <row r="3" spans="1:32" x14ac:dyDescent="0.2">
      <c r="A3" s="7" t="s">
        <v>119</v>
      </c>
      <c r="B3" s="112" t="s">
        <v>109</v>
      </c>
      <c r="C3" s="7" t="s">
        <v>34</v>
      </c>
      <c r="D3" s="8">
        <v>5</v>
      </c>
      <c r="E3" s="8">
        <v>10</v>
      </c>
      <c r="F3" s="8">
        <v>15</v>
      </c>
      <c r="G3" s="8">
        <v>20</v>
      </c>
      <c r="H3" s="8">
        <v>25</v>
      </c>
      <c r="I3" s="8">
        <v>30</v>
      </c>
      <c r="J3" s="1"/>
      <c r="K3" s="7" t="s">
        <v>119</v>
      </c>
      <c r="L3" s="112" t="s">
        <v>109</v>
      </c>
      <c r="M3" s="7" t="s">
        <v>34</v>
      </c>
      <c r="N3" s="8">
        <v>5</v>
      </c>
      <c r="O3" s="8">
        <v>10</v>
      </c>
      <c r="P3" s="8">
        <v>15</v>
      </c>
      <c r="Q3" s="8">
        <v>20</v>
      </c>
      <c r="R3" s="8">
        <v>25</v>
      </c>
      <c r="S3" s="8">
        <v>30</v>
      </c>
      <c r="T3" s="7" t="s">
        <v>120</v>
      </c>
    </row>
    <row r="4" spans="1:32" x14ac:dyDescent="0.2">
      <c r="A4" s="132" t="s">
        <v>118</v>
      </c>
      <c r="B4" s="7" t="s">
        <v>96</v>
      </c>
      <c r="C4" s="101">
        <v>36.452727272727266</v>
      </c>
      <c r="D4" s="101">
        <v>37.094000000000008</v>
      </c>
      <c r="E4" s="101">
        <v>36.552500000000002</v>
      </c>
      <c r="F4" s="101">
        <v>36.930999999999997</v>
      </c>
      <c r="G4" s="101">
        <v>36.917272727272731</v>
      </c>
      <c r="H4" s="101">
        <v>37.077777777777776</v>
      </c>
      <c r="I4" s="101">
        <v>36.433333333333337</v>
      </c>
      <c r="J4" s="1"/>
      <c r="K4" s="9" t="s">
        <v>118</v>
      </c>
      <c r="L4" s="7" t="s">
        <v>96</v>
      </c>
      <c r="M4" s="101">
        <v>36.452727272727266</v>
      </c>
      <c r="N4" s="101">
        <v>37.094000000000008</v>
      </c>
      <c r="O4" s="101">
        <v>36.552500000000002</v>
      </c>
      <c r="P4" s="101">
        <v>36.930999999999997</v>
      </c>
      <c r="Q4" s="101">
        <v>36.917272727272731</v>
      </c>
      <c r="R4" s="101">
        <v>37.077777777777776</v>
      </c>
      <c r="S4" s="101">
        <v>36.433333333333337</v>
      </c>
      <c r="T4" s="101">
        <f>AVERAGE(C5:I5)</f>
        <v>1.9249720322326953</v>
      </c>
      <c r="AF4" t="s">
        <v>123</v>
      </c>
    </row>
    <row r="5" spans="1:32" x14ac:dyDescent="0.2">
      <c r="A5" s="132"/>
      <c r="B5" s="7" t="s">
        <v>54</v>
      </c>
      <c r="C5" s="101">
        <v>1.8673461966603353</v>
      </c>
      <c r="D5" s="101">
        <v>1.1908559013490165</v>
      </c>
      <c r="E5" s="101">
        <v>2.6521316469450138</v>
      </c>
      <c r="F5" s="101">
        <v>1.719253390929395</v>
      </c>
      <c r="G5" s="101">
        <v>1.7657864588284218</v>
      </c>
      <c r="H5" s="101">
        <v>1.8437582391529659</v>
      </c>
      <c r="I5" s="101">
        <v>2.43567239176372</v>
      </c>
      <c r="J5" s="1"/>
      <c r="K5" s="9" t="s">
        <v>117</v>
      </c>
      <c r="L5" s="113" t="s">
        <v>96</v>
      </c>
      <c r="M5" s="101">
        <v>37.020909090909093</v>
      </c>
      <c r="N5" s="101">
        <v>37.009230769230768</v>
      </c>
      <c r="O5" s="101">
        <v>36.950714285714284</v>
      </c>
      <c r="P5" s="101">
        <v>36.927692307692311</v>
      </c>
      <c r="Q5" s="101">
        <v>36.442857142857136</v>
      </c>
      <c r="R5" s="101">
        <v>37.087272727272726</v>
      </c>
      <c r="S5" s="101">
        <v>37.39</v>
      </c>
      <c r="T5" s="101">
        <f>AVERAGE(C7:I7)</f>
        <v>1.7087818397494758</v>
      </c>
    </row>
    <row r="6" spans="1:32" x14ac:dyDescent="0.2">
      <c r="A6" s="132" t="s">
        <v>117</v>
      </c>
      <c r="B6" s="113" t="s">
        <v>96</v>
      </c>
      <c r="C6" s="101">
        <v>37.020909090909093</v>
      </c>
      <c r="D6" s="101">
        <v>37.009230769230768</v>
      </c>
      <c r="E6" s="101">
        <v>36.950714285714284</v>
      </c>
      <c r="F6" s="101">
        <v>36.927692307692311</v>
      </c>
      <c r="G6" s="101">
        <v>36.442857142857136</v>
      </c>
      <c r="H6" s="101">
        <v>37.087272727272726</v>
      </c>
      <c r="I6" s="101">
        <v>37.39</v>
      </c>
      <c r="J6" s="1"/>
    </row>
    <row r="7" spans="1:32" x14ac:dyDescent="0.2">
      <c r="A7" s="132"/>
      <c r="B7" s="113" t="s">
        <v>54</v>
      </c>
      <c r="C7" s="101">
        <v>0.94950992143794488</v>
      </c>
      <c r="D7" s="101">
        <v>1.1100109724567413</v>
      </c>
      <c r="E7" s="101">
        <v>1.6958703882155544</v>
      </c>
      <c r="F7" s="101">
        <v>1.8318622302916865</v>
      </c>
      <c r="G7" s="101">
        <v>2.8669856283920558</v>
      </c>
      <c r="H7" s="101">
        <v>1.9084501089056056</v>
      </c>
      <c r="I7" s="101">
        <v>1.5987836285467425</v>
      </c>
      <c r="J7" s="1"/>
    </row>
    <row r="8" spans="1:32" x14ac:dyDescent="0.2">
      <c r="J8" s="1"/>
    </row>
    <row r="9" spans="1:32" x14ac:dyDescent="0.2">
      <c r="A9" s="7" t="s">
        <v>119</v>
      </c>
      <c r="B9" s="112" t="s">
        <v>108</v>
      </c>
      <c r="C9" s="7" t="s">
        <v>34</v>
      </c>
      <c r="D9" s="8">
        <v>5</v>
      </c>
      <c r="E9" s="8">
        <v>10</v>
      </c>
      <c r="F9" s="8">
        <v>15</v>
      </c>
      <c r="G9" s="8">
        <v>20</v>
      </c>
      <c r="H9" s="8">
        <v>25</v>
      </c>
      <c r="I9" s="8">
        <v>30</v>
      </c>
      <c r="J9" s="1"/>
      <c r="K9" s="7" t="s">
        <v>119</v>
      </c>
      <c r="L9" s="112" t="s">
        <v>108</v>
      </c>
      <c r="M9" s="7" t="s">
        <v>34</v>
      </c>
      <c r="N9" s="8">
        <v>5</v>
      </c>
      <c r="O9" s="8">
        <v>10</v>
      </c>
      <c r="P9" s="8">
        <v>15</v>
      </c>
      <c r="Q9" s="8">
        <v>20</v>
      </c>
      <c r="R9" s="8">
        <v>25</v>
      </c>
      <c r="S9" s="8">
        <v>30</v>
      </c>
      <c r="T9" s="7" t="s">
        <v>120</v>
      </c>
    </row>
    <row r="10" spans="1:32" x14ac:dyDescent="0.2">
      <c r="A10" s="132" t="s">
        <v>118</v>
      </c>
      <c r="B10" s="7" t="s">
        <v>96</v>
      </c>
      <c r="C10" s="101">
        <v>78.15384615384616</v>
      </c>
      <c r="D10" s="101">
        <v>124</v>
      </c>
      <c r="E10" s="101">
        <v>130.92857142857142</v>
      </c>
      <c r="F10" s="101">
        <v>131.38461538461539</v>
      </c>
      <c r="G10" s="101">
        <v>132.28571428571428</v>
      </c>
      <c r="H10" s="101">
        <v>130.41666666666666</v>
      </c>
      <c r="I10" s="101">
        <v>132.72727272727272</v>
      </c>
      <c r="J10" s="1"/>
      <c r="K10" s="9" t="s">
        <v>118</v>
      </c>
      <c r="L10" s="7" t="s">
        <v>96</v>
      </c>
      <c r="M10" s="101">
        <v>78.15384615384616</v>
      </c>
      <c r="N10" s="101">
        <v>124</v>
      </c>
      <c r="O10" s="101">
        <v>130.92857142857142</v>
      </c>
      <c r="P10" s="101">
        <v>131.38461538461539</v>
      </c>
      <c r="Q10" s="101">
        <v>132.28571428571428</v>
      </c>
      <c r="R10" s="101">
        <v>130.41666666666666</v>
      </c>
      <c r="S10" s="101">
        <v>132.72727272727272</v>
      </c>
      <c r="T10" s="101">
        <f>AVERAGE(C11:I11)</f>
        <v>15.013338705149806</v>
      </c>
    </row>
    <row r="11" spans="1:32" x14ac:dyDescent="0.2">
      <c r="A11" s="132"/>
      <c r="B11" s="7" t="s">
        <v>54</v>
      </c>
      <c r="C11" s="101">
        <v>15.301667413750241</v>
      </c>
      <c r="D11" s="101">
        <v>13.089435944047908</v>
      </c>
      <c r="E11" s="101">
        <v>15.617861006475344</v>
      </c>
      <c r="F11" s="101">
        <v>16.651018294879485</v>
      </c>
      <c r="G11" s="101">
        <v>15.691391914670263</v>
      </c>
      <c r="H11" s="101">
        <v>12.87321626361093</v>
      </c>
      <c r="I11" s="101">
        <v>15.86878009861446</v>
      </c>
      <c r="J11" s="1"/>
      <c r="K11" s="9" t="s">
        <v>117</v>
      </c>
      <c r="L11" s="113" t="s">
        <v>96</v>
      </c>
      <c r="M11" s="101">
        <v>80.642857142857139</v>
      </c>
      <c r="N11" s="101">
        <v>124.84615384615384</v>
      </c>
      <c r="O11" s="101">
        <v>135.07142857142858</v>
      </c>
      <c r="P11" s="101">
        <v>138.38461538461539</v>
      </c>
      <c r="Q11" s="101">
        <v>143.07142857142858</v>
      </c>
      <c r="R11" s="101">
        <v>148.54545454545453</v>
      </c>
      <c r="S11" s="101">
        <v>151.58333333333334</v>
      </c>
      <c r="T11" s="101">
        <f>AVERAGE(C13:I13)</f>
        <v>14.443050353727857</v>
      </c>
    </row>
    <row r="12" spans="1:32" x14ac:dyDescent="0.2">
      <c r="A12" s="132" t="s">
        <v>117</v>
      </c>
      <c r="B12" s="113" t="s">
        <v>96</v>
      </c>
      <c r="C12" s="101">
        <v>80.642857142857139</v>
      </c>
      <c r="D12" s="101">
        <v>124.84615384615384</v>
      </c>
      <c r="E12" s="101">
        <v>135.07142857142858</v>
      </c>
      <c r="F12" s="101">
        <v>138.38461538461539</v>
      </c>
      <c r="G12" s="101">
        <v>143.07142857142858</v>
      </c>
      <c r="H12" s="101">
        <v>148.54545454545453</v>
      </c>
      <c r="I12" s="101">
        <v>151.58333333333334</v>
      </c>
      <c r="J12" s="1"/>
    </row>
    <row r="13" spans="1:32" x14ac:dyDescent="0.2">
      <c r="A13" s="132"/>
      <c r="B13" s="113" t="s">
        <v>54</v>
      </c>
      <c r="C13" s="101">
        <v>12.219827160159678</v>
      </c>
      <c r="D13" s="101">
        <v>13.631129531615958</v>
      </c>
      <c r="E13" s="101">
        <v>11.77653655311328</v>
      </c>
      <c r="F13" s="101">
        <v>13.598642466183046</v>
      </c>
      <c r="G13" s="101">
        <v>14.231407767082182</v>
      </c>
      <c r="H13" s="101">
        <v>17.500649338602454</v>
      </c>
      <c r="I13" s="101">
        <v>18.143159659338398</v>
      </c>
      <c r="J13" s="1"/>
    </row>
    <row r="14" spans="1:32" x14ac:dyDescent="0.2">
      <c r="J14" s="1"/>
    </row>
    <row r="15" spans="1:32" x14ac:dyDescent="0.2">
      <c r="A15" s="7" t="s">
        <v>119</v>
      </c>
      <c r="B15" s="112" t="s">
        <v>110</v>
      </c>
      <c r="C15" s="7" t="s">
        <v>34</v>
      </c>
      <c r="D15" s="8">
        <v>5</v>
      </c>
      <c r="E15" s="8">
        <v>10</v>
      </c>
      <c r="F15" s="8">
        <v>15</v>
      </c>
      <c r="G15" s="8">
        <v>20</v>
      </c>
      <c r="H15" s="8">
        <v>25</v>
      </c>
      <c r="I15" s="8">
        <v>30</v>
      </c>
      <c r="J15" s="1"/>
      <c r="K15" s="7" t="s">
        <v>119</v>
      </c>
      <c r="L15" s="112" t="s">
        <v>110</v>
      </c>
      <c r="M15" s="7" t="s">
        <v>34</v>
      </c>
      <c r="N15" s="8">
        <v>5</v>
      </c>
      <c r="O15" s="8">
        <v>10</v>
      </c>
      <c r="P15" s="8">
        <v>15</v>
      </c>
      <c r="Q15" s="8">
        <v>20</v>
      </c>
      <c r="R15" s="8">
        <v>25</v>
      </c>
      <c r="S15" s="8">
        <v>30</v>
      </c>
      <c r="T15" s="7" t="s">
        <v>120</v>
      </c>
    </row>
    <row r="16" spans="1:32" x14ac:dyDescent="0.2">
      <c r="A16" s="132" t="s">
        <v>118</v>
      </c>
      <c r="B16" s="7" t="s">
        <v>96</v>
      </c>
      <c r="C16" s="101">
        <v>109.58333333333333</v>
      </c>
      <c r="D16" s="101">
        <v>102.66666666666667</v>
      </c>
      <c r="E16" s="101">
        <v>100.36363636363636</v>
      </c>
      <c r="F16" s="101">
        <v>93.222222222222229</v>
      </c>
      <c r="G16" s="101">
        <v>90.8</v>
      </c>
      <c r="H16" s="101">
        <v>83.333333333333329</v>
      </c>
      <c r="I16" s="101">
        <v>84.833333333333329</v>
      </c>
      <c r="J16" s="1"/>
      <c r="K16" s="9" t="s">
        <v>118</v>
      </c>
      <c r="L16" s="7" t="s">
        <v>96</v>
      </c>
      <c r="M16" s="101">
        <v>109.58333333333333</v>
      </c>
      <c r="N16" s="101">
        <v>102.66666666666667</v>
      </c>
      <c r="O16" s="101">
        <v>100.36363636363636</v>
      </c>
      <c r="P16" s="101">
        <v>93.222222222222229</v>
      </c>
      <c r="Q16" s="101">
        <v>90.8</v>
      </c>
      <c r="R16" s="101">
        <v>83.333333333333329</v>
      </c>
      <c r="S16" s="101">
        <v>84.833333333333329</v>
      </c>
      <c r="T16" s="101">
        <f>AVERAGE(C17:I17)</f>
        <v>11.893663917293162</v>
      </c>
    </row>
    <row r="17" spans="1:49" x14ac:dyDescent="0.2">
      <c r="A17" s="132"/>
      <c r="B17" s="7" t="s">
        <v>54</v>
      </c>
      <c r="C17" s="101">
        <v>15.66384565188446</v>
      </c>
      <c r="D17" s="101">
        <v>16.383657785251831</v>
      </c>
      <c r="E17" s="101">
        <v>15.577372867545593</v>
      </c>
      <c r="F17" s="101">
        <v>11.987261757567708</v>
      </c>
      <c r="G17" s="101">
        <v>12.354036677225094</v>
      </c>
      <c r="H17" s="101">
        <v>4.3204937989385739</v>
      </c>
      <c r="I17" s="101">
        <v>6.968978882638881</v>
      </c>
      <c r="J17" s="1"/>
      <c r="K17" s="9" t="s">
        <v>117</v>
      </c>
      <c r="L17" s="113" t="s">
        <v>96</v>
      </c>
      <c r="M17" s="101">
        <v>114.09090909090909</v>
      </c>
      <c r="N17" s="101">
        <v>110.27272727272727</v>
      </c>
      <c r="O17" s="101">
        <v>104.4</v>
      </c>
      <c r="P17" s="101">
        <v>103</v>
      </c>
      <c r="Q17" s="101">
        <v>97.2</v>
      </c>
      <c r="R17" s="101">
        <v>96.75</v>
      </c>
      <c r="S17" s="101">
        <v>95.875</v>
      </c>
      <c r="T17" s="101">
        <f>AVERAGE(C19:I19)</f>
        <v>17.2061883464476</v>
      </c>
    </row>
    <row r="18" spans="1:49" x14ac:dyDescent="0.2">
      <c r="A18" s="132" t="s">
        <v>117</v>
      </c>
      <c r="B18" s="113" t="s">
        <v>96</v>
      </c>
      <c r="C18" s="101">
        <v>114.09090909090909</v>
      </c>
      <c r="D18" s="101">
        <v>110.27272727272727</v>
      </c>
      <c r="E18" s="101">
        <v>104.4</v>
      </c>
      <c r="F18" s="101">
        <v>103</v>
      </c>
      <c r="G18" s="101">
        <v>97.2</v>
      </c>
      <c r="H18" s="101">
        <v>96.75</v>
      </c>
      <c r="I18" s="101">
        <v>95.875</v>
      </c>
      <c r="J18" s="1"/>
    </row>
    <row r="19" spans="1:49" x14ac:dyDescent="0.2">
      <c r="A19" s="132"/>
      <c r="B19" s="113" t="s">
        <v>54</v>
      </c>
      <c r="C19" s="101">
        <v>18.239816585999673</v>
      </c>
      <c r="D19" s="101">
        <v>18.45042497662811</v>
      </c>
      <c r="E19" s="101">
        <v>18.30118393255837</v>
      </c>
      <c r="F19" s="101">
        <v>18.330302779823359</v>
      </c>
      <c r="G19" s="101">
        <v>17.573970651063611</v>
      </c>
      <c r="H19" s="101">
        <v>15.350663084793997</v>
      </c>
      <c r="I19" s="101">
        <v>14.196956414266102</v>
      </c>
      <c r="J19" s="1"/>
    </row>
    <row r="20" spans="1:49" x14ac:dyDescent="0.2">
      <c r="J20" s="1"/>
    </row>
    <row r="21" spans="1:49" ht="18" x14ac:dyDescent="0.2">
      <c r="A21" s="7" t="s">
        <v>119</v>
      </c>
      <c r="B21" s="111" t="s">
        <v>111</v>
      </c>
      <c r="C21" s="7" t="s">
        <v>34</v>
      </c>
      <c r="D21" s="8">
        <v>5</v>
      </c>
      <c r="E21" s="8">
        <v>10</v>
      </c>
      <c r="F21" s="8">
        <v>15</v>
      </c>
      <c r="G21" s="8">
        <v>20</v>
      </c>
      <c r="H21" s="8">
        <v>25</v>
      </c>
      <c r="I21" s="8">
        <v>30</v>
      </c>
      <c r="J21" s="1"/>
      <c r="K21" s="7" t="s">
        <v>119</v>
      </c>
      <c r="L21" s="111" t="s">
        <v>111</v>
      </c>
      <c r="M21" s="7" t="s">
        <v>34</v>
      </c>
      <c r="N21" s="8">
        <v>5</v>
      </c>
      <c r="O21" s="8">
        <v>10</v>
      </c>
      <c r="P21" s="8">
        <v>15</v>
      </c>
      <c r="Q21" s="8">
        <v>20</v>
      </c>
      <c r="R21" s="8">
        <v>25</v>
      </c>
      <c r="S21" s="8">
        <v>30</v>
      </c>
      <c r="T21" s="7" t="s">
        <v>120</v>
      </c>
      <c r="AF21" t="s">
        <v>126</v>
      </c>
      <c r="AQ21" s="114"/>
    </row>
    <row r="22" spans="1:49" ht="16" x14ac:dyDescent="0.2">
      <c r="A22" s="132" t="s">
        <v>118</v>
      </c>
      <c r="B22" s="7" t="s">
        <v>96</v>
      </c>
      <c r="C22" s="101">
        <v>1.5545454545454547</v>
      </c>
      <c r="D22" s="101" t="s">
        <v>63</v>
      </c>
      <c r="E22" s="101">
        <v>2.4333333333333331</v>
      </c>
      <c r="F22" s="101" t="s">
        <v>63</v>
      </c>
      <c r="G22" s="101">
        <v>4.38</v>
      </c>
      <c r="H22" s="101" t="s">
        <v>63</v>
      </c>
      <c r="I22" s="101">
        <v>3.3200000000000003</v>
      </c>
      <c r="J22" s="1"/>
      <c r="K22" s="9" t="s">
        <v>118</v>
      </c>
      <c r="L22" s="7" t="s">
        <v>96</v>
      </c>
      <c r="M22" s="101">
        <v>1.5545454545454547</v>
      </c>
      <c r="N22" s="101" t="s">
        <v>63</v>
      </c>
      <c r="O22" s="101">
        <v>2.4333333333333331</v>
      </c>
      <c r="P22" s="101" t="s">
        <v>63</v>
      </c>
      <c r="Q22" s="101">
        <v>4.38</v>
      </c>
      <c r="R22" s="101" t="s">
        <v>63</v>
      </c>
      <c r="S22" s="101">
        <v>3.3200000000000003</v>
      </c>
      <c r="T22" s="101">
        <f>AVERAGE(C23:I23)</f>
        <v>2.1460496822307027</v>
      </c>
      <c r="AQ22" s="115"/>
    </row>
    <row r="23" spans="1:49" ht="16" x14ac:dyDescent="0.2">
      <c r="A23" s="132"/>
      <c r="B23" s="7" t="s">
        <v>54</v>
      </c>
      <c r="C23" s="101">
        <v>0.98829513442456685</v>
      </c>
      <c r="D23" s="101" t="s">
        <v>63</v>
      </c>
      <c r="E23" s="101">
        <v>1.5487629472151856</v>
      </c>
      <c r="F23" s="101" t="s">
        <v>63</v>
      </c>
      <c r="G23" s="101">
        <v>3.7982890885239362</v>
      </c>
      <c r="H23" s="101" t="s">
        <v>63</v>
      </c>
      <c r="I23" s="101">
        <v>2.2488515587591218</v>
      </c>
      <c r="J23" s="1"/>
      <c r="K23" s="9" t="s">
        <v>117</v>
      </c>
      <c r="L23" s="113" t="s">
        <v>96</v>
      </c>
      <c r="M23" s="101">
        <v>1.3428571428571432</v>
      </c>
      <c r="N23" s="101" t="s">
        <v>63</v>
      </c>
      <c r="O23" s="101">
        <v>2.08</v>
      </c>
      <c r="P23" s="101" t="s">
        <v>63</v>
      </c>
      <c r="Q23" s="101">
        <v>2.4888888888888885</v>
      </c>
      <c r="R23" s="101" t="s">
        <v>63</v>
      </c>
      <c r="S23" s="101">
        <v>2.6076923076923078</v>
      </c>
      <c r="T23" s="101">
        <f>AVERAGE(C25:I25)</f>
        <v>0.82886561882166587</v>
      </c>
      <c r="AQ23" s="116"/>
      <c r="AR23" s="116"/>
      <c r="AS23" s="116"/>
      <c r="AT23" s="116"/>
      <c r="AU23" s="116"/>
      <c r="AV23" s="116"/>
      <c r="AW23" s="116"/>
    </row>
    <row r="24" spans="1:49" ht="16" x14ac:dyDescent="0.2">
      <c r="A24" s="132" t="s">
        <v>117</v>
      </c>
      <c r="B24" s="113" t="s">
        <v>96</v>
      </c>
      <c r="C24" s="101">
        <v>1.3428571428571432</v>
      </c>
      <c r="D24" s="101" t="s">
        <v>63</v>
      </c>
      <c r="E24" s="101">
        <v>2.08</v>
      </c>
      <c r="F24" s="101" t="s">
        <v>63</v>
      </c>
      <c r="G24" s="101">
        <v>2.4888888888888885</v>
      </c>
      <c r="H24" s="101" t="s">
        <v>63</v>
      </c>
      <c r="I24" s="101">
        <v>2.6076923076923078</v>
      </c>
      <c r="J24" s="1"/>
      <c r="AQ24" s="116"/>
      <c r="AR24" s="116"/>
    </row>
    <row r="25" spans="1:49" ht="18" customHeight="1" x14ac:dyDescent="0.2">
      <c r="A25" s="132"/>
      <c r="B25" s="113" t="s">
        <v>54</v>
      </c>
      <c r="C25" s="101">
        <v>0.28746715053613064</v>
      </c>
      <c r="D25" s="101" t="s">
        <v>63</v>
      </c>
      <c r="E25" s="101">
        <v>0.8202980488145073</v>
      </c>
      <c r="F25" s="101" t="s">
        <v>63</v>
      </c>
      <c r="G25" s="101">
        <v>1.063537075569589</v>
      </c>
      <c r="H25" s="101" t="s">
        <v>63</v>
      </c>
      <c r="I25" s="101">
        <v>1.1441602003664366</v>
      </c>
      <c r="J25" s="1"/>
      <c r="AQ25" s="131"/>
      <c r="AR25" s="116"/>
      <c r="AS25" s="116"/>
      <c r="AT25" s="115"/>
    </row>
    <row r="26" spans="1:49" ht="16" customHeight="1" x14ac:dyDescent="0.2">
      <c r="J26" s="1"/>
      <c r="AQ26" s="131"/>
      <c r="AR26" s="116"/>
      <c r="AS26" s="115"/>
      <c r="AT26" s="115"/>
    </row>
    <row r="27" spans="1:49" ht="35" customHeight="1" x14ac:dyDescent="0.2">
      <c r="A27" s="7" t="s">
        <v>119</v>
      </c>
      <c r="B27" s="111" t="s">
        <v>116</v>
      </c>
      <c r="C27" s="7" t="s">
        <v>34</v>
      </c>
      <c r="D27" s="8">
        <v>5</v>
      </c>
      <c r="E27" s="8">
        <v>10</v>
      </c>
      <c r="F27" s="8">
        <v>15</v>
      </c>
      <c r="G27" s="8">
        <v>20</v>
      </c>
      <c r="H27" s="8">
        <v>25</v>
      </c>
      <c r="I27" s="8">
        <v>30</v>
      </c>
      <c r="J27" s="1"/>
      <c r="K27" s="7" t="s">
        <v>119</v>
      </c>
      <c r="L27" s="111" t="s">
        <v>116</v>
      </c>
      <c r="M27" s="7" t="s">
        <v>34</v>
      </c>
      <c r="N27" s="8">
        <v>5</v>
      </c>
      <c r="O27" s="8">
        <v>10</v>
      </c>
      <c r="P27" s="8">
        <v>15</v>
      </c>
      <c r="Q27" s="8">
        <v>20</v>
      </c>
      <c r="R27" s="8">
        <v>25</v>
      </c>
      <c r="S27" s="8">
        <v>30</v>
      </c>
      <c r="T27" s="7" t="s">
        <v>120</v>
      </c>
      <c r="AQ27" s="131"/>
      <c r="AR27" s="116"/>
      <c r="AS27" s="116"/>
      <c r="AT27" s="115"/>
    </row>
    <row r="28" spans="1:49" ht="16" x14ac:dyDescent="0.2">
      <c r="A28" s="132" t="s">
        <v>118</v>
      </c>
      <c r="B28" s="7" t="s">
        <v>96</v>
      </c>
      <c r="C28" s="101">
        <v>4.5</v>
      </c>
      <c r="D28" s="101">
        <v>6.0769230769230766</v>
      </c>
      <c r="E28" s="101">
        <v>6.7857142857142856</v>
      </c>
      <c r="F28" s="101">
        <v>7.1538461538461542</v>
      </c>
      <c r="G28" s="101">
        <v>7.5714285714285712</v>
      </c>
      <c r="H28" s="101">
        <v>6.833333333333333</v>
      </c>
      <c r="I28" s="101">
        <v>7</v>
      </c>
      <c r="J28" s="1"/>
      <c r="K28" s="9" t="s">
        <v>118</v>
      </c>
      <c r="L28" s="7" t="s">
        <v>96</v>
      </c>
      <c r="M28" s="101">
        <v>4.5</v>
      </c>
      <c r="N28" s="101">
        <v>6.0769230769230766</v>
      </c>
      <c r="O28" s="101">
        <v>6.7857142857142856</v>
      </c>
      <c r="P28" s="101">
        <v>7.1538461538461542</v>
      </c>
      <c r="Q28" s="101">
        <v>7.5714285714285712</v>
      </c>
      <c r="R28" s="101">
        <v>6.833333333333333</v>
      </c>
      <c r="S28" s="101">
        <v>7</v>
      </c>
      <c r="T28" s="101">
        <f>AVERAGE(C28:I28)</f>
        <v>6.5601779173207744</v>
      </c>
      <c r="AQ28" s="131"/>
      <c r="AR28" s="116"/>
      <c r="AS28" s="115"/>
      <c r="AT28" s="115"/>
    </row>
    <row r="29" spans="1:49" ht="16" x14ac:dyDescent="0.2">
      <c r="A29" s="132"/>
      <c r="B29" s="7" t="s">
        <v>54</v>
      </c>
      <c r="C29" s="101">
        <v>4.5</v>
      </c>
      <c r="D29" s="101">
        <v>6.0769230769230766</v>
      </c>
      <c r="E29" s="101">
        <v>6.7857142857142856</v>
      </c>
      <c r="F29" s="101">
        <v>7.1538461538461542</v>
      </c>
      <c r="G29" s="101">
        <v>7.5714285714285712</v>
      </c>
      <c r="H29" s="101">
        <v>6.833333333333333</v>
      </c>
      <c r="I29" s="101">
        <v>7</v>
      </c>
      <c r="J29" s="1"/>
      <c r="K29" s="9" t="s">
        <v>117</v>
      </c>
      <c r="L29" s="113" t="s">
        <v>96</v>
      </c>
      <c r="M29" s="9" t="s">
        <v>63</v>
      </c>
      <c r="N29" s="101">
        <v>5.5384615384615383</v>
      </c>
      <c r="O29" s="101">
        <v>6.9285714285714288</v>
      </c>
      <c r="P29" s="101">
        <v>7.3076923076923075</v>
      </c>
      <c r="Q29" s="101">
        <v>8.3571428571428577</v>
      </c>
      <c r="R29" s="101">
        <v>8.0909090909090917</v>
      </c>
      <c r="S29" s="101">
        <v>9</v>
      </c>
      <c r="T29" s="101">
        <f>AVERAGE(C31:I31)</f>
        <v>3.7094936146819095</v>
      </c>
      <c r="AQ29" s="131"/>
      <c r="AR29" s="116"/>
      <c r="AS29" s="116"/>
      <c r="AT29" s="115"/>
    </row>
    <row r="30" spans="1:49" ht="16" x14ac:dyDescent="0.2">
      <c r="A30" s="132" t="s">
        <v>117</v>
      </c>
      <c r="B30" s="113" t="s">
        <v>96</v>
      </c>
      <c r="C30" s="9" t="s">
        <v>63</v>
      </c>
      <c r="D30" s="101">
        <v>5.5384615384615383</v>
      </c>
      <c r="E30" s="101">
        <v>6.9285714285714288</v>
      </c>
      <c r="F30" s="101">
        <v>7.3076923076923075</v>
      </c>
      <c r="G30" s="101">
        <v>8.3571428571428577</v>
      </c>
      <c r="H30" s="101">
        <v>8.0909090909090917</v>
      </c>
      <c r="I30" s="101">
        <v>9</v>
      </c>
      <c r="J30" s="1"/>
      <c r="AQ30" s="131"/>
      <c r="AR30" s="116"/>
      <c r="AS30" s="115"/>
      <c r="AT30" s="115"/>
    </row>
    <row r="31" spans="1:49" ht="16" x14ac:dyDescent="0.2">
      <c r="A31" s="132"/>
      <c r="B31" s="113" t="s">
        <v>54</v>
      </c>
      <c r="C31" s="9" t="s">
        <v>63</v>
      </c>
      <c r="D31" s="101">
        <v>3.6197464141240752</v>
      </c>
      <c r="E31" s="101">
        <v>3.4964660337653397</v>
      </c>
      <c r="F31" s="101">
        <v>3.7279264876652132</v>
      </c>
      <c r="G31" s="101">
        <v>3.7948779823729377</v>
      </c>
      <c r="H31" s="101">
        <v>3.7803318757629056</v>
      </c>
      <c r="I31" s="101">
        <v>3.8376128944009875</v>
      </c>
      <c r="J31" s="1"/>
      <c r="AQ31" s="131"/>
      <c r="AR31" s="116"/>
      <c r="AS31" s="116"/>
      <c r="AT31" s="115"/>
    </row>
    <row r="32" spans="1:49" ht="16" x14ac:dyDescent="0.2">
      <c r="J32" s="1"/>
      <c r="AQ32" s="131"/>
      <c r="AR32" s="116"/>
      <c r="AS32" s="115"/>
      <c r="AT32" s="115"/>
    </row>
    <row r="33" spans="1:46" ht="16" x14ac:dyDescent="0.2">
      <c r="A33" s="7" t="s">
        <v>119</v>
      </c>
      <c r="B33" s="112" t="s">
        <v>112</v>
      </c>
      <c r="C33" s="7" t="s">
        <v>34</v>
      </c>
      <c r="D33" s="8">
        <v>5</v>
      </c>
      <c r="E33" s="8">
        <v>10</v>
      </c>
      <c r="F33" s="8">
        <v>15</v>
      </c>
      <c r="G33" s="8">
        <v>20</v>
      </c>
      <c r="H33" s="8">
        <v>25</v>
      </c>
      <c r="I33" s="8">
        <v>30</v>
      </c>
      <c r="J33" s="1"/>
      <c r="K33" s="7" t="s">
        <v>119</v>
      </c>
      <c r="L33" s="112" t="s">
        <v>112</v>
      </c>
      <c r="M33" s="7" t="s">
        <v>34</v>
      </c>
      <c r="N33" s="8">
        <v>5</v>
      </c>
      <c r="O33" s="8">
        <v>10</v>
      </c>
      <c r="P33" s="8">
        <v>15</v>
      </c>
      <c r="Q33" s="8">
        <v>20</v>
      </c>
      <c r="R33" s="8">
        <v>25</v>
      </c>
      <c r="S33" s="8">
        <v>30</v>
      </c>
      <c r="T33" s="7" t="s">
        <v>120</v>
      </c>
      <c r="AQ33" s="131"/>
      <c r="AR33" s="116"/>
      <c r="AS33" s="116"/>
      <c r="AT33" s="115"/>
    </row>
    <row r="34" spans="1:46" ht="16" x14ac:dyDescent="0.2">
      <c r="A34" s="132" t="s">
        <v>118</v>
      </c>
      <c r="B34" s="7" t="s">
        <v>96</v>
      </c>
      <c r="C34" s="9" t="s">
        <v>63</v>
      </c>
      <c r="D34" s="101">
        <v>1.8926477144579454</v>
      </c>
      <c r="E34" s="101">
        <v>2.067578135152309</v>
      </c>
      <c r="F34" s="101">
        <v>2.4756999920499174</v>
      </c>
      <c r="G34" s="101">
        <v>1.9830860126319543</v>
      </c>
      <c r="H34" s="9" t="s">
        <v>63</v>
      </c>
      <c r="I34" s="101">
        <v>2.2154545454545453</v>
      </c>
      <c r="J34" s="1"/>
      <c r="K34" s="9" t="s">
        <v>118</v>
      </c>
      <c r="L34" s="7" t="s">
        <v>96</v>
      </c>
      <c r="M34" s="9" t="s">
        <v>63</v>
      </c>
      <c r="N34" s="101">
        <v>1.8926477144579454</v>
      </c>
      <c r="O34" s="101">
        <v>2.067578135152309</v>
      </c>
      <c r="P34" s="101">
        <v>2.4756999920499174</v>
      </c>
      <c r="Q34" s="101">
        <v>1.9830860126319543</v>
      </c>
      <c r="R34" s="9" t="s">
        <v>63</v>
      </c>
      <c r="S34" s="101">
        <v>2.2154545454545453</v>
      </c>
      <c r="T34" s="101">
        <f>AVERAGE(C35:I35)</f>
        <v>0.4472320886652682</v>
      </c>
      <c r="AQ34" s="131"/>
      <c r="AR34" s="116"/>
      <c r="AS34" s="115"/>
      <c r="AT34" s="115"/>
    </row>
    <row r="35" spans="1:46" ht="16" x14ac:dyDescent="0.2">
      <c r="A35" s="132"/>
      <c r="B35" s="7" t="s">
        <v>54</v>
      </c>
      <c r="C35" s="9" t="s">
        <v>63</v>
      </c>
      <c r="D35" s="101">
        <v>0.52469814391296643</v>
      </c>
      <c r="E35" s="101">
        <v>0.56194989476042878</v>
      </c>
      <c r="F35" s="101">
        <v>8.717871650801011E-2</v>
      </c>
      <c r="G35" s="101">
        <v>0.50508394814744195</v>
      </c>
      <c r="H35" s="9" t="s">
        <v>63</v>
      </c>
      <c r="I35" s="101">
        <v>0.5572497399974935</v>
      </c>
      <c r="J35" s="1"/>
      <c r="K35" s="9" t="s">
        <v>117</v>
      </c>
      <c r="L35" s="113" t="s">
        <v>96</v>
      </c>
      <c r="M35" s="101" t="s">
        <v>63</v>
      </c>
      <c r="N35" s="101">
        <v>1.6325855961094229</v>
      </c>
      <c r="O35" s="101">
        <v>1.9936990853142773</v>
      </c>
      <c r="P35" s="101">
        <v>1.9453902866035349</v>
      </c>
      <c r="Q35" s="101">
        <v>2.3435253144590962</v>
      </c>
      <c r="R35" s="101" t="s">
        <v>63</v>
      </c>
      <c r="S35" s="101">
        <v>2.4263636363636363</v>
      </c>
      <c r="T35" s="101">
        <f>AVERAGE(C37:I37)</f>
        <v>0.95559464253951332</v>
      </c>
      <c r="AQ35" s="131"/>
      <c r="AR35" s="116"/>
      <c r="AS35" s="116"/>
      <c r="AT35" s="115"/>
    </row>
    <row r="36" spans="1:46" ht="16" x14ac:dyDescent="0.2">
      <c r="A36" s="132" t="s">
        <v>117</v>
      </c>
      <c r="B36" s="113" t="s">
        <v>96</v>
      </c>
      <c r="C36" s="101" t="s">
        <v>63</v>
      </c>
      <c r="D36" s="101">
        <v>1.6325855961094229</v>
      </c>
      <c r="E36" s="101">
        <v>1.9936990853142773</v>
      </c>
      <c r="F36" s="101">
        <v>1.9453902866035349</v>
      </c>
      <c r="G36" s="101">
        <v>2.3435253144590962</v>
      </c>
      <c r="H36" s="101" t="s">
        <v>63</v>
      </c>
      <c r="I36" s="101">
        <v>2.4263636363636363</v>
      </c>
      <c r="J36" s="1"/>
      <c r="AQ36" s="131"/>
      <c r="AR36" s="116"/>
      <c r="AS36" s="115"/>
      <c r="AT36" s="115"/>
    </row>
    <row r="37" spans="1:46" ht="16" x14ac:dyDescent="0.2">
      <c r="A37" s="132"/>
      <c r="B37" s="113" t="s">
        <v>54</v>
      </c>
      <c r="C37" s="101" t="s">
        <v>63</v>
      </c>
      <c r="D37" s="101">
        <v>0.80942375374704589</v>
      </c>
      <c r="E37" s="101">
        <v>0.70537206599156477</v>
      </c>
      <c r="F37" s="101">
        <v>1.6409889188423139</v>
      </c>
      <c r="G37" s="101">
        <v>0.78009260395371494</v>
      </c>
      <c r="H37" s="101" t="s">
        <v>63</v>
      </c>
      <c r="I37" s="101">
        <v>0.8420958701629272</v>
      </c>
      <c r="J37" s="1"/>
      <c r="AQ37" s="131"/>
      <c r="AR37" s="116"/>
      <c r="AS37" s="116"/>
      <c r="AT37" s="115"/>
    </row>
    <row r="38" spans="1:46" ht="18" customHeight="1" x14ac:dyDescent="0.2">
      <c r="J38" s="1"/>
      <c r="AQ38" s="131"/>
      <c r="AR38" s="116"/>
      <c r="AS38" s="115"/>
      <c r="AT38" s="115"/>
    </row>
    <row r="39" spans="1:46" ht="16" x14ac:dyDescent="0.2">
      <c r="A39" s="7" t="s">
        <v>119</v>
      </c>
      <c r="B39" s="112" t="s">
        <v>19</v>
      </c>
      <c r="C39" s="7" t="s">
        <v>34</v>
      </c>
      <c r="D39" s="8">
        <v>5</v>
      </c>
      <c r="E39" s="8">
        <v>10</v>
      </c>
      <c r="F39" s="8">
        <v>15</v>
      </c>
      <c r="G39" s="8">
        <v>20</v>
      </c>
      <c r="H39" s="8">
        <v>25</v>
      </c>
      <c r="I39" s="8">
        <v>30</v>
      </c>
      <c r="J39" s="1"/>
      <c r="K39" s="7" t="s">
        <v>119</v>
      </c>
      <c r="L39" s="112" t="s">
        <v>19</v>
      </c>
      <c r="M39" s="7" t="s">
        <v>34</v>
      </c>
      <c r="N39" s="8">
        <v>5</v>
      </c>
      <c r="O39" s="8">
        <v>10</v>
      </c>
      <c r="P39" s="8">
        <v>15</v>
      </c>
      <c r="Q39" s="8">
        <v>20</v>
      </c>
      <c r="R39" s="8">
        <v>25</v>
      </c>
      <c r="S39" s="8">
        <v>30</v>
      </c>
      <c r="T39" s="7" t="s">
        <v>120</v>
      </c>
      <c r="AF39" t="s">
        <v>124</v>
      </c>
      <c r="AQ39" s="115"/>
    </row>
    <row r="40" spans="1:46" ht="16" x14ac:dyDescent="0.2">
      <c r="A40" s="132" t="s">
        <v>118</v>
      </c>
      <c r="B40" s="7" t="s">
        <v>96</v>
      </c>
      <c r="C40" s="9" t="s">
        <v>63</v>
      </c>
      <c r="D40" s="101">
        <v>46.461674854388512</v>
      </c>
      <c r="E40" s="101">
        <v>42.626415487770636</v>
      </c>
      <c r="F40" s="101">
        <v>59.637400772370619</v>
      </c>
      <c r="G40" s="101">
        <v>44.880824312737545</v>
      </c>
      <c r="H40" s="9" t="s">
        <v>63</v>
      </c>
      <c r="I40" s="101">
        <v>49</v>
      </c>
      <c r="J40" s="1"/>
      <c r="K40" s="9" t="s">
        <v>118</v>
      </c>
      <c r="L40" s="7" t="s">
        <v>96</v>
      </c>
      <c r="M40" s="9" t="s">
        <v>63</v>
      </c>
      <c r="N40" s="101">
        <v>46.461674854388512</v>
      </c>
      <c r="O40" s="101">
        <v>42.626415487770636</v>
      </c>
      <c r="P40" s="101">
        <v>59.637400772370619</v>
      </c>
      <c r="Q40" s="101">
        <v>44.880824312737545</v>
      </c>
      <c r="R40" s="9" t="s">
        <v>63</v>
      </c>
      <c r="S40" s="101">
        <v>49</v>
      </c>
      <c r="T40" s="101">
        <f>AVERAGE(C41:I41)</f>
        <v>11.95242055406011</v>
      </c>
      <c r="AQ40" s="115"/>
    </row>
    <row r="41" spans="1:46" ht="16" x14ac:dyDescent="0.2">
      <c r="A41" s="132"/>
      <c r="B41" s="7" t="s">
        <v>54</v>
      </c>
      <c r="C41" s="9" t="s">
        <v>63</v>
      </c>
      <c r="D41" s="101">
        <v>18.18197660478965</v>
      </c>
      <c r="E41" s="101">
        <v>12.137856247613348</v>
      </c>
      <c r="F41" s="101">
        <v>5.0452942850291551</v>
      </c>
      <c r="G41" s="101">
        <v>10.942162367720492</v>
      </c>
      <c r="H41" s="9" t="s">
        <v>63</v>
      </c>
      <c r="I41" s="101">
        <v>13.454813265147903</v>
      </c>
      <c r="J41" s="1"/>
      <c r="K41" s="9" t="s">
        <v>117</v>
      </c>
      <c r="L41" s="113" t="s">
        <v>96</v>
      </c>
      <c r="M41" s="101" t="s">
        <v>63</v>
      </c>
      <c r="N41" s="101">
        <v>30.263929480060419</v>
      </c>
      <c r="O41" s="101">
        <v>41.775856120126306</v>
      </c>
      <c r="P41" s="101">
        <v>41.239219506848457</v>
      </c>
      <c r="Q41" s="101">
        <v>47.509282981511511</v>
      </c>
      <c r="R41" s="101" t="s">
        <v>63</v>
      </c>
      <c r="S41" s="101">
        <v>49.963636363636354</v>
      </c>
      <c r="T41" s="101">
        <f>AVERAGE(C43:I43)</f>
        <v>18.586574479331865</v>
      </c>
      <c r="AQ41" s="115"/>
    </row>
    <row r="42" spans="1:46" x14ac:dyDescent="0.2">
      <c r="A42" s="132" t="s">
        <v>117</v>
      </c>
      <c r="B42" s="113" t="s">
        <v>96</v>
      </c>
      <c r="C42" s="101" t="s">
        <v>63</v>
      </c>
      <c r="D42" s="101">
        <v>30.263929480060419</v>
      </c>
      <c r="E42" s="101">
        <v>41.775856120126306</v>
      </c>
      <c r="F42" s="101">
        <v>41.239219506848457</v>
      </c>
      <c r="G42" s="101">
        <v>47.509282981511511</v>
      </c>
      <c r="H42" s="101" t="s">
        <v>63</v>
      </c>
      <c r="I42" s="101">
        <v>49.963636363636354</v>
      </c>
      <c r="J42" s="1"/>
    </row>
    <row r="43" spans="1:46" ht="16" customHeight="1" x14ac:dyDescent="0.2">
      <c r="A43" s="132"/>
      <c r="B43" s="113" t="s">
        <v>54</v>
      </c>
      <c r="C43" s="101" t="s">
        <v>63</v>
      </c>
      <c r="D43" s="101">
        <v>20.172242523434857</v>
      </c>
      <c r="E43" s="101">
        <v>13.384961870127329</v>
      </c>
      <c r="F43" s="101">
        <v>34.138011611686238</v>
      </c>
      <c r="G43" s="101">
        <v>10.770986233612103</v>
      </c>
      <c r="H43" s="101" t="s">
        <v>63</v>
      </c>
      <c r="I43" s="101">
        <v>14.466670157798783</v>
      </c>
      <c r="J43" s="1"/>
    </row>
    <row r="44" spans="1:46" ht="16" customHeight="1" x14ac:dyDescent="0.2"/>
    <row r="45" spans="1:46" ht="32" customHeight="1" x14ac:dyDescent="0.2"/>
    <row r="57" spans="32:32" x14ac:dyDescent="0.2">
      <c r="AF57" t="s">
        <v>111</v>
      </c>
    </row>
    <row r="76" spans="32:32" x14ac:dyDescent="0.2">
      <c r="AF76" t="s">
        <v>125</v>
      </c>
    </row>
    <row r="95" spans="32:32" x14ac:dyDescent="0.2">
      <c r="AF95" t="s">
        <v>112</v>
      </c>
    </row>
    <row r="112" spans="32:32" x14ac:dyDescent="0.2">
      <c r="AF112" t="s">
        <v>19</v>
      </c>
    </row>
  </sheetData>
  <mergeCells count="23">
    <mergeCell ref="A42:A43"/>
    <mergeCell ref="K2:T2"/>
    <mergeCell ref="A28:A29"/>
    <mergeCell ref="A30:A31"/>
    <mergeCell ref="A34:A35"/>
    <mergeCell ref="A36:A37"/>
    <mergeCell ref="A40:A41"/>
    <mergeCell ref="A16:A17"/>
    <mergeCell ref="A18:A19"/>
    <mergeCell ref="A22:A23"/>
    <mergeCell ref="A24:A25"/>
    <mergeCell ref="A4:A5"/>
    <mergeCell ref="A6:A7"/>
    <mergeCell ref="A10:A11"/>
    <mergeCell ref="A12:A13"/>
    <mergeCell ref="A2:I2"/>
    <mergeCell ref="AQ35:AQ36"/>
    <mergeCell ref="AQ37:AQ38"/>
    <mergeCell ref="AQ25:AQ26"/>
    <mergeCell ref="AQ27:AQ28"/>
    <mergeCell ref="AQ29:AQ30"/>
    <mergeCell ref="AQ31:AQ32"/>
    <mergeCell ref="AQ33:AQ3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D096D-0FC9-A142-B413-E2A19C7974AA}">
  <dimension ref="C6:D12"/>
  <sheetViews>
    <sheetView workbookViewId="0">
      <selection activeCell="C6" sqref="C6:D12"/>
    </sheetView>
  </sheetViews>
  <sheetFormatPr baseColWidth="10" defaultRowHeight="15" x14ac:dyDescent="0.2"/>
  <sheetData>
    <row r="6" spans="3:4" x14ac:dyDescent="0.2">
      <c r="C6" s="134" t="s">
        <v>128</v>
      </c>
      <c r="D6" s="134" t="s">
        <v>133</v>
      </c>
    </row>
    <row r="7" spans="3:4" x14ac:dyDescent="0.2">
      <c r="C7" s="9" t="s">
        <v>129</v>
      </c>
      <c r="D7" s="9">
        <v>7</v>
      </c>
    </row>
    <row r="8" spans="3:4" x14ac:dyDescent="0.2">
      <c r="C8" s="9" t="s">
        <v>130</v>
      </c>
      <c r="D8" s="9">
        <v>10</v>
      </c>
    </row>
    <row r="9" spans="3:4" x14ac:dyDescent="0.2">
      <c r="C9" s="9" t="s">
        <v>131</v>
      </c>
      <c r="D9" s="9">
        <v>3</v>
      </c>
    </row>
    <row r="10" spans="3:4" x14ac:dyDescent="0.2">
      <c r="C10" s="9" t="s">
        <v>132</v>
      </c>
      <c r="D10" s="9">
        <v>9</v>
      </c>
    </row>
    <row r="11" spans="3:4" x14ac:dyDescent="0.2">
      <c r="C11" s="9" t="s">
        <v>112</v>
      </c>
      <c r="D11" s="9">
        <v>9</v>
      </c>
    </row>
    <row r="12" spans="3:4" x14ac:dyDescent="0.2">
      <c r="C12" s="9" t="s">
        <v>19</v>
      </c>
      <c r="D12" s="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C0784-A961-2B4F-AA7D-33E4937ED48C}">
  <dimension ref="C2:H17"/>
  <sheetViews>
    <sheetView topLeftCell="B1" workbookViewId="0">
      <selection activeCell="H16" sqref="H16"/>
    </sheetView>
  </sheetViews>
  <sheetFormatPr baseColWidth="10" defaultRowHeight="15" x14ac:dyDescent="0.2"/>
  <cols>
    <col min="6" max="7" width="13.6640625" bestFit="1" customWidth="1"/>
  </cols>
  <sheetData>
    <row r="2" spans="3:8" x14ac:dyDescent="0.2">
      <c r="C2" t="s">
        <v>95</v>
      </c>
      <c r="F2" t="s">
        <v>91</v>
      </c>
      <c r="G2" t="s">
        <v>92</v>
      </c>
    </row>
    <row r="3" spans="3:8" x14ac:dyDescent="0.2">
      <c r="D3">
        <v>1</v>
      </c>
      <c r="E3">
        <v>1</v>
      </c>
      <c r="F3" s="9">
        <v>2.9</v>
      </c>
      <c r="G3" s="39">
        <v>2.1</v>
      </c>
    </row>
    <row r="4" spans="3:8" x14ac:dyDescent="0.2">
      <c r="D4">
        <v>2</v>
      </c>
      <c r="E4">
        <v>3</v>
      </c>
      <c r="F4" s="36">
        <v>1.4</v>
      </c>
      <c r="G4" s="39">
        <v>1.1000000000000001</v>
      </c>
    </row>
    <row r="5" spans="3:8" x14ac:dyDescent="0.2">
      <c r="D5">
        <v>3</v>
      </c>
      <c r="E5">
        <v>4</v>
      </c>
      <c r="F5" s="36">
        <v>4.9000000000000004</v>
      </c>
      <c r="G5" s="39">
        <v>2.7</v>
      </c>
    </row>
    <row r="6" spans="3:8" x14ac:dyDescent="0.2">
      <c r="D6">
        <v>4</v>
      </c>
      <c r="E6">
        <v>5</v>
      </c>
      <c r="F6" s="36">
        <v>2.1</v>
      </c>
      <c r="G6" s="39">
        <v>2.6</v>
      </c>
    </row>
    <row r="7" spans="3:8" x14ac:dyDescent="0.2">
      <c r="F7" s="36">
        <v>1.8</v>
      </c>
      <c r="G7" s="39">
        <v>2.7</v>
      </c>
    </row>
    <row r="8" spans="3:8" x14ac:dyDescent="0.2">
      <c r="D8">
        <v>5</v>
      </c>
      <c r="E8">
        <v>14</v>
      </c>
      <c r="F8" s="36">
        <v>2.2999999999999998</v>
      </c>
      <c r="G8" s="39">
        <v>3.3</v>
      </c>
    </row>
    <row r="9" spans="3:8" x14ac:dyDescent="0.2">
      <c r="D9">
        <v>6</v>
      </c>
      <c r="E9">
        <v>15</v>
      </c>
      <c r="F9" s="36">
        <v>3.6</v>
      </c>
      <c r="G9" s="39">
        <v>1</v>
      </c>
    </row>
    <row r="10" spans="3:8" x14ac:dyDescent="0.2">
      <c r="D10">
        <v>7</v>
      </c>
      <c r="E10">
        <v>16</v>
      </c>
      <c r="F10" s="36">
        <v>1.6</v>
      </c>
      <c r="G10" s="39">
        <v>2.8</v>
      </c>
    </row>
    <row r="11" spans="3:8" x14ac:dyDescent="0.2">
      <c r="D11">
        <v>8</v>
      </c>
      <c r="E11">
        <v>17</v>
      </c>
      <c r="F11" s="36">
        <v>8.9</v>
      </c>
      <c r="G11" s="36">
        <v>3.6</v>
      </c>
    </row>
    <row r="12" spans="3:8" x14ac:dyDescent="0.2">
      <c r="D12">
        <v>9</v>
      </c>
      <c r="E12">
        <v>18</v>
      </c>
      <c r="F12" s="36">
        <v>3.7</v>
      </c>
      <c r="G12" s="36">
        <v>2.2999999999999998</v>
      </c>
    </row>
    <row r="15" spans="3:8" x14ac:dyDescent="0.2">
      <c r="H15" t="s">
        <v>94</v>
      </c>
    </row>
    <row r="16" spans="3:8" x14ac:dyDescent="0.2">
      <c r="E16" t="s">
        <v>93</v>
      </c>
      <c r="F16" s="105">
        <f>AVERAGE(F3:F12)</f>
        <v>3.3200000000000003</v>
      </c>
      <c r="G16" s="105">
        <f>AVERAGE(G3:G12)</f>
        <v>2.4200000000000004</v>
      </c>
      <c r="H16" s="105">
        <f>F16-G16</f>
        <v>0.89999999999999991</v>
      </c>
    </row>
    <row r="17" spans="5:7" x14ac:dyDescent="0.2">
      <c r="E17" t="s">
        <v>54</v>
      </c>
      <c r="F17" s="105">
        <f>STDEV(F3:F12)</f>
        <v>2.2488515587591218</v>
      </c>
      <c r="G17" s="105">
        <f>STDEV(G3:G12)</f>
        <v>0.84169141877795295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baseline data </vt:lpstr>
      <vt:lpstr>Thermoneutral</vt:lpstr>
      <vt:lpstr>Hot</vt:lpstr>
      <vt:lpstr>TN Data</vt:lpstr>
      <vt:lpstr>HT Data</vt:lpstr>
      <vt:lpstr>Comaprison (TN &amp; HT)</vt:lpstr>
      <vt:lpstr>Total 'n' for each test </vt:lpstr>
      <vt:lpstr>Test</vt:lpstr>
    </vt:vector>
  </TitlesOfParts>
  <Company>University of Sunderland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Evans</dc:creator>
  <cp:lastModifiedBy>Matty Williamson (Student)</cp:lastModifiedBy>
  <dcterms:created xsi:type="dcterms:W3CDTF">2018-10-10T15:18:48Z</dcterms:created>
  <dcterms:modified xsi:type="dcterms:W3CDTF">2024-11-06T11:35:27Z</dcterms:modified>
</cp:coreProperties>
</file>