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tth\Documents\2023_24_4BHITS\ITP\Theorie\"/>
    </mc:Choice>
  </mc:AlternateContent>
  <xr:revisionPtr revIDLastSave="0" documentId="13_ncr:1_{940741E2-3376-4733-B424-333DF3E66FAD}" xr6:coauthVersionLast="47" xr6:coauthVersionMax="47" xr10:uidLastSave="{00000000-0000-0000-0000-000000000000}"/>
  <bookViews>
    <workbookView xWindow="-96" yWindow="-96" windowWidth="23232" windowHeight="12432" tabRatio="500" xr2:uid="{00000000-000D-0000-FFFF-FFFF00000000}"/>
  </bookViews>
  <sheets>
    <sheet name="EVA-Angabe" sheetId="1" r:id="rId1"/>
  </sheets>
  <externalReferences>
    <externalReference r:id="rId2"/>
  </externalReferences>
  <definedNames>
    <definedName name="AIK">'[1]EVA-Test'!$B$4</definedName>
    <definedName name="CPI">'[1]EVA-Test'!$B$11</definedName>
    <definedName name="CV">'[1]EVA-Test'!$B$8</definedName>
    <definedName name="EV">'[1]EVA-Test'!$B$7</definedName>
    <definedName name="FGR">'[1]EVA-Test'!$B$5</definedName>
    <definedName name="PGK_EV_Aufgabe">'EVA-Angabe'!#REF!</definedName>
    <definedName name="PK">'[1]EVA-Test'!$B$3</definedName>
    <definedName name="SPI">'[1]EVA-Test'!$B$12</definedName>
    <definedName name="SV">'[1]EVA-Test'!$B$9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F7" i="1"/>
  <c r="J7" i="1"/>
  <c r="C8" i="1"/>
  <c r="F8" i="1"/>
  <c r="J8" i="1"/>
  <c r="C9" i="1"/>
  <c r="F9" i="1"/>
  <c r="J9" i="1"/>
  <c r="C10" i="1"/>
  <c r="F10" i="1"/>
  <c r="J10" i="1"/>
  <c r="C11" i="1"/>
  <c r="F11" i="1"/>
  <c r="J11" i="1"/>
  <c r="C6" i="1"/>
  <c r="F6" i="1"/>
  <c r="J6" i="1"/>
  <c r="I7" i="1"/>
  <c r="I8" i="1"/>
  <c r="I9" i="1"/>
  <c r="I10" i="1"/>
  <c r="I11" i="1"/>
  <c r="L7" i="1"/>
  <c r="L8" i="1"/>
  <c r="L9" i="1"/>
  <c r="L10" i="1"/>
  <c r="L11" i="1"/>
  <c r="I6" i="1"/>
  <c r="L6" i="1"/>
  <c r="K7" i="1"/>
  <c r="K8" i="1"/>
  <c r="K9" i="1"/>
  <c r="K10" i="1"/>
  <c r="K11" i="1"/>
  <c r="K6" i="1"/>
  <c r="H7" i="1"/>
  <c r="H8" i="1"/>
  <c r="H9" i="1"/>
  <c r="H10" i="1"/>
  <c r="H11" i="1"/>
  <c r="H6" i="1"/>
  <c r="G7" i="1"/>
  <c r="G8" i="1"/>
  <c r="G9" i="1"/>
  <c r="G10" i="1"/>
  <c r="G11" i="1"/>
  <c r="G6" i="1"/>
</calcChain>
</file>

<file path=xl/sharedStrings.xml><?xml version="1.0" encoding="utf-8"?>
<sst xmlns="http://schemas.openxmlformats.org/spreadsheetml/2006/main" count="17" uniqueCount="17">
  <si>
    <t>Ü 5.7: Earned-Value-Analyse</t>
  </si>
  <si>
    <t>PGK:</t>
  </si>
  <si>
    <t>(Projektgesamtkosten)</t>
  </si>
  <si>
    <t>Monat</t>
  </si>
  <si>
    <r>
      <t>FGR</t>
    </r>
    <r>
      <rPr>
        <b/>
        <sz val="8"/>
        <color indexed="9"/>
        <rFont val="Frutiger LT Std 55 Roman"/>
      </rPr>
      <t>plan</t>
    </r>
  </si>
  <si>
    <t>PK</t>
  </si>
  <si>
    <t>IK</t>
  </si>
  <si>
    <t>FGR</t>
  </si>
  <si>
    <t>EV</t>
  </si>
  <si>
    <t>KA</t>
  </si>
  <si>
    <t>PA</t>
  </si>
  <si>
    <t>KEI</t>
  </si>
  <si>
    <t>TEI</t>
  </si>
  <si>
    <t>KK</t>
  </si>
  <si>
    <t>CR</t>
  </si>
  <si>
    <t>Plankosten (PK) und (aktuelle) IST-Kosten (IK) kumuliert!</t>
  </si>
  <si>
    <t>PK, IK, EV, KA, PA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</si>
</sst>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EUR]\ #,##0.00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4"/>
      <name val="Frutiger LT Std 55 Roman"/>
    </font>
    <font>
      <sz val="10"/>
      <name val="Frutiger LT Std 45 Light"/>
    </font>
    <font>
      <sz val="12"/>
      <name val="Frutiger LT Std 65 Bold"/>
    </font>
    <font>
      <sz val="12"/>
      <name val="Frutiger LT Std 45 Light"/>
    </font>
    <font>
      <sz val="10"/>
      <name val="Frutiger LT Std 65 Bold"/>
    </font>
    <font>
      <sz val="12"/>
      <color indexed="9"/>
      <name val="Frutiger LT Std 55 Roman"/>
    </font>
    <font>
      <b/>
      <sz val="10"/>
      <color indexed="9"/>
      <name val="Arial"/>
      <family val="2"/>
    </font>
    <font>
      <i/>
      <sz val="10"/>
      <name val="Frutiger LT Std 45 Light"/>
    </font>
    <font>
      <b/>
      <sz val="10"/>
      <color indexed="9"/>
      <name val="Frutiger LT Std 55 Roman"/>
    </font>
    <font>
      <b/>
      <sz val="8"/>
      <color indexed="9"/>
      <name val="Frutiger LT Std 55 Roman"/>
    </font>
  </fonts>
  <fills count="3">
    <fill>
      <patternFill patternType="none"/>
    </fill>
    <fill>
      <patternFill patternType="gray125"/>
    </fill>
    <fill>
      <patternFill patternType="solid">
        <fgColor rgb="FF54843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/>
    <xf numFmtId="0" fontId="2" fillId="0" borderId="0" xfId="2"/>
    <xf numFmtId="0" fontId="5" fillId="0" borderId="1" xfId="2" applyFont="1" applyBorder="1" applyAlignment="1">
      <alignment horizontal="right"/>
    </xf>
    <xf numFmtId="3" fontId="5" fillId="0" borderId="2" xfId="2" applyNumberFormat="1" applyFont="1" applyBorder="1"/>
    <xf numFmtId="0" fontId="6" fillId="0" borderId="2" xfId="2" applyFont="1" applyBorder="1"/>
    <xf numFmtId="0" fontId="6" fillId="0" borderId="3" xfId="2" applyFont="1" applyBorder="1"/>
    <xf numFmtId="0" fontId="7" fillId="0" borderId="4" xfId="2" applyFont="1" applyBorder="1" applyAlignment="1">
      <alignment horizontal="right"/>
    </xf>
    <xf numFmtId="3" fontId="7" fillId="0" borderId="5" xfId="2" applyNumberFormat="1" applyFont="1" applyBorder="1"/>
    <xf numFmtId="3" fontId="6" fillId="0" borderId="12" xfId="2" applyNumberFormat="1" applyFont="1" applyBorder="1" applyAlignment="1">
      <alignment vertical="center"/>
    </xf>
    <xf numFmtId="9" fontId="2" fillId="0" borderId="0" xfId="1" applyFont="1"/>
    <xf numFmtId="2" fontId="2" fillId="0" borderId="0" xfId="2" applyNumberFormat="1"/>
    <xf numFmtId="3" fontId="6" fillId="0" borderId="14" xfId="2" applyNumberFormat="1" applyFont="1" applyBorder="1" applyAlignment="1">
      <alignment vertical="center"/>
    </xf>
    <xf numFmtId="0" fontId="9" fillId="0" borderId="0" xfId="2" applyFont="1"/>
    <xf numFmtId="3" fontId="2" fillId="0" borderId="0" xfId="2" applyNumberFormat="1"/>
    <xf numFmtId="0" fontId="10" fillId="0" borderId="0" xfId="2" applyFont="1"/>
    <xf numFmtId="0" fontId="8" fillId="2" borderId="11" xfId="2" applyFont="1" applyFill="1" applyBorder="1" applyAlignment="1">
      <alignment horizontal="center" vertical="center"/>
    </xf>
    <xf numFmtId="0" fontId="11" fillId="2" borderId="6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11" fillId="2" borderId="10" xfId="2" applyFont="1" applyFill="1" applyBorder="1" applyAlignment="1">
      <alignment horizontal="center" vertical="center"/>
    </xf>
    <xf numFmtId="165" fontId="4" fillId="0" borderId="0" xfId="2" applyNumberFormat="1" applyFont="1"/>
    <xf numFmtId="165" fontId="11" fillId="2" borderId="8" xfId="2" applyNumberFormat="1" applyFont="1" applyFill="1" applyBorder="1" applyAlignment="1">
      <alignment horizontal="center" vertical="center"/>
    </xf>
    <xf numFmtId="165" fontId="6" fillId="0" borderId="12" xfId="2" applyNumberFormat="1" applyFont="1" applyBorder="1" applyAlignment="1">
      <alignment vertical="center"/>
    </xf>
    <xf numFmtId="165" fontId="2" fillId="0" borderId="0" xfId="2" applyNumberFormat="1"/>
    <xf numFmtId="165" fontId="6" fillId="0" borderId="12" xfId="2" applyNumberFormat="1" applyFont="1" applyBorder="1"/>
    <xf numFmtId="9" fontId="6" fillId="0" borderId="12" xfId="1" applyFont="1" applyBorder="1"/>
    <xf numFmtId="9" fontId="6" fillId="0" borderId="13" xfId="1" applyFont="1" applyBorder="1"/>
  </cellXfs>
  <cellStyles count="3">
    <cellStyle name="Prozent" xfId="1" builtinId="5"/>
    <cellStyle name="Standard" xfId="0" builtinId="0"/>
    <cellStyle name="Standard 2" xfId="2" xr:uid="{00000000-0005-0000-0000-000002000000}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'EVA-Angabe'!$D$6:$D$11</c:f>
              <c:numCache>
                <c:formatCode>#,##0</c:formatCode>
                <c:ptCount val="6"/>
                <c:pt idx="0">
                  <c:v>30000</c:v>
                </c:pt>
                <c:pt idx="1">
                  <c:v>57300</c:v>
                </c:pt>
                <c:pt idx="2">
                  <c:v>66400</c:v>
                </c:pt>
                <c:pt idx="3">
                  <c:v>75900</c:v>
                </c:pt>
                <c:pt idx="4">
                  <c:v>115000</c:v>
                </c:pt>
                <c:pt idx="5">
                  <c:v>128500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C-406D-A866-C2AE919830B2}"/>
            </c:ext>
          </c:extLst>
        </c:ser>
        <c:ser>
          <c:idx val="1"/>
          <c:order val="1"/>
          <c:tx>
            <c:v>PK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'EVA-Angabe'!$A$6:$A$11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'EVA-Angabe'!$C$6:$C$11</c:f>
              <c:numCache>
                <c:formatCode>[$EUR]\ #,##0.00</c:formatCode>
                <c:ptCount val="6"/>
                <c:pt idx="0">
                  <c:v>25000</c:v>
                </c:pt>
                <c:pt idx="1">
                  <c:v>44250</c:v>
                </c:pt>
                <c:pt idx="2">
                  <c:v>57250</c:v>
                </c:pt>
                <c:pt idx="3">
                  <c:v>73000</c:v>
                </c:pt>
                <c:pt idx="4">
                  <c:v>100000</c:v>
                </c:pt>
                <c:pt idx="5">
                  <c:v>134250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C-406D-A866-C2AE919830B2}"/>
            </c:ext>
          </c:extLst>
        </c:ser>
        <c:ser>
          <c:idx val="2"/>
          <c:order val="2"/>
          <c:tx>
            <c:v>EV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'EVA-Angabe'!$A$6:$A$11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'EVA-Angabe'!$F$6:$F$11</c:f>
              <c:numCache>
                <c:formatCode>[$EUR]\ #,##0.00</c:formatCode>
                <c:ptCount val="6"/>
                <c:pt idx="0">
                  <c:v>23749.999999999996</c:v>
                </c:pt>
                <c:pt idx="1">
                  <c:v>37612.499999999993</c:v>
                </c:pt>
                <c:pt idx="2">
                  <c:v>51525</c:v>
                </c:pt>
                <c:pt idx="3">
                  <c:v>71539.999999999985</c:v>
                </c:pt>
                <c:pt idx="4">
                  <c:v>110000</c:v>
                </c:pt>
                <c:pt idx="5">
                  <c:v>134250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6C-406D-A866-C2AE91983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441023"/>
        <c:axId val="1641437183"/>
      </c:scatterChart>
      <c:valAx>
        <c:axId val="1641441023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37183"/>
        <c:crosses val="autoZero"/>
        <c:crossBetween val="midCat"/>
      </c:valAx>
      <c:valAx>
        <c:axId val="16414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Kosten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4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'EVA-Angabe'!$L$6:$L$11</c:f>
              <c:numCache>
                <c:formatCode>0%</c:formatCode>
                <c:ptCount val="6"/>
                <c:pt idx="0">
                  <c:v>0.7520833333333331</c:v>
                </c:pt>
                <c:pt idx="1">
                  <c:v>0.55795157068062817</c:v>
                </c:pt>
                <c:pt idx="2">
                  <c:v>0.69838102409638558</c:v>
                </c:pt>
                <c:pt idx="3">
                  <c:v>0.92370487483530916</c:v>
                </c:pt>
                <c:pt idx="4">
                  <c:v>1.0521739130434784</c:v>
                </c:pt>
                <c:pt idx="5">
                  <c:v>1.0447470817120623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B-477D-85ED-FEB58A5892C0}"/>
            </c:ext>
          </c:extLst>
        </c:ser>
        <c:ser>
          <c:idx val="1"/>
          <c:order val="1"/>
          <c:tx>
            <c:v>KEI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'EVA-Angabe'!$I$6:$I$11</c:f>
              <c:numCache>
                <c:formatCode>0%</c:formatCode>
                <c:ptCount val="6"/>
                <c:pt idx="0">
                  <c:v>0.79166666666666652</c:v>
                </c:pt>
                <c:pt idx="1">
                  <c:v>0.65641361256544495</c:v>
                </c:pt>
                <c:pt idx="2">
                  <c:v>0.77597891566265065</c:v>
                </c:pt>
                <c:pt idx="3">
                  <c:v>0.94255599472990759</c:v>
                </c:pt>
                <c:pt idx="4">
                  <c:v>0.95652173913043481</c:v>
                </c:pt>
                <c:pt idx="5">
                  <c:v>1.0447470817120623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6B-477D-85ED-FEB58A5892C0}"/>
            </c:ext>
          </c:extLst>
        </c:ser>
        <c:ser>
          <c:idx val="2"/>
          <c:order val="2"/>
          <c:tx>
            <c:v>TEI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'EVA-Angabe'!$J$6:$J$11</c:f>
              <c:numCache>
                <c:formatCode>0%</c:formatCode>
                <c:ptCount val="6"/>
                <c:pt idx="0">
                  <c:v>0.94999999999999984</c:v>
                </c:pt>
                <c:pt idx="1">
                  <c:v>0.84999999999999987</c:v>
                </c:pt>
                <c:pt idx="2">
                  <c:v>0.9</c:v>
                </c:pt>
                <c:pt idx="3">
                  <c:v>0.97999999999999976</c:v>
                </c:pt>
                <c:pt idx="4">
                  <c:v>1.1000000000000001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6B-477D-85ED-FEB58A589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10143"/>
        <c:axId val="1641499103"/>
      </c:scatterChart>
      <c:valAx>
        <c:axId val="1641510143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99103"/>
        <c:crosses val="autoZero"/>
        <c:crossBetween val="midCat"/>
      </c:valAx>
      <c:valAx>
        <c:axId val="16414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1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720090</xdr:colOff>
      <xdr:row>14</xdr:row>
      <xdr:rowOff>163830</xdr:rowOff>
    </xdr:from>
    <xdr:to>
      <xdr:col>5</xdr:col>
      <xdr:colOff>857250</xdr:colOff>
      <xdr:row>31</xdr:row>
      <xdr:rowOff>57150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95DD735-6AAD-0775-89C3-28D1D70AB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1398270</xdr:colOff>
      <xdr:row>14</xdr:row>
      <xdr:rowOff>163830</xdr:rowOff>
    </xdr:from>
    <xdr:to>
      <xdr:col>10</xdr:col>
      <xdr:colOff>72390</xdr:colOff>
      <xdr:row>31</xdr:row>
      <xdr:rowOff>57150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989D3EA-86E9-782B-9D97-B2DCE2E57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x/UNI/s12/LV_20120317_MSProject/EVA/PMI-EV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I-EVA"/>
      <sheetName val="EVA-Test"/>
      <sheetName val="EVA-Bsp"/>
      <sheetName val="EVA-Grafik"/>
      <sheetName val="EVA-Schema"/>
      <sheetName val="EVA-Schema_weiss"/>
      <sheetName val="EVA-Aufgabe"/>
      <sheetName val="EVA-Angab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"/>
  <sheetViews>
    <sheetView tabSelected="1" workbookViewId="0">
      <selection activeCell="L21" sqref="L21"/>
    </sheetView>
  </sheetViews>
  <sheetFormatPr baseColWidth="10" defaultColWidth="10.8984375" defaultRowHeight="13.2"/>
  <cols>
    <col min="1" max="2" width="9.5" style="3" customWidth="1"/>
    <col min="3" max="3" width="17.19921875" style="3" customWidth="1"/>
    <col min="4" max="5" width="11" style="3" customWidth="1"/>
    <col min="6" max="6" width="18.3984375" style="26" customWidth="1"/>
    <col min="7" max="7" width="19.8984375" style="26" customWidth="1"/>
    <col min="8" max="8" width="17.09765625" style="26" customWidth="1"/>
    <col min="9" max="12" width="11" style="3" customWidth="1"/>
    <col min="13" max="16384" width="10.8984375" style="3"/>
  </cols>
  <sheetData>
    <row r="1" spans="1:14" ht="17.399999999999999">
      <c r="A1" s="1" t="s">
        <v>0</v>
      </c>
      <c r="B1" s="2"/>
      <c r="C1" s="2"/>
      <c r="D1" s="2"/>
      <c r="E1" s="2"/>
      <c r="F1" s="23"/>
      <c r="G1" s="23"/>
      <c r="H1" s="23"/>
      <c r="I1" s="2"/>
      <c r="J1" s="2"/>
      <c r="K1" s="2"/>
      <c r="L1" s="2"/>
    </row>
    <row r="2" spans="1:14" ht="17.399999999999999">
      <c r="A2" s="1"/>
      <c r="B2" s="2"/>
      <c r="C2" s="2"/>
      <c r="D2" s="2"/>
      <c r="E2" s="2"/>
      <c r="F2" s="23"/>
      <c r="G2" s="23"/>
      <c r="H2" s="23"/>
      <c r="I2" s="2"/>
      <c r="J2" s="2"/>
      <c r="K2" s="2"/>
      <c r="L2" s="2"/>
    </row>
    <row r="3" spans="1:14" ht="18.899999999999999" customHeight="1">
      <c r="A3" s="4" t="s">
        <v>1</v>
      </c>
      <c r="B3" s="5">
        <v>134250</v>
      </c>
      <c r="C3" s="6" t="s">
        <v>2</v>
      </c>
      <c r="D3" s="7"/>
      <c r="E3" s="2"/>
      <c r="F3" s="23"/>
      <c r="G3" s="23"/>
      <c r="H3" s="23"/>
      <c r="I3" s="2"/>
      <c r="J3" s="2"/>
      <c r="K3" s="2"/>
      <c r="L3" s="2"/>
    </row>
    <row r="4" spans="1:14" ht="3" customHeight="1">
      <c r="A4" s="8"/>
      <c r="B4" s="9"/>
      <c r="C4" s="2"/>
      <c r="D4" s="2"/>
      <c r="E4" s="2"/>
      <c r="F4" s="23"/>
      <c r="G4" s="23"/>
      <c r="H4" s="23"/>
      <c r="I4" s="2"/>
      <c r="J4" s="2"/>
      <c r="K4" s="2"/>
      <c r="L4" s="2"/>
    </row>
    <row r="5" spans="1:14" ht="20.100000000000001" customHeight="1">
      <c r="A5" s="18" t="s">
        <v>3</v>
      </c>
      <c r="B5" s="19" t="s">
        <v>4</v>
      </c>
      <c r="C5" s="19" t="s">
        <v>5</v>
      </c>
      <c r="D5" s="20" t="s">
        <v>6</v>
      </c>
      <c r="E5" s="20" t="s">
        <v>7</v>
      </c>
      <c r="F5" s="24" t="s">
        <v>8</v>
      </c>
      <c r="G5" s="24" t="s">
        <v>9</v>
      </c>
      <c r="H5" s="24" t="s">
        <v>10</v>
      </c>
      <c r="I5" s="20" t="s">
        <v>11</v>
      </c>
      <c r="J5" s="20" t="s">
        <v>12</v>
      </c>
      <c r="K5" s="21" t="s">
        <v>13</v>
      </c>
      <c r="L5" s="22" t="s">
        <v>14</v>
      </c>
    </row>
    <row r="6" spans="1:14" ht="27.9" customHeight="1">
      <c r="A6" s="17">
        <v>1</v>
      </c>
      <c r="B6" s="28">
        <v>0.18621973929236499</v>
      </c>
      <c r="C6" s="25">
        <f>$B$3*B6</f>
        <v>25000</v>
      </c>
      <c r="D6" s="10">
        <v>30000</v>
      </c>
      <c r="E6" s="28">
        <v>0.17690875232774672</v>
      </c>
      <c r="F6" s="25">
        <f>$B$3*E6</f>
        <v>23749.999999999996</v>
      </c>
      <c r="G6" s="27">
        <f>F6-D6</f>
        <v>-6250.0000000000036</v>
      </c>
      <c r="H6" s="27">
        <f>F6-C6</f>
        <v>-1250.0000000000036</v>
      </c>
      <c r="I6" s="28">
        <f>F6/D6</f>
        <v>0.79166666666666652</v>
      </c>
      <c r="J6" s="28">
        <f>F6/C6</f>
        <v>0.94999999999999984</v>
      </c>
      <c r="K6" s="28">
        <f>D6/C6</f>
        <v>1.2</v>
      </c>
      <c r="L6" s="29">
        <f>I6*J6</f>
        <v>0.7520833333333331</v>
      </c>
      <c r="M6" s="11"/>
      <c r="N6" s="12"/>
    </row>
    <row r="7" spans="1:14" ht="27.9" customHeight="1">
      <c r="A7" s="17">
        <v>2</v>
      </c>
      <c r="B7" s="28">
        <v>0.32960893854748602</v>
      </c>
      <c r="C7" s="25">
        <f t="shared" ref="C7:C11" si="0">$B$3*B7</f>
        <v>44250</v>
      </c>
      <c r="D7" s="13">
        <v>57300</v>
      </c>
      <c r="E7" s="28">
        <v>0.2801675977653631</v>
      </c>
      <c r="F7" s="25">
        <f t="shared" ref="F7:F11" si="1">$B$3*E7</f>
        <v>37612.499999999993</v>
      </c>
      <c r="G7" s="27">
        <f t="shared" ref="G7:G11" si="2">F7-D7</f>
        <v>-19687.500000000007</v>
      </c>
      <c r="H7" s="27">
        <f t="shared" ref="H7:H11" si="3">F7-C7</f>
        <v>-6637.5000000000073</v>
      </c>
      <c r="I7" s="28">
        <f t="shared" ref="I7:I11" si="4">F7/D7</f>
        <v>0.65641361256544495</v>
      </c>
      <c r="J7" s="28">
        <f t="shared" ref="J7:J11" si="5">F7/C7</f>
        <v>0.84999999999999987</v>
      </c>
      <c r="K7" s="28">
        <f t="shared" ref="K7:K11" si="6">D7/C7</f>
        <v>1.2949152542372881</v>
      </c>
      <c r="L7" s="29">
        <f t="shared" ref="L7:L11" si="7">I7*J7</f>
        <v>0.55795157068062817</v>
      </c>
      <c r="M7" s="11"/>
      <c r="N7" s="12"/>
    </row>
    <row r="8" spans="1:14" ht="27.9" customHeight="1">
      <c r="A8" s="17">
        <v>3</v>
      </c>
      <c r="B8" s="28">
        <v>0.42644320297951582</v>
      </c>
      <c r="C8" s="25">
        <f t="shared" si="0"/>
        <v>57250</v>
      </c>
      <c r="D8" s="13">
        <v>66400</v>
      </c>
      <c r="E8" s="28">
        <v>0.38379888268156426</v>
      </c>
      <c r="F8" s="25">
        <f t="shared" si="1"/>
        <v>51525</v>
      </c>
      <c r="G8" s="27">
        <f t="shared" si="2"/>
        <v>-14875</v>
      </c>
      <c r="H8" s="27">
        <f t="shared" si="3"/>
        <v>-5725</v>
      </c>
      <c r="I8" s="28">
        <f t="shared" si="4"/>
        <v>0.77597891566265065</v>
      </c>
      <c r="J8" s="28">
        <f t="shared" si="5"/>
        <v>0.9</v>
      </c>
      <c r="K8" s="28">
        <f t="shared" si="6"/>
        <v>1.1598253275109169</v>
      </c>
      <c r="L8" s="29">
        <f t="shared" si="7"/>
        <v>0.69838102409638558</v>
      </c>
      <c r="M8" s="11"/>
      <c r="N8" s="12"/>
    </row>
    <row r="9" spans="1:14" ht="27.9" customHeight="1">
      <c r="A9" s="17">
        <v>4</v>
      </c>
      <c r="B9" s="28">
        <v>0.54376163873370575</v>
      </c>
      <c r="C9" s="25">
        <f t="shared" si="0"/>
        <v>73000</v>
      </c>
      <c r="D9" s="13">
        <v>75900</v>
      </c>
      <c r="E9" s="28">
        <v>0.53288640595903158</v>
      </c>
      <c r="F9" s="25">
        <f t="shared" si="1"/>
        <v>71539.999999999985</v>
      </c>
      <c r="G9" s="27">
        <f t="shared" si="2"/>
        <v>-4360.0000000000146</v>
      </c>
      <c r="H9" s="27">
        <f t="shared" si="3"/>
        <v>-1460.0000000000146</v>
      </c>
      <c r="I9" s="28">
        <f t="shared" si="4"/>
        <v>0.94255599472990759</v>
      </c>
      <c r="J9" s="28">
        <f t="shared" si="5"/>
        <v>0.97999999999999976</v>
      </c>
      <c r="K9" s="28">
        <f t="shared" si="6"/>
        <v>1.0397260273972602</v>
      </c>
      <c r="L9" s="29">
        <f t="shared" si="7"/>
        <v>0.92370487483530916</v>
      </c>
      <c r="M9" s="11"/>
      <c r="N9" s="12"/>
    </row>
    <row r="10" spans="1:14" ht="27.9" customHeight="1">
      <c r="A10" s="17">
        <v>5</v>
      </c>
      <c r="B10" s="28">
        <v>0.74487895716945995</v>
      </c>
      <c r="C10" s="25">
        <f t="shared" si="0"/>
        <v>100000</v>
      </c>
      <c r="D10" s="13">
        <v>115000</v>
      </c>
      <c r="E10" s="28">
        <v>0.81936685288640598</v>
      </c>
      <c r="F10" s="25">
        <f t="shared" si="1"/>
        <v>110000</v>
      </c>
      <c r="G10" s="27">
        <f t="shared" si="2"/>
        <v>-5000</v>
      </c>
      <c r="H10" s="27">
        <f t="shared" si="3"/>
        <v>10000</v>
      </c>
      <c r="I10" s="28">
        <f t="shared" si="4"/>
        <v>0.95652173913043481</v>
      </c>
      <c r="J10" s="28">
        <f t="shared" si="5"/>
        <v>1.1000000000000001</v>
      </c>
      <c r="K10" s="28">
        <f t="shared" si="6"/>
        <v>1.1499999999999999</v>
      </c>
      <c r="L10" s="29">
        <f t="shared" si="7"/>
        <v>1.0521739130434784</v>
      </c>
      <c r="M10" s="11"/>
      <c r="N10" s="12"/>
    </row>
    <row r="11" spans="1:14" ht="27.9" customHeight="1">
      <c r="A11" s="17">
        <v>6</v>
      </c>
      <c r="B11" s="28">
        <v>1</v>
      </c>
      <c r="C11" s="25">
        <f t="shared" si="0"/>
        <v>134250</v>
      </c>
      <c r="D11" s="13">
        <v>128500</v>
      </c>
      <c r="E11" s="28">
        <v>1</v>
      </c>
      <c r="F11" s="25">
        <f t="shared" si="1"/>
        <v>134250</v>
      </c>
      <c r="G11" s="27">
        <f t="shared" si="2"/>
        <v>5750</v>
      </c>
      <c r="H11" s="27">
        <f t="shared" si="3"/>
        <v>0</v>
      </c>
      <c r="I11" s="28">
        <f t="shared" si="4"/>
        <v>1.0447470817120623</v>
      </c>
      <c r="J11" s="28">
        <f t="shared" si="5"/>
        <v>1</v>
      </c>
      <c r="K11" s="28">
        <f t="shared" si="6"/>
        <v>0.95716945996275604</v>
      </c>
      <c r="L11" s="29">
        <f t="shared" si="7"/>
        <v>1.0447470817120623</v>
      </c>
      <c r="M11" s="11"/>
      <c r="N11" s="12"/>
    </row>
    <row r="12" spans="1:14" ht="6.9" customHeight="1">
      <c r="A12" s="14"/>
      <c r="B12" s="15"/>
      <c r="C12" s="15"/>
      <c r="D12" s="15"/>
      <c r="E12" s="15"/>
      <c r="I12" s="15"/>
      <c r="J12" s="12"/>
      <c r="K12" s="12"/>
      <c r="L12" s="12"/>
      <c r="M12" s="12"/>
    </row>
    <row r="13" spans="1:14">
      <c r="A13" s="16" t="s">
        <v>15</v>
      </c>
    </row>
    <row r="14" spans="1:14">
      <c r="A14" s="16" t="s">
        <v>16</v>
      </c>
    </row>
  </sheetData>
  <conditionalFormatting sqref="I6:I11">
    <cfRule type="cellIs" dxfId="17" priority="12" operator="greaterThan">
      <formula>1</formula>
    </cfRule>
    <cfRule type="cellIs" dxfId="16" priority="13" operator="lessThan">
      <formula>1</formula>
    </cfRule>
  </conditionalFormatting>
  <conditionalFormatting sqref="J6:J11">
    <cfRule type="cellIs" dxfId="15" priority="9" operator="equal">
      <formula>1</formula>
    </cfRule>
    <cfRule type="cellIs" dxfId="14" priority="10" operator="lessThan">
      <formula>1</formula>
    </cfRule>
    <cfRule type="cellIs" dxfId="13" priority="11" operator="greaterThan">
      <formula>1</formula>
    </cfRule>
  </conditionalFormatting>
  <conditionalFormatting sqref="K6:L11">
    <cfRule type="cellIs" dxfId="12" priority="7" operator="lessThan">
      <formula>1</formula>
    </cfRule>
    <cfRule type="cellIs" dxfId="11" priority="8" operator="greaterThan">
      <formula>1</formula>
    </cfRule>
  </conditionalFormatting>
  <conditionalFormatting sqref="B6:B11">
    <cfRule type="cellIs" dxfId="8" priority="4" operator="equal">
      <formula>1</formula>
    </cfRule>
    <cfRule type="cellIs" dxfId="7" priority="5" operator="lessThan">
      <formula>1</formula>
    </cfRule>
    <cfRule type="cellIs" dxfId="6" priority="6" operator="greaterThan">
      <formula>1</formula>
    </cfRule>
  </conditionalFormatting>
  <conditionalFormatting sqref="E6:E11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5000000000000011" right="0.75000000000000011" top="1" bottom="1" header="0.49" footer="0.49"/>
  <pageSetup paperSize="9" scale="94" orientation="landscape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3272E0047C2949B99787A01A00D534" ma:contentTypeVersion="4" ma:contentTypeDescription="Create a new document." ma:contentTypeScope="" ma:versionID="b768dde201fdf9915fde7954f0db1273">
  <xsd:schema xmlns:xsd="http://www.w3.org/2001/XMLSchema" xmlns:xs="http://www.w3.org/2001/XMLSchema" xmlns:p="http://schemas.microsoft.com/office/2006/metadata/properties" xmlns:ns2="c3747029-0692-468b-ad2f-5ba4a57d62c6" targetNamespace="http://schemas.microsoft.com/office/2006/metadata/properties" ma:root="true" ma:fieldsID="76b4d470ac499669752246e9ed36466e" ns2:_="">
    <xsd:import namespace="c3747029-0692-468b-ad2f-5ba4a57d62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47029-0692-468b-ad2f-5ba4a57d6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373BE9-EF55-4959-BB88-785626BAB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439BC9-556E-4082-A135-156445FAC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47029-0692-468b-ad2f-5ba4a57d6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698124-2F8D-4D11-B73B-C7D8013E3F78}">
  <ds:schemaRefs>
    <ds:schemaRef ds:uri="http://purl.org/dc/dcmitype/"/>
    <ds:schemaRef ds:uri="http://www.w3.org/XML/1998/namespace"/>
    <ds:schemaRef ds:uri="c3747029-0692-468b-ad2f-5ba4a57d62c6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EVA-Angabe</vt:lpstr>
    </vt:vector>
  </TitlesOfParts>
  <Manager/>
  <Company>HTL Wiener Neustadt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Schwab</dc:creator>
  <cp:keywords/>
  <dc:description/>
  <cp:lastModifiedBy>Hrbek Matthias</cp:lastModifiedBy>
  <cp:revision/>
  <dcterms:created xsi:type="dcterms:W3CDTF">2014-01-09T22:21:46Z</dcterms:created>
  <dcterms:modified xsi:type="dcterms:W3CDTF">2024-05-03T10:59:42Z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0x010100BA3272E0047C2949B99787A01A00D534</vt:lpwstr>
  </property>
</Properties>
</file>