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8_{174E3446-BCF4-4CA7-8C64-87CFDA317B15}"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11" l="1"/>
  <c r="F15" i="11" s="1"/>
  <c r="F16" i="11" s="1"/>
  <c r="F17" i="11" s="1"/>
  <c r="F18" i="11" s="1"/>
  <c r="H7" i="11"/>
  <c r="E9" i="11" l="1"/>
  <c r="F9" i="11" l="1"/>
  <c r="E10" i="11" s="1"/>
  <c r="I5" i="11"/>
  <c r="H24" i="11"/>
  <c r="H23" i="11"/>
  <c r="H21" i="11"/>
  <c r="H20" i="11"/>
  <c r="H19" i="11"/>
  <c r="H12" i="11"/>
  <c r="H8" i="11"/>
  <c r="H9" i="11" l="1"/>
  <c r="F10" i="11"/>
  <c r="E11" i="11" s="1"/>
  <c r="F11" i="11" s="1"/>
  <c r="I6" i="11"/>
  <c r="E15" i="11" l="1"/>
  <c r="E14" i="11"/>
  <c r="E13" i="11"/>
  <c r="H13" i="11" s="1"/>
  <c r="E16" i="11"/>
  <c r="E17" i="11"/>
  <c r="E18" i="11"/>
  <c r="H22" i="11"/>
  <c r="H10" i="11"/>
  <c r="J5" i="11"/>
  <c r="K5" i="11" s="1"/>
  <c r="L5" i="11" s="1"/>
  <c r="M5" i="11" s="1"/>
  <c r="N5" i="11" s="1"/>
  <c r="O5" i="11" s="1"/>
  <c r="P5" i="11" s="1"/>
  <c r="I4" i="11"/>
  <c r="H14" i="11" l="1"/>
  <c r="H11" i="11"/>
  <c r="P4" i="11"/>
  <c r="Q5" i="11"/>
  <c r="R5" i="11" s="1"/>
  <c r="S5" i="11" s="1"/>
  <c r="T5" i="11" s="1"/>
  <c r="U5" i="11" s="1"/>
  <c r="V5" i="11" s="1"/>
  <c r="W5" i="11" s="1"/>
  <c r="J6" i="11"/>
  <c r="H18" i="11" l="1"/>
  <c r="H16" i="1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M5" i="11" s="1"/>
  <c r="BM6" i="11" s="1"/>
  <c r="BK6" i="11"/>
  <c r="AF6" i="11"/>
  <c r="BN5" i="11" l="1"/>
  <c r="BM4" i="11"/>
  <c r="BL6" i="11"/>
  <c r="AG6" i="11"/>
  <c r="BN6" i="11" l="1"/>
  <c r="BO5" i="11"/>
  <c r="AH6" i="11"/>
  <c r="BP5" i="11" l="1"/>
  <c r="BO6" i="11"/>
  <c r="AI6" i="11"/>
  <c r="BQ5" i="11" l="1"/>
  <c r="BP6" i="11"/>
  <c r="AJ6" i="11"/>
  <c r="BQ6" i="11" l="1"/>
  <c r="BR5" i="11"/>
  <c r="AK6" i="11"/>
  <c r="BR6" i="11" l="1"/>
  <c r="BS5" i="11"/>
  <c r="AL6" i="11"/>
  <c r="BS6" i="11" l="1"/>
  <c r="BT5" i="11"/>
  <c r="AM6" i="11"/>
  <c r="BT6" i="11" l="1"/>
  <c r="BU5" i="11"/>
  <c r="BT4" i="11"/>
  <c r="AN6" i="11"/>
  <c r="BU6" i="11" l="1"/>
  <c r="BV5" i="11"/>
  <c r="AO6" i="11"/>
  <c r="BW5" i="11" l="1"/>
  <c r="BV6" i="11"/>
  <c r="AP6" i="11"/>
  <c r="BX5" i="11" l="1"/>
  <c r="BW6" i="11"/>
  <c r="AQ6" i="11"/>
  <c r="BY5" i="11" l="1"/>
  <c r="BX6" i="11"/>
  <c r="AR6" i="11"/>
  <c r="BZ5" i="11" l="1"/>
  <c r="BY6" i="11"/>
  <c r="BZ6" i="11" l="1"/>
  <c r="CA5" i="11"/>
  <c r="CA4" i="11" l="1"/>
  <c r="CA6" i="11"/>
  <c r="CB5" i="11"/>
  <c r="CC5" i="11" l="1"/>
  <c r="CB6" i="11"/>
  <c r="CD5" i="11" l="1"/>
  <c r="CC6" i="11"/>
  <c r="CD6" i="11" l="1"/>
  <c r="CE5" i="11"/>
  <c r="CF5" i="11" l="1"/>
  <c r="CE6" i="11"/>
  <c r="CF6" i="11" l="1"/>
  <c r="CG5" i="11"/>
  <c r="CG6" i="11" l="1"/>
  <c r="CH5" i="11"/>
  <c r="CI5" i="11" l="1"/>
  <c r="CH4" i="11"/>
  <c r="CH6" i="11"/>
  <c r="CI6" i="11" l="1"/>
  <c r="CJ5" i="11"/>
  <c r="CJ6" i="11" l="1"/>
  <c r="CK5" i="11"/>
  <c r="CL5" i="11" l="1"/>
  <c r="CK6" i="11"/>
  <c r="CL6" i="11" l="1"/>
  <c r="CM5" i="11"/>
  <c r="CM6" i="11" l="1"/>
  <c r="CN5" i="11"/>
  <c r="CN6" i="11" l="1"/>
  <c r="CO5" i="11"/>
  <c r="CP5" i="11" l="1"/>
  <c r="CO4" i="11"/>
  <c r="CO6" i="11"/>
  <c r="CP6" i="11" l="1"/>
  <c r="CQ5" i="11"/>
  <c r="CQ6" i="11" l="1"/>
  <c r="CR5" i="11"/>
  <c r="CS5" i="11" l="1"/>
  <c r="CR6" i="11"/>
  <c r="CT5" i="11" l="1"/>
  <c r="CS6" i="11"/>
  <c r="CT6" i="11" l="1"/>
  <c r="CU5" i="11"/>
  <c r="CU6" i="11" l="1"/>
  <c r="CV5" i="11"/>
  <c r="CV6" i="11" l="1"/>
  <c r="CW5" i="11"/>
  <c r="CV4" i="11"/>
  <c r="CW6" i="11" l="1"/>
  <c r="CX5" i="11"/>
  <c r="CY5" i="11" l="1"/>
  <c r="CX6" i="11"/>
  <c r="CY6" i="11" l="1"/>
  <c r="CZ5" i="11"/>
  <c r="DA5" i="11" l="1"/>
  <c r="CZ6" i="11"/>
  <c r="DB5" i="11" l="1"/>
  <c r="DB6" i="11" s="1"/>
  <c r="DA6" i="11"/>
</calcChain>
</file>

<file path=xl/sharedStrings.xml><?xml version="1.0" encoding="utf-8"?>
<sst xmlns="http://schemas.openxmlformats.org/spreadsheetml/2006/main" count="69" uniqueCount="62">
  <si>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</si>
  <si>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</si>
  <si>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</si>
  <si>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</si>
  <si>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</si>
  <si>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</si>
  <si>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</si>
  <si>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</si>
  <si>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</si>
  <si>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</si>
  <si>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</si>
  <si>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</si>
  <si>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</si>
  <si>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</si>
  <si>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</si>
  <si>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</si>
  <si>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</si>
  <si>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</si>
  <si>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</si>
  <si>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</si>
  <si>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</si>
  <si>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</si>
  <si>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</si>
  <si>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</si>
  <si>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</si>
  <si>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</si>
  <si>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</si>
  <si>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</si>
  <si>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</si>
  <si>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</si>
  <si>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</si>
  <si>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</si>
  <si>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</si>
  <si>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</si>
  <si>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</si>
  <si>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</si>
  <si>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</si>
  <si>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Parallelize</t>
  </si>
  <si>
    <t>Computación distribuida</t>
  </si>
  <si>
    <t>Práctica 0</t>
  </si>
  <si>
    <t>Práctica 1</t>
  </si>
  <si>
    <t>Práctica 2</t>
  </si>
  <si>
    <t>Práctica 3</t>
  </si>
  <si>
    <t>Formación del grupo</t>
  </si>
  <si>
    <t xml:space="preserve">Ideas de proyecto y selección </t>
  </si>
  <si>
    <t>Redacción de lsales Pitch</t>
  </si>
  <si>
    <t>Todo el equipo</t>
  </si>
  <si>
    <t>index.html</t>
  </si>
  <si>
    <t>detalles.html</t>
  </si>
  <si>
    <t>bocetos.html</t>
  </si>
  <si>
    <t>miembros.html</t>
  </si>
  <si>
    <t>planificacion.html</t>
  </si>
  <si>
    <t>contacto.html</t>
  </si>
  <si>
    <t>Marcos A, Jaime G, Juan J</t>
  </si>
  <si>
    <t>Juan T, Jaime V, Juan J</t>
  </si>
  <si>
    <t>Diego B</t>
  </si>
  <si>
    <t>Marcos A, Jaime G, Jaime V</t>
  </si>
  <si>
    <t>Marcos A, Jaime G, Diego B</t>
  </si>
  <si>
    <t>Entrega Final</t>
  </si>
  <si>
    <t>Diseño de aplicación sin CSS</t>
  </si>
  <si>
    <t>Diseño de aplicación con CSS</t>
  </si>
  <si>
    <t>Web completa y funcional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</si>
</sst>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7" fillId="20"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0"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20"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20"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5"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11" borderId="2" xfId="10"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9" fontId="9" fillId="7" borderId="6" xfId="0" applyNumberFormat="1" applyFont="1" applyFill="1" applyBorder="1" applyAlignment="1">
      <alignment horizontal="center" vertical="center"/>
    </xf>
    <xf numFmtId="169" fontId="9" fillId="7" borderId="0" xfId="0" applyNumberFormat="1" applyFont="1" applyFill="1" applyAlignment="1">
      <alignment horizontal="center" vertical="center"/>
    </xf>
    <xf numFmtId="169" fontId="9" fillId="7" borderId="7" xfId="0" applyNumberFormat="1" applyFont="1" applyFill="1" applyBorder="1" applyAlignment="1">
      <alignment horizontal="center" vertical="center"/>
    </xf>
    <xf numFmtId="168" fontId="7" fillId="3" borderId="2" xfId="10" applyFill="1">
      <alignment horizontal="center" vertical="center"/>
    </xf>
    <xf numFmtId="168" fontId="7" fillId="4" borderId="2" xfId="10" applyFill="1">
      <alignment horizontal="center" vertical="center"/>
    </xf>
    <xf numFmtId="168" fontId="7" fillId="10" borderId="2" xfId="10" applyFill="1">
      <alignment horizontal="center" vertical="center"/>
    </xf>
    <xf numFmtId="0" fontId="7" fillId="0" borderId="0" xfId="8">
      <alignment horizontal="right" indent="1"/>
    </xf>
    <xf numFmtId="0" fontId="7"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7" fillId="0" borderId="3" xfId="9">
      <alignment horizontal="center" vertical="center"/>
    </xf>
    <xf numFmtId="9" fontId="7" fillId="10" borderId="2" xfId="12" applyNumberFormat="1" applyFill="1">
      <alignment horizontal="left" vertical="center" indent="2"/>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27"/>
  <sheetViews>
    <sheetView showGridLines="0" tabSelected="1" showRuler="0" zoomScale="55" zoomScaleNormal="55" zoomScalePageLayoutView="70" workbookViewId="0">
      <pane ySplit="6" topLeftCell="A8" activePane="bottomLeft" state="frozen"/>
      <selection pane="bottomLeft" activeCell="E5" sqref="E5"/>
    </sheetView>
  </sheetViews>
  <sheetFormatPr baseColWidth="10" defaultColWidth="9.109375" defaultRowHeight="30" customHeight="1" x14ac:dyDescent="0.3"/>
  <cols>
    <col min="1" max="1" width="2.6640625" style="40" customWidth="1"/>
    <col min="2" max="2" width="29.44140625" customWidth="1"/>
    <col min="3" max="3" width="30.6640625" customWidth="1"/>
    <col min="4" max="4" width="10.6640625" customWidth="1"/>
    <col min="5" max="5" width="10.44140625" style="5" customWidth="1"/>
    <col min="6" max="6" width="10.44140625" customWidth="1"/>
    <col min="7" max="7" width="2.6640625" customWidth="1"/>
    <col min="8" max="8" width="9.44140625" hidden="1" customWidth="1"/>
    <col min="9" max="64" width="3.33203125" customWidth="1"/>
  </cols>
  <sheetData>
    <row r="1" spans="1:106" ht="30" customHeight="1" x14ac:dyDescent="0.55000000000000004">
      <c r="A1" s="41" t="s">
        <v>0</v>
      </c>
      <c r="B1" s="44" t="s">
        <v>37</v>
      </c>
      <c r="C1" s="1"/>
      <c r="D1" s="2"/>
      <c r="E1" s="4"/>
      <c r="F1" s="29"/>
      <c r="H1" s="2"/>
      <c r="I1" s="58"/>
    </row>
    <row r="2" spans="1:106" ht="30" customHeight="1" x14ac:dyDescent="0.35">
      <c r="A2" s="40" t="s">
        <v>1</v>
      </c>
      <c r="B2" s="45" t="s">
        <v>38</v>
      </c>
      <c r="I2" s="59"/>
    </row>
    <row r="3" spans="1:106" ht="30" customHeight="1" x14ac:dyDescent="0.3">
      <c r="A3" s="40" t="s">
        <v>2</v>
      </c>
      <c r="B3" s="46"/>
      <c r="C3" s="76" t="s">
        <v>15</v>
      </c>
      <c r="D3" s="77"/>
      <c r="E3" s="81">
        <v>44956</v>
      </c>
      <c r="F3" s="81"/>
    </row>
    <row r="4" spans="1:106" ht="30" customHeight="1" x14ac:dyDescent="0.3">
      <c r="A4" s="41" t="s">
        <v>3</v>
      </c>
      <c r="C4" s="76" t="s">
        <v>16</v>
      </c>
      <c r="D4" s="77"/>
      <c r="E4" s="7">
        <v>1</v>
      </c>
      <c r="I4" s="78">
        <f>I5</f>
        <v>44956</v>
      </c>
      <c r="J4" s="79"/>
      <c r="K4" s="79"/>
      <c r="L4" s="79"/>
      <c r="M4" s="79"/>
      <c r="N4" s="79"/>
      <c r="O4" s="80"/>
      <c r="P4" s="78">
        <f>P5</f>
        <v>44963</v>
      </c>
      <c r="Q4" s="79"/>
      <c r="R4" s="79"/>
      <c r="S4" s="79"/>
      <c r="T4" s="79"/>
      <c r="U4" s="79"/>
      <c r="V4" s="80"/>
      <c r="W4" s="78">
        <f>W5</f>
        <v>44970</v>
      </c>
      <c r="X4" s="79"/>
      <c r="Y4" s="79"/>
      <c r="Z4" s="79"/>
      <c r="AA4" s="79"/>
      <c r="AB4" s="79"/>
      <c r="AC4" s="80"/>
      <c r="AD4" s="78">
        <f>AD5</f>
        <v>44977</v>
      </c>
      <c r="AE4" s="79"/>
      <c r="AF4" s="79"/>
      <c r="AG4" s="79"/>
      <c r="AH4" s="79"/>
      <c r="AI4" s="79"/>
      <c r="AJ4" s="80"/>
      <c r="AK4" s="78">
        <f>AK5</f>
        <v>44984</v>
      </c>
      <c r="AL4" s="79"/>
      <c r="AM4" s="79"/>
      <c r="AN4" s="79"/>
      <c r="AO4" s="79"/>
      <c r="AP4" s="79"/>
      <c r="AQ4" s="80"/>
      <c r="AR4" s="78">
        <f>AR5</f>
        <v>44991</v>
      </c>
      <c r="AS4" s="79"/>
      <c r="AT4" s="79"/>
      <c r="AU4" s="79"/>
      <c r="AV4" s="79"/>
      <c r="AW4" s="79"/>
      <c r="AX4" s="80"/>
      <c r="AY4" s="78">
        <f>AY5</f>
        <v>44998</v>
      </c>
      <c r="AZ4" s="79"/>
      <c r="BA4" s="79"/>
      <c r="BB4" s="79"/>
      <c r="BC4" s="79"/>
      <c r="BD4" s="79"/>
      <c r="BE4" s="80"/>
      <c r="BF4" s="78">
        <f>BF5</f>
        <v>45005</v>
      </c>
      <c r="BG4" s="79"/>
      <c r="BH4" s="79"/>
      <c r="BI4" s="79"/>
      <c r="BJ4" s="79"/>
      <c r="BK4" s="79"/>
      <c r="BL4" s="80"/>
      <c r="BM4" s="78">
        <f>BM5</f>
        <v>45012</v>
      </c>
      <c r="BN4" s="79"/>
      <c r="BO4" s="79"/>
      <c r="BP4" s="79"/>
      <c r="BQ4" s="79"/>
      <c r="BR4" s="79"/>
      <c r="BS4" s="80"/>
      <c r="BT4" s="78">
        <f>BT5</f>
        <v>45019</v>
      </c>
      <c r="BU4" s="79"/>
      <c r="BV4" s="79"/>
      <c r="BW4" s="79"/>
      <c r="BX4" s="79"/>
      <c r="BY4" s="79"/>
      <c r="BZ4" s="80"/>
      <c r="CA4" s="78">
        <f>CA5</f>
        <v>45026</v>
      </c>
      <c r="CB4" s="79"/>
      <c r="CC4" s="79"/>
      <c r="CD4" s="79"/>
      <c r="CE4" s="79"/>
      <c r="CF4" s="79"/>
      <c r="CG4" s="80"/>
      <c r="CH4" s="78">
        <f>CH5</f>
        <v>45033</v>
      </c>
      <c r="CI4" s="79"/>
      <c r="CJ4" s="79"/>
      <c r="CK4" s="79"/>
      <c r="CL4" s="79"/>
      <c r="CM4" s="79"/>
      <c r="CN4" s="80"/>
      <c r="CO4" s="78">
        <f>CO5</f>
        <v>45040</v>
      </c>
      <c r="CP4" s="79"/>
      <c r="CQ4" s="79"/>
      <c r="CR4" s="79"/>
      <c r="CS4" s="79"/>
      <c r="CT4" s="79"/>
      <c r="CU4" s="80"/>
      <c r="CV4" s="78">
        <f>CV5</f>
        <v>45047</v>
      </c>
      <c r="CW4" s="79"/>
      <c r="CX4" s="79"/>
      <c r="CY4" s="79"/>
      <c r="CZ4" s="79"/>
      <c r="DA4" s="79"/>
      <c r="DB4" s="80"/>
    </row>
    <row r="5" spans="1:106" ht="15" customHeight="1" x14ac:dyDescent="0.3">
      <c r="A5" s="41" t="s">
        <v>4</v>
      </c>
      <c r="B5" s="57"/>
      <c r="C5" s="57"/>
      <c r="D5" s="57"/>
      <c r="E5" s="57"/>
      <c r="F5" s="57"/>
      <c r="G5" s="57"/>
      <c r="I5" s="70">
        <f>Inicio_del_proyecto-WEEKDAY(Inicio_del_proyecto,1)+2+7*(Semana_para_mostrar-1)</f>
        <v>44956</v>
      </c>
      <c r="J5" s="71">
        <f>I5+1</f>
        <v>44957</v>
      </c>
      <c r="K5" s="71">
        <f t="shared" ref="K5:AX5" si="0">J5+1</f>
        <v>44958</v>
      </c>
      <c r="L5" s="71">
        <f t="shared" si="0"/>
        <v>44959</v>
      </c>
      <c r="M5" s="71">
        <f t="shared" si="0"/>
        <v>44960</v>
      </c>
      <c r="N5" s="71">
        <f t="shared" si="0"/>
        <v>44961</v>
      </c>
      <c r="O5" s="72">
        <f t="shared" si="0"/>
        <v>44962</v>
      </c>
      <c r="P5" s="70">
        <f>O5+1</f>
        <v>44963</v>
      </c>
      <c r="Q5" s="71">
        <f>P5+1</f>
        <v>44964</v>
      </c>
      <c r="R5" s="71">
        <f t="shared" si="0"/>
        <v>44965</v>
      </c>
      <c r="S5" s="71">
        <f t="shared" si="0"/>
        <v>44966</v>
      </c>
      <c r="T5" s="71">
        <f t="shared" si="0"/>
        <v>44967</v>
      </c>
      <c r="U5" s="71">
        <f t="shared" si="0"/>
        <v>44968</v>
      </c>
      <c r="V5" s="72">
        <f t="shared" si="0"/>
        <v>44969</v>
      </c>
      <c r="W5" s="70">
        <f>V5+1</f>
        <v>44970</v>
      </c>
      <c r="X5" s="71">
        <f>W5+1</f>
        <v>44971</v>
      </c>
      <c r="Y5" s="71">
        <f t="shared" si="0"/>
        <v>44972</v>
      </c>
      <c r="Z5" s="71">
        <f t="shared" si="0"/>
        <v>44973</v>
      </c>
      <c r="AA5" s="71">
        <f t="shared" si="0"/>
        <v>44974</v>
      </c>
      <c r="AB5" s="71">
        <f t="shared" si="0"/>
        <v>44975</v>
      </c>
      <c r="AC5" s="72">
        <f t="shared" si="0"/>
        <v>44976</v>
      </c>
      <c r="AD5" s="70">
        <f>AC5+1</f>
        <v>44977</v>
      </c>
      <c r="AE5" s="71">
        <f>AD5+1</f>
        <v>44978</v>
      </c>
      <c r="AF5" s="71">
        <f t="shared" si="0"/>
        <v>44979</v>
      </c>
      <c r="AG5" s="71">
        <f t="shared" si="0"/>
        <v>44980</v>
      </c>
      <c r="AH5" s="71">
        <f t="shared" si="0"/>
        <v>44981</v>
      </c>
      <c r="AI5" s="71">
        <f t="shared" si="0"/>
        <v>44982</v>
      </c>
      <c r="AJ5" s="72">
        <f t="shared" si="0"/>
        <v>44983</v>
      </c>
      <c r="AK5" s="70">
        <f>AJ5+1</f>
        <v>44984</v>
      </c>
      <c r="AL5" s="71">
        <f>AK5+1</f>
        <v>44985</v>
      </c>
      <c r="AM5" s="71">
        <f t="shared" si="0"/>
        <v>44986</v>
      </c>
      <c r="AN5" s="71">
        <f t="shared" si="0"/>
        <v>44987</v>
      </c>
      <c r="AO5" s="71">
        <f t="shared" si="0"/>
        <v>44988</v>
      </c>
      <c r="AP5" s="71">
        <f t="shared" si="0"/>
        <v>44989</v>
      </c>
      <c r="AQ5" s="72">
        <f t="shared" si="0"/>
        <v>44990</v>
      </c>
      <c r="AR5" s="70">
        <f>AQ5+1</f>
        <v>44991</v>
      </c>
      <c r="AS5" s="71">
        <f>AR5+1</f>
        <v>44992</v>
      </c>
      <c r="AT5" s="71">
        <f t="shared" si="0"/>
        <v>44993</v>
      </c>
      <c r="AU5" s="71">
        <f t="shared" si="0"/>
        <v>44994</v>
      </c>
      <c r="AV5" s="71">
        <f t="shared" si="0"/>
        <v>44995</v>
      </c>
      <c r="AW5" s="71">
        <f t="shared" si="0"/>
        <v>44996</v>
      </c>
      <c r="AX5" s="72">
        <f t="shared" si="0"/>
        <v>44997</v>
      </c>
      <c r="AY5" s="70">
        <f>AX5+1</f>
        <v>44998</v>
      </c>
      <c r="AZ5" s="71">
        <f>AY5+1</f>
        <v>44999</v>
      </c>
      <c r="BA5" s="71">
        <f t="shared" ref="BA5:BE5" si="1">AZ5+1</f>
        <v>45000</v>
      </c>
      <c r="BB5" s="71">
        <f t="shared" si="1"/>
        <v>45001</v>
      </c>
      <c r="BC5" s="71">
        <f t="shared" si="1"/>
        <v>45002</v>
      </c>
      <c r="BD5" s="71">
        <f t="shared" si="1"/>
        <v>45003</v>
      </c>
      <c r="BE5" s="72">
        <f t="shared" si="1"/>
        <v>45004</v>
      </c>
      <c r="BF5" s="70">
        <f>BE5+1</f>
        <v>45005</v>
      </c>
      <c r="BG5" s="71">
        <f>BF5+1</f>
        <v>45006</v>
      </c>
      <c r="BH5" s="71">
        <f t="shared" ref="BH5:BL5" si="2">BG5+1</f>
        <v>45007</v>
      </c>
      <c r="BI5" s="71">
        <f t="shared" si="2"/>
        <v>45008</v>
      </c>
      <c r="BJ5" s="71">
        <f t="shared" si="2"/>
        <v>45009</v>
      </c>
      <c r="BK5" s="71">
        <f t="shared" si="2"/>
        <v>45010</v>
      </c>
      <c r="BL5" s="72">
        <f t="shared" si="2"/>
        <v>45011</v>
      </c>
      <c r="BM5" s="70">
        <f>BL5+1</f>
        <v>45012</v>
      </c>
      <c r="BN5" s="71">
        <f>BM5+1</f>
        <v>45013</v>
      </c>
      <c r="BO5" s="71">
        <f t="shared" ref="BO5" si="3">BN5+1</f>
        <v>45014</v>
      </c>
      <c r="BP5" s="71">
        <f t="shared" ref="BP5" si="4">BO5+1</f>
        <v>45015</v>
      </c>
      <c r="BQ5" s="71">
        <f t="shared" ref="BQ5" si="5">BP5+1</f>
        <v>45016</v>
      </c>
      <c r="BR5" s="71">
        <f t="shared" ref="BR5" si="6">BQ5+1</f>
        <v>45017</v>
      </c>
      <c r="BS5" s="72">
        <f t="shared" ref="BS5" si="7">BR5+1</f>
        <v>45018</v>
      </c>
      <c r="BT5" s="70">
        <f>BS5+1</f>
        <v>45019</v>
      </c>
      <c r="BU5" s="71">
        <f>BT5+1</f>
        <v>45020</v>
      </c>
      <c r="BV5" s="71">
        <f t="shared" ref="BV5" si="8">BU5+1</f>
        <v>45021</v>
      </c>
      <c r="BW5" s="71">
        <f t="shared" ref="BW5" si="9">BV5+1</f>
        <v>45022</v>
      </c>
      <c r="BX5" s="71">
        <f t="shared" ref="BX5" si="10">BW5+1</f>
        <v>45023</v>
      </c>
      <c r="BY5" s="71">
        <f t="shared" ref="BY5" si="11">BX5+1</f>
        <v>45024</v>
      </c>
      <c r="BZ5" s="72">
        <f t="shared" ref="BZ5" si="12">BY5+1</f>
        <v>45025</v>
      </c>
      <c r="CA5" s="70">
        <f>BZ5+1</f>
        <v>45026</v>
      </c>
      <c r="CB5" s="71">
        <f>CA5+1</f>
        <v>45027</v>
      </c>
      <c r="CC5" s="71">
        <f t="shared" ref="CC5" si="13">CB5+1</f>
        <v>45028</v>
      </c>
      <c r="CD5" s="71">
        <f t="shared" ref="CD5" si="14">CC5+1</f>
        <v>45029</v>
      </c>
      <c r="CE5" s="71">
        <f t="shared" ref="CE5" si="15">CD5+1</f>
        <v>45030</v>
      </c>
      <c r="CF5" s="71">
        <f t="shared" ref="CF5" si="16">CE5+1</f>
        <v>45031</v>
      </c>
      <c r="CG5" s="72">
        <f t="shared" ref="CG5" si="17">CF5+1</f>
        <v>45032</v>
      </c>
      <c r="CH5" s="70">
        <f>CG5+1</f>
        <v>45033</v>
      </c>
      <c r="CI5" s="71">
        <f>CH5+1</f>
        <v>45034</v>
      </c>
      <c r="CJ5" s="71">
        <f t="shared" ref="CJ5" si="18">CI5+1</f>
        <v>45035</v>
      </c>
      <c r="CK5" s="71">
        <f t="shared" ref="CK5" si="19">CJ5+1</f>
        <v>45036</v>
      </c>
      <c r="CL5" s="71">
        <f t="shared" ref="CL5" si="20">CK5+1</f>
        <v>45037</v>
      </c>
      <c r="CM5" s="71">
        <f t="shared" ref="CM5" si="21">CL5+1</f>
        <v>45038</v>
      </c>
      <c r="CN5" s="72">
        <f t="shared" ref="CN5" si="22">CM5+1</f>
        <v>45039</v>
      </c>
      <c r="CO5" s="70">
        <f>CN5+1</f>
        <v>45040</v>
      </c>
      <c r="CP5" s="71">
        <f>CO5+1</f>
        <v>45041</v>
      </c>
      <c r="CQ5" s="71">
        <f t="shared" ref="CQ5" si="23">CP5+1</f>
        <v>45042</v>
      </c>
      <c r="CR5" s="71">
        <f t="shared" ref="CR5" si="24">CQ5+1</f>
        <v>45043</v>
      </c>
      <c r="CS5" s="71">
        <f t="shared" ref="CS5" si="25">CR5+1</f>
        <v>45044</v>
      </c>
      <c r="CT5" s="71">
        <f t="shared" ref="CT5" si="26">CS5+1</f>
        <v>45045</v>
      </c>
      <c r="CU5" s="72">
        <f t="shared" ref="CU5" si="27">CT5+1</f>
        <v>45046</v>
      </c>
      <c r="CV5" s="70">
        <f>CU5+1</f>
        <v>45047</v>
      </c>
      <c r="CW5" s="71">
        <f>CV5+1</f>
        <v>45048</v>
      </c>
      <c r="CX5" s="71">
        <f t="shared" ref="CX5" si="28">CW5+1</f>
        <v>45049</v>
      </c>
      <c r="CY5" s="71">
        <f t="shared" ref="CY5" si="29">CX5+1</f>
        <v>45050</v>
      </c>
      <c r="CZ5" s="71">
        <f t="shared" ref="CZ5" si="30">CY5+1</f>
        <v>45051</v>
      </c>
      <c r="DA5" s="71">
        <f t="shared" ref="DA5" si="31">CZ5+1</f>
        <v>45052</v>
      </c>
      <c r="DB5" s="72">
        <f t="shared" ref="DB5" si="32">DA5+1</f>
        <v>45053</v>
      </c>
    </row>
    <row r="6" spans="1:106" ht="30" customHeight="1" thickBot="1" x14ac:dyDescent="0.35">
      <c r="A6" s="41" t="s">
        <v>5</v>
      </c>
      <c r="B6" s="8" t="s">
        <v>14</v>
      </c>
      <c r="C6" s="9" t="s">
        <v>17</v>
      </c>
      <c r="D6" s="9" t="s">
        <v>18</v>
      </c>
      <c r="E6" s="9" t="s">
        <v>19</v>
      </c>
      <c r="F6" s="9" t="s">
        <v>20</v>
      </c>
      <c r="G6" s="9"/>
      <c r="H6" s="9" t="s">
        <v>21</v>
      </c>
      <c r="I6" s="10" t="str">
        <f t="shared" ref="I6" si="33">LEFT(TEXT(I5,"ddd"),1)</f>
        <v>l</v>
      </c>
      <c r="J6" s="10" t="str">
        <f t="shared" ref="J6:AR6" si="34">LEFT(TEXT(J5,"ddd"),1)</f>
        <v>m</v>
      </c>
      <c r="K6" s="10" t="str">
        <f t="shared" si="34"/>
        <v>m</v>
      </c>
      <c r="L6" s="10" t="str">
        <f t="shared" si="34"/>
        <v>j</v>
      </c>
      <c r="M6" s="10" t="str">
        <f t="shared" si="34"/>
        <v>v</v>
      </c>
      <c r="N6" s="10" t="str">
        <f t="shared" si="34"/>
        <v>s</v>
      </c>
      <c r="O6" s="10" t="str">
        <f t="shared" si="34"/>
        <v>d</v>
      </c>
      <c r="P6" s="10" t="str">
        <f t="shared" si="34"/>
        <v>l</v>
      </c>
      <c r="Q6" s="10" t="str">
        <f t="shared" si="34"/>
        <v>m</v>
      </c>
      <c r="R6" s="10" t="str">
        <f t="shared" si="34"/>
        <v>m</v>
      </c>
      <c r="S6" s="10" t="str">
        <f t="shared" si="34"/>
        <v>j</v>
      </c>
      <c r="T6" s="10" t="str">
        <f t="shared" si="34"/>
        <v>v</v>
      </c>
      <c r="U6" s="10" t="str">
        <f t="shared" si="34"/>
        <v>s</v>
      </c>
      <c r="V6" s="10" t="str">
        <f t="shared" si="34"/>
        <v>d</v>
      </c>
      <c r="W6" s="10" t="str">
        <f t="shared" si="34"/>
        <v>l</v>
      </c>
      <c r="X6" s="10" t="str">
        <f t="shared" si="34"/>
        <v>m</v>
      </c>
      <c r="Y6" s="10" t="str">
        <f t="shared" si="34"/>
        <v>m</v>
      </c>
      <c r="Z6" s="10" t="str">
        <f t="shared" si="34"/>
        <v>j</v>
      </c>
      <c r="AA6" s="10" t="str">
        <f t="shared" si="34"/>
        <v>v</v>
      </c>
      <c r="AB6" s="10" t="str">
        <f t="shared" si="34"/>
        <v>s</v>
      </c>
      <c r="AC6" s="10" t="str">
        <f t="shared" si="34"/>
        <v>d</v>
      </c>
      <c r="AD6" s="10" t="str">
        <f t="shared" si="34"/>
        <v>l</v>
      </c>
      <c r="AE6" s="10" t="str">
        <f t="shared" si="34"/>
        <v>m</v>
      </c>
      <c r="AF6" s="10" t="str">
        <f t="shared" si="34"/>
        <v>m</v>
      </c>
      <c r="AG6" s="10" t="str">
        <f t="shared" si="34"/>
        <v>j</v>
      </c>
      <c r="AH6" s="10" t="str">
        <f t="shared" si="34"/>
        <v>v</v>
      </c>
      <c r="AI6" s="10" t="str">
        <f t="shared" si="34"/>
        <v>s</v>
      </c>
      <c r="AJ6" s="10" t="str">
        <f t="shared" si="34"/>
        <v>d</v>
      </c>
      <c r="AK6" s="10" t="str">
        <f t="shared" si="34"/>
        <v>l</v>
      </c>
      <c r="AL6" s="10" t="str">
        <f t="shared" si="34"/>
        <v>m</v>
      </c>
      <c r="AM6" s="10" t="str">
        <f t="shared" si="34"/>
        <v>m</v>
      </c>
      <c r="AN6" s="10" t="str">
        <f t="shared" si="34"/>
        <v>j</v>
      </c>
      <c r="AO6" s="10" t="str">
        <f t="shared" si="34"/>
        <v>v</v>
      </c>
      <c r="AP6" s="10" t="str">
        <f t="shared" si="34"/>
        <v>s</v>
      </c>
      <c r="AQ6" s="10" t="str">
        <f t="shared" si="34"/>
        <v>d</v>
      </c>
      <c r="AR6" s="10" t="str">
        <f t="shared" si="34"/>
        <v>l</v>
      </c>
      <c r="AS6" s="10" t="str">
        <f t="shared" ref="AS6:BL6" si="35">LEFT(TEXT(AS5,"ddd"),1)</f>
        <v>m</v>
      </c>
      <c r="AT6" s="10" t="str">
        <f t="shared" si="35"/>
        <v>m</v>
      </c>
      <c r="AU6" s="10" t="str">
        <f t="shared" si="35"/>
        <v>j</v>
      </c>
      <c r="AV6" s="10" t="str">
        <f t="shared" si="35"/>
        <v>v</v>
      </c>
      <c r="AW6" s="10" t="str">
        <f t="shared" si="35"/>
        <v>s</v>
      </c>
      <c r="AX6" s="10" t="str">
        <f t="shared" si="35"/>
        <v>d</v>
      </c>
      <c r="AY6" s="10" t="str">
        <f t="shared" si="35"/>
        <v>l</v>
      </c>
      <c r="AZ6" s="10" t="str">
        <f t="shared" si="35"/>
        <v>m</v>
      </c>
      <c r="BA6" s="10" t="str">
        <f t="shared" si="35"/>
        <v>m</v>
      </c>
      <c r="BB6" s="10" t="str">
        <f t="shared" si="35"/>
        <v>j</v>
      </c>
      <c r="BC6" s="10" t="str">
        <f t="shared" si="35"/>
        <v>v</v>
      </c>
      <c r="BD6" s="10" t="str">
        <f t="shared" si="35"/>
        <v>s</v>
      </c>
      <c r="BE6" s="10" t="str">
        <f t="shared" si="35"/>
        <v>d</v>
      </c>
      <c r="BF6" s="10" t="str">
        <f t="shared" si="35"/>
        <v>l</v>
      </c>
      <c r="BG6" s="10" t="str">
        <f t="shared" si="35"/>
        <v>m</v>
      </c>
      <c r="BH6" s="10" t="str">
        <f t="shared" si="35"/>
        <v>m</v>
      </c>
      <c r="BI6" s="10" t="str">
        <f t="shared" si="35"/>
        <v>j</v>
      </c>
      <c r="BJ6" s="10" t="str">
        <f t="shared" si="35"/>
        <v>v</v>
      </c>
      <c r="BK6" s="10" t="str">
        <f t="shared" si="35"/>
        <v>s</v>
      </c>
      <c r="BL6" s="10" t="str">
        <f t="shared" si="35"/>
        <v>d</v>
      </c>
      <c r="BM6" s="10" t="str">
        <f>LEFT(TEXT(BM5,"ddd"),F21)</f>
        <v/>
      </c>
      <c r="BN6" s="10" t="str">
        <f t="shared" ref="BM6:DB6" si="36">LEFT(TEXT(BN5,"ddd"),1)</f>
        <v>m</v>
      </c>
      <c r="BO6" s="10" t="str">
        <f t="shared" si="36"/>
        <v>m</v>
      </c>
      <c r="BP6" s="10" t="str">
        <f t="shared" si="36"/>
        <v>j</v>
      </c>
      <c r="BQ6" s="10" t="str">
        <f t="shared" si="36"/>
        <v>v</v>
      </c>
      <c r="BR6" s="10" t="str">
        <f t="shared" si="36"/>
        <v>s</v>
      </c>
      <c r="BS6" s="10" t="str">
        <f t="shared" si="36"/>
        <v>d</v>
      </c>
      <c r="BT6" s="10" t="str">
        <f t="shared" si="36"/>
        <v>l</v>
      </c>
      <c r="BU6" s="10" t="str">
        <f t="shared" si="36"/>
        <v>m</v>
      </c>
      <c r="BV6" s="10" t="str">
        <f t="shared" si="36"/>
        <v>m</v>
      </c>
      <c r="BW6" s="10" t="str">
        <f t="shared" si="36"/>
        <v>j</v>
      </c>
      <c r="BX6" s="10" t="str">
        <f t="shared" si="36"/>
        <v>v</v>
      </c>
      <c r="BY6" s="10" t="str">
        <f t="shared" si="36"/>
        <v>s</v>
      </c>
      <c r="BZ6" s="10" t="str">
        <f t="shared" si="36"/>
        <v>d</v>
      </c>
      <c r="CA6" s="10" t="str">
        <f t="shared" si="36"/>
        <v>l</v>
      </c>
      <c r="CB6" s="10" t="str">
        <f t="shared" si="36"/>
        <v>m</v>
      </c>
      <c r="CC6" s="10" t="str">
        <f t="shared" si="36"/>
        <v>m</v>
      </c>
      <c r="CD6" s="10" t="str">
        <f t="shared" si="36"/>
        <v>j</v>
      </c>
      <c r="CE6" s="10" t="str">
        <f t="shared" si="36"/>
        <v>v</v>
      </c>
      <c r="CF6" s="10" t="str">
        <f t="shared" si="36"/>
        <v>s</v>
      </c>
      <c r="CG6" s="10" t="str">
        <f t="shared" si="36"/>
        <v>d</v>
      </c>
      <c r="CH6" s="10" t="str">
        <f t="shared" si="36"/>
        <v>l</v>
      </c>
      <c r="CI6" s="10" t="str">
        <f t="shared" si="36"/>
        <v>m</v>
      </c>
      <c r="CJ6" s="10" t="str">
        <f t="shared" si="36"/>
        <v>m</v>
      </c>
      <c r="CK6" s="10" t="str">
        <f t="shared" si="36"/>
        <v>j</v>
      </c>
      <c r="CL6" s="10" t="str">
        <f t="shared" si="36"/>
        <v>v</v>
      </c>
      <c r="CM6" s="10" t="str">
        <f t="shared" si="36"/>
        <v>s</v>
      </c>
      <c r="CN6" s="10" t="str">
        <f t="shared" si="36"/>
        <v>d</v>
      </c>
      <c r="CO6" s="10" t="str">
        <f t="shared" si="36"/>
        <v>l</v>
      </c>
      <c r="CP6" s="10" t="str">
        <f t="shared" si="36"/>
        <v>m</v>
      </c>
      <c r="CQ6" s="10" t="str">
        <f t="shared" si="36"/>
        <v>m</v>
      </c>
      <c r="CR6" s="10" t="str">
        <f t="shared" si="36"/>
        <v>j</v>
      </c>
      <c r="CS6" s="10" t="str">
        <f t="shared" si="36"/>
        <v>v</v>
      </c>
      <c r="CT6" s="10" t="str">
        <f t="shared" si="36"/>
        <v>s</v>
      </c>
      <c r="CU6" s="10" t="str">
        <f t="shared" si="36"/>
        <v>d</v>
      </c>
      <c r="CV6" s="10" t="str">
        <f t="shared" si="36"/>
        <v>l</v>
      </c>
      <c r="CW6" s="10" t="str">
        <f t="shared" si="36"/>
        <v>m</v>
      </c>
      <c r="CX6" s="10" t="str">
        <f t="shared" si="36"/>
        <v>m</v>
      </c>
      <c r="CY6" s="10" t="str">
        <f t="shared" si="36"/>
        <v>j</v>
      </c>
      <c r="CZ6" s="10" t="str">
        <f t="shared" si="36"/>
        <v>v</v>
      </c>
      <c r="DA6" s="10" t="str">
        <f t="shared" si="36"/>
        <v>s</v>
      </c>
      <c r="DB6" s="10" t="str">
        <f t="shared" si="36"/>
        <v>d</v>
      </c>
    </row>
    <row r="7" spans="1:106" ht="30" hidden="1" customHeight="1" thickBot="1" x14ac:dyDescent="0.35">
      <c r="A7" s="40" t="s">
        <v>6</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row>
    <row r="8" spans="1:106" s="3" customFormat="1" ht="30" customHeight="1" thickBot="1" x14ac:dyDescent="0.35">
      <c r="A8" s="41" t="s">
        <v>7</v>
      </c>
      <c r="B8" s="14" t="s">
        <v>39</v>
      </c>
      <c r="C8" s="47"/>
      <c r="D8" s="15"/>
      <c r="E8" s="61"/>
      <c r="F8" s="62"/>
      <c r="G8" s="13"/>
      <c r="H8" s="13" t="str">
        <f t="shared" ref="H8:H24" si="37">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row>
    <row r="9" spans="1:106" s="3" customFormat="1" ht="30" customHeight="1" thickBot="1" x14ac:dyDescent="0.35">
      <c r="A9" s="41" t="s">
        <v>8</v>
      </c>
      <c r="B9" s="53" t="s">
        <v>43</v>
      </c>
      <c r="C9" s="48" t="s">
        <v>46</v>
      </c>
      <c r="D9" s="16">
        <v>1</v>
      </c>
      <c r="E9" s="73">
        <f>Inicio_del_proyecto</f>
        <v>44956</v>
      </c>
      <c r="F9" s="73">
        <f>E9+2</f>
        <v>44958</v>
      </c>
      <c r="G9" s="13"/>
      <c r="H9" s="13">
        <f t="shared" si="37"/>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row>
    <row r="10" spans="1:106" s="3" customFormat="1" ht="30" customHeight="1" thickBot="1" x14ac:dyDescent="0.35">
      <c r="A10" s="41" t="s">
        <v>9</v>
      </c>
      <c r="B10" s="53" t="s">
        <v>44</v>
      </c>
      <c r="C10" s="48" t="s">
        <v>46</v>
      </c>
      <c r="D10" s="16">
        <v>1</v>
      </c>
      <c r="E10" s="73">
        <f>F9</f>
        <v>44958</v>
      </c>
      <c r="F10" s="73">
        <f>E10+2</f>
        <v>44960</v>
      </c>
      <c r="G10" s="13"/>
      <c r="H10" s="13">
        <f t="shared" si="37"/>
        <v>3</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row>
    <row r="11" spans="1:106" s="3" customFormat="1" ht="30" customHeight="1" thickBot="1" x14ac:dyDescent="0.35">
      <c r="A11" s="40"/>
      <c r="B11" s="53" t="s">
        <v>45</v>
      </c>
      <c r="C11" s="48" t="s">
        <v>46</v>
      </c>
      <c r="D11" s="16">
        <v>1</v>
      </c>
      <c r="E11" s="73">
        <f>F10</f>
        <v>44960</v>
      </c>
      <c r="F11" s="73">
        <f>E11+3</f>
        <v>44963</v>
      </c>
      <c r="G11" s="13"/>
      <c r="H11" s="13">
        <f t="shared" si="37"/>
        <v>4</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row>
    <row r="12" spans="1:106" s="3" customFormat="1" ht="30" customHeight="1" thickBot="1" x14ac:dyDescent="0.35">
      <c r="A12" s="41" t="s">
        <v>10</v>
      </c>
      <c r="B12" s="17" t="s">
        <v>40</v>
      </c>
      <c r="C12" s="49"/>
      <c r="D12" s="18"/>
      <c r="E12" s="63"/>
      <c r="F12" s="64"/>
      <c r="G12" s="13"/>
      <c r="H12" s="13" t="str">
        <f t="shared" si="37"/>
        <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row>
    <row r="13" spans="1:106" s="3" customFormat="1" ht="30" customHeight="1" thickBot="1" x14ac:dyDescent="0.35">
      <c r="A13" s="41"/>
      <c r="B13" s="54" t="s">
        <v>47</v>
      </c>
      <c r="C13" s="50" t="s">
        <v>53</v>
      </c>
      <c r="D13" s="19">
        <v>1</v>
      </c>
      <c r="E13" s="74">
        <f>F11</f>
        <v>44963</v>
      </c>
      <c r="F13" s="74">
        <v>44981</v>
      </c>
      <c r="G13" s="13"/>
      <c r="H13" s="13">
        <f t="shared" si="37"/>
        <v>19</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row>
    <row r="14" spans="1:106" s="3" customFormat="1" ht="30" customHeight="1" thickBot="1" x14ac:dyDescent="0.35">
      <c r="A14" s="40"/>
      <c r="B14" s="54" t="s">
        <v>48</v>
      </c>
      <c r="C14" s="50" t="s">
        <v>54</v>
      </c>
      <c r="D14" s="19">
        <v>0.9</v>
      </c>
      <c r="E14" s="74">
        <f>F11</f>
        <v>44963</v>
      </c>
      <c r="F14" s="74">
        <f>F13</f>
        <v>44981</v>
      </c>
      <c r="G14" s="13"/>
      <c r="H14" s="13">
        <f t="shared" si="37"/>
        <v>19</v>
      </c>
      <c r="I14" s="26"/>
      <c r="J14" s="26"/>
      <c r="K14" s="26"/>
      <c r="L14" s="26"/>
      <c r="M14" s="26"/>
      <c r="N14" s="26"/>
      <c r="O14" s="26"/>
      <c r="P14" s="26"/>
      <c r="Q14" s="26"/>
      <c r="R14" s="26"/>
      <c r="S14" s="26"/>
      <c r="T14" s="26"/>
      <c r="U14" s="27"/>
      <c r="V14" s="27"/>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row>
    <row r="15" spans="1:106" s="3" customFormat="1" ht="30" customHeight="1" thickBot="1" x14ac:dyDescent="0.35">
      <c r="A15" s="40"/>
      <c r="B15" s="54" t="s">
        <v>49</v>
      </c>
      <c r="C15" s="50" t="s">
        <v>55</v>
      </c>
      <c r="D15" s="19">
        <v>0.7</v>
      </c>
      <c r="E15" s="74">
        <f>F11</f>
        <v>44963</v>
      </c>
      <c r="F15" s="74">
        <f>F14</f>
        <v>44981</v>
      </c>
      <c r="G15" s="13"/>
      <c r="H15" s="13">
        <f t="shared" si="37"/>
        <v>19</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row>
    <row r="16" spans="1:106" s="3" customFormat="1" ht="30" customHeight="1" thickBot="1" x14ac:dyDescent="0.35">
      <c r="A16" s="40"/>
      <c r="B16" s="54" t="s">
        <v>50</v>
      </c>
      <c r="C16" s="50" t="s">
        <v>46</v>
      </c>
      <c r="D16" s="19">
        <v>1</v>
      </c>
      <c r="E16" s="74">
        <f>F11</f>
        <v>44963</v>
      </c>
      <c r="F16" s="74">
        <f>F15</f>
        <v>44981</v>
      </c>
      <c r="G16" s="13"/>
      <c r="H16" s="13">
        <f t="shared" si="37"/>
        <v>19</v>
      </c>
      <c r="I16" s="26"/>
      <c r="J16" s="26"/>
      <c r="K16" s="26"/>
      <c r="L16" s="26"/>
      <c r="M16" s="26"/>
      <c r="N16" s="26"/>
      <c r="O16" s="26"/>
      <c r="P16" s="26"/>
      <c r="Q16" s="26"/>
      <c r="R16" s="26"/>
      <c r="S16" s="26"/>
      <c r="T16" s="26"/>
      <c r="U16" s="26"/>
      <c r="V16" s="26"/>
      <c r="W16" s="26"/>
      <c r="X16" s="26"/>
      <c r="Y16" s="27"/>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row>
    <row r="17" spans="1:106" s="3" customFormat="1" ht="30" customHeight="1" thickBot="1" x14ac:dyDescent="0.35">
      <c r="A17" s="40"/>
      <c r="B17" s="54" t="s">
        <v>51</v>
      </c>
      <c r="C17" s="50" t="s">
        <v>56</v>
      </c>
      <c r="D17" s="19">
        <v>0.85</v>
      </c>
      <c r="E17" s="74">
        <f>F11</f>
        <v>44963</v>
      </c>
      <c r="F17" s="74">
        <f>F16</f>
        <v>44981</v>
      </c>
      <c r="G17" s="13"/>
      <c r="H17" s="13"/>
      <c r="I17" s="26"/>
      <c r="J17" s="26"/>
      <c r="K17" s="26"/>
      <c r="L17" s="26"/>
      <c r="M17" s="26"/>
      <c r="N17" s="26"/>
      <c r="O17" s="26"/>
      <c r="P17" s="26"/>
      <c r="Q17" s="26"/>
      <c r="R17" s="26"/>
      <c r="S17" s="26"/>
      <c r="T17" s="26"/>
      <c r="U17" s="26"/>
      <c r="V17" s="26"/>
      <c r="W17" s="26"/>
      <c r="X17" s="26"/>
      <c r="Y17" s="27"/>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row>
    <row r="18" spans="1:106" s="3" customFormat="1" ht="30" customHeight="1" thickBot="1" x14ac:dyDescent="0.35">
      <c r="A18" s="40"/>
      <c r="B18" s="54" t="s">
        <v>52</v>
      </c>
      <c r="C18" s="50" t="s">
        <v>57</v>
      </c>
      <c r="D18" s="19">
        <v>0.95</v>
      </c>
      <c r="E18" s="74">
        <f>F11</f>
        <v>44963</v>
      </c>
      <c r="F18" s="74">
        <f>F17</f>
        <v>44981</v>
      </c>
      <c r="G18" s="13"/>
      <c r="H18" s="13">
        <f t="shared" si="37"/>
        <v>19</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row>
    <row r="19" spans="1:106" s="3" customFormat="1" ht="30" customHeight="1" thickBot="1" x14ac:dyDescent="0.35">
      <c r="A19" s="40" t="s">
        <v>11</v>
      </c>
      <c r="B19" s="20" t="s">
        <v>41</v>
      </c>
      <c r="C19" s="51"/>
      <c r="D19" s="21"/>
      <c r="E19" s="65"/>
      <c r="F19" s="66"/>
      <c r="G19" s="13"/>
      <c r="H19" s="13" t="str">
        <f t="shared" si="37"/>
        <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row>
    <row r="20" spans="1:106" s="3" customFormat="1" ht="30" customHeight="1" thickBot="1" x14ac:dyDescent="0.35">
      <c r="A20" s="40"/>
      <c r="B20" s="55" t="s">
        <v>59</v>
      </c>
      <c r="C20" s="55" t="s">
        <v>46</v>
      </c>
      <c r="D20" s="22">
        <v>0</v>
      </c>
      <c r="E20" s="67">
        <v>45010</v>
      </c>
      <c r="F20" s="67">
        <v>45002</v>
      </c>
      <c r="G20" s="13"/>
      <c r="H20" s="13">
        <f t="shared" si="37"/>
        <v>-7</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row>
    <row r="21" spans="1:106" s="3" customFormat="1" ht="30" customHeight="1" thickBot="1" x14ac:dyDescent="0.35">
      <c r="A21" s="40" t="s">
        <v>11</v>
      </c>
      <c r="B21" s="23" t="s">
        <v>42</v>
      </c>
      <c r="C21" s="52"/>
      <c r="D21" s="24"/>
      <c r="E21" s="68"/>
      <c r="F21" s="69"/>
      <c r="G21" s="13"/>
      <c r="H21" s="13" t="str">
        <f t="shared" si="37"/>
        <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row>
    <row r="22" spans="1:106" s="3" customFormat="1" ht="30" customHeight="1" thickBot="1" x14ac:dyDescent="0.35">
      <c r="A22" s="40"/>
      <c r="B22" s="56" t="s">
        <v>60</v>
      </c>
      <c r="C22" s="56" t="s">
        <v>46</v>
      </c>
      <c r="D22" s="82">
        <v>0</v>
      </c>
      <c r="E22" s="75">
        <v>45003</v>
      </c>
      <c r="F22" s="75">
        <v>45027</v>
      </c>
      <c r="G22" s="13"/>
      <c r="H22" s="13">
        <f t="shared" si="37"/>
        <v>25</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row>
    <row r="23" spans="1:106" s="3" customFormat="1" ht="30" customHeight="1" thickBot="1" x14ac:dyDescent="0.35">
      <c r="A23" s="40" t="s">
        <v>12</v>
      </c>
      <c r="B23" s="23" t="s">
        <v>58</v>
      </c>
      <c r="C23" s="52"/>
      <c r="D23" s="24"/>
      <c r="E23" s="68"/>
      <c r="F23" s="69"/>
      <c r="G23" s="13"/>
      <c r="H23" s="13" t="str">
        <f t="shared" si="37"/>
        <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row>
    <row r="24" spans="1:106" s="3" customFormat="1" ht="30" customHeight="1" thickBot="1" x14ac:dyDescent="0.35">
      <c r="A24" s="41" t="s">
        <v>13</v>
      </c>
      <c r="B24" s="56" t="s">
        <v>61</v>
      </c>
      <c r="C24" s="56" t="s">
        <v>46</v>
      </c>
      <c r="D24" s="82">
        <v>0</v>
      </c>
      <c r="E24" s="75">
        <v>45028</v>
      </c>
      <c r="F24" s="75">
        <v>45051</v>
      </c>
      <c r="G24" s="25"/>
      <c r="H24" s="25">
        <f t="shared" si="37"/>
        <v>24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row>
    <row r="25" spans="1:106" ht="30" customHeight="1" x14ac:dyDescent="0.3">
      <c r="G25" s="6"/>
    </row>
    <row r="26" spans="1:106" ht="30" customHeight="1" x14ac:dyDescent="0.3">
      <c r="C26" s="11"/>
      <c r="F26" s="42"/>
    </row>
    <row r="27" spans="1:106" ht="30" customHeight="1" x14ac:dyDescent="0.3">
      <c r="C27" s="12"/>
    </row>
  </sheetData>
  <mergeCells count="17">
    <mergeCell ref="CV4:DB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21 D23">
    <cfRule type="dataBar" priority="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24">
    <cfRule type="expression" dxfId="41" priority="79">
      <formula>AND(TODAY()&gt;=I$5,TODAY()&lt;J$5)</formula>
    </cfRule>
  </conditionalFormatting>
  <conditionalFormatting sqref="I7:BK24">
    <cfRule type="expression" dxfId="40" priority="73">
      <formula>AND(task_start&lt;=I$5,ROUNDDOWN((task_end-task_start+1)*task_progress,0)+task_start-1&gt;=I$5)</formula>
    </cfRule>
    <cfRule type="expression" dxfId="39" priority="74" stopIfTrue="1">
      <formula>AND(task_end&gt;=I$5,task_start&lt;J$5)</formula>
    </cfRule>
  </conditionalFormatting>
  <conditionalFormatting sqref="BL5:BL24">
    <cfRule type="expression" dxfId="38" priority="81">
      <formula>AND(TODAY()&gt;=BL$5,TODAY()&lt;#REF!)</formula>
    </cfRule>
  </conditionalFormatting>
  <conditionalFormatting sqref="BL7:BL24">
    <cfRule type="expression" dxfId="37" priority="84">
      <formula>AND(task_start&lt;=BL$5,ROUNDDOWN((task_end-task_start+1)*task_progress,0)+task_start-1&gt;=BL$5)</formula>
    </cfRule>
    <cfRule type="expression" dxfId="36" priority="85" stopIfTrue="1">
      <formula>AND(task_end&gt;=BL$5,task_start&lt;#REF!)</formula>
    </cfRule>
  </conditionalFormatting>
  <conditionalFormatting sqref="BM5:BR24">
    <cfRule type="expression" dxfId="35" priority="40">
      <formula>AND(TODAY()&gt;=BM$5,TODAY()&lt;BN$5)</formula>
    </cfRule>
  </conditionalFormatting>
  <conditionalFormatting sqref="BM7:BR24">
    <cfRule type="expression" dxfId="34" priority="38">
      <formula>AND(task_start&lt;=BM$5,ROUNDDOWN((task_end-task_start+1)*task_progress,0)+task_start-1&gt;=BM$5)</formula>
    </cfRule>
    <cfRule type="expression" dxfId="33" priority="39" stopIfTrue="1">
      <formula>AND(task_end&gt;=BM$5,task_start&lt;BN$5)</formula>
    </cfRule>
  </conditionalFormatting>
  <conditionalFormatting sqref="BS5:BS24">
    <cfRule type="expression" dxfId="32" priority="41">
      <formula>AND(TODAY()&gt;=BS$5,TODAY()&lt;#REF!)</formula>
    </cfRule>
  </conditionalFormatting>
  <conditionalFormatting sqref="BS7:BS24">
    <cfRule type="expression" dxfId="31" priority="42">
      <formula>AND(task_start&lt;=BS$5,ROUNDDOWN((task_end-task_start+1)*task_progress,0)+task_start-1&gt;=BS$5)</formula>
    </cfRule>
    <cfRule type="expression" dxfId="30" priority="43" stopIfTrue="1">
      <formula>AND(task_end&gt;=BS$5,task_start&lt;#REF!)</formula>
    </cfRule>
  </conditionalFormatting>
  <conditionalFormatting sqref="BT5:BY24">
    <cfRule type="expression" dxfId="29" priority="34">
      <formula>AND(TODAY()&gt;=BT$5,TODAY()&lt;BU$5)</formula>
    </cfRule>
  </conditionalFormatting>
  <conditionalFormatting sqref="BT7:BY24">
    <cfRule type="expression" dxfId="28" priority="32">
      <formula>AND(task_start&lt;=BT$5,ROUNDDOWN((task_end-task_start+1)*task_progress,0)+task_start-1&gt;=BT$5)</formula>
    </cfRule>
    <cfRule type="expression" dxfId="27" priority="33" stopIfTrue="1">
      <formula>AND(task_end&gt;=BT$5,task_start&lt;BU$5)</formula>
    </cfRule>
  </conditionalFormatting>
  <conditionalFormatting sqref="BZ5:BZ24">
    <cfRule type="expression" dxfId="26" priority="35">
      <formula>AND(TODAY()&gt;=BZ$5,TODAY()&lt;#REF!)</formula>
    </cfRule>
  </conditionalFormatting>
  <conditionalFormatting sqref="BZ7:BZ24">
    <cfRule type="expression" dxfId="25" priority="36">
      <formula>AND(task_start&lt;=BZ$5,ROUNDDOWN((task_end-task_start+1)*task_progress,0)+task_start-1&gt;=BZ$5)</formula>
    </cfRule>
    <cfRule type="expression" dxfId="24" priority="37" stopIfTrue="1">
      <formula>AND(task_end&gt;=BZ$5,task_start&lt;#REF!)</formula>
    </cfRule>
  </conditionalFormatting>
  <conditionalFormatting sqref="CA5:CF24">
    <cfRule type="expression" dxfId="23" priority="28">
      <formula>AND(TODAY()&gt;=CA$5,TODAY()&lt;CB$5)</formula>
    </cfRule>
  </conditionalFormatting>
  <conditionalFormatting sqref="CA7:CF24">
    <cfRule type="expression" dxfId="22" priority="26">
      <formula>AND(task_start&lt;=CA$5,ROUNDDOWN((task_end-task_start+1)*task_progress,0)+task_start-1&gt;=CA$5)</formula>
    </cfRule>
    <cfRule type="expression" dxfId="21" priority="27" stopIfTrue="1">
      <formula>AND(task_end&gt;=CA$5,task_start&lt;CB$5)</formula>
    </cfRule>
  </conditionalFormatting>
  <conditionalFormatting sqref="CG5:CG24">
    <cfRule type="expression" dxfId="20" priority="29">
      <formula>AND(TODAY()&gt;=CG$5,TODAY()&lt;#REF!)</formula>
    </cfRule>
  </conditionalFormatting>
  <conditionalFormatting sqref="CG7:CG24">
    <cfRule type="expression" dxfId="19" priority="30">
      <formula>AND(task_start&lt;=CG$5,ROUNDDOWN((task_end-task_start+1)*task_progress,0)+task_start-1&gt;=CG$5)</formula>
    </cfRule>
    <cfRule type="expression" dxfId="18" priority="31" stopIfTrue="1">
      <formula>AND(task_end&gt;=CG$5,task_start&lt;#REF!)</formula>
    </cfRule>
  </conditionalFormatting>
  <conditionalFormatting sqref="CH5:CM24">
    <cfRule type="expression" dxfId="17" priority="22">
      <formula>AND(TODAY()&gt;=CH$5,TODAY()&lt;CI$5)</formula>
    </cfRule>
  </conditionalFormatting>
  <conditionalFormatting sqref="CH7:CM24">
    <cfRule type="expression" dxfId="16" priority="20">
      <formula>AND(task_start&lt;=CH$5,ROUNDDOWN((task_end-task_start+1)*task_progress,0)+task_start-1&gt;=CH$5)</formula>
    </cfRule>
    <cfRule type="expression" dxfId="15" priority="21" stopIfTrue="1">
      <formula>AND(task_end&gt;=CH$5,task_start&lt;CI$5)</formula>
    </cfRule>
  </conditionalFormatting>
  <conditionalFormatting sqref="CN5:CN24">
    <cfRule type="expression" dxfId="14" priority="23">
      <formula>AND(TODAY()&gt;=CN$5,TODAY()&lt;#REF!)</formula>
    </cfRule>
  </conditionalFormatting>
  <conditionalFormatting sqref="CN7:CN24">
    <cfRule type="expression" dxfId="13" priority="24">
      <formula>AND(task_start&lt;=CN$5,ROUNDDOWN((task_end-task_start+1)*task_progress,0)+task_start-1&gt;=CN$5)</formula>
    </cfRule>
    <cfRule type="expression" dxfId="12" priority="25" stopIfTrue="1">
      <formula>AND(task_end&gt;=CN$5,task_start&lt;#REF!)</formula>
    </cfRule>
  </conditionalFormatting>
  <conditionalFormatting sqref="CO5:CT24">
    <cfRule type="expression" dxfId="11" priority="16">
      <formula>AND(TODAY()&gt;=CO$5,TODAY()&lt;CP$5)</formula>
    </cfRule>
  </conditionalFormatting>
  <conditionalFormatting sqref="CO7:CT24">
    <cfRule type="expression" dxfId="10" priority="14">
      <formula>AND(task_start&lt;=CO$5,ROUNDDOWN((task_end-task_start+1)*task_progress,0)+task_start-1&gt;=CO$5)</formula>
    </cfRule>
    <cfRule type="expression" dxfId="9" priority="15" stopIfTrue="1">
      <formula>AND(task_end&gt;=CO$5,task_start&lt;CP$5)</formula>
    </cfRule>
  </conditionalFormatting>
  <conditionalFormatting sqref="CU5:CU24">
    <cfRule type="expression" dxfId="8" priority="17">
      <formula>AND(TODAY()&gt;=CU$5,TODAY()&lt;#REF!)</formula>
    </cfRule>
  </conditionalFormatting>
  <conditionalFormatting sqref="CU7:CU24">
    <cfRule type="expression" dxfId="7" priority="18">
      <formula>AND(task_start&lt;=CU$5,ROUNDDOWN((task_end-task_start+1)*task_progress,0)+task_start-1&gt;=CU$5)</formula>
    </cfRule>
    <cfRule type="expression" dxfId="6" priority="19" stopIfTrue="1">
      <formula>AND(task_end&gt;=CU$5,task_start&lt;#REF!)</formula>
    </cfRule>
  </conditionalFormatting>
  <conditionalFormatting sqref="CV5:DA24">
    <cfRule type="expression" dxfId="5" priority="10">
      <formula>AND(TODAY()&gt;=CV$5,TODAY()&lt;CW$5)</formula>
    </cfRule>
  </conditionalFormatting>
  <conditionalFormatting sqref="CV7:DA24">
    <cfRule type="expression" dxfId="4" priority="8">
      <formula>AND(task_start&lt;=CV$5,ROUNDDOWN((task_end-task_start+1)*task_progress,0)+task_start-1&gt;=CV$5)</formula>
    </cfRule>
    <cfRule type="expression" dxfId="3" priority="9" stopIfTrue="1">
      <formula>AND(task_end&gt;=CV$5,task_start&lt;CW$5)</formula>
    </cfRule>
  </conditionalFormatting>
  <conditionalFormatting sqref="DB5:DB24">
    <cfRule type="expression" dxfId="2" priority="11">
      <formula>AND(TODAY()&gt;=DB$5,TODAY()&lt;#REF!)</formula>
    </cfRule>
  </conditionalFormatting>
  <conditionalFormatting sqref="DB7:DB24">
    <cfRule type="expression" dxfId="1" priority="12">
      <formula>AND(task_start&lt;=DB$5,ROUNDDOWN((task_end-task_start+1)*task_progress,0)+task_start-1&gt;=DB$5)</formula>
    </cfRule>
    <cfRule type="expression" dxfId="0" priority="13" stopIfTrue="1">
      <formula>AND(task_end&gt;=DB$5,task_start&lt;#REF!)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2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 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0" customWidth="1"/>
    <col min="2" max="16384" width="9.109375" style="2"/>
  </cols>
  <sheetData>
    <row r="1" spans="1:2" ht="46.5" customHeight="1" x14ac:dyDescent="0.3"/>
    <row r="2" spans="1:2" s="32" customFormat="1" ht="15.6" x14ac:dyDescent="0.3">
      <c r="A2" s="31" t="s">
        <v>22</v>
      </c>
      <c r="B2" s="31"/>
    </row>
    <row r="3" spans="1:2" s="36" customFormat="1" ht="27" customHeight="1" x14ac:dyDescent="0.3">
      <c r="A3" s="60" t="s">
        <v>23</v>
      </c>
      <c r="B3" s="37"/>
    </row>
    <row r="4" spans="1:2" s="33" customFormat="1" ht="25.8" x14ac:dyDescent="0.5">
      <c r="A4" s="34" t="s">
        <v>24</v>
      </c>
    </row>
    <row r="5" spans="1:2" ht="74.099999999999994" customHeight="1" x14ac:dyDescent="0.3">
      <c r="A5" s="35" t="s">
        <v>25</v>
      </c>
    </row>
    <row r="6" spans="1:2" ht="26.25" customHeight="1" x14ac:dyDescent="0.3">
      <c r="A6" s="34" t="s">
        <v>26</v>
      </c>
    </row>
    <row r="7" spans="1:2" s="30" customFormat="1" ht="215.25" customHeight="1" x14ac:dyDescent="0.3">
      <c r="A7" s="39" t="s">
        <v>27</v>
      </c>
    </row>
    <row r="8" spans="1:2" s="33" customFormat="1" ht="25.8" x14ac:dyDescent="0.5">
      <c r="A8" s="34" t="s">
        <v>28</v>
      </c>
    </row>
    <row r="9" spans="1:2" ht="57.6" x14ac:dyDescent="0.3">
      <c r="A9" s="35" t="s">
        <v>29</v>
      </c>
    </row>
    <row r="10" spans="1:2" s="30" customFormat="1" ht="27.9" customHeight="1" x14ac:dyDescent="0.3">
      <c r="A10" s="38" t="s">
        <v>30</v>
      </c>
    </row>
    <row r="11" spans="1:2" s="33" customFormat="1" ht="25.8" x14ac:dyDescent="0.5">
      <c r="A11" s="34" t="s">
        <v>31</v>
      </c>
    </row>
    <row r="12" spans="1:2" ht="28.8" x14ac:dyDescent="0.3">
      <c r="A12" s="35" t="s">
        <v>32</v>
      </c>
    </row>
    <row r="13" spans="1:2" s="30" customFormat="1" ht="27.9" customHeight="1" x14ac:dyDescent="0.3">
      <c r="A13" s="38" t="s">
        <v>33</v>
      </c>
    </row>
    <row r="14" spans="1:2" s="33" customFormat="1" ht="25.8" x14ac:dyDescent="0.5">
      <c r="A14" s="34" t="s">
        <v>34</v>
      </c>
    </row>
    <row r="15" spans="1:2" ht="96.75" customHeight="1" x14ac:dyDescent="0.3">
      <c r="A15" s="35" t="s">
        <v>35</v>
      </c>
    </row>
    <row r="16" spans="1:2" ht="86.4" x14ac:dyDescent="0.3">
      <c r="A16" s="35"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2023-02-17T10:02:09Z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