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icioBernardodaSi\Downloads\Thesis truth dataset - prepared\"/>
    </mc:Choice>
  </mc:AlternateContent>
  <xr:revisionPtr revIDLastSave="0" documentId="13_ncr:1_{41A97AC2-07B8-41B4-BB2A-09B66504C776}" xr6:coauthVersionLast="47" xr6:coauthVersionMax="47" xr10:uidLastSave="{00000000-0000-0000-0000-000000000000}"/>
  <bookViews>
    <workbookView xWindow="-108" yWindow="-108" windowWidth="23256" windowHeight="13896" firstSheet="2" activeTab="5" xr2:uid="{FB43B669-E63F-4147-BA16-30A4D9A534AF}"/>
  </bookViews>
  <sheets>
    <sheet name="elements_atomicMass" sheetId="23" r:id="rId1"/>
    <sheet name="elements_atomicNumber" sheetId="24" r:id="rId2"/>
    <sheet name="elements_meltingPoint" sheetId="25" r:id="rId3"/>
    <sheet name="astronomy_orbitalPeriods" sheetId="26" r:id="rId4"/>
    <sheet name="astronomy_mass" sheetId="27" r:id="rId5"/>
    <sheet name="astronomy_surfaceGravity" sheetId="28" r:id="rId6"/>
    <sheet name="science_discoveryYear" sheetId="29" r:id="rId7"/>
    <sheet name="science_genomeSize" sheetId="30" r:id="rId8"/>
    <sheet name="shapes_EulerCharacteristic" sheetId="31" r:id="rId9"/>
    <sheet name="species_lifeExpectancy" sheetId="32" r:id="rId10"/>
  </sheets>
  <definedNames>
    <definedName name="ExternalData_1" localSheetId="4" hidden="1">astronomy_mass!$A$1:$I$184</definedName>
    <definedName name="ExternalData_1" localSheetId="3" hidden="1">astronomy_orbitalPeriods!$A$1:$I$228</definedName>
    <definedName name="ExternalData_1" localSheetId="5" hidden="1">astronomy_surfaceGravity!$A$1:$I$238</definedName>
    <definedName name="ExternalData_1" localSheetId="0" hidden="1">elements_atomicMass!$A$1:$K$91</definedName>
    <definedName name="ExternalData_1" localSheetId="1" hidden="1">elements_atomicNumber!$A$1:$K$175</definedName>
    <definedName name="ExternalData_1" localSheetId="2" hidden="1">elements_meltingPoint!$A$1:$K$28</definedName>
    <definedName name="ExternalData_1" localSheetId="6" hidden="1">science_discoveryYear!$A$1:$I$108</definedName>
    <definedName name="ExternalData_1" localSheetId="7" hidden="1">science_genomeSize!$A$1:$I$41</definedName>
    <definedName name="ExternalData_1" localSheetId="8" hidden="1">shapes_EulerCharacteristic!$A$1:$I$17</definedName>
    <definedName name="ExternalData_1" localSheetId="9" hidden="1">species_lifeExpectancy!$A$1:$K$60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2" l="1"/>
  <c r="M3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2" i="3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2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65" i="29"/>
  <c r="M66" i="29"/>
  <c r="M67" i="29"/>
  <c r="M68" i="29"/>
  <c r="M69" i="29"/>
  <c r="M70" i="29"/>
  <c r="M71" i="29"/>
  <c r="M72" i="29"/>
  <c r="M73" i="29"/>
  <c r="M74" i="29"/>
  <c r="M75" i="29"/>
  <c r="M76" i="29"/>
  <c r="M77" i="29"/>
  <c r="M78" i="29"/>
  <c r="M79" i="29"/>
  <c r="M80" i="29"/>
  <c r="M81" i="29"/>
  <c r="M82" i="29"/>
  <c r="M83" i="29"/>
  <c r="M84" i="29"/>
  <c r="M85" i="29"/>
  <c r="M86" i="29"/>
  <c r="M87" i="29"/>
  <c r="M88" i="29"/>
  <c r="M89" i="29"/>
  <c r="M90" i="29"/>
  <c r="M91" i="29"/>
  <c r="M92" i="29"/>
  <c r="M93" i="29"/>
  <c r="M94" i="29"/>
  <c r="M95" i="29"/>
  <c r="M96" i="29"/>
  <c r="M97" i="29"/>
  <c r="M98" i="29"/>
  <c r="M99" i="29"/>
  <c r="M100" i="29"/>
  <c r="M101" i="29"/>
  <c r="M102" i="29"/>
  <c r="M103" i="29"/>
  <c r="M104" i="29"/>
  <c r="M105" i="29"/>
  <c r="M106" i="29"/>
  <c r="M107" i="29"/>
  <c r="M108" i="29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M60" i="28"/>
  <c r="M61" i="28"/>
  <c r="M62" i="28"/>
  <c r="M63" i="28"/>
  <c r="M64" i="28"/>
  <c r="M65" i="28"/>
  <c r="M66" i="28"/>
  <c r="M67" i="28"/>
  <c r="M68" i="28"/>
  <c r="M69" i="28"/>
  <c r="M70" i="28"/>
  <c r="M71" i="28"/>
  <c r="M72" i="28"/>
  <c r="M73" i="28"/>
  <c r="M74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1" i="28"/>
  <c r="M92" i="28"/>
  <c r="M93" i="28"/>
  <c r="M94" i="28"/>
  <c r="M95" i="28"/>
  <c r="M96" i="28"/>
  <c r="M97" i="28"/>
  <c r="M98" i="28"/>
  <c r="M99" i="28"/>
  <c r="M100" i="28"/>
  <c r="M101" i="28"/>
  <c r="M102" i="28"/>
  <c r="M103" i="28"/>
  <c r="M104" i="28"/>
  <c r="M105" i="28"/>
  <c r="M106" i="28"/>
  <c r="M107" i="28"/>
  <c r="M108" i="28"/>
  <c r="M109" i="28"/>
  <c r="M110" i="28"/>
  <c r="M111" i="28"/>
  <c r="M112" i="28"/>
  <c r="M113" i="28"/>
  <c r="M114" i="28"/>
  <c r="M115" i="28"/>
  <c r="M116" i="28"/>
  <c r="M117" i="28"/>
  <c r="M118" i="28"/>
  <c r="M119" i="28"/>
  <c r="M120" i="28"/>
  <c r="M121" i="28"/>
  <c r="M122" i="28"/>
  <c r="M123" i="28"/>
  <c r="M124" i="28"/>
  <c r="M125" i="28"/>
  <c r="M126" i="28"/>
  <c r="M127" i="28"/>
  <c r="M128" i="28"/>
  <c r="M129" i="28"/>
  <c r="M130" i="28"/>
  <c r="M131" i="28"/>
  <c r="M132" i="28"/>
  <c r="M133" i="28"/>
  <c r="M134" i="28"/>
  <c r="M135" i="28"/>
  <c r="M136" i="28"/>
  <c r="M137" i="28"/>
  <c r="M138" i="28"/>
  <c r="M139" i="28"/>
  <c r="M140" i="28"/>
  <c r="M141" i="28"/>
  <c r="M142" i="28"/>
  <c r="M143" i="28"/>
  <c r="M144" i="28"/>
  <c r="M145" i="28"/>
  <c r="M146" i="28"/>
  <c r="M147" i="28"/>
  <c r="M148" i="28"/>
  <c r="M149" i="28"/>
  <c r="M150" i="28"/>
  <c r="M151" i="28"/>
  <c r="M152" i="28"/>
  <c r="M153" i="28"/>
  <c r="M154" i="28"/>
  <c r="M155" i="28"/>
  <c r="M156" i="28"/>
  <c r="M157" i="28"/>
  <c r="M158" i="28"/>
  <c r="M159" i="28"/>
  <c r="M160" i="28"/>
  <c r="M161" i="28"/>
  <c r="M162" i="28"/>
  <c r="M163" i="28"/>
  <c r="M164" i="28"/>
  <c r="M165" i="28"/>
  <c r="M166" i="28"/>
  <c r="M167" i="28"/>
  <c r="M168" i="28"/>
  <c r="M169" i="28"/>
  <c r="M170" i="28"/>
  <c r="M171" i="28"/>
  <c r="M172" i="28"/>
  <c r="M173" i="28"/>
  <c r="M174" i="28"/>
  <c r="M175" i="28"/>
  <c r="M176" i="28"/>
  <c r="M177" i="28"/>
  <c r="M178" i="28"/>
  <c r="M179" i="28"/>
  <c r="M180" i="28"/>
  <c r="M181" i="28"/>
  <c r="M182" i="28"/>
  <c r="M183" i="28"/>
  <c r="M184" i="28"/>
  <c r="M185" i="28"/>
  <c r="M186" i="28"/>
  <c r="M187" i="28"/>
  <c r="M188" i="28"/>
  <c r="M189" i="28"/>
  <c r="M190" i="28"/>
  <c r="M191" i="28"/>
  <c r="M192" i="28"/>
  <c r="M193" i="28"/>
  <c r="M194" i="28"/>
  <c r="M195" i="28"/>
  <c r="M196" i="28"/>
  <c r="M197" i="28"/>
  <c r="M198" i="28"/>
  <c r="M199" i="28"/>
  <c r="M200" i="28"/>
  <c r="M201" i="28"/>
  <c r="M202" i="28"/>
  <c r="M203" i="28"/>
  <c r="M204" i="28"/>
  <c r="M205" i="28"/>
  <c r="M206" i="28"/>
  <c r="M207" i="28"/>
  <c r="M208" i="28"/>
  <c r="M209" i="28"/>
  <c r="M210" i="28"/>
  <c r="M211" i="28"/>
  <c r="M212" i="28"/>
  <c r="M213" i="28"/>
  <c r="M214" i="28"/>
  <c r="M215" i="28"/>
  <c r="M216" i="28"/>
  <c r="M217" i="28"/>
  <c r="M218" i="28"/>
  <c r="M219" i="28"/>
  <c r="M220" i="28"/>
  <c r="M221" i="28"/>
  <c r="M222" i="28"/>
  <c r="M223" i="28"/>
  <c r="M224" i="28"/>
  <c r="M225" i="28"/>
  <c r="M226" i="28"/>
  <c r="M227" i="28"/>
  <c r="M228" i="28"/>
  <c r="M229" i="28"/>
  <c r="M230" i="28"/>
  <c r="M231" i="28"/>
  <c r="M232" i="28"/>
  <c r="M233" i="28"/>
  <c r="M234" i="28"/>
  <c r="M235" i="28"/>
  <c r="M236" i="28"/>
  <c r="M237" i="28"/>
  <c r="M238" i="28"/>
  <c r="M19" i="27"/>
  <c r="M88" i="27"/>
  <c r="M82" i="27"/>
  <c r="M40" i="27"/>
  <c r="M69" i="27"/>
  <c r="M25" i="27"/>
  <c r="M153" i="27"/>
  <c r="M38" i="27"/>
  <c r="M43" i="27"/>
  <c r="M104" i="27"/>
  <c r="M95" i="27"/>
  <c r="M173" i="27"/>
  <c r="M166" i="27"/>
  <c r="M23" i="27"/>
  <c r="M97" i="27"/>
  <c r="M13" i="27"/>
  <c r="M44" i="27"/>
  <c r="M74" i="27"/>
  <c r="M27" i="27"/>
  <c r="M28" i="27"/>
  <c r="M96" i="27"/>
  <c r="M45" i="27"/>
  <c r="M75" i="27"/>
  <c r="M145" i="27"/>
  <c r="M4" i="27"/>
  <c r="M162" i="27"/>
  <c r="M7" i="27"/>
  <c r="M91" i="27"/>
  <c r="M87" i="27"/>
  <c r="M118" i="27"/>
  <c r="M36" i="27"/>
  <c r="M21" i="27"/>
  <c r="M18" i="27"/>
  <c r="M155" i="27"/>
  <c r="M129" i="27"/>
  <c r="M9" i="27"/>
  <c r="M90" i="27"/>
  <c r="M150" i="27"/>
  <c r="M85" i="27"/>
  <c r="M12" i="27"/>
  <c r="M105" i="27"/>
  <c r="M180" i="27"/>
  <c r="M73" i="27"/>
  <c r="M8" i="27"/>
  <c r="M71" i="27"/>
  <c r="M110" i="27"/>
  <c r="M167" i="27"/>
  <c r="M89" i="27"/>
  <c r="M37" i="27"/>
  <c r="M183" i="27"/>
  <c r="M160" i="27"/>
  <c r="M171" i="27"/>
  <c r="M159" i="27"/>
  <c r="M111" i="27"/>
  <c r="M177" i="27"/>
  <c r="M114" i="27"/>
  <c r="M42" i="27"/>
  <c r="M127" i="27"/>
  <c r="M182" i="27"/>
  <c r="M46" i="27"/>
  <c r="M128" i="27"/>
  <c r="M58" i="27"/>
  <c r="M81" i="27"/>
  <c r="M168" i="27"/>
  <c r="M62" i="27"/>
  <c r="M144" i="27"/>
  <c r="M158" i="27"/>
  <c r="M55" i="27"/>
  <c r="M41" i="27"/>
  <c r="M136" i="27"/>
  <c r="M47" i="27"/>
  <c r="M48" i="27"/>
  <c r="M137" i="27"/>
  <c r="M60" i="27"/>
  <c r="M107" i="27"/>
  <c r="M119" i="27"/>
  <c r="M156" i="27"/>
  <c r="M49" i="27"/>
  <c r="M70" i="27"/>
  <c r="M50" i="27"/>
  <c r="M72" i="27"/>
  <c r="M133" i="27"/>
  <c r="M117" i="27"/>
  <c r="M134" i="27"/>
  <c r="M116" i="27"/>
  <c r="M103" i="27"/>
  <c r="M132" i="27"/>
  <c r="M178" i="27"/>
  <c r="M179" i="27"/>
  <c r="M121" i="27"/>
  <c r="M123" i="27"/>
  <c r="M130" i="27"/>
  <c r="M126" i="27"/>
  <c r="M172" i="27"/>
  <c r="M184" i="27"/>
  <c r="M165" i="27"/>
  <c r="M15" i="27"/>
  <c r="M39" i="27"/>
  <c r="M170" i="27"/>
  <c r="M174" i="27"/>
  <c r="M163" i="27"/>
  <c r="M124" i="27"/>
  <c r="M135" i="27"/>
  <c r="M17" i="27"/>
  <c r="M142" i="27"/>
  <c r="M141" i="27"/>
  <c r="M143" i="27"/>
  <c r="M139" i="27"/>
  <c r="M148" i="27"/>
  <c r="M147" i="27"/>
  <c r="M140" i="27"/>
  <c r="M138" i="27"/>
  <c r="M5" i="27"/>
  <c r="M57" i="27"/>
  <c r="M164" i="27"/>
  <c r="M115" i="27"/>
  <c r="M161" i="27"/>
  <c r="M98" i="27"/>
  <c r="M31" i="27"/>
  <c r="M122" i="27"/>
  <c r="M125" i="27"/>
  <c r="M175" i="27"/>
  <c r="M84" i="27"/>
  <c r="M66" i="27"/>
  <c r="M99" i="27"/>
  <c r="M61" i="27"/>
  <c r="M33" i="27"/>
  <c r="M2" i="27"/>
  <c r="M152" i="27"/>
  <c r="M154" i="27"/>
  <c r="M100" i="27"/>
  <c r="M24" i="27"/>
  <c r="M80" i="27"/>
  <c r="M181" i="27"/>
  <c r="M78" i="27"/>
  <c r="M79" i="27"/>
  <c r="M53" i="27"/>
  <c r="M76" i="27"/>
  <c r="M113" i="27"/>
  <c r="M101" i="27"/>
  <c r="M22" i="27"/>
  <c r="M32" i="27"/>
  <c r="M92" i="27"/>
  <c r="M65" i="27"/>
  <c r="M3" i="27"/>
  <c r="M30" i="27"/>
  <c r="M16" i="27"/>
  <c r="M51" i="27"/>
  <c r="M35" i="27"/>
  <c r="M108" i="27"/>
  <c r="M149" i="27"/>
  <c r="M56" i="27"/>
  <c r="M59" i="27"/>
  <c r="M11" i="27"/>
  <c r="M68" i="27"/>
  <c r="M176" i="27"/>
  <c r="M10" i="27"/>
  <c r="M26" i="27"/>
  <c r="M77" i="27"/>
  <c r="M112" i="27"/>
  <c r="M6" i="27"/>
  <c r="M109" i="27"/>
  <c r="M120" i="27"/>
  <c r="M54" i="27"/>
  <c r="M34" i="27"/>
  <c r="M169" i="27"/>
  <c r="M86" i="27"/>
  <c r="M157" i="27"/>
  <c r="M102" i="27"/>
  <c r="M131" i="27"/>
  <c r="M146" i="27"/>
  <c r="M67" i="27"/>
  <c r="M94" i="27"/>
  <c r="M52" i="27"/>
  <c r="M63" i="27"/>
  <c r="M83" i="27"/>
  <c r="M151" i="27"/>
  <c r="M106" i="27"/>
  <c r="M93" i="27"/>
  <c r="M20" i="27"/>
  <c r="M64" i="27"/>
  <c r="M29" i="27"/>
  <c r="M14" i="27"/>
  <c r="M194" i="26"/>
  <c r="M205" i="26"/>
  <c r="M21" i="26"/>
  <c r="M55" i="26"/>
  <c r="M56" i="26"/>
  <c r="M79" i="26"/>
  <c r="M50" i="26"/>
  <c r="M10" i="26"/>
  <c r="M15" i="26"/>
  <c r="M65" i="26"/>
  <c r="M59" i="26"/>
  <c r="M66" i="26"/>
  <c r="M67" i="26"/>
  <c r="M68" i="26"/>
  <c r="M52" i="26"/>
  <c r="M60" i="26"/>
  <c r="M63" i="26"/>
  <c r="M42" i="26"/>
  <c r="M43" i="26"/>
  <c r="M44" i="26"/>
  <c r="M214" i="26"/>
  <c r="M45" i="26"/>
  <c r="M69" i="26"/>
  <c r="M70" i="26"/>
  <c r="M71" i="26"/>
  <c r="M72" i="26"/>
  <c r="M47" i="26"/>
  <c r="M58" i="26"/>
  <c r="M193" i="26"/>
  <c r="M210" i="26"/>
  <c r="M211" i="26"/>
  <c r="M198" i="26"/>
  <c r="M3" i="26"/>
  <c r="M201" i="26"/>
  <c r="M7" i="26"/>
  <c r="M12" i="26"/>
  <c r="M174" i="26"/>
  <c r="M151" i="26"/>
  <c r="M176" i="26"/>
  <c r="M32" i="26"/>
  <c r="M31" i="26"/>
  <c r="M62" i="26"/>
  <c r="M179" i="26"/>
  <c r="M13" i="26"/>
  <c r="M33" i="26"/>
  <c r="M16" i="26"/>
  <c r="M34" i="26"/>
  <c r="M35" i="26"/>
  <c r="M36" i="26"/>
  <c r="M20" i="26"/>
  <c r="M17" i="26"/>
  <c r="M215" i="26"/>
  <c r="M175" i="26"/>
  <c r="M145" i="26"/>
  <c r="M53" i="26"/>
  <c r="M64" i="26"/>
  <c r="M6" i="26"/>
  <c r="M14" i="26"/>
  <c r="M144" i="26"/>
  <c r="M146" i="26"/>
  <c r="M129" i="26"/>
  <c r="M147" i="26"/>
  <c r="M149" i="26"/>
  <c r="M195" i="26"/>
  <c r="M152" i="26"/>
  <c r="M204" i="26"/>
  <c r="M153" i="26"/>
  <c r="M107" i="26"/>
  <c r="M108" i="26"/>
  <c r="M154" i="26"/>
  <c r="M112" i="26"/>
  <c r="M115" i="26"/>
  <c r="M191" i="26"/>
  <c r="M155" i="26"/>
  <c r="M105" i="26"/>
  <c r="M156" i="26"/>
  <c r="M157" i="26"/>
  <c r="M158" i="26"/>
  <c r="M159" i="26"/>
  <c r="M187" i="26"/>
  <c r="M38" i="26"/>
  <c r="M73" i="26"/>
  <c r="M37" i="26"/>
  <c r="M39" i="26"/>
  <c r="M219" i="26"/>
  <c r="M220" i="26"/>
  <c r="M18" i="26"/>
  <c r="M221" i="26"/>
  <c r="M76" i="26"/>
  <c r="M102" i="26"/>
  <c r="M103" i="26"/>
  <c r="M104" i="26"/>
  <c r="M106" i="26"/>
  <c r="M109" i="26"/>
  <c r="M111" i="26"/>
  <c r="M222" i="26"/>
  <c r="M114" i="26"/>
  <c r="M116" i="26"/>
  <c r="M117" i="26"/>
  <c r="M118" i="26"/>
  <c r="M119" i="26"/>
  <c r="M120" i="26"/>
  <c r="M125" i="26"/>
  <c r="M126" i="26"/>
  <c r="M127" i="26"/>
  <c r="M128" i="26"/>
  <c r="M227" i="26"/>
  <c r="M130" i="26"/>
  <c r="M131" i="26"/>
  <c r="M132" i="26"/>
  <c r="M133" i="26"/>
  <c r="M135" i="26"/>
  <c r="M202" i="26"/>
  <c r="M136" i="26"/>
  <c r="M137" i="26"/>
  <c r="M138" i="26"/>
  <c r="M207" i="26"/>
  <c r="M139" i="26"/>
  <c r="M140" i="26"/>
  <c r="M209" i="26"/>
  <c r="M121" i="26"/>
  <c r="M122" i="26"/>
  <c r="M123" i="26"/>
  <c r="M124" i="26"/>
  <c r="M51" i="26"/>
  <c r="M57" i="26"/>
  <c r="M2" i="26"/>
  <c r="M196" i="26"/>
  <c r="M223" i="26"/>
  <c r="M200" i="26"/>
  <c r="M224" i="26"/>
  <c r="M80" i="26"/>
  <c r="M81" i="26"/>
  <c r="M82" i="26"/>
  <c r="M83" i="26"/>
  <c r="M192" i="26"/>
  <c r="M84" i="26"/>
  <c r="M203" i="26"/>
  <c r="M199" i="26"/>
  <c r="M85" i="26"/>
  <c r="M86" i="26"/>
  <c r="M208" i="26"/>
  <c r="M87" i="26"/>
  <c r="M88" i="26"/>
  <c r="M89" i="26"/>
  <c r="M90" i="26"/>
  <c r="M91" i="26"/>
  <c r="M92" i="26"/>
  <c r="M93" i="26"/>
  <c r="M212" i="26"/>
  <c r="M213" i="26"/>
  <c r="M95" i="26"/>
  <c r="M96" i="26"/>
  <c r="M97" i="26"/>
  <c r="M98" i="26"/>
  <c r="M99" i="26"/>
  <c r="M100" i="26"/>
  <c r="M101" i="26"/>
  <c r="M160" i="26"/>
  <c r="M225" i="26"/>
  <c r="M148" i="26"/>
  <c r="M189" i="26"/>
  <c r="M11" i="26"/>
  <c r="M226" i="26"/>
  <c r="M27" i="26"/>
  <c r="M28" i="26"/>
  <c r="M29" i="26"/>
  <c r="M30" i="26"/>
  <c r="M110" i="26"/>
  <c r="M218" i="26"/>
  <c r="M161" i="26"/>
  <c r="M162" i="26"/>
  <c r="M163" i="26"/>
  <c r="M164" i="26"/>
  <c r="M94" i="26"/>
  <c r="M150" i="26"/>
  <c r="M228" i="26"/>
  <c r="M54" i="26"/>
  <c r="M206" i="26"/>
  <c r="M46" i="26"/>
  <c r="M190" i="26"/>
  <c r="M165" i="26"/>
  <c r="M166" i="26"/>
  <c r="M216" i="26"/>
  <c r="M167" i="26"/>
  <c r="M74" i="26"/>
  <c r="M168" i="26"/>
  <c r="M4" i="26"/>
  <c r="M9" i="26"/>
  <c r="M169" i="26"/>
  <c r="M170" i="26"/>
  <c r="M41" i="26"/>
  <c r="M48" i="26"/>
  <c r="M49" i="26"/>
  <c r="M75" i="26"/>
  <c r="M217" i="26"/>
  <c r="M5" i="26"/>
  <c r="M78" i="26"/>
  <c r="M77" i="26"/>
  <c r="M143" i="26"/>
  <c r="M19" i="26"/>
  <c r="M40" i="26"/>
  <c r="M173" i="26"/>
  <c r="M22" i="26"/>
  <c r="M23" i="26"/>
  <c r="M24" i="26"/>
  <c r="M25" i="26"/>
  <c r="M61" i="26"/>
  <c r="M8" i="26"/>
  <c r="M141" i="26"/>
  <c r="M171" i="26"/>
  <c r="M172" i="26"/>
  <c r="M142" i="26"/>
  <c r="M197" i="26"/>
  <c r="M177" i="26"/>
  <c r="M178" i="26"/>
  <c r="M180" i="26"/>
  <c r="M181" i="26"/>
  <c r="M182" i="26"/>
  <c r="M113" i="26"/>
  <c r="M183" i="26"/>
  <c r="M184" i="26"/>
  <c r="M26" i="26"/>
  <c r="M185" i="26"/>
  <c r="M186" i="26"/>
  <c r="M188" i="26"/>
  <c r="M134" i="26"/>
  <c r="M2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" i="24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N2" i="32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N2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G10" i="31"/>
  <c r="G15" i="31"/>
  <c r="G11" i="31"/>
  <c r="G4" i="31"/>
  <c r="G14" i="31"/>
  <c r="G8" i="31"/>
  <c r="G5" i="31"/>
  <c r="G9" i="31"/>
  <c r="G3" i="31"/>
  <c r="G7" i="31"/>
  <c r="G16" i="31"/>
  <c r="G2" i="31"/>
  <c r="G13" i="31"/>
  <c r="G6" i="31"/>
  <c r="G12" i="31"/>
  <c r="G17" i="31"/>
  <c r="N2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N2" i="29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3" i="29"/>
  <c r="N94" i="29"/>
  <c r="N95" i="29"/>
  <c r="N96" i="29"/>
  <c r="N97" i="29"/>
  <c r="N98" i="29"/>
  <c r="N99" i="29"/>
  <c r="N100" i="29"/>
  <c r="N101" i="29"/>
  <c r="N102" i="29"/>
  <c r="N103" i="29"/>
  <c r="N104" i="29"/>
  <c r="N105" i="29"/>
  <c r="N106" i="29"/>
  <c r="N107" i="29"/>
  <c r="N108" i="29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N2" i="28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84" i="28"/>
  <c r="N85" i="28"/>
  <c r="N86" i="28"/>
  <c r="N87" i="28"/>
  <c r="N88" i="28"/>
  <c r="N89" i="28"/>
  <c r="N90" i="28"/>
  <c r="N91" i="28"/>
  <c r="N92" i="28"/>
  <c r="N93" i="28"/>
  <c r="N94" i="28"/>
  <c r="N95" i="28"/>
  <c r="N96" i="28"/>
  <c r="N97" i="28"/>
  <c r="N98" i="28"/>
  <c r="N99" i="28"/>
  <c r="N100" i="28"/>
  <c r="N101" i="28"/>
  <c r="N102" i="28"/>
  <c r="N103" i="28"/>
  <c r="N104" i="28"/>
  <c r="N105" i="28"/>
  <c r="N106" i="28"/>
  <c r="N107" i="28"/>
  <c r="N108" i="28"/>
  <c r="N109" i="28"/>
  <c r="N110" i="28"/>
  <c r="N111" i="28"/>
  <c r="N112" i="28"/>
  <c r="N113" i="28"/>
  <c r="N114" i="28"/>
  <c r="N115" i="28"/>
  <c r="N116" i="28"/>
  <c r="N117" i="28"/>
  <c r="N118" i="28"/>
  <c r="N119" i="28"/>
  <c r="N120" i="28"/>
  <c r="N121" i="28"/>
  <c r="N122" i="28"/>
  <c r="N123" i="28"/>
  <c r="N124" i="28"/>
  <c r="N125" i="28"/>
  <c r="N126" i="28"/>
  <c r="N127" i="28"/>
  <c r="N128" i="28"/>
  <c r="N129" i="28"/>
  <c r="N130" i="28"/>
  <c r="N131" i="28"/>
  <c r="N132" i="28"/>
  <c r="N133" i="28"/>
  <c r="N134" i="28"/>
  <c r="N135" i="28"/>
  <c r="N136" i="28"/>
  <c r="N137" i="28"/>
  <c r="N138" i="28"/>
  <c r="N139" i="28"/>
  <c r="N140" i="28"/>
  <c r="N141" i="28"/>
  <c r="N142" i="28"/>
  <c r="N143" i="28"/>
  <c r="N144" i="28"/>
  <c r="N145" i="28"/>
  <c r="N146" i="28"/>
  <c r="N147" i="28"/>
  <c r="N148" i="28"/>
  <c r="N149" i="28"/>
  <c r="N150" i="28"/>
  <c r="N151" i="28"/>
  <c r="N152" i="28"/>
  <c r="N153" i="28"/>
  <c r="N154" i="28"/>
  <c r="N155" i="28"/>
  <c r="N156" i="28"/>
  <c r="N157" i="28"/>
  <c r="N158" i="28"/>
  <c r="N159" i="28"/>
  <c r="N160" i="28"/>
  <c r="N161" i="28"/>
  <c r="N162" i="28"/>
  <c r="N163" i="28"/>
  <c r="N164" i="28"/>
  <c r="N165" i="28"/>
  <c r="N166" i="28"/>
  <c r="N167" i="28"/>
  <c r="N168" i="28"/>
  <c r="N169" i="28"/>
  <c r="N170" i="28"/>
  <c r="N171" i="28"/>
  <c r="N172" i="28"/>
  <c r="N173" i="28"/>
  <c r="N174" i="28"/>
  <c r="N175" i="28"/>
  <c r="N176" i="28"/>
  <c r="N177" i="28"/>
  <c r="N178" i="28"/>
  <c r="N179" i="28"/>
  <c r="N180" i="28"/>
  <c r="N181" i="28"/>
  <c r="N182" i="28"/>
  <c r="N183" i="28"/>
  <c r="N184" i="28"/>
  <c r="N185" i="28"/>
  <c r="N186" i="28"/>
  <c r="N187" i="28"/>
  <c r="N188" i="28"/>
  <c r="N189" i="28"/>
  <c r="N190" i="28"/>
  <c r="N191" i="28"/>
  <c r="N192" i="28"/>
  <c r="N193" i="28"/>
  <c r="N194" i="28"/>
  <c r="N195" i="28"/>
  <c r="N196" i="28"/>
  <c r="N197" i="28"/>
  <c r="N198" i="28"/>
  <c r="N199" i="28"/>
  <c r="N200" i="28"/>
  <c r="N201" i="28"/>
  <c r="N202" i="28"/>
  <c r="N203" i="28"/>
  <c r="N204" i="28"/>
  <c r="N205" i="28"/>
  <c r="N206" i="28"/>
  <c r="N207" i="28"/>
  <c r="N208" i="28"/>
  <c r="N209" i="28"/>
  <c r="N210" i="28"/>
  <c r="N211" i="28"/>
  <c r="N212" i="28"/>
  <c r="N213" i="28"/>
  <c r="N214" i="28"/>
  <c r="N215" i="28"/>
  <c r="N216" i="28"/>
  <c r="N217" i="28"/>
  <c r="N218" i="28"/>
  <c r="N219" i="28"/>
  <c r="N220" i="28"/>
  <c r="N221" i="28"/>
  <c r="N222" i="28"/>
  <c r="N223" i="28"/>
  <c r="N224" i="28"/>
  <c r="N225" i="28"/>
  <c r="N226" i="28"/>
  <c r="N227" i="28"/>
  <c r="N228" i="28"/>
  <c r="N229" i="28"/>
  <c r="N230" i="28"/>
  <c r="N231" i="28"/>
  <c r="N232" i="28"/>
  <c r="N233" i="28"/>
  <c r="N234" i="28"/>
  <c r="N235" i="28"/>
  <c r="N236" i="28"/>
  <c r="N237" i="28"/>
  <c r="N238" i="28"/>
  <c r="G156" i="28"/>
  <c r="G177" i="28"/>
  <c r="G109" i="28"/>
  <c r="G211" i="28"/>
  <c r="G38" i="28"/>
  <c r="G226" i="28"/>
  <c r="G161" i="28"/>
  <c r="G82" i="28"/>
  <c r="G42" i="28"/>
  <c r="G117" i="28"/>
  <c r="G18" i="28"/>
  <c r="G88" i="28"/>
  <c r="G191" i="28"/>
  <c r="G130" i="28"/>
  <c r="G235" i="28"/>
  <c r="G108" i="28"/>
  <c r="G199" i="28"/>
  <c r="G176" i="28"/>
  <c r="G77" i="28"/>
  <c r="G202" i="28"/>
  <c r="G159" i="28"/>
  <c r="G3" i="28"/>
  <c r="G55" i="28"/>
  <c r="G73" i="28"/>
  <c r="G174" i="28"/>
  <c r="G7" i="28"/>
  <c r="G113" i="28"/>
  <c r="G99" i="28"/>
  <c r="G95" i="28"/>
  <c r="G114" i="28"/>
  <c r="G65" i="28"/>
  <c r="G120" i="28"/>
  <c r="G107" i="28"/>
  <c r="G85" i="28"/>
  <c r="G209" i="28"/>
  <c r="G132" i="28"/>
  <c r="G80" i="28"/>
  <c r="G121" i="28"/>
  <c r="G86" i="28"/>
  <c r="G128" i="28"/>
  <c r="G87" i="28"/>
  <c r="G148" i="28"/>
  <c r="G84" i="28"/>
  <c r="G62" i="28"/>
  <c r="G6" i="28"/>
  <c r="G118" i="28"/>
  <c r="G78" i="28"/>
  <c r="G51" i="28"/>
  <c r="G106" i="28"/>
  <c r="G194" i="28"/>
  <c r="G35" i="28"/>
  <c r="G123" i="28"/>
  <c r="G44" i="28"/>
  <c r="G52" i="28"/>
  <c r="G32" i="28"/>
  <c r="G68" i="28"/>
  <c r="G102" i="28"/>
  <c r="G133" i="28"/>
  <c r="G170" i="28"/>
  <c r="G39" i="28"/>
  <c r="G234" i="28"/>
  <c r="G129" i="28"/>
  <c r="G75" i="28"/>
  <c r="G79" i="28"/>
  <c r="G9" i="28"/>
  <c r="G69" i="28"/>
  <c r="G230" i="28"/>
  <c r="G166" i="28"/>
  <c r="G217" i="28"/>
  <c r="G186" i="28"/>
  <c r="G223" i="28"/>
  <c r="G74" i="28"/>
  <c r="G222" i="28"/>
  <c r="G210" i="28"/>
  <c r="G72" i="28"/>
  <c r="G104" i="28"/>
  <c r="G207" i="28"/>
  <c r="G203" i="28"/>
  <c r="G13" i="28"/>
  <c r="G157" i="28"/>
  <c r="G165" i="28"/>
  <c r="G181" i="28"/>
  <c r="G169" i="28"/>
  <c r="G153" i="28"/>
  <c r="G94" i="28"/>
  <c r="G47" i="28"/>
  <c r="G119" i="28"/>
  <c r="G233" i="28"/>
  <c r="G48" i="28"/>
  <c r="G144" i="28"/>
  <c r="G70" i="28"/>
  <c r="G164" i="28"/>
  <c r="G158" i="28"/>
  <c r="G218" i="28"/>
  <c r="G195" i="28"/>
  <c r="G137" i="28"/>
  <c r="G28" i="28"/>
  <c r="G160" i="28"/>
  <c r="G125" i="28"/>
  <c r="G92" i="28"/>
  <c r="G182" i="28"/>
  <c r="G179" i="28"/>
  <c r="G16" i="28"/>
  <c r="G22" i="28"/>
  <c r="G40" i="28"/>
  <c r="G20" i="28"/>
  <c r="G49" i="28"/>
  <c r="G50" i="28"/>
  <c r="G111" i="28"/>
  <c r="G140" i="28"/>
  <c r="G196" i="28"/>
  <c r="G37" i="28"/>
  <c r="G19" i="28"/>
  <c r="G26" i="28"/>
  <c r="G206" i="28"/>
  <c r="G167" i="28"/>
  <c r="G66" i="28"/>
  <c r="G90" i="28"/>
  <c r="G56" i="28"/>
  <c r="G29" i="28"/>
  <c r="G237" i="28"/>
  <c r="G141" i="28"/>
  <c r="G30" i="28"/>
  <c r="G236" i="28"/>
  <c r="G214" i="28"/>
  <c r="G168" i="28"/>
  <c r="G238" i="28"/>
  <c r="G142" i="28"/>
  <c r="G36" i="28"/>
  <c r="G24" i="28"/>
  <c r="G155" i="28"/>
  <c r="G189" i="28"/>
  <c r="G10" i="28"/>
  <c r="G76" i="28"/>
  <c r="G221" i="28"/>
  <c r="G2" i="28"/>
  <c r="G8" i="28"/>
  <c r="G17" i="28"/>
  <c r="G11" i="28"/>
  <c r="G145" i="28"/>
  <c r="G25" i="28"/>
  <c r="G227" i="28"/>
  <c r="G45" i="28"/>
  <c r="G103" i="28"/>
  <c r="G146" i="28"/>
  <c r="G93" i="28"/>
  <c r="G112" i="28"/>
  <c r="G14" i="28"/>
  <c r="G134" i="28"/>
  <c r="G15" i="28"/>
  <c r="G23" i="28"/>
  <c r="G215" i="28"/>
  <c r="G151" i="28"/>
  <c r="G224" i="28"/>
  <c r="G34" i="28"/>
  <c r="G162" i="28"/>
  <c r="G110" i="28"/>
  <c r="G228" i="28"/>
  <c r="G58" i="28"/>
  <c r="G147" i="28"/>
  <c r="G154" i="28"/>
  <c r="G150" i="28"/>
  <c r="G173" i="28"/>
  <c r="G43" i="28"/>
  <c r="G116" i="28"/>
  <c r="G105" i="28"/>
  <c r="G33" i="28"/>
  <c r="G229" i="28"/>
  <c r="G163" i="28"/>
  <c r="G96" i="28"/>
  <c r="G89" i="28"/>
  <c r="G131" i="28"/>
  <c r="G232" i="28"/>
  <c r="G197" i="28"/>
  <c r="G201" i="28"/>
  <c r="G216" i="28"/>
  <c r="G41" i="28"/>
  <c r="G122" i="28"/>
  <c r="G138" i="28"/>
  <c r="G225" i="28"/>
  <c r="G200" i="28"/>
  <c r="G135" i="28"/>
  <c r="G91" i="28"/>
  <c r="G67" i="28"/>
  <c r="G81" i="28"/>
  <c r="G178" i="28"/>
  <c r="G171" i="28"/>
  <c r="G136" i="28"/>
  <c r="G190" i="28"/>
  <c r="G187" i="28"/>
  <c r="G63" i="28"/>
  <c r="G198" i="28"/>
  <c r="G115" i="28"/>
  <c r="G139" i="28"/>
  <c r="G220" i="28"/>
  <c r="G83" i="28"/>
  <c r="G124" i="28"/>
  <c r="G172" i="28"/>
  <c r="G180" i="28"/>
  <c r="G4" i="28"/>
  <c r="G46" i="28"/>
  <c r="G212" i="28"/>
  <c r="G149" i="28"/>
  <c r="G127" i="28"/>
  <c r="G64" i="28"/>
  <c r="G97" i="28"/>
  <c r="G60" i="28"/>
  <c r="G183" i="28"/>
  <c r="G31" i="28"/>
  <c r="G126" i="28"/>
  <c r="G205" i="28"/>
  <c r="G57" i="28"/>
  <c r="G101" i="28"/>
  <c r="G53" i="28"/>
  <c r="G219" i="28"/>
  <c r="G12" i="28"/>
  <c r="G193" i="28"/>
  <c r="G143" i="28"/>
  <c r="G188" i="28"/>
  <c r="G71" i="28"/>
  <c r="G208" i="28"/>
  <c r="G231" i="28"/>
  <c r="G27" i="28"/>
  <c r="G5" i="28"/>
  <c r="G192" i="28"/>
  <c r="G59" i="28"/>
  <c r="G152" i="28"/>
  <c r="G184" i="28"/>
  <c r="G185" i="28"/>
  <c r="G61" i="28"/>
  <c r="G21" i="28"/>
  <c r="G175" i="28"/>
  <c r="G54" i="28"/>
  <c r="G204" i="28"/>
  <c r="G98" i="28"/>
  <c r="G100" i="28"/>
  <c r="G213" i="28"/>
  <c r="N73" i="27"/>
  <c r="N160" i="27"/>
  <c r="N34" i="27"/>
  <c r="N74" i="27"/>
  <c r="N10" i="27"/>
  <c r="N20" i="27"/>
  <c r="N11" i="27"/>
  <c r="N109" i="27"/>
  <c r="N175" i="27"/>
  <c r="N57" i="27"/>
  <c r="N155" i="27"/>
  <c r="N29" i="27"/>
  <c r="N90" i="27"/>
  <c r="N153" i="27"/>
  <c r="N19" i="27"/>
  <c r="N182" i="27"/>
  <c r="N36" i="27"/>
  <c r="N136" i="27"/>
  <c r="N37" i="27"/>
  <c r="N162" i="27"/>
  <c r="N91" i="27"/>
  <c r="N128" i="27"/>
  <c r="N17" i="27"/>
  <c r="N15" i="27"/>
  <c r="N159" i="27"/>
  <c r="N40" i="27"/>
  <c r="N176" i="27"/>
  <c r="N83" i="27"/>
  <c r="N127" i="27"/>
  <c r="N39" i="27"/>
  <c r="N152" i="27"/>
  <c r="N18" i="27"/>
  <c r="N85" i="27"/>
  <c r="N168" i="27"/>
  <c r="N151" i="27"/>
  <c r="N171" i="27"/>
  <c r="N172" i="27"/>
  <c r="N183" i="27"/>
  <c r="N6" i="27"/>
  <c r="N87" i="27"/>
  <c r="N30" i="27"/>
  <c r="N84" i="27"/>
  <c r="N118" i="27"/>
  <c r="N16" i="27"/>
  <c r="N174" i="27"/>
  <c r="N69" i="27"/>
  <c r="N161" i="27"/>
  <c r="N88" i="27"/>
  <c r="N144" i="27"/>
  <c r="N122" i="27"/>
  <c r="N126" i="27"/>
  <c r="N68" i="27"/>
  <c r="N32" i="27"/>
  <c r="N25" i="27"/>
  <c r="N64" i="27"/>
  <c r="N31" i="27"/>
  <c r="N106" i="27"/>
  <c r="N154" i="27"/>
  <c r="N96" i="27"/>
  <c r="N105" i="27"/>
  <c r="N14" i="27"/>
  <c r="N164" i="27"/>
  <c r="N55" i="27"/>
  <c r="N95" i="27"/>
  <c r="N124" i="27"/>
  <c r="N62" i="27"/>
  <c r="N112" i="27"/>
  <c r="N24" i="27"/>
  <c r="N167" i="27"/>
  <c r="N33" i="27"/>
  <c r="N110" i="27"/>
  <c r="N46" i="27"/>
  <c r="N146" i="27"/>
  <c r="N98" i="27"/>
  <c r="N178" i="27"/>
  <c r="N51" i="27"/>
  <c r="N181" i="27"/>
  <c r="N113" i="27"/>
  <c r="N71" i="27"/>
  <c r="N48" i="27"/>
  <c r="N58" i="27"/>
  <c r="N54" i="27"/>
  <c r="N41" i="27"/>
  <c r="N120" i="27"/>
  <c r="N121" i="27"/>
  <c r="N184" i="27"/>
  <c r="N156" i="27"/>
  <c r="N180" i="27"/>
  <c r="N134" i="27"/>
  <c r="N142" i="27"/>
  <c r="N72" i="27"/>
  <c r="N130" i="27"/>
  <c r="N53" i="27"/>
  <c r="N44" i="27"/>
  <c r="N102" i="27"/>
  <c r="N139" i="27"/>
  <c r="N82" i="27"/>
  <c r="N125" i="27"/>
  <c r="N147" i="27"/>
  <c r="N148" i="27"/>
  <c r="N43" i="27"/>
  <c r="N66" i="27"/>
  <c r="N140" i="27"/>
  <c r="N75" i="27"/>
  <c r="N170" i="27"/>
  <c r="N78" i="27"/>
  <c r="N131" i="27"/>
  <c r="N49" i="27"/>
  <c r="N42" i="27"/>
  <c r="N59" i="27"/>
  <c r="N76" i="27"/>
  <c r="N7" i="27"/>
  <c r="N157" i="27"/>
  <c r="N86" i="27"/>
  <c r="N173" i="27"/>
  <c r="N77" i="27"/>
  <c r="N2" i="27"/>
  <c r="N79" i="27"/>
  <c r="N92" i="27"/>
  <c r="N111" i="27"/>
  <c r="N115" i="27"/>
  <c r="N150" i="27"/>
  <c r="N5" i="27"/>
  <c r="N63" i="27"/>
  <c r="N67" i="27"/>
  <c r="N89" i="27"/>
  <c r="N177" i="27"/>
  <c r="N38" i="27"/>
  <c r="N22" i="27"/>
  <c r="N9" i="27"/>
  <c r="N107" i="27"/>
  <c r="N81" i="27"/>
  <c r="N4" i="27"/>
  <c r="N179" i="27"/>
  <c r="N101" i="27"/>
  <c r="N60" i="27"/>
  <c r="N52" i="27"/>
  <c r="N35" i="27"/>
  <c r="N163" i="27"/>
  <c r="N132" i="27"/>
  <c r="N119" i="27"/>
  <c r="N21" i="27"/>
  <c r="N94" i="27"/>
  <c r="N166" i="27"/>
  <c r="N13" i="27"/>
  <c r="N23" i="27"/>
  <c r="N108" i="27"/>
  <c r="N116" i="27"/>
  <c r="N3" i="27"/>
  <c r="N61" i="27"/>
  <c r="N100" i="27"/>
  <c r="N26" i="27"/>
  <c r="N12" i="27"/>
  <c r="N99" i="27"/>
  <c r="N27" i="27"/>
  <c r="N93" i="27"/>
  <c r="N8" i="27"/>
  <c r="N117" i="27"/>
  <c r="N70" i="27"/>
  <c r="N169" i="27"/>
  <c r="N145" i="27"/>
  <c r="N97" i="27"/>
  <c r="N103" i="27"/>
  <c r="N47" i="27"/>
  <c r="N114" i="27"/>
  <c r="N137" i="27"/>
  <c r="N158" i="27"/>
  <c r="N129" i="27"/>
  <c r="N45" i="27"/>
  <c r="N141" i="27"/>
  <c r="N143" i="27"/>
  <c r="N123" i="27"/>
  <c r="N104" i="27"/>
  <c r="N138" i="27"/>
  <c r="N65" i="27"/>
  <c r="N149" i="27"/>
  <c r="N50" i="27"/>
  <c r="N28" i="27"/>
  <c r="N133" i="27"/>
  <c r="N56" i="27"/>
  <c r="N165" i="27"/>
  <c r="N80" i="27"/>
  <c r="N135" i="27"/>
  <c r="G73" i="27"/>
  <c r="G160" i="27"/>
  <c r="G34" i="27"/>
  <c r="G74" i="27"/>
  <c r="G10" i="27"/>
  <c r="G20" i="27"/>
  <c r="G11" i="27"/>
  <c r="G109" i="27"/>
  <c r="G175" i="27"/>
  <c r="G57" i="27"/>
  <c r="G155" i="27"/>
  <c r="G29" i="27"/>
  <c r="G90" i="27"/>
  <c r="G153" i="27"/>
  <c r="G19" i="27"/>
  <c r="G182" i="27"/>
  <c r="G36" i="27"/>
  <c r="G136" i="27"/>
  <c r="G37" i="27"/>
  <c r="G162" i="27"/>
  <c r="G91" i="27"/>
  <c r="G128" i="27"/>
  <c r="G17" i="27"/>
  <c r="G15" i="27"/>
  <c r="G159" i="27"/>
  <c r="G40" i="27"/>
  <c r="G176" i="27"/>
  <c r="G83" i="27"/>
  <c r="G127" i="27"/>
  <c r="G39" i="27"/>
  <c r="G152" i="27"/>
  <c r="G18" i="27"/>
  <c r="G85" i="27"/>
  <c r="G168" i="27"/>
  <c r="G151" i="27"/>
  <c r="G171" i="27"/>
  <c r="G172" i="27"/>
  <c r="G183" i="27"/>
  <c r="G6" i="27"/>
  <c r="G87" i="27"/>
  <c r="G30" i="27"/>
  <c r="G84" i="27"/>
  <c r="G118" i="27"/>
  <c r="G16" i="27"/>
  <c r="G174" i="27"/>
  <c r="G69" i="27"/>
  <c r="G161" i="27"/>
  <c r="G88" i="27"/>
  <c r="G144" i="27"/>
  <c r="G43" i="27"/>
  <c r="G126" i="27"/>
  <c r="G68" i="27"/>
  <c r="G32" i="27"/>
  <c r="G25" i="27"/>
  <c r="G64" i="27"/>
  <c r="G31" i="27"/>
  <c r="G106" i="27"/>
  <c r="G154" i="27"/>
  <c r="G96" i="27"/>
  <c r="G105" i="27"/>
  <c r="G14" i="27"/>
  <c r="G55" i="27"/>
  <c r="G95" i="27"/>
  <c r="G146" i="27"/>
  <c r="G124" i="27"/>
  <c r="G54" i="27"/>
  <c r="G62" i="27"/>
  <c r="G112" i="27"/>
  <c r="G24" i="27"/>
  <c r="G167" i="27"/>
  <c r="G33" i="27"/>
  <c r="G110" i="27"/>
  <c r="G46" i="27"/>
  <c r="G98" i="27"/>
  <c r="G178" i="27"/>
  <c r="G51" i="27"/>
  <c r="G181" i="27"/>
  <c r="G113" i="27"/>
  <c r="G71" i="27"/>
  <c r="G48" i="27"/>
  <c r="G58" i="27"/>
  <c r="G164" i="27"/>
  <c r="G41" i="27"/>
  <c r="G120" i="27"/>
  <c r="G121" i="27"/>
  <c r="G184" i="27"/>
  <c r="G156" i="27"/>
  <c r="G180" i="27"/>
  <c r="G134" i="27"/>
  <c r="G142" i="27"/>
  <c r="G72" i="27"/>
  <c r="G130" i="27"/>
  <c r="G53" i="27"/>
  <c r="G44" i="27"/>
  <c r="G102" i="27"/>
  <c r="G139" i="27"/>
  <c r="G82" i="27"/>
  <c r="G125" i="27"/>
  <c r="G147" i="27"/>
  <c r="G148" i="27"/>
  <c r="G66" i="27"/>
  <c r="G140" i="27"/>
  <c r="G75" i="27"/>
  <c r="G170" i="27"/>
  <c r="G78" i="27"/>
  <c r="G131" i="27"/>
  <c r="G49" i="27"/>
  <c r="G42" i="27"/>
  <c r="G59" i="27"/>
  <c r="G76" i="27"/>
  <c r="G7" i="27"/>
  <c r="G157" i="27"/>
  <c r="G86" i="27"/>
  <c r="G173" i="27"/>
  <c r="G77" i="27"/>
  <c r="G2" i="27"/>
  <c r="G79" i="27"/>
  <c r="G92" i="27"/>
  <c r="G111" i="27"/>
  <c r="G115" i="27"/>
  <c r="G150" i="27"/>
  <c r="G5" i="27"/>
  <c r="G63" i="27"/>
  <c r="G122" i="27"/>
  <c r="G67" i="27"/>
  <c r="G89" i="27"/>
  <c r="G177" i="27"/>
  <c r="G38" i="27"/>
  <c r="G22" i="27"/>
  <c r="G9" i="27"/>
  <c r="G107" i="27"/>
  <c r="G81" i="27"/>
  <c r="G4" i="27"/>
  <c r="G179" i="27"/>
  <c r="G101" i="27"/>
  <c r="G60" i="27"/>
  <c r="G52" i="27"/>
  <c r="G35" i="27"/>
  <c r="G163" i="27"/>
  <c r="G132" i="27"/>
  <c r="G119" i="27"/>
  <c r="G21" i="27"/>
  <c r="G94" i="27"/>
  <c r="G166" i="27"/>
  <c r="G13" i="27"/>
  <c r="G23" i="27"/>
  <c r="G108" i="27"/>
  <c r="G116" i="27"/>
  <c r="G3" i="27"/>
  <c r="G61" i="27"/>
  <c r="G100" i="27"/>
  <c r="G26" i="27"/>
  <c r="G12" i="27"/>
  <c r="G99" i="27"/>
  <c r="G27" i="27"/>
  <c r="G93" i="27"/>
  <c r="G8" i="27"/>
  <c r="G117" i="27"/>
  <c r="G70" i="27"/>
  <c r="G169" i="27"/>
  <c r="G145" i="27"/>
  <c r="G97" i="27"/>
  <c r="G103" i="27"/>
  <c r="G47" i="27"/>
  <c r="G114" i="27"/>
  <c r="G137" i="27"/>
  <c r="G158" i="27"/>
  <c r="G129" i="27"/>
  <c r="G45" i="27"/>
  <c r="G141" i="27"/>
  <c r="G143" i="27"/>
  <c r="G123" i="27"/>
  <c r="G104" i="27"/>
  <c r="G138" i="27"/>
  <c r="G65" i="27"/>
  <c r="G149" i="27"/>
  <c r="G50" i="27"/>
  <c r="G28" i="27"/>
  <c r="G133" i="27"/>
  <c r="G56" i="27"/>
  <c r="G165" i="27"/>
  <c r="G80" i="27"/>
  <c r="G135" i="27"/>
  <c r="N194" i="26"/>
  <c r="N205" i="26"/>
  <c r="N21" i="26"/>
  <c r="N55" i="26"/>
  <c r="N56" i="26"/>
  <c r="N79" i="26"/>
  <c r="N50" i="26"/>
  <c r="N10" i="26"/>
  <c r="N15" i="26"/>
  <c r="N65" i="26"/>
  <c r="N59" i="26"/>
  <c r="N66" i="26"/>
  <c r="N67" i="26"/>
  <c r="N68" i="26"/>
  <c r="N52" i="26"/>
  <c r="N60" i="26"/>
  <c r="N63" i="26"/>
  <c r="N42" i="26"/>
  <c r="N43" i="26"/>
  <c r="N44" i="26"/>
  <c r="N214" i="26"/>
  <c r="N45" i="26"/>
  <c r="N69" i="26"/>
  <c r="N70" i="26"/>
  <c r="N71" i="26"/>
  <c r="N72" i="26"/>
  <c r="N47" i="26"/>
  <c r="N58" i="26"/>
  <c r="N193" i="26"/>
  <c r="N210" i="26"/>
  <c r="N211" i="26"/>
  <c r="N198" i="26"/>
  <c r="N3" i="26"/>
  <c r="N201" i="26"/>
  <c r="N7" i="26"/>
  <c r="N12" i="26"/>
  <c r="N174" i="26"/>
  <c r="N151" i="26"/>
  <c r="N176" i="26"/>
  <c r="N32" i="26"/>
  <c r="N31" i="26"/>
  <c r="N62" i="26"/>
  <c r="N179" i="26"/>
  <c r="N13" i="26"/>
  <c r="N33" i="26"/>
  <c r="N16" i="26"/>
  <c r="N34" i="26"/>
  <c r="N35" i="26"/>
  <c r="N36" i="26"/>
  <c r="N20" i="26"/>
  <c r="N17" i="26"/>
  <c r="N215" i="26"/>
  <c r="N175" i="26"/>
  <c r="N145" i="26"/>
  <c r="N53" i="26"/>
  <c r="N64" i="26"/>
  <c r="N6" i="26"/>
  <c r="N14" i="26"/>
  <c r="N144" i="26"/>
  <c r="N146" i="26"/>
  <c r="N129" i="26"/>
  <c r="N147" i="26"/>
  <c r="N149" i="26"/>
  <c r="N195" i="26"/>
  <c r="N152" i="26"/>
  <c r="N204" i="26"/>
  <c r="N153" i="26"/>
  <c r="N107" i="26"/>
  <c r="N108" i="26"/>
  <c r="N154" i="26"/>
  <c r="N112" i="26"/>
  <c r="N115" i="26"/>
  <c r="N191" i="26"/>
  <c r="N155" i="26"/>
  <c r="N105" i="26"/>
  <c r="N156" i="26"/>
  <c r="N157" i="26"/>
  <c r="N158" i="26"/>
  <c r="N159" i="26"/>
  <c r="N187" i="26"/>
  <c r="N38" i="26"/>
  <c r="N73" i="26"/>
  <c r="N37" i="26"/>
  <c r="N39" i="26"/>
  <c r="N219" i="26"/>
  <c r="N220" i="26"/>
  <c r="N18" i="26"/>
  <c r="N221" i="26"/>
  <c r="N76" i="26"/>
  <c r="N102" i="26"/>
  <c r="N103" i="26"/>
  <c r="N104" i="26"/>
  <c r="N106" i="26"/>
  <c r="N109" i="26"/>
  <c r="N111" i="26"/>
  <c r="N222" i="26"/>
  <c r="N114" i="26"/>
  <c r="N116" i="26"/>
  <c r="N117" i="26"/>
  <c r="N118" i="26"/>
  <c r="N119" i="26"/>
  <c r="N120" i="26"/>
  <c r="N125" i="26"/>
  <c r="N126" i="26"/>
  <c r="N127" i="26"/>
  <c r="N128" i="26"/>
  <c r="N227" i="26"/>
  <c r="N130" i="26"/>
  <c r="N131" i="26"/>
  <c r="N132" i="26"/>
  <c r="N133" i="26"/>
  <c r="N135" i="26"/>
  <c r="N202" i="26"/>
  <c r="N136" i="26"/>
  <c r="N137" i="26"/>
  <c r="N138" i="26"/>
  <c r="N207" i="26"/>
  <c r="N139" i="26"/>
  <c r="N140" i="26"/>
  <c r="N209" i="26"/>
  <c r="N121" i="26"/>
  <c r="N122" i="26"/>
  <c r="N123" i="26"/>
  <c r="N124" i="26"/>
  <c r="N51" i="26"/>
  <c r="N57" i="26"/>
  <c r="N2" i="26"/>
  <c r="N196" i="26"/>
  <c r="N223" i="26"/>
  <c r="N200" i="26"/>
  <c r="N224" i="26"/>
  <c r="N80" i="26"/>
  <c r="N81" i="26"/>
  <c r="N82" i="26"/>
  <c r="N83" i="26"/>
  <c r="N192" i="26"/>
  <c r="N84" i="26"/>
  <c r="N203" i="26"/>
  <c r="N199" i="26"/>
  <c r="N85" i="26"/>
  <c r="N86" i="26"/>
  <c r="N208" i="26"/>
  <c r="N87" i="26"/>
  <c r="N88" i="26"/>
  <c r="N89" i="26"/>
  <c r="N90" i="26"/>
  <c r="N91" i="26"/>
  <c r="N92" i="26"/>
  <c r="N93" i="26"/>
  <c r="N212" i="26"/>
  <c r="N213" i="26"/>
  <c r="N95" i="26"/>
  <c r="N96" i="26"/>
  <c r="N97" i="26"/>
  <c r="N98" i="26"/>
  <c r="N99" i="26"/>
  <c r="N100" i="26"/>
  <c r="N101" i="26"/>
  <c r="N160" i="26"/>
  <c r="N225" i="26"/>
  <c r="N148" i="26"/>
  <c r="N189" i="26"/>
  <c r="N11" i="26"/>
  <c r="N226" i="26"/>
  <c r="N27" i="26"/>
  <c r="N28" i="26"/>
  <c r="N29" i="26"/>
  <c r="N30" i="26"/>
  <c r="N110" i="26"/>
  <c r="N218" i="26"/>
  <c r="N161" i="26"/>
  <c r="N162" i="26"/>
  <c r="N163" i="26"/>
  <c r="N164" i="26"/>
  <c r="N94" i="26"/>
  <c r="N150" i="26"/>
  <c r="N228" i="26"/>
  <c r="N54" i="26"/>
  <c r="N206" i="26"/>
  <c r="N46" i="26"/>
  <c r="N190" i="26"/>
  <c r="N165" i="26"/>
  <c r="N166" i="26"/>
  <c r="N216" i="26"/>
  <c r="N167" i="26"/>
  <c r="N74" i="26"/>
  <c r="N168" i="26"/>
  <c r="N4" i="26"/>
  <c r="N9" i="26"/>
  <c r="N169" i="26"/>
  <c r="N170" i="26"/>
  <c r="N41" i="26"/>
  <c r="N48" i="26"/>
  <c r="N49" i="26"/>
  <c r="N75" i="26"/>
  <c r="N217" i="26"/>
  <c r="N5" i="26"/>
  <c r="N78" i="26"/>
  <c r="N77" i="26"/>
  <c r="N143" i="26"/>
  <c r="N19" i="26"/>
  <c r="N40" i="26"/>
  <c r="N173" i="26"/>
  <c r="N22" i="26"/>
  <c r="N23" i="26"/>
  <c r="N24" i="26"/>
  <c r="N25" i="26"/>
  <c r="N61" i="26"/>
  <c r="N8" i="26"/>
  <c r="N141" i="26"/>
  <c r="N171" i="26"/>
  <c r="N172" i="26"/>
  <c r="N142" i="26"/>
  <c r="N197" i="26"/>
  <c r="N177" i="26"/>
  <c r="N178" i="26"/>
  <c r="N180" i="26"/>
  <c r="N181" i="26"/>
  <c r="N182" i="26"/>
  <c r="N113" i="26"/>
  <c r="N183" i="26"/>
  <c r="N184" i="26"/>
  <c r="N26" i="26"/>
  <c r="N185" i="26"/>
  <c r="N186" i="26"/>
  <c r="N188" i="26"/>
  <c r="N134" i="26"/>
  <c r="G202" i="26"/>
  <c r="G68" i="26"/>
  <c r="G204" i="26"/>
  <c r="G91" i="26"/>
  <c r="G73" i="26"/>
  <c r="G147" i="26"/>
  <c r="G190" i="26"/>
  <c r="G77" i="26"/>
  <c r="G214" i="26"/>
  <c r="G94" i="26"/>
  <c r="G28" i="26"/>
  <c r="G135" i="26"/>
  <c r="G181" i="26"/>
  <c r="G165" i="26"/>
  <c r="G118" i="26"/>
  <c r="G210" i="26"/>
  <c r="G42" i="26"/>
  <c r="G50" i="26"/>
  <c r="G169" i="26"/>
  <c r="G215" i="26"/>
  <c r="G105" i="26"/>
  <c r="G141" i="26"/>
  <c r="G86" i="26"/>
  <c r="G36" i="26"/>
  <c r="G44" i="26"/>
  <c r="G173" i="26"/>
  <c r="G31" i="26"/>
  <c r="G52" i="26"/>
  <c r="G97" i="26"/>
  <c r="G114" i="26"/>
  <c r="G18" i="26"/>
  <c r="G108" i="26"/>
  <c r="G224" i="26"/>
  <c r="G152" i="26"/>
  <c r="G113" i="26"/>
  <c r="G203" i="26"/>
  <c r="G87" i="26"/>
  <c r="G139" i="26"/>
  <c r="G32" i="26"/>
  <c r="G158" i="26"/>
  <c r="G129" i="26"/>
  <c r="G225" i="26"/>
  <c r="G212" i="26"/>
  <c r="G128" i="26"/>
  <c r="G59" i="26"/>
  <c r="G185" i="26"/>
  <c r="G161" i="26"/>
  <c r="G106" i="26"/>
  <c r="G72" i="26"/>
  <c r="G2" i="26"/>
  <c r="G61" i="26"/>
  <c r="G191" i="26"/>
  <c r="G82" i="26"/>
  <c r="G58" i="26"/>
  <c r="G168" i="26"/>
  <c r="G132" i="26"/>
  <c r="G134" i="26"/>
  <c r="G88" i="26"/>
  <c r="G16" i="26"/>
  <c r="G125" i="26"/>
  <c r="G196" i="26"/>
  <c r="G103" i="26"/>
  <c r="G201" i="26"/>
  <c r="G4" i="26"/>
  <c r="G140" i="26"/>
  <c r="G156" i="26"/>
  <c r="G54" i="26"/>
  <c r="G154" i="26"/>
  <c r="G48" i="26"/>
  <c r="G167" i="26"/>
  <c r="G206" i="26"/>
  <c r="G219" i="26"/>
  <c r="G19" i="26"/>
  <c r="G6" i="26"/>
  <c r="G163" i="26"/>
  <c r="G71" i="26"/>
  <c r="G217" i="26"/>
  <c r="G8" i="26"/>
  <c r="G157" i="26"/>
  <c r="G145" i="26"/>
  <c r="G126" i="26"/>
  <c r="G69" i="26"/>
  <c r="G121" i="26"/>
  <c r="G64" i="26"/>
  <c r="G7" i="26"/>
  <c r="G189" i="26"/>
  <c r="G197" i="26"/>
  <c r="G104" i="26"/>
  <c r="G183" i="26"/>
  <c r="G116" i="26"/>
  <c r="G160" i="26"/>
  <c r="G184" i="26"/>
  <c r="G133" i="26"/>
  <c r="G142" i="26"/>
  <c r="G41" i="26"/>
  <c r="G187" i="26"/>
  <c r="G92" i="26"/>
  <c r="G9" i="26"/>
  <c r="G99" i="26"/>
  <c r="G127" i="26"/>
  <c r="G39" i="26"/>
  <c r="G178" i="26"/>
  <c r="G24" i="26"/>
  <c r="G80" i="26"/>
  <c r="G153" i="26"/>
  <c r="G12" i="26"/>
  <c r="G174" i="26"/>
  <c r="G25" i="26"/>
  <c r="G192" i="26"/>
  <c r="G175" i="26"/>
  <c r="G205" i="26"/>
  <c r="G3" i="26"/>
  <c r="G84" i="26"/>
  <c r="G198" i="26"/>
  <c r="G89" i="26"/>
  <c r="G123" i="26"/>
  <c r="G172" i="26"/>
  <c r="G23" i="26"/>
  <c r="G186" i="26"/>
  <c r="G227" i="26"/>
  <c r="G20" i="26"/>
  <c r="G177" i="26"/>
  <c r="G193" i="26"/>
  <c r="G90" i="26"/>
  <c r="G35" i="26"/>
  <c r="G26" i="26"/>
  <c r="G188" i="26"/>
  <c r="G70" i="26"/>
  <c r="G34" i="26"/>
  <c r="G60" i="26"/>
  <c r="G122" i="26"/>
  <c r="G27" i="26"/>
  <c r="G85" i="26"/>
  <c r="G200" i="26"/>
  <c r="G199" i="26"/>
  <c r="G29" i="26"/>
  <c r="G57" i="26"/>
  <c r="G102" i="26"/>
  <c r="G38" i="26"/>
  <c r="G228" i="26"/>
  <c r="G110" i="26"/>
  <c r="G74" i="26"/>
  <c r="G109" i="26"/>
  <c r="G151" i="26"/>
  <c r="G63" i="26"/>
  <c r="G221" i="26"/>
  <c r="G55" i="26"/>
  <c r="G138" i="26"/>
  <c r="G213" i="26"/>
  <c r="G220" i="26"/>
  <c r="G56" i="26"/>
  <c r="G137" i="26"/>
  <c r="G120" i="26"/>
  <c r="G75" i="26"/>
  <c r="G218" i="26"/>
  <c r="G17" i="26"/>
  <c r="G22" i="26"/>
  <c r="G115" i="26"/>
  <c r="G136" i="26"/>
  <c r="G33" i="26"/>
  <c r="G117" i="26"/>
  <c r="G5" i="26"/>
  <c r="G144" i="26"/>
  <c r="G83" i="26"/>
  <c r="G11" i="26"/>
  <c r="G209" i="26"/>
  <c r="G21" i="26"/>
  <c r="G194" i="26"/>
  <c r="G149" i="26"/>
  <c r="G207" i="26"/>
  <c r="G112" i="26"/>
  <c r="G211" i="26"/>
  <c r="G171" i="26"/>
  <c r="G13" i="26"/>
  <c r="G162" i="26"/>
  <c r="G159" i="26"/>
  <c r="G37" i="26"/>
  <c r="G40" i="26"/>
  <c r="G43" i="26"/>
  <c r="G182" i="26"/>
  <c r="G66" i="26"/>
  <c r="G14" i="26"/>
  <c r="G79" i="26"/>
  <c r="G148" i="26"/>
  <c r="G143" i="26"/>
  <c r="G76" i="26"/>
  <c r="G78" i="26"/>
  <c r="G101" i="26"/>
  <c r="G119" i="26"/>
  <c r="G10" i="26"/>
  <c r="G179" i="26"/>
  <c r="G65" i="26"/>
  <c r="G208" i="26"/>
  <c r="G51" i="26"/>
  <c r="G81" i="26"/>
  <c r="G15" i="26"/>
  <c r="G150" i="26"/>
  <c r="G155" i="26"/>
  <c r="G176" i="26"/>
  <c r="G170" i="26"/>
  <c r="G216" i="26"/>
  <c r="G53" i="26"/>
  <c r="G166" i="26"/>
  <c r="G30" i="26"/>
  <c r="G146" i="26"/>
  <c r="G45" i="26"/>
  <c r="G111" i="26"/>
  <c r="G98" i="26"/>
  <c r="G93" i="26"/>
  <c r="G62" i="26"/>
  <c r="G131" i="26"/>
  <c r="G124" i="26"/>
  <c r="G130" i="26"/>
  <c r="G164" i="26"/>
  <c r="G67" i="26"/>
  <c r="G107" i="26"/>
  <c r="G46" i="26"/>
  <c r="G47" i="26"/>
  <c r="G49" i="26"/>
  <c r="G223" i="26"/>
  <c r="G180" i="26"/>
  <c r="G222" i="26"/>
  <c r="G100" i="26"/>
  <c r="G226" i="26"/>
  <c r="G195" i="26"/>
  <c r="G95" i="26"/>
  <c r="G96" i="26"/>
  <c r="N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N2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146" i="24"/>
  <c r="N147" i="24"/>
  <c r="N148" i="24"/>
  <c r="N149" i="24"/>
  <c r="N150" i="24"/>
  <c r="N151" i="24"/>
  <c r="N152" i="24"/>
  <c r="N153" i="24"/>
  <c r="N154" i="24"/>
  <c r="N155" i="24"/>
  <c r="N156" i="24"/>
  <c r="N157" i="24"/>
  <c r="N158" i="24"/>
  <c r="N159" i="24"/>
  <c r="N160" i="24"/>
  <c r="N161" i="24"/>
  <c r="N162" i="24"/>
  <c r="N163" i="24"/>
  <c r="N164" i="24"/>
  <c r="N165" i="24"/>
  <c r="N166" i="24"/>
  <c r="N167" i="24"/>
  <c r="N168" i="24"/>
  <c r="N169" i="24"/>
  <c r="N170" i="24"/>
  <c r="N171" i="24"/>
  <c r="N172" i="24"/>
  <c r="N173" i="24"/>
  <c r="N174" i="24"/>
  <c r="N175" i="24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G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A1D51-11F6-452D-9180-FD5949E3D678}" keepAlive="1" name="Query - astronomy_mass" description="Connection to the 'astronomy_mass' query in the workbook." type="5" refreshedVersion="8" background="1" saveData="1">
    <dbPr connection="Provider=Microsoft.Mashup.OleDb.1;Data Source=$Workbook$;Location=astronomy_mass;Extended Properties=&quot;&quot;" command="SELECT * FROM [astronomy_mass]"/>
  </connection>
  <connection id="2" xr16:uid="{9DEF2725-BE95-42DB-8011-EE64B0104B54}" keepAlive="1" name="Query - astronomy_orbitalPeriods" description="Connection to the 'astronomy_orbitalPeriods' query in the workbook." type="5" refreshedVersion="8" background="1" saveData="1">
    <dbPr connection="Provider=Microsoft.Mashup.OleDb.1;Data Source=$Workbook$;Location=astronomy_orbitalPeriods;Extended Properties=&quot;&quot;" command="SELECT * FROM [astronomy_orbitalPeriods]"/>
  </connection>
  <connection id="3" xr16:uid="{2DF2DB1A-3C47-4F2C-B48E-D96E033CFA98}" keepAlive="1" name="Query - astronomy_surfaceGravity" description="Connection to the 'astronomy_surfaceGravity' query in the workbook." type="5" refreshedVersion="8" background="1" saveData="1">
    <dbPr connection="Provider=Microsoft.Mashup.OleDb.1;Data Source=$Workbook$;Location=astronomy_surfaceGravity;Extended Properties=&quot;&quot;" command="SELECT * FROM [astronomy_surfaceGravity]"/>
  </connection>
  <connection id="4" xr16:uid="{66733DCF-7C0C-4D96-BECF-CE8084ACC54A}" keepAlive="1" name="Query - city_population" description="Connection to the 'city_population' query in the workbook." type="5" refreshedVersion="0" background="1">
    <dbPr connection="Provider=Microsoft.Mashup.OleDb.1;Data Source=$Workbook$;Location=city_population;Extended Properties=&quot;&quot;" command="SELECT * FROM [city_population]"/>
  </connection>
  <connection id="5" xr16:uid="{FB398B2F-8700-4F56-9D2C-4E06186512F7}" keepAlive="1" name="Query - city_population (2)" description="Connection to the 'city_population (2)' query in the workbook." type="5" refreshedVersion="8" background="1" saveData="1">
    <dbPr connection="Provider=Microsoft.Mashup.OleDb.1;Data Source=$Workbook$;Location=&quot;city_population (2)&quot;;Extended Properties=&quot;&quot;" command="SELECT * FROM [city_population (2)]"/>
  </connection>
  <connection id="6" xr16:uid="{55E42BF4-300C-45C5-AC7F-1870BEE498BE}" keepAlive="1" name="Query - city_population (3)" description="Connection to the 'city_population (3)' query in the workbook." type="5" refreshedVersion="8" background="1" saveData="1">
    <dbPr connection="Provider=Microsoft.Mashup.OleDb.1;Data Source=$Workbook$;Location=&quot;city_population (3)&quot;;Extended Properties=&quot;&quot;" command="SELECT * FROM [city_population (3)]"/>
  </connection>
  <connection id="7" xr16:uid="{212DF086-D65B-4F00-933A-DAF41023BE2B}" keepAlive="1" name="Query - country_population" description="Connection to the 'country_population' query in the workbook." type="5" refreshedVersion="0" background="1">
    <dbPr connection="Provider=Microsoft.Mashup.OleDb.1;Data Source=$Workbook$;Location=country_population;Extended Properties=&quot;&quot;" command="SELECT * FROM [country_population]"/>
  </connection>
  <connection id="8" xr16:uid="{8975EEF0-5AB0-47AE-BA8F-A3DCD9B2E09E}" keepAlive="1" name="Query - country_population (2)" description="Connection to the 'country_population (2)' query in the workbook." type="5" refreshedVersion="8" background="1" saveData="1">
    <dbPr connection="Provider=Microsoft.Mashup.OleDb.1;Data Source=$Workbook$;Location=&quot;country_population (2)&quot;;Extended Properties=&quot;&quot;" command="SELECT * FROM [country_population (2)]"/>
  </connection>
  <connection id="9" xr16:uid="{0BB051D9-98C9-432D-8432-02002B1529E4}" keepAlive="1" name="Query - elements_atomicMass" description="Connection to the 'elements_atomicMass' query in the workbook." type="5" refreshedVersion="8" background="1" saveData="1">
    <dbPr connection="Provider=Microsoft.Mashup.OleDb.1;Data Source=$Workbook$;Location=elements_atomicMass;Extended Properties=&quot;&quot;" command="SELECT * FROM [elements_atomicMass]"/>
  </connection>
  <connection id="10" xr16:uid="{61FA63D9-55B0-4184-A034-22426DF72BA3}" keepAlive="1" name="Query - elements_atomicNumber" description="Connection to the 'elements_atomicNumber' query in the workbook." type="5" refreshedVersion="8" background="1" saveData="1">
    <dbPr connection="Provider=Microsoft.Mashup.OleDb.1;Data Source=$Workbook$;Location=elements_atomicNumber;Extended Properties=&quot;&quot;" command="SELECT * FROM [elements_atomicNumber]"/>
  </connection>
  <connection id="11" xr16:uid="{5AED8496-E371-4FB7-B9C0-61C1058036E8}" keepAlive="1" name="Query - elements_meltingPoint" description="Connection to the 'elements_meltingPoint' query in the workbook." type="5" refreshedVersion="8" background="1" saveData="1">
    <dbPr connection="Provider=Microsoft.Mashup.OleDb.1;Data Source=$Workbook$;Location=elements_meltingPoint;Extended Properties=&quot;&quot;" command="SELECT * FROM [elements_meltingPoint]"/>
  </connection>
  <connection id="12" xr16:uid="{9668E6F6-19B5-43CB-BB5D-B7D68652A3CB}" keepAlive="1" name="Query - lake_area" description="Connection to the 'lake_area' query in the workbook." type="5" refreshedVersion="0" background="1">
    <dbPr connection="Provider=Microsoft.Mashup.OleDb.1;Data Source=$Workbook$;Location=lake_area;Extended Properties=&quot;&quot;" command="SELECT * FROM [lake_area]"/>
  </connection>
  <connection id="13" xr16:uid="{AA714954-4481-4438-98D8-0FF1B908BEB9}" keepAlive="1" name="Query - lake_area (2)" description="Connection to the 'lake_area (2)' query in the workbook." type="5" refreshedVersion="0" background="1">
    <dbPr connection="Provider=Microsoft.Mashup.OleDb.1;Data Source=$Workbook$;Location=&quot;lake_area (2)&quot;;Extended Properties=&quot;&quot;" command="SELECT * FROM [lake_area (2)]"/>
  </connection>
  <connection id="14" xr16:uid="{32316732-9944-40E9-908D-A667E189E086}" keepAlive="1" name="Query - lake_area (3)" description="Connection to the 'lake_area (3)' query in the workbook." type="5" refreshedVersion="8" background="1" saveData="1">
    <dbPr connection="Provider=Microsoft.Mashup.OleDb.1;Data Source=$Workbook$;Location=&quot;lake_area (3)&quot;;Extended Properties=&quot;&quot;" command="SELECT * FROM [lake_area (3)]"/>
  </connection>
  <connection id="15" xr16:uid="{22580A67-8BA7-4D74-AB96-CE4948B47FB2}" keepAlive="1" name="Query - mountain_height" description="Connection to the 'mountain_height' query in the workbook." type="5" refreshedVersion="0" background="1">
    <dbPr connection="Provider=Microsoft.Mashup.OleDb.1;Data Source=$Workbook$;Location=mountain_height;Extended Properties=&quot;&quot;" command="SELECT * FROM [mountain_height]"/>
  </connection>
  <connection id="16" xr16:uid="{D45DC7F3-3AC1-424C-960A-1EE3BEB8B4BF}" keepAlive="1" name="Query - mountain_height (2)" description="Connection to the 'mountain_height (2)' query in the workbook." type="5" refreshedVersion="0" background="1">
    <dbPr connection="Provider=Microsoft.Mashup.OleDb.1;Data Source=$Workbook$;Location=&quot;mountain_height (2)&quot;;Extended Properties=&quot;&quot;" command="SELECT * FROM [mountain_height (2)]"/>
  </connection>
  <connection id="17" xr16:uid="{6CDEFFA3-A046-48CA-A5E6-3A67A9B198B0}" keepAlive="1" name="Query - mountain_height (3)" description="Connection to the 'mountain_height (3)' query in the workbook." type="5" refreshedVersion="0" background="1">
    <dbPr connection="Provider=Microsoft.Mashup.OleDb.1;Data Source=$Workbook$;Location=&quot;mountain_height (3)&quot;;Extended Properties=&quot;&quot;" command="SELECT * FROM [mountain_height (3)]"/>
  </connection>
  <connection id="18" xr16:uid="{0580055B-815F-4FA1-B25A-FE2FD5201C3A}" keepAlive="1" name="Query - mountain_height (4)" description="Connection to the 'mountain_height (4)' query in the workbook." type="5" refreshedVersion="8" background="1" saveData="1">
    <dbPr connection="Provider=Microsoft.Mashup.OleDb.1;Data Source=$Workbook$;Location=&quot;mountain_height (4)&quot;;Extended Properties=&quot;&quot;" command="SELECT * FROM [mountain_height (4)]"/>
  </connection>
  <connection id="19" xr16:uid="{6351178B-C1D8-4BCE-B514-43F7154EF785}" keepAlive="1" name="Query - mountainRange_length" description="Connection to the 'mountainRange_length' query in the workbook." type="5" refreshedVersion="8" background="1" saveData="1">
    <dbPr connection="Provider=Microsoft.Mashup.OleDb.1;Data Source=$Workbook$;Location=mountainRange_length;Extended Properties=&quot;&quot;" command="SELECT * FROM [mountainRange_length]"/>
  </connection>
  <connection id="20" xr16:uid="{AEAAF978-1833-4010-9011-A2837C115629}" keepAlive="1" name="Query - query" description="Connection to the 'query' query in the workbook." type="5" refreshedVersion="0" background="1">
    <dbPr connection="Provider=Microsoft.Mashup.OleDb.1;Data Source=$Workbook$;Location=query;Extended Properties=&quot;&quot;" command="SELECT * FROM [query]"/>
  </connection>
  <connection id="21" xr16:uid="{87D8EF1B-AE6D-40E2-9E1C-7BD19E468709}" keepAlive="1" name="Query - query (1)" description="Connection to the 'query (1)' query in the workbook." type="5" refreshedVersion="0" background="1">
    <dbPr connection="Provider=Microsoft.Mashup.OleDb.1;Data Source=$Workbook$;Location=&quot;query (1)&quot;;Extended Properties=&quot;&quot;" command="SELECT * FROM [query (1)]"/>
  </connection>
  <connection id="22" xr16:uid="{4C356D41-1A97-400D-93B2-85B4C7DFAB5D}" keepAlive="1" name="Query - river_dischargeRate" description="Connection to the 'river_dischargeRate' query in the workbook." type="5" refreshedVersion="0" background="1">
    <dbPr connection="Provider=Microsoft.Mashup.OleDb.1;Data Source=$Workbook$;Location=river_dischargeRate;Extended Properties=&quot;&quot;" command="SELECT * FROM [river_dischargeRate]"/>
  </connection>
  <connection id="23" xr16:uid="{21E07A0C-1767-4264-BEB3-6BB8552D6815}" keepAlive="1" name="Query - river_dischargeRate (2)" description="Connection to the 'river_dischargeRate (2)' query in the workbook." type="5" refreshedVersion="0" background="1">
    <dbPr connection="Provider=Microsoft.Mashup.OleDb.1;Data Source=$Workbook$;Location=&quot;river_dischargeRate (2)&quot;;Extended Properties=&quot;&quot;" command="SELECT * FROM [river_dischargeRate (2)]"/>
  </connection>
  <connection id="24" xr16:uid="{46CA6C25-0A17-44B4-A889-2ABF1D7CC5B8}" keepAlive="1" name="Query - river_dischargeRate (3)" description="Connection to the 'river_dischargeRate (3)' query in the workbook." type="5" refreshedVersion="8" background="1" saveData="1">
    <dbPr connection="Provider=Microsoft.Mashup.OleDb.1;Data Source=$Workbook$;Location=&quot;river_dischargeRate (3)&quot;;Extended Properties=&quot;&quot;" command="SELECT * FROM [river_dischargeRate (3)]"/>
  </connection>
  <connection id="25" xr16:uid="{F0DACAF1-CDBD-4789-8616-3E6F39BE2A8D}" keepAlive="1" name="Query - river_length" description="Connection to the 'river_length' query in the workbook." type="5" refreshedVersion="0" background="1">
    <dbPr connection="Provider=Microsoft.Mashup.OleDb.1;Data Source=$Workbook$;Location=river_length;Extended Properties=&quot;&quot;" command="SELECT * FROM [river_length]"/>
  </connection>
  <connection id="26" xr16:uid="{B4246C8B-1A5F-4523-876B-A4BD7271AF06}" keepAlive="1" name="Query - river_length (2)" description="Connection to the 'river_length (2)' query in the workbook." type="5" refreshedVersion="0" background="1">
    <dbPr connection="Provider=Microsoft.Mashup.OleDb.1;Data Source=$Workbook$;Location=&quot;river_length (2)&quot;;Extended Properties=&quot;&quot;" command="SELECT * FROM [river_length (2)]"/>
  </connection>
  <connection id="27" xr16:uid="{4A3E9751-54C3-4EC6-AC9A-2A3D52176FC9}" keepAlive="1" name="Query - river_length (3)" description="Connection to the 'river_length (3)' query in the workbook." type="5" refreshedVersion="8" background="1" saveData="1">
    <dbPr connection="Provider=Microsoft.Mashup.OleDb.1;Data Source=$Workbook$;Location=&quot;river_length (3)&quot;;Extended Properties=&quot;&quot;" command="SELECT * FROM [river_length (3)]"/>
  </connection>
  <connection id="28" xr16:uid="{66A5B9D4-7F21-40AE-B97A-D1CFB7BADE13}" keepAlive="1" name="Query - science_discoveryYear" description="Connection to the 'science_discoveryYear' query in the workbook." type="5" refreshedVersion="8" background="1" saveData="1">
    <dbPr connection="Provider=Microsoft.Mashup.OleDb.1;Data Source=$Workbook$;Location=science_discoveryYear;Extended Properties=&quot;&quot;" command="SELECT * FROM [science_discoveryYear]"/>
  </connection>
  <connection id="29" xr16:uid="{2DC82785-2D81-4FD6-BF2B-BDAABAE6C792}" keepAlive="1" name="Query - science_genomeSize" description="Connection to the 'science_genomeSize' query in the workbook." type="5" refreshedVersion="8" background="1" saveData="1">
    <dbPr connection="Provider=Microsoft.Mashup.OleDb.1;Data Source=$Workbook$;Location=science_genomeSize;Extended Properties=&quot;&quot;" command="SELECT * FROM [science_genomeSize]"/>
  </connection>
  <connection id="30" xr16:uid="{EEE9F278-4BAC-429E-A03F-E8111E9885D0}" keepAlive="1" name="Query - shapes_EulerCharacteristic" description="Connection to the 'shapes_EulerCharacteristic' query in the workbook." type="5" refreshedVersion="8" background="1" saveData="1">
    <dbPr connection="Provider=Microsoft.Mashup.OleDb.1;Data Source=$Workbook$;Location=shapes_EulerCharacteristic;Extended Properties=&quot;&quot;" command="SELECT * FROM [shapes_EulerCharacteristic]"/>
  </connection>
  <connection id="31" xr16:uid="{DE525FB9-D683-4C17-95AE-54FC23CE94E1}" keepAlive="1" name="Query - species_lifeExpectancy" description="Connection to the 'species_lifeExpectancy' query in the workbook." type="5" refreshedVersion="8" background="1" saveData="1">
    <dbPr connection="Provider=Microsoft.Mashup.OleDb.1;Data Source=$Workbook$;Location=species_lifeExpectancy;Extended Properties=&quot;&quot;" command="SELECT * FROM [species_lifeExpectancy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<sst xmlns="http://schemas.openxmlformats.org/spreadsheetml/2006/main" count="11267" uniqueCount="2936">
  <si>
    <t>entity</t>
  </si>
  <si>
    <t>entityLabel</t>
  </si>
  <si>
    <t>category</t>
  </si>
  <si>
    <t>property</t>
  </si>
  <si>
    <t>propertyLabel</t>
  </si>
  <si>
    <t>value</t>
  </si>
  <si>
    <t>sitelinks</t>
  </si>
  <si>
    <t/>
  </si>
  <si>
    <t>dateCreated</t>
  </si>
  <si>
    <t>dateModified</t>
  </si>
  <si>
    <t>duplicate</t>
  </si>
  <si>
    <t>unitLabel</t>
  </si>
  <si>
    <t>entityType</t>
  </si>
  <si>
    <t>question</t>
  </si>
  <si>
    <t>126</t>
  </si>
  <si>
    <t>6</t>
  </si>
  <si>
    <t>21</t>
  </si>
  <si>
    <t>15</t>
  </si>
  <si>
    <t>9</t>
  </si>
  <si>
    <t>160</t>
  </si>
  <si>
    <t>8</t>
  </si>
  <si>
    <t>224</t>
  </si>
  <si>
    <t>31</t>
  </si>
  <si>
    <t>4</t>
  </si>
  <si>
    <t>42</t>
  </si>
  <si>
    <t>5</t>
  </si>
  <si>
    <t>16</t>
  </si>
  <si>
    <t>7</t>
  </si>
  <si>
    <t>12</t>
  </si>
  <si>
    <t>11</t>
  </si>
  <si>
    <t>13</t>
  </si>
  <si>
    <t>2</t>
  </si>
  <si>
    <t>131</t>
  </si>
  <si>
    <t>40</t>
  </si>
  <si>
    <t>14</t>
  </si>
  <si>
    <t>20</t>
  </si>
  <si>
    <t>36</t>
  </si>
  <si>
    <t>33</t>
  </si>
  <si>
    <t>53</t>
  </si>
  <si>
    <t>10</t>
  </si>
  <si>
    <t>2500</t>
  </si>
  <si>
    <t>1</t>
  </si>
  <si>
    <t>2950</t>
  </si>
  <si>
    <t>1940</t>
  </si>
  <si>
    <t>3</t>
  </si>
  <si>
    <t>120</t>
  </si>
  <si>
    <t>550</t>
  </si>
  <si>
    <t>0</t>
  </si>
  <si>
    <t>172</t>
  </si>
  <si>
    <t>2000</t>
  </si>
  <si>
    <t>1380</t>
  </si>
  <si>
    <t>154</t>
  </si>
  <si>
    <t>150</t>
  </si>
  <si>
    <t>146</t>
  </si>
  <si>
    <t>122</t>
  </si>
  <si>
    <t>119</t>
  </si>
  <si>
    <t>108</t>
  </si>
  <si>
    <t>106</t>
  </si>
  <si>
    <t>105</t>
  </si>
  <si>
    <t>102</t>
  </si>
  <si>
    <t>101</t>
  </si>
  <si>
    <t>99</t>
  </si>
  <si>
    <t>97</t>
  </si>
  <si>
    <t>96</t>
  </si>
  <si>
    <t>95</t>
  </si>
  <si>
    <t>70</t>
  </si>
  <si>
    <t>74</t>
  </si>
  <si>
    <t>88</t>
  </si>
  <si>
    <t>87</t>
  </si>
  <si>
    <t>85</t>
  </si>
  <si>
    <t>84</t>
  </si>
  <si>
    <t>82</t>
  </si>
  <si>
    <t>80</t>
  </si>
  <si>
    <t>79</t>
  </si>
  <si>
    <t>78</t>
  </si>
  <si>
    <t>77</t>
  </si>
  <si>
    <t>76</t>
  </si>
  <si>
    <t>75</t>
  </si>
  <si>
    <t>200</t>
  </si>
  <si>
    <t>73</t>
  </si>
  <si>
    <t>71</t>
  </si>
  <si>
    <t>35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</si>
  <si>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</si>
  <si>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</si>
  <si>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</si>
  <si>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</si>
  <si>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</si>
  <si>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</si>
  <si>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</si>
  <si>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</si>
  <si>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</si>
  <si>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</si>
  <si>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</si>
  <si>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</si>
  <si>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</si>
  <si>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400</t>
  </si>
  <si>
    <t>130</t>
  </si>
  <si>
    <t>56</t>
  </si>
  <si>
    <t>55</t>
  </si>
  <si>
    <t>54</t>
  </si>
  <si>
    <t>125</t>
  </si>
  <si>
    <t>162</t>
  </si>
  <si>
    <t>49</t>
  </si>
  <si>
    <t>170</t>
  </si>
  <si>
    <t>30</t>
  </si>
  <si>
    <t>28</t>
  </si>
  <si>
    <t>38</t>
  </si>
  <si>
    <t>13.2</t>
  </si>
  <si>
    <t>18</t>
  </si>
  <si>
    <t>23</t>
  </si>
  <si>
    <t>24</t>
  </si>
  <si>
    <t>26</t>
  </si>
  <si>
    <t>25</t>
  </si>
  <si>
    <t>13.9</t>
  </si>
  <si>
    <t>34</t>
  </si>
  <si>
    <t>2.5</t>
  </si>
  <si>
    <t>27</t>
  </si>
  <si>
    <t>11.2</t>
  </si>
  <si>
    <t>43</t>
  </si>
  <si>
    <t>211</t>
  </si>
  <si>
    <t>109</t>
  </si>
  <si>
    <t>45</t>
  </si>
  <si>
    <t>37</t>
  </si>
  <si>
    <t>419</t>
  </si>
  <si>
    <t>22</t>
  </si>
  <si>
    <t>8.7</t>
  </si>
  <si>
    <t>250</t>
  </si>
  <si>
    <t>44</t>
  </si>
  <si>
    <t>19</t>
  </si>
  <si>
    <t>128</t>
  </si>
  <si>
    <t>roundedValue</t>
  </si>
  <si>
    <t>500</t>
  </si>
  <si>
    <t>22000</t>
  </si>
  <si>
    <t>800</t>
  </si>
  <si>
    <t>2.7</t>
  </si>
  <si>
    <t>3800</t>
  </si>
  <si>
    <t>140</t>
  </si>
  <si>
    <t>100</t>
  </si>
  <si>
    <t>110</t>
  </si>
  <si>
    <t>186</t>
  </si>
  <si>
    <t>450</t>
  </si>
  <si>
    <t>900</t>
  </si>
  <si>
    <t>300</t>
  </si>
  <si>
    <t>340</t>
  </si>
  <si>
    <t>1000</t>
  </si>
  <si>
    <t>51</t>
  </si>
  <si>
    <t>17</t>
  </si>
  <si>
    <t>3.7</t>
  </si>
  <si>
    <t>5.4</t>
  </si>
  <si>
    <t>0.17</t>
  </si>
  <si>
    <t>0.3</t>
  </si>
  <si>
    <t>2.4</t>
  </si>
  <si>
    <t>0.4</t>
  </si>
  <si>
    <t>1.9</t>
  </si>
  <si>
    <t>1.7</t>
  </si>
  <si>
    <t>1950</t>
  </si>
  <si>
    <t>0.94</t>
  </si>
  <si>
    <t>1.4</t>
  </si>
  <si>
    <t>1.3</t>
  </si>
  <si>
    <t>2.8</t>
  </si>
  <si>
    <t>1.1</t>
  </si>
  <si>
    <t>50</t>
  </si>
  <si>
    <t>3.5</t>
  </si>
  <si>
    <t>2.1</t>
  </si>
  <si>
    <t>12.5</t>
  </si>
  <si>
    <t>0.1</t>
  </si>
  <si>
    <t>32</t>
  </si>
  <si>
    <t>48</t>
  </si>
  <si>
    <t>29</t>
  </si>
  <si>
    <t>46</t>
  </si>
  <si>
    <t>350</t>
  </si>
  <si>
    <t>6.5</t>
  </si>
  <si>
    <t>93</t>
  </si>
  <si>
    <t>39</t>
  </si>
  <si>
    <t>660</t>
  </si>
  <si>
    <t>7.3</t>
  </si>
  <si>
    <t>4.5</t>
  </si>
  <si>
    <t>2.6</t>
  </si>
  <si>
    <t>41</t>
  </si>
  <si>
    <t>180</t>
  </si>
  <si>
    <t>5.5</t>
  </si>
  <si>
    <t>1.22</t>
  </si>
  <si>
    <t>1.78</t>
  </si>
  <si>
    <t>169</t>
  </si>
  <si>
    <t>1700</t>
  </si>
  <si>
    <t>165</t>
  </si>
  <si>
    <t>135</t>
  </si>
  <si>
    <t>7000</t>
  </si>
  <si>
    <t>132</t>
  </si>
  <si>
    <t>113</t>
  </si>
  <si>
    <t>83</t>
  </si>
  <si>
    <t>3500</t>
  </si>
  <si>
    <t>1350</t>
  </si>
  <si>
    <t>47</t>
  </si>
  <si>
    <t>145</t>
  </si>
  <si>
    <t>2.13</t>
  </si>
  <si>
    <t>1300</t>
  </si>
  <si>
    <t>370</t>
  </si>
  <si>
    <t>1800</t>
  </si>
  <si>
    <t>http://www.wikidata.org/entity/Q897</t>
  </si>
  <si>
    <t>gold</t>
  </si>
  <si>
    <t>Science</t>
  </si>
  <si>
    <t>http://www.wikidata.org/prop/direct/P2067</t>
  </si>
  <si>
    <t>196.96657</t>
  </si>
  <si>
    <t>dalton</t>
  </si>
  <si>
    <t>264</t>
  </si>
  <si>
    <t>2024-11-17T03:50:28Z</t>
  </si>
  <si>
    <t>http://www.wikidata.org/entity/Q677</t>
  </si>
  <si>
    <t>iron</t>
  </si>
  <si>
    <t>55.845</t>
  </si>
  <si>
    <t>242</t>
  </si>
  <si>
    <t>2024-11-24T12:09:33Z</t>
  </si>
  <si>
    <t>http://www.wikidata.org/entity/Q556</t>
  </si>
  <si>
    <t>hydrogen</t>
  </si>
  <si>
    <t>1.008</t>
  </si>
  <si>
    <t>230</t>
  </si>
  <si>
    <t>2024-11-18T13:17:30Z</t>
  </si>
  <si>
    <t>http://www.wikidata.org/entity/Q629</t>
  </si>
  <si>
    <t>oxygen</t>
  </si>
  <si>
    <t>15.999</t>
  </si>
  <si>
    <t>2024-11-23T14:38:50Z</t>
  </si>
  <si>
    <t>http://www.wikidata.org/entity/Q1090</t>
  </si>
  <si>
    <t>silver</t>
  </si>
  <si>
    <t>107.8682</t>
  </si>
  <si>
    <t>2024-11-20T23:01:04Z</t>
  </si>
  <si>
    <t>http://www.wikidata.org/entity/Q753</t>
  </si>
  <si>
    <t>copper</t>
  </si>
  <si>
    <t>63.546</t>
  </si>
  <si>
    <t>218</t>
  </si>
  <si>
    <t>2024-11-17T03:47:01Z</t>
  </si>
  <si>
    <t>http://www.wikidata.org/entity/Q623</t>
  </si>
  <si>
    <t>carbon</t>
  </si>
  <si>
    <t>12.011</t>
  </si>
  <si>
    <t>2024-10-29T10:09:48Z</t>
  </si>
  <si>
    <t>http://www.wikidata.org/entity/Q560</t>
  </si>
  <si>
    <t>helium</t>
  </si>
  <si>
    <t>4.002602</t>
  </si>
  <si>
    <t>201</t>
  </si>
  <si>
    <t>2024-10-29T10:08:52Z</t>
  </si>
  <si>
    <t>http://www.wikidata.org/entity/Q663</t>
  </si>
  <si>
    <t>aluminium</t>
  </si>
  <si>
    <t>26.9815384</t>
  </si>
  <si>
    <t>2024-11-19T21:11:48Z</t>
  </si>
  <si>
    <t>http://www.wikidata.org/entity/Q627</t>
  </si>
  <si>
    <t>nitrogen</t>
  </si>
  <si>
    <t>14.007</t>
  </si>
  <si>
    <t>198</t>
  </si>
  <si>
    <t>2024-11-02T16:52:22Z</t>
  </si>
  <si>
    <t>http://www.wikidata.org/entity/Q568</t>
  </si>
  <si>
    <t>lithium</t>
  </si>
  <si>
    <t>6.94</t>
  </si>
  <si>
    <t>192</t>
  </si>
  <si>
    <t>2024-10-29T10:09:05Z</t>
  </si>
  <si>
    <t>http://www.wikidata.org/entity/Q682</t>
  </si>
  <si>
    <t>sulfur</t>
  </si>
  <si>
    <t>32.06</t>
  </si>
  <si>
    <t>187</t>
  </si>
  <si>
    <t>2024-10-29T09:51:35Z</t>
  </si>
  <si>
    <t>http://www.wikidata.org/entity/Q708</t>
  </si>
  <si>
    <t>lead</t>
  </si>
  <si>
    <t>207.2</t>
  </si>
  <si>
    <t>2024-11-17T03:44:19Z</t>
  </si>
  <si>
    <t>http://www.wikidata.org/entity/Q1096</t>
  </si>
  <si>
    <t>tin</t>
  </si>
  <si>
    <t>118.71</t>
  </si>
  <si>
    <t>183</t>
  </si>
  <si>
    <t>2024-11-17T03:43:14Z</t>
  </si>
  <si>
    <t>http://www.wikidata.org/entity/Q925</t>
  </si>
  <si>
    <t>mercury</t>
  </si>
  <si>
    <t>200.592</t>
  </si>
  <si>
    <t>181</t>
  </si>
  <si>
    <t>2024-11-17T22:04:48Z</t>
  </si>
  <si>
    <t>http://www.wikidata.org/entity/Q569</t>
  </si>
  <si>
    <t>beryllium</t>
  </si>
  <si>
    <t>9.0121831</t>
  </si>
  <si>
    <t>179</t>
  </si>
  <si>
    <t>2024-10-29T10:09:16Z</t>
  </si>
  <si>
    <t>http://www.wikidata.org/entity/Q658</t>
  </si>
  <si>
    <t>sodium</t>
  </si>
  <si>
    <t>22.98976928</t>
  </si>
  <si>
    <t>2024-11-16T15:09:30Z</t>
  </si>
  <si>
    <t>http://www.wikidata.org/entity/Q706</t>
  </si>
  <si>
    <t>calcium</t>
  </si>
  <si>
    <t>40.078</t>
  </si>
  <si>
    <t>178</t>
  </si>
  <si>
    <t>2024-11-17T03:39:45Z</t>
  </si>
  <si>
    <t>http://www.wikidata.org/entity/Q654</t>
  </si>
  <si>
    <t>neon</t>
  </si>
  <si>
    <t>20.1797</t>
  </si>
  <si>
    <t>177</t>
  </si>
  <si>
    <t>2024-10-29T09:50:16Z</t>
  </si>
  <si>
    <t>http://www.wikidata.org/entity/Q674</t>
  </si>
  <si>
    <t>phosphorus</t>
  </si>
  <si>
    <t>30.973761998</t>
  </si>
  <si>
    <t>173</t>
  </si>
  <si>
    <t>2024-10-29T09:51:24Z</t>
  </si>
  <si>
    <t>http://www.wikidata.org/entity/Q1098</t>
  </si>
  <si>
    <t>uranium</t>
  </si>
  <si>
    <t>238.02891</t>
  </si>
  <si>
    <t>2024-11-07T10:14:19Z</t>
  </si>
  <si>
    <t>http://www.wikidata.org/entity/Q670</t>
  </si>
  <si>
    <t>silicon</t>
  </si>
  <si>
    <t>28.085</t>
  </si>
  <si>
    <t>2024-10-29T09:51:10Z</t>
  </si>
  <si>
    <t>http://www.wikidata.org/entity/Q758</t>
  </si>
  <si>
    <t>zinc</t>
  </si>
  <si>
    <t>65.38</t>
  </si>
  <si>
    <t>2024-11-17T03:42:07Z</t>
  </si>
  <si>
    <t>http://www.wikidata.org/entity/Q650</t>
  </si>
  <si>
    <t>fluorine</t>
  </si>
  <si>
    <t>18.998403162</t>
  </si>
  <si>
    <t>171</t>
  </si>
  <si>
    <t>2024-11-18T08:16:46Z</t>
  </si>
  <si>
    <t>http://www.wikidata.org/entity/Q688</t>
  </si>
  <si>
    <t>chlorine</t>
  </si>
  <si>
    <t>35.45</t>
  </si>
  <si>
    <t>2024-10-29T09:51:46Z</t>
  </si>
  <si>
    <t>http://www.wikidata.org/entity/Q618</t>
  </si>
  <si>
    <t>boron</t>
  </si>
  <si>
    <t>10.81</t>
  </si>
  <si>
    <t>2024-11-22T19:47:17Z</t>
  </si>
  <si>
    <t>http://www.wikidata.org/entity/Q660</t>
  </si>
  <si>
    <t>magnesium</t>
  </si>
  <si>
    <t>24.305</t>
  </si>
  <si>
    <t>2024-11-18T10:32:34Z</t>
  </si>
  <si>
    <t>http://www.wikidata.org/entity/Q703</t>
  </si>
  <si>
    <t>potassium</t>
  </si>
  <si>
    <t>39.0983</t>
  </si>
  <si>
    <t>2024-10-28T10:56:43Z</t>
  </si>
  <si>
    <t>http://www.wikidata.org/entity/Q696</t>
  </si>
  <si>
    <t>argon</t>
  </si>
  <si>
    <t>39.95</t>
  </si>
  <si>
    <t>166</t>
  </si>
  <si>
    <t>2024-10-29T09:38:53Z</t>
  </si>
  <si>
    <t>http://www.wikidata.org/entity/Q716</t>
  </si>
  <si>
    <t>titanium</t>
  </si>
  <si>
    <t>47.867</t>
  </si>
  <si>
    <t>161</t>
  </si>
  <si>
    <t>2024-11-18T08:34:54Z</t>
  </si>
  <si>
    <t>http://www.wikidata.org/entity/Q725</t>
  </si>
  <si>
    <t>chromium</t>
  </si>
  <si>
    <t>51.9961</t>
  </si>
  <si>
    <t>2024-11-17T22:06:22Z</t>
  </si>
  <si>
    <t>http://www.wikidata.org/entity/Q871</t>
  </si>
  <si>
    <t>arsenic</t>
  </si>
  <si>
    <t>74.921595</t>
  </si>
  <si>
    <t>2024-11-19T14:03:55Z</t>
  </si>
  <si>
    <t>http://www.wikidata.org/entity/Q1103</t>
  </si>
  <si>
    <t>iodine</t>
  </si>
  <si>
    <t>126.90447</t>
  </si>
  <si>
    <t>2024-10-29T09:57:11Z</t>
  </si>
  <si>
    <t>http://www.wikidata.org/entity/Q731</t>
  </si>
  <si>
    <t>manganese</t>
  </si>
  <si>
    <t>54.938043</t>
  </si>
  <si>
    <t>158</t>
  </si>
  <si>
    <t>2024-11-04T13:30:41Z</t>
  </si>
  <si>
    <t>http://www.wikidata.org/entity/Q740</t>
  </si>
  <si>
    <t>cobalt</t>
  </si>
  <si>
    <t>58.933194</t>
  </si>
  <si>
    <t>2024-11-11T14:06:33Z</t>
  </si>
  <si>
    <t>http://www.wikidata.org/entity/Q744</t>
  </si>
  <si>
    <t>nickel</t>
  </si>
  <si>
    <t>58.6934</t>
  </si>
  <si>
    <t>2024-11-04T16:33:38Z</t>
  </si>
  <si>
    <t>http://www.wikidata.org/entity/Q880</t>
  </si>
  <si>
    <t>platinum</t>
  </si>
  <si>
    <t>195.084</t>
  </si>
  <si>
    <t>156</t>
  </si>
  <si>
    <t>2024-11-19T16:49:30Z</t>
  </si>
  <si>
    <t>http://www.wikidata.org/entity/Q888</t>
  </si>
  <si>
    <t>krypton</t>
  </si>
  <si>
    <t>83.798</t>
  </si>
  <si>
    <t>2024-10-29T13:25:43Z</t>
  </si>
  <si>
    <t>http://www.wikidata.org/entity/Q1112</t>
  </si>
  <si>
    <t>barium</t>
  </si>
  <si>
    <t>137.327</t>
  </si>
  <si>
    <t>155</t>
  </si>
  <si>
    <t>2024-10-29T09:57:44Z</t>
  </si>
  <si>
    <t>http://www.wikidata.org/entity/Q722</t>
  </si>
  <si>
    <t>vanadium</t>
  </si>
  <si>
    <t>50.9415</t>
  </si>
  <si>
    <t>2024-10-29T19:00:16Z</t>
  </si>
  <si>
    <t>http://www.wikidata.org/entity/Q861</t>
  </si>
  <si>
    <t>gallium</t>
  </si>
  <si>
    <t>69.723</t>
  </si>
  <si>
    <t>153</t>
  </si>
  <si>
    <t>2024-11-18T08:38:25Z</t>
  </si>
  <si>
    <t>http://www.wikidata.org/entity/Q879</t>
  </si>
  <si>
    <t>bromine</t>
  </si>
  <si>
    <t>79.904</t>
  </si>
  <si>
    <t>2024-10-29T09:54:21Z</t>
  </si>
  <si>
    <t>http://www.wikidata.org/entity/Q876</t>
  </si>
  <si>
    <t>selenium</t>
  </si>
  <si>
    <t>78.971</t>
  </si>
  <si>
    <t>152</t>
  </si>
  <si>
    <t>2024-10-29T13:28:23Z</t>
  </si>
  <si>
    <t>http://www.wikidata.org/entity/Q1091</t>
  </si>
  <si>
    <t>cadmium</t>
  </si>
  <si>
    <t>112.414</t>
  </si>
  <si>
    <t>151</t>
  </si>
  <si>
    <t>2024-10-31T09:39:34Z</t>
  </si>
  <si>
    <t>http://www.wikidata.org/entity/Q1106</t>
  </si>
  <si>
    <t>xenon</t>
  </si>
  <si>
    <t>131.293</t>
  </si>
  <si>
    <t>2024-10-30T15:22:43Z</t>
  </si>
  <si>
    <t>http://www.wikidata.org/entity/Q1099</t>
  </si>
  <si>
    <t>antimony</t>
  </si>
  <si>
    <t>121.76</t>
  </si>
  <si>
    <t>2024-11-11T05:16:05Z</t>
  </si>
  <si>
    <t>http://www.wikidata.org/entity/Q1108</t>
  </si>
  <si>
    <t>caesium</t>
  </si>
  <si>
    <t>132.90545196</t>
  </si>
  <si>
    <t>2024-11-18T08:40:11Z</t>
  </si>
  <si>
    <t>http://www.wikidata.org/entity/Q713</t>
  </si>
  <si>
    <t>scandium</t>
  </si>
  <si>
    <t>44.955907</t>
  </si>
  <si>
    <t>149</t>
  </si>
  <si>
    <t>2024-11-18T08:35:15Z</t>
  </si>
  <si>
    <t>http://www.wikidata.org/entity/Q743</t>
  </si>
  <si>
    <t>tungsten</t>
  </si>
  <si>
    <t>183.84</t>
  </si>
  <si>
    <t>2024-11-18T08:38:23Z</t>
  </si>
  <si>
    <t>http://www.wikidata.org/entity/Q938</t>
  </si>
  <si>
    <t>strontium</t>
  </si>
  <si>
    <t>87.62</t>
  </si>
  <si>
    <t>2024-10-30T15:24:15Z</t>
  </si>
  <si>
    <t>http://www.wikidata.org/entity/Q877</t>
  </si>
  <si>
    <t>iridium</t>
  </si>
  <si>
    <t>192.217</t>
  </si>
  <si>
    <t>148</t>
  </si>
  <si>
    <t>2024-11-11T14:07:08Z</t>
  </si>
  <si>
    <t>http://www.wikidata.org/entity/Q895</t>
  </si>
  <si>
    <t>rubidium</t>
  </si>
  <si>
    <t>85.4678</t>
  </si>
  <si>
    <t>2024-11-18T08:39:55Z</t>
  </si>
  <si>
    <t>http://www.wikidata.org/entity/Q867</t>
  </si>
  <si>
    <t>germanium</t>
  </si>
  <si>
    <t>72.63</t>
  </si>
  <si>
    <t>147</t>
  </si>
  <si>
    <t>2024-10-30T08:04:36Z</t>
  </si>
  <si>
    <t>http://www.wikidata.org/entity/Q942</t>
  </si>
  <si>
    <t>bismuth</t>
  </si>
  <si>
    <t>208.9804</t>
  </si>
  <si>
    <t>2024-10-30T15:30:17Z</t>
  </si>
  <si>
    <t>http://www.wikidata.org/entity/Q751</t>
  </si>
  <si>
    <t>osmium</t>
  </si>
  <si>
    <t>190.23</t>
  </si>
  <si>
    <t>2024-11-18T08:38:55Z</t>
  </si>
  <si>
    <t>http://www.wikidata.org/entity/Q1046</t>
  </si>
  <si>
    <t>niobium</t>
  </si>
  <si>
    <t>92.90637</t>
  </si>
  <si>
    <t>2024-11-18T08:39:10Z</t>
  </si>
  <si>
    <t>http://www.wikidata.org/entity/Q1053</t>
  </si>
  <si>
    <t>molybdenum</t>
  </si>
  <si>
    <t>95.95</t>
  </si>
  <si>
    <t>144</t>
  </si>
  <si>
    <t>2024-10-29T09:48:27Z</t>
  </si>
  <si>
    <t>http://www.wikidata.org/entity/Q1089</t>
  </si>
  <si>
    <t>palladium</t>
  </si>
  <si>
    <t>106.42</t>
  </si>
  <si>
    <t>2024-10-30T15:29:56Z</t>
  </si>
  <si>
    <t>http://www.wikidata.org/entity/Q1119</t>
  </si>
  <si>
    <t>hafnium</t>
  </si>
  <si>
    <t>178.486</t>
  </si>
  <si>
    <t>2024-11-18T08:37:55Z</t>
  </si>
  <si>
    <t>http://www.wikidata.org/entity/Q1100</t>
  </si>
  <si>
    <t>tellurium</t>
  </si>
  <si>
    <t>127.6</t>
  </si>
  <si>
    <t>143</t>
  </si>
  <si>
    <t>2024-10-30T15:22:10Z</t>
  </si>
  <si>
    <t>http://www.wikidata.org/entity/Q1123</t>
  </si>
  <si>
    <t>tantalum</t>
  </si>
  <si>
    <t>180.94788</t>
  </si>
  <si>
    <t>2024-11-18T08:38:20Z</t>
  </si>
  <si>
    <t>http://www.wikidata.org/entity/Q941</t>
  </si>
  <si>
    <t>yttrium</t>
  </si>
  <si>
    <t>88.905838</t>
  </si>
  <si>
    <t>142</t>
  </si>
  <si>
    <t>2024-11-16T11:39:33Z</t>
  </si>
  <si>
    <t>http://www.wikidata.org/entity/Q1038</t>
  </si>
  <si>
    <t>zirconium</t>
  </si>
  <si>
    <t>2024-11-19T18:59:10Z</t>
  </si>
  <si>
    <t>91.224</t>
  </si>
  <si>
    <t>http://www.wikidata.org/entity/Q1054</t>
  </si>
  <si>
    <t>technetium</t>
  </si>
  <si>
    <t>97.907</t>
  </si>
  <si>
    <t>2024-11-18T08:34:53Z</t>
  </si>
  <si>
    <t>http://www.wikidata.org/entity/Q1087</t>
  </si>
  <si>
    <t>rhodium</t>
  </si>
  <si>
    <t>102.90549</t>
  </si>
  <si>
    <t>2024-11-18T08:36:55Z</t>
  </si>
  <si>
    <t>http://www.wikidata.org/entity/Q1094</t>
  </si>
  <si>
    <t>indium</t>
  </si>
  <si>
    <t>114.818</t>
  </si>
  <si>
    <t>2024-11-18T08:38:28Z</t>
  </si>
  <si>
    <t>http://www.wikidata.org/entity/Q1115</t>
  </si>
  <si>
    <t>thorium</t>
  </si>
  <si>
    <t>232.0377</t>
  </si>
  <si>
    <t>2024-10-29T10:02:50Z</t>
  </si>
  <si>
    <t>http://www.wikidata.org/entity/Q737</t>
  </si>
  <si>
    <t>rhenium</t>
  </si>
  <si>
    <t>186.207</t>
  </si>
  <si>
    <t>141</t>
  </si>
  <si>
    <t>2024-11-18T08:39:12Z</t>
  </si>
  <si>
    <t>http://www.wikidata.org/entity/Q932</t>
  </si>
  <si>
    <t>thallium</t>
  </si>
  <si>
    <t>204.38</t>
  </si>
  <si>
    <t>2024-10-31T09:40:33Z</t>
  </si>
  <si>
    <t>http://www.wikidata.org/entity/Q1086</t>
  </si>
  <si>
    <t>ruthenium</t>
  </si>
  <si>
    <t>101.07</t>
  </si>
  <si>
    <t>2024-11-18T08:36:03Z</t>
  </si>
  <si>
    <t>http://www.wikidata.org/entity/Q1121</t>
  </si>
  <si>
    <t>actinium</t>
  </si>
  <si>
    <t>227.028</t>
  </si>
  <si>
    <t>2024-10-31T09:42:45Z</t>
  </si>
  <si>
    <t>http://www.wikidata.org/entity/Q1801</t>
  </si>
  <si>
    <t>lanthanum</t>
  </si>
  <si>
    <t>138.90547</t>
  </si>
  <si>
    <t>2024-11-21T12:12:20Z</t>
  </si>
  <si>
    <t>http://www.wikidata.org/entity/Q1396</t>
  </si>
  <si>
    <t>europium</t>
  </si>
  <si>
    <t>151.964</t>
  </si>
  <si>
    <t>138</t>
  </si>
  <si>
    <t>2024-10-29T09:58:47Z</t>
  </si>
  <si>
    <t>http://www.wikidata.org/entity/Q1109</t>
  </si>
  <si>
    <t>protactinium</t>
  </si>
  <si>
    <t>231.03588</t>
  </si>
  <si>
    <t>2024-11-06T02:25:07Z</t>
  </si>
  <si>
    <t>http://www.wikidata.org/entity/Q1385</t>
  </si>
  <si>
    <t>cerium</t>
  </si>
  <si>
    <t>140.116</t>
  </si>
  <si>
    <t>2024-10-29T09:58:03Z</t>
  </si>
  <si>
    <t>http://www.wikidata.org/entity/Q1819</t>
  </si>
  <si>
    <t>samarium</t>
  </si>
  <si>
    <t>150.36</t>
  </si>
  <si>
    <t>2024-10-29T09:58:38Z</t>
  </si>
  <si>
    <t>http://www.wikidata.org/entity/Q1857</t>
  </si>
  <si>
    <t>lutetium</t>
  </si>
  <si>
    <t>2024-11-19T18:57:27Z</t>
  </si>
  <si>
    <t>174.9668</t>
  </si>
  <si>
    <t>http://www.wikidata.org/entity/Q1872</t>
  </si>
  <si>
    <t>americium</t>
  </si>
  <si>
    <t>243</t>
  </si>
  <si>
    <t>2024-10-29T10:03:35Z</t>
  </si>
  <si>
    <t>http://www.wikidata.org/entity/Q1386</t>
  </si>
  <si>
    <t>praseodymium</t>
  </si>
  <si>
    <t>140.90766</t>
  </si>
  <si>
    <t>133</t>
  </si>
  <si>
    <t>2024-10-29T09:58:11Z</t>
  </si>
  <si>
    <t>http://www.wikidata.org/entity/Q1388</t>
  </si>
  <si>
    <t>neodymium</t>
  </si>
  <si>
    <t>144.242</t>
  </si>
  <si>
    <t>2024-10-29T09:58:20Z</t>
  </si>
  <si>
    <t>http://www.wikidata.org/entity/Q1832</t>
  </si>
  <si>
    <t>gadolinium</t>
  </si>
  <si>
    <t>2024-11-19T18:55:52Z</t>
  </si>
  <si>
    <t>157.25</t>
  </si>
  <si>
    <t>http://www.wikidata.org/entity/Q1876</t>
  </si>
  <si>
    <t>curium</t>
  </si>
  <si>
    <t>247.07</t>
  </si>
  <si>
    <t>2024-10-29T10:03:45Z</t>
  </si>
  <si>
    <t>http://www.wikidata.org/entity/Q1896</t>
  </si>
  <si>
    <t>fermium</t>
  </si>
  <si>
    <t>257.095</t>
  </si>
  <si>
    <t>2024-10-29T10:04:23Z</t>
  </si>
  <si>
    <t>http://www.wikidata.org/entity/Q1843</t>
  </si>
  <si>
    <t>dysprosium</t>
  </si>
  <si>
    <t>162.5</t>
  </si>
  <si>
    <t>2024-11-16T11:04:39Z</t>
  </si>
  <si>
    <t>http://www.wikidata.org/entity/Q1838</t>
  </si>
  <si>
    <t>terbium</t>
  </si>
  <si>
    <t>158.925354</t>
  </si>
  <si>
    <t>2024-10-29T09:59:06Z</t>
  </si>
  <si>
    <t>http://www.wikidata.org/entity/Q1849</t>
  </si>
  <si>
    <t>erbium</t>
  </si>
  <si>
    <t>167.259</t>
  </si>
  <si>
    <t>2024-10-29T09:59:35Z</t>
  </si>
  <si>
    <t>http://www.wikidata.org/entity/Q1855</t>
  </si>
  <si>
    <t>ytterbium</t>
  </si>
  <si>
    <t>173.045</t>
  </si>
  <si>
    <t>2024-10-29T09:59:53Z</t>
  </si>
  <si>
    <t>http://www.wikidata.org/entity/Q1846</t>
  </si>
  <si>
    <t>holmium</t>
  </si>
  <si>
    <t>164.930329</t>
  </si>
  <si>
    <t>129</t>
  </si>
  <si>
    <t>2024-10-29T09:59:26Z</t>
  </si>
  <si>
    <t>http://www.wikidata.org/entity/Q1853</t>
  </si>
  <si>
    <t>thulium</t>
  </si>
  <si>
    <t>168.934219</t>
  </si>
  <si>
    <t>127</t>
  </si>
  <si>
    <t>2024-10-29T09:59:44Z</t>
  </si>
  <si>
    <t>http://www.wikidata.org/entity/Q1302</t>
  </si>
  <si>
    <t>flerovium</t>
  </si>
  <si>
    <t>289.191</t>
  </si>
  <si>
    <t>124</t>
  </si>
  <si>
    <t>2024-10-29T10:07:18Z</t>
  </si>
  <si>
    <t>atomic mass</t>
  </si>
  <si>
    <t>chemical element</t>
  </si>
  <si>
    <t>http://www.wikidata.org/prop/direct/P1086</t>
  </si>
  <si>
    <t>52</t>
  </si>
  <si>
    <t>http://www.wikidata.org/entity/Q1809</t>
  </si>
  <si>
    <t>promethium</t>
  </si>
  <si>
    <t>134</t>
  </si>
  <si>
    <t>2024-10-29T09:58:29Z</t>
  </si>
  <si>
    <t>72</t>
  </si>
  <si>
    <t>81</t>
  </si>
  <si>
    <t>http://www.wikidata.org/entity/Q979</t>
  </si>
  <si>
    <t>polonium</t>
  </si>
  <si>
    <t>2024-10-29T13:33:25Z</t>
  </si>
  <si>
    <t>http://www.wikidata.org/entity/Q999</t>
  </si>
  <si>
    <t>astatine</t>
  </si>
  <si>
    <t>2024-10-30T15:30:56Z</t>
  </si>
  <si>
    <t>http://www.wikidata.org/entity/Q1133</t>
  </si>
  <si>
    <t>radon</t>
  </si>
  <si>
    <t>86</t>
  </si>
  <si>
    <t>2024-11-01T20:35:19Z</t>
  </si>
  <si>
    <t>http://www.wikidata.org/entity/Q671</t>
  </si>
  <si>
    <t>francium</t>
  </si>
  <si>
    <t>2024-10-31T09:42:24Z</t>
  </si>
  <si>
    <t>http://www.wikidata.org/entity/Q1128</t>
  </si>
  <si>
    <t>radium</t>
  </si>
  <si>
    <t>2024-10-31T09:42:15Z</t>
  </si>
  <si>
    <t>89</t>
  </si>
  <si>
    <t>90</t>
  </si>
  <si>
    <t>91</t>
  </si>
  <si>
    <t>92</t>
  </si>
  <si>
    <t>http://www.wikidata.org/entity/Q1105</t>
  </si>
  <si>
    <t>neptunium</t>
  </si>
  <si>
    <t>2024-10-30T15:24:54Z</t>
  </si>
  <si>
    <t>http://www.wikidata.org/entity/Q1102</t>
  </si>
  <si>
    <t>plutonium</t>
  </si>
  <si>
    <t>94</t>
  </si>
  <si>
    <t>2024-11-01T10:48:43Z</t>
  </si>
  <si>
    <t>http://www.wikidata.org/entity/Q1882</t>
  </si>
  <si>
    <t>berkelium</t>
  </si>
  <si>
    <t>2024-10-29T10:03:54Z</t>
  </si>
  <si>
    <t>http://www.wikidata.org/entity/Q1888</t>
  </si>
  <si>
    <t>californium</t>
  </si>
  <si>
    <t>98</t>
  </si>
  <si>
    <t>2024-11-03T09:08:37Z</t>
  </si>
  <si>
    <t>http://www.wikidata.org/entity/Q1892</t>
  </si>
  <si>
    <t>einsteinium</t>
  </si>
  <si>
    <t>2024-10-29T10:04:14Z</t>
  </si>
  <si>
    <t>http://www.wikidata.org/entity/Q1898</t>
  </si>
  <si>
    <t>mendelevium</t>
  </si>
  <si>
    <t>2024-10-29T10:04:32Z</t>
  </si>
  <si>
    <t>http://www.wikidata.org/entity/Q1901</t>
  </si>
  <si>
    <t>nobelium</t>
  </si>
  <si>
    <t>2024-11-08T12:40:46Z</t>
  </si>
  <si>
    <t>http://www.wikidata.org/entity/Q1905</t>
  </si>
  <si>
    <t>lawrencium</t>
  </si>
  <si>
    <t>103</t>
  </si>
  <si>
    <t>2024-10-29T10:04:52Z</t>
  </si>
  <si>
    <t>http://www.wikidata.org/entity/Q1226</t>
  </si>
  <si>
    <t>rutherfordium</t>
  </si>
  <si>
    <t>104</t>
  </si>
  <si>
    <t>137</t>
  </si>
  <si>
    <t>2024-10-29T10:05:21Z</t>
  </si>
  <si>
    <t>http://www.wikidata.org/entity/Q1232</t>
  </si>
  <si>
    <t>dubnium</t>
  </si>
  <si>
    <t>2024-10-29T10:05:32Z</t>
  </si>
  <si>
    <t>http://www.wikidata.org/entity/Q1234</t>
  </si>
  <si>
    <t>seaborgium</t>
  </si>
  <si>
    <t>2024-10-29T10:05:48Z</t>
  </si>
  <si>
    <t>http://www.wikidata.org/entity/Q1249</t>
  </si>
  <si>
    <t>bohrium</t>
  </si>
  <si>
    <t>107</t>
  </si>
  <si>
    <t>2024-10-29T10:05:58Z</t>
  </si>
  <si>
    <t>http://www.wikidata.org/entity/Q1252</t>
  </si>
  <si>
    <t>hassium</t>
  </si>
  <si>
    <t>2024-10-29T10:06:07Z</t>
  </si>
  <si>
    <t>http://www.wikidata.org/entity/Q1258</t>
  </si>
  <si>
    <t>meitnerium</t>
  </si>
  <si>
    <t>2024-10-29T10:06:17Z</t>
  </si>
  <si>
    <t>http://www.wikidata.org/entity/Q1266</t>
  </si>
  <si>
    <t>darmstadtium</t>
  </si>
  <si>
    <t>2024-10-29T10:06:26Z</t>
  </si>
  <si>
    <t>http://www.wikidata.org/entity/Q1272</t>
  </si>
  <si>
    <t>roentgenium</t>
  </si>
  <si>
    <t>111</t>
  </si>
  <si>
    <t>2024-10-29T10:06:35Z</t>
  </si>
  <si>
    <t>http://www.wikidata.org/entity/Q1278</t>
  </si>
  <si>
    <t>copernicium</t>
  </si>
  <si>
    <t>112</t>
  </si>
  <si>
    <t>2024-10-29T10:06:45Z</t>
  </si>
  <si>
    <t>http://www.wikidata.org/entity/Q1301</t>
  </si>
  <si>
    <t>nihonium</t>
  </si>
  <si>
    <t>2024-10-29T10:07:08Z</t>
  </si>
  <si>
    <t>114</t>
  </si>
  <si>
    <t>http://www.wikidata.org/entity/Q1303</t>
  </si>
  <si>
    <t>moscovium</t>
  </si>
  <si>
    <t>115</t>
  </si>
  <si>
    <t>2024-10-31T09:42:03Z</t>
  </si>
  <si>
    <t>http://www.wikidata.org/entity/Q1304</t>
  </si>
  <si>
    <t>livermorium</t>
  </si>
  <si>
    <t>116</t>
  </si>
  <si>
    <t>2024-10-29T10:07:36Z</t>
  </si>
  <si>
    <t>http://www.wikidata.org/entity/Q1306</t>
  </si>
  <si>
    <t>tennessine</t>
  </si>
  <si>
    <t>117</t>
  </si>
  <si>
    <t>2024-10-29T10:07:46Z</t>
  </si>
  <si>
    <t>http://www.wikidata.org/entity/Q1307</t>
  </si>
  <si>
    <t>oganesson</t>
  </si>
  <si>
    <t>118</t>
  </si>
  <si>
    <t>2024-10-29T10:08:02Z</t>
  </si>
  <si>
    <t>http://www.wikidata.org/entity/Q1139</t>
  </si>
  <si>
    <t>ununennium</t>
  </si>
  <si>
    <t>2024-10-29T10:08:32Z</t>
  </si>
  <si>
    <t>http://www.wikidata.org/entity/Q1146</t>
  </si>
  <si>
    <t>unbinilium</t>
  </si>
  <si>
    <t>2024-04-28T19:07:44Z</t>
  </si>
  <si>
    <t>http://www.wikidata.org/entity/Q1466</t>
  </si>
  <si>
    <t>unbiunium</t>
  </si>
  <si>
    <t>121</t>
  </si>
  <si>
    <t>2024-05-19T14:02:31Z</t>
  </si>
  <si>
    <t>http://www.wikidata.org/entity/Q7425</t>
  </si>
  <si>
    <t>unbibium</t>
  </si>
  <si>
    <t>2024-05-21T14:07:31Z</t>
  </si>
  <si>
    <t>http://www.wikidata.org/entity/Q428758</t>
  </si>
  <si>
    <t>unbitrium</t>
  </si>
  <si>
    <t>123</t>
  </si>
  <si>
    <t>2024-11-22T02:00:07Z</t>
  </si>
  <si>
    <t>http://www.wikidata.org/entity/Q428741</t>
  </si>
  <si>
    <t>unbiquadium</t>
  </si>
  <si>
    <t>2022-09-19T08:26:13Z</t>
  </si>
  <si>
    <t>http://www.wikidata.org/entity/Q428685</t>
  </si>
  <si>
    <t>unbipentium</t>
  </si>
  <si>
    <t>2023-10-13T19:26:31Z</t>
  </si>
  <si>
    <t>http://www.wikidata.org/entity/Q54377</t>
  </si>
  <si>
    <t>unbihexium</t>
  </si>
  <si>
    <t>2024-11-06T02:36:33Z</t>
  </si>
  <si>
    <t>http://www.wikidata.org/entity/Q428692</t>
  </si>
  <si>
    <t>unbiseptium</t>
  </si>
  <si>
    <t>2024-08-22T01:05:42Z</t>
  </si>
  <si>
    <t>http://www.wikidata.org/entity/Q428703</t>
  </si>
  <si>
    <t>unbioctium</t>
  </si>
  <si>
    <t>2023-10-13T19:27:12Z</t>
  </si>
  <si>
    <t>http://www.wikidata.org/entity/Q428640</t>
  </si>
  <si>
    <t>unbiennium</t>
  </si>
  <si>
    <t>2024-08-22T01:07:43Z</t>
  </si>
  <si>
    <t>http://www.wikidata.org/entity/Q428648</t>
  </si>
  <si>
    <t>untrinilium</t>
  </si>
  <si>
    <t>2024-08-22T01:08:21Z</t>
  </si>
  <si>
    <t>http://www.wikidata.org/entity/Q428629</t>
  </si>
  <si>
    <t>untriunium</t>
  </si>
  <si>
    <t>2024-05-02T03:33:25Z</t>
  </si>
  <si>
    <t>http://www.wikidata.org/entity/Q428635</t>
  </si>
  <si>
    <t>untribium</t>
  </si>
  <si>
    <t>2024-05-02T03:33:19Z</t>
  </si>
  <si>
    <t>http://www.wikidata.org/entity/Q3552041</t>
  </si>
  <si>
    <t>untritrium</t>
  </si>
  <si>
    <t>2024-05-12T20:41:07Z</t>
  </si>
  <si>
    <t>http://www.wikidata.org/entity/Q3552040</t>
  </si>
  <si>
    <t>untriquadium</t>
  </si>
  <si>
    <t>2024-05-12T20:41:26Z</t>
  </si>
  <si>
    <t>http://www.wikidata.org/entity/Q3552038</t>
  </si>
  <si>
    <t>untripentium</t>
  </si>
  <si>
    <t>2024-05-19T21:44:42Z</t>
  </si>
  <si>
    <t>http://www.wikidata.org/entity/Q868375</t>
  </si>
  <si>
    <t>untrihexium</t>
  </si>
  <si>
    <t>136</t>
  </si>
  <si>
    <t>2024-05-02T03:33:08Z</t>
  </si>
  <si>
    <t>http://www.wikidata.org/entity/Q1366419</t>
  </si>
  <si>
    <t>untriseptium</t>
  </si>
  <si>
    <t>2023-05-24T09:08:53Z</t>
  </si>
  <si>
    <t>http://www.wikidata.org/entity/Q869681</t>
  </si>
  <si>
    <t>untrioctium</t>
  </si>
  <si>
    <t>2024-05-02T03:33:13Z</t>
  </si>
  <si>
    <t>http://www.wikidata.org/entity/Q548592</t>
  </si>
  <si>
    <t>untriennium</t>
  </si>
  <si>
    <t>139</t>
  </si>
  <si>
    <t>2024-05-02T03:32:46Z</t>
  </si>
  <si>
    <t>http://www.wikidata.org/entity/Q3029913</t>
  </si>
  <si>
    <t>unquadnilium</t>
  </si>
  <si>
    <t>2024-05-02T03:32:26Z</t>
  </si>
  <si>
    <t>http://www.wikidata.org/entity/Q3551935</t>
  </si>
  <si>
    <t>unquadunium</t>
  </si>
  <si>
    <t>2024-05-02T03:32:32Z</t>
  </si>
  <si>
    <t>http://www.wikidata.org/entity/Q3551927</t>
  </si>
  <si>
    <t>unquadbium</t>
  </si>
  <si>
    <t>2024-05-03T17:04:30Z</t>
  </si>
  <si>
    <t>http://www.wikidata.org/entity/Q3551933</t>
  </si>
  <si>
    <t>unquadtrium</t>
  </si>
  <si>
    <t>2024-05-19T21:41:13Z</t>
  </si>
  <si>
    <t>http://www.wikidata.org/entity/Q3551931</t>
  </si>
  <si>
    <t>unquadquadium</t>
  </si>
  <si>
    <t>2024-05-03T18:08:16Z</t>
  </si>
  <si>
    <t>http://www.wikidata.org/entity/Q3551930</t>
  </si>
  <si>
    <t>unquadpentium</t>
  </si>
  <si>
    <t>2022-12-03T00:32:32Z</t>
  </si>
  <si>
    <t>http://www.wikidata.org/entity/Q3551926</t>
  </si>
  <si>
    <t>unquadhexium</t>
  </si>
  <si>
    <t>2022-12-03T00:32:42Z</t>
  </si>
  <si>
    <t>http://www.wikidata.org/entity/Q3551929</t>
  </si>
  <si>
    <t>unquadseptium</t>
  </si>
  <si>
    <t>2023-12-22T15:27:12Z</t>
  </si>
  <si>
    <t>http://www.wikidata.org/entity/Q3551928</t>
  </si>
  <si>
    <t>unquadoctium</t>
  </si>
  <si>
    <t>2022-12-03T00:33:03Z</t>
  </si>
  <si>
    <t>http://www.wikidata.org/entity/Q2399140</t>
  </si>
  <si>
    <t>unquadennium</t>
  </si>
  <si>
    <t>2023-06-04T09:49:50Z</t>
  </si>
  <si>
    <t>http://www.wikidata.org/entity/Q3551919</t>
  </si>
  <si>
    <t>unpentnilium</t>
  </si>
  <si>
    <t>2022-12-03T00:33:14Z</t>
  </si>
  <si>
    <t>http://www.wikidata.org/entity/Q3551921</t>
  </si>
  <si>
    <t>unpentunium</t>
  </si>
  <si>
    <t>2023-06-19T16:32:36Z</t>
  </si>
  <si>
    <t>http://www.wikidata.org/entity/Q3551918</t>
  </si>
  <si>
    <t>unpentbium</t>
  </si>
  <si>
    <t>2022-12-03T00:33:46Z</t>
  </si>
  <si>
    <t>http://www.wikidata.org/entity/Q3551924</t>
  </si>
  <si>
    <t>unpenttrium</t>
  </si>
  <si>
    <t>2022-12-03T00:33:57Z</t>
  </si>
  <si>
    <t>http://www.wikidata.org/entity/Q22313918</t>
  </si>
  <si>
    <t>unpentquadium</t>
  </si>
  <si>
    <t>2023-06-04T13:31:48Z</t>
  </si>
  <si>
    <t>http://www.wikidata.org/entity/Q22314315</t>
  </si>
  <si>
    <t>unpentpentium</t>
  </si>
  <si>
    <t>2023-06-04T13:31:46Z</t>
  </si>
  <si>
    <t>http://www.wikidata.org/entity/Q91655950</t>
  </si>
  <si>
    <t>unpenthexium</t>
  </si>
  <si>
    <t>2024-06-12T08:31:32Z</t>
  </si>
  <si>
    <t>http://www.wikidata.org/entity/Q91655961</t>
  </si>
  <si>
    <t>unpentseptium</t>
  </si>
  <si>
    <t>157</t>
  </si>
  <si>
    <t>2024-06-12T08:31:34Z</t>
  </si>
  <si>
    <t>http://www.wikidata.org/entity/Q91655977</t>
  </si>
  <si>
    <t>unpentoctium</t>
  </si>
  <si>
    <t>2024-06-12T08:31:33Z</t>
  </si>
  <si>
    <t>http://www.wikidata.org/entity/Q92113383</t>
  </si>
  <si>
    <t>unpentennium</t>
  </si>
  <si>
    <t>159</t>
  </si>
  <si>
    <t>2024-06-12T08:31:31Z</t>
  </si>
  <si>
    <t>http://www.wikidata.org/entity/Q91655999</t>
  </si>
  <si>
    <t>unhexnilium</t>
  </si>
  <si>
    <t>2024-06-12T08:31:28Z</t>
  </si>
  <si>
    <t>http://www.wikidata.org/entity/Q113084035</t>
  </si>
  <si>
    <t>unhexunium</t>
  </si>
  <si>
    <t>2024-08-28T13:42:55Z</t>
  </si>
  <si>
    <t>http://www.wikidata.org/entity/Q113084037</t>
  </si>
  <si>
    <t>unhexbium</t>
  </si>
  <si>
    <t>2024-08-28T13:43:00Z</t>
  </si>
  <si>
    <t>http://www.wikidata.org/entity/Q113084040</t>
  </si>
  <si>
    <t>unhextrium</t>
  </si>
  <si>
    <t>163</t>
  </si>
  <si>
    <t>2024-08-28T13:43:04Z</t>
  </si>
  <si>
    <t>http://www.wikidata.org/entity/Q30929350</t>
  </si>
  <si>
    <t>unhexquadium</t>
  </si>
  <si>
    <t>164</t>
  </si>
  <si>
    <t>2024-08-28T13:43:10Z</t>
  </si>
  <si>
    <t>http://www.wikidata.org/entity/Q16307178</t>
  </si>
  <si>
    <t>unhexpentium</t>
  </si>
  <si>
    <t>2024-08-28T13:43:15Z</t>
  </si>
  <si>
    <t>http://www.wikidata.org/entity/Q113084043</t>
  </si>
  <si>
    <t>unhexhexium</t>
  </si>
  <si>
    <t>2024-08-28T13:43:23Z</t>
  </si>
  <si>
    <t>http://www.wikidata.org/entity/Q16307173</t>
  </si>
  <si>
    <t>unhexseptium</t>
  </si>
  <si>
    <t>167</t>
  </si>
  <si>
    <t>2024-08-28T13:43:29Z</t>
  </si>
  <si>
    <t>http://www.wikidata.org/entity/Q16307168</t>
  </si>
  <si>
    <t>unhexoctium</t>
  </si>
  <si>
    <t>168</t>
  </si>
  <si>
    <t>2024-08-28T13:43:34Z</t>
  </si>
  <si>
    <t>http://www.wikidata.org/entity/Q19599218</t>
  </si>
  <si>
    <t>unhexennium</t>
  </si>
  <si>
    <t>2024-08-28T13:43:38Z</t>
  </si>
  <si>
    <t>http://www.wikidata.org/entity/Q113084046</t>
  </si>
  <si>
    <t>unseptnilium</t>
  </si>
  <si>
    <t>2024-08-28T13:43:43Z</t>
  </si>
  <si>
    <t>http://www.wikidata.org/entity/Q113084048</t>
  </si>
  <si>
    <t>unseptunium</t>
  </si>
  <si>
    <t>2024-08-28T13:43:48Z</t>
  </si>
  <si>
    <t>http://www.wikidata.org/entity/Q16307164</t>
  </si>
  <si>
    <t>unseptbium</t>
  </si>
  <si>
    <t>2024-02-25T13:55:22Z</t>
  </si>
  <si>
    <t>http://www.wikidata.org/entity/Q11289368</t>
  </si>
  <si>
    <t>unsepttrium</t>
  </si>
  <si>
    <t>2024-05-22T08:26:41Z</t>
  </si>
  <si>
    <t>http://www.wikidata.org/entity/Q116976565</t>
  </si>
  <si>
    <t>unoctquadium</t>
  </si>
  <si>
    <t>184</t>
  </si>
  <si>
    <t>2024-08-28T13:43:52Z</t>
  </si>
  <si>
    <t>atomic number</t>
  </si>
  <si>
    <t>number</t>
  </si>
  <si>
    <t>http://www.wikidata.org/prop/direct/P2101</t>
  </si>
  <si>
    <t>1064.18</t>
  </si>
  <si>
    <t>degree Celsius</t>
  </si>
  <si>
    <t>1538</t>
  </si>
  <si>
    <t>-259.14</t>
  </si>
  <si>
    <t>1085</t>
  </si>
  <si>
    <t>-272.05</t>
  </si>
  <si>
    <t>180.5</t>
  </si>
  <si>
    <t>328</t>
  </si>
  <si>
    <t>231.9</t>
  </si>
  <si>
    <t>-38.83</t>
  </si>
  <si>
    <t>1278</t>
  </si>
  <si>
    <t>838.85</t>
  </si>
  <si>
    <t>-248.6</t>
  </si>
  <si>
    <t>649</t>
  </si>
  <si>
    <t>63.65</t>
  </si>
  <si>
    <t>-189.34</t>
  </si>
  <si>
    <t>1670</t>
  </si>
  <si>
    <t>113.7</t>
  </si>
  <si>
    <t>1243</t>
  </si>
  <si>
    <t>1495</t>
  </si>
  <si>
    <t>1455</t>
  </si>
  <si>
    <t>727</t>
  </si>
  <si>
    <t>1887</t>
  </si>
  <si>
    <t>1540.85</t>
  </si>
  <si>
    <t>3410</t>
  </si>
  <si>
    <t>2170</t>
  </si>
  <si>
    <t>melting point</t>
  </si>
  <si>
    <t>http://www.wikidata.org/entity/Q547497</t>
  </si>
  <si>
    <t>HD 69830 b</t>
  </si>
  <si>
    <t>http://www.wikidata.org/prop/direct/P2146</t>
  </si>
  <si>
    <t>8.667</t>
  </si>
  <si>
    <t>day</t>
  </si>
  <si>
    <t>http://www.wikidata.org/entity/Q1132752</t>
  </si>
  <si>
    <t>47 Ursae Majoris d</t>
  </si>
  <si>
    <t>19000</t>
  </si>
  <si>
    <t>http://www.wikidata.org/entity/Q170347</t>
  </si>
  <si>
    <t>Gliese 581 c</t>
  </si>
  <si>
    <t>12.9144</t>
  </si>
  <si>
    <t>http://www.wikidata.org/entity/Q1153626</t>
  </si>
  <si>
    <t>Kepler-4 b</t>
  </si>
  <si>
    <t>3.2136629786</t>
  </si>
  <si>
    <t>http://www.wikidata.org/entity/Q1152968</t>
  </si>
  <si>
    <t>HAT-P-13 b</t>
  </si>
  <si>
    <t>2.9162431</t>
  </si>
  <si>
    <t>http://www.wikidata.org/entity/Q1156664</t>
  </si>
  <si>
    <t>Gliese 179 b</t>
  </si>
  <si>
    <t>2333</t>
  </si>
  <si>
    <t>http://www.wikidata.org/entity/Q1418146</t>
  </si>
  <si>
    <t>PSR 1257+12 b</t>
  </si>
  <si>
    <t>25.34</t>
  </si>
  <si>
    <t>http://www.wikidata.org/entity/Q113958577</t>
  </si>
  <si>
    <t>TOI-1452 b</t>
  </si>
  <si>
    <t>11.06201</t>
  </si>
  <si>
    <t>http://www.wikidata.org/entity/Q50668</t>
  </si>
  <si>
    <t>55 Cancri e</t>
  </si>
  <si>
    <t>0.7365474</t>
  </si>
  <si>
    <t>http://www.wikidata.org/entity/Q246648</t>
  </si>
  <si>
    <t>PH1</t>
  </si>
  <si>
    <t>138.317</t>
  </si>
  <si>
    <t>http://www.wikidata.org/entity/Q931620</t>
  </si>
  <si>
    <t>Mu Arae c</t>
  </si>
  <si>
    <t>4472.967</t>
  </si>
  <si>
    <t>http://www.wikidata.org/entity/Q1329165</t>
  </si>
  <si>
    <t>HD 4308 b</t>
  </si>
  <si>
    <t>15.56</t>
  </si>
  <si>
    <t>http://www.wikidata.org/entity/Q1326802</t>
  </si>
  <si>
    <t>WASP-5b</t>
  </si>
  <si>
    <t>1.62843033</t>
  </si>
  <si>
    <t>http://www.wikidata.org/entity/Q73561</t>
  </si>
  <si>
    <t>PSR B1257+12 c</t>
  </si>
  <si>
    <t>66.563</t>
  </si>
  <si>
    <t>http://www.wikidata.org/entity/Q652751</t>
  </si>
  <si>
    <t>HD 216770 b</t>
  </si>
  <si>
    <t>118.45</t>
  </si>
  <si>
    <t>http://www.wikidata.org/entity/Q191746</t>
  </si>
  <si>
    <t>Apollo 10</t>
  </si>
  <si>
    <t>hour</t>
  </si>
  <si>
    <t>http://www.wikidata.org/entity/Q50665</t>
  </si>
  <si>
    <t>55 Cancri b</t>
  </si>
  <si>
    <t>14.6516</t>
  </si>
  <si>
    <t>http://www.wikidata.org/entity/Q204500</t>
  </si>
  <si>
    <t>18 Delphini b</t>
  </si>
  <si>
    <t>982.85</t>
  </si>
  <si>
    <t>http://www.wikidata.org/entity/Q1146347</t>
  </si>
  <si>
    <t>SWEEPS-04</t>
  </si>
  <si>
    <t>4.2</t>
  </si>
  <si>
    <t>http://www.wikidata.org/entity/Q630272</t>
  </si>
  <si>
    <t>COROT-Exo-7b</t>
  </si>
  <si>
    <t>0.8535</t>
  </si>
  <si>
    <t>http://www.wikidata.org/entity/Q1069156</t>
  </si>
  <si>
    <t>Gliese 86 b</t>
  </si>
  <si>
    <t>15.76491</t>
  </si>
  <si>
    <t>http://www.wikidata.org/entity/Q52654201</t>
  </si>
  <si>
    <t>WASP-107b</t>
  </si>
  <si>
    <t>5.721488</t>
  </si>
  <si>
    <t>http://www.wikidata.org/entity/Q1814013</t>
  </si>
  <si>
    <t>Kepler-20 f</t>
  </si>
  <si>
    <t>19.5783276933</t>
  </si>
  <si>
    <t>http://www.wikidata.org/entity/Q1039209</t>
  </si>
  <si>
    <t>COROT-6b</t>
  </si>
  <si>
    <t>8.8866287</t>
  </si>
  <si>
    <t>http://www.wikidata.org/entity/Q50667</t>
  </si>
  <si>
    <t>55 Cancri d</t>
  </si>
  <si>
    <t>5574.2</t>
  </si>
  <si>
    <t>http://www.wikidata.org/entity/Q34848979</t>
  </si>
  <si>
    <t>Tylos</t>
  </si>
  <si>
    <t>1.2749255</t>
  </si>
  <si>
    <t>http://www.wikidata.org/entity/Q795791</t>
  </si>
  <si>
    <t>BD-10°3166 b</t>
  </si>
  <si>
    <t>3.487</t>
  </si>
  <si>
    <t>http://www.wikidata.org/entity/Q20820656</t>
  </si>
  <si>
    <t>51 Eridani b</t>
  </si>
  <si>
    <t>11688</t>
  </si>
  <si>
    <t>http://www.wikidata.org/entity/Q14624923</t>
  </si>
  <si>
    <t>Kepler-78 b</t>
  </si>
  <si>
    <t>0.35500744</t>
  </si>
  <si>
    <t>http://www.wikidata.org/entity/Q260224</t>
  </si>
  <si>
    <t>HD 2039 b</t>
  </si>
  <si>
    <t>1183</t>
  </si>
  <si>
    <t>http://www.wikidata.org/entity/Q1328150</t>
  </si>
  <si>
    <t>HAT-P-7 b</t>
  </si>
  <si>
    <t>2.204737</t>
  </si>
  <si>
    <t>http://www.wikidata.org/entity/Q637135</t>
  </si>
  <si>
    <t>Gliese 667 Cc</t>
  </si>
  <si>
    <t>28.14</t>
  </si>
  <si>
    <t>http://www.wikidata.org/entity/Q90657516</t>
  </si>
  <si>
    <t>KELT-9 b</t>
  </si>
  <si>
    <t>1.48111871</t>
  </si>
  <si>
    <t>http://www.wikidata.org/entity/Q817196</t>
  </si>
  <si>
    <t>Gliese 581 b</t>
  </si>
  <si>
    <t>5.3686</t>
  </si>
  <si>
    <t>http://www.wikidata.org/entity/Q1369602</t>
  </si>
  <si>
    <t>WASP-7b</t>
  </si>
  <si>
    <t>4.9546515</t>
  </si>
  <si>
    <t>http://www.wikidata.org/entity/Q90878012</t>
  </si>
  <si>
    <t>Kepler-1649c</t>
  </si>
  <si>
    <t>19.53527</t>
  </si>
  <si>
    <t>http://www.wikidata.org/entity/Q20877161</t>
  </si>
  <si>
    <t>Kepler-283 c</t>
  </si>
  <si>
    <t>92.7493557741</t>
  </si>
  <si>
    <t>http://www.wikidata.org/entity/Q1335109</t>
  </si>
  <si>
    <t>HD 93093 b</t>
  </si>
  <si>
    <t>143.58</t>
  </si>
  <si>
    <t>http://www.wikidata.org/entity/Q22687919</t>
  </si>
  <si>
    <t>BD+20594b</t>
  </si>
  <si>
    <t>41.6855</t>
  </si>
  <si>
    <t>http://www.wikidata.org/entity/Q869944</t>
  </si>
  <si>
    <t>Gliese 876 d</t>
  </si>
  <si>
    <t>1.937916</t>
  </si>
  <si>
    <t>http://www.wikidata.org/entity/Q74199</t>
  </si>
  <si>
    <t>Gliese 176 b</t>
  </si>
  <si>
    <t>8.7752</t>
  </si>
  <si>
    <t>http://www.wikidata.org/entity/Q657771</t>
  </si>
  <si>
    <t>Luna 24</t>
  </si>
  <si>
    <t>minute</t>
  </si>
  <si>
    <t>http://www.wikidata.org/entity/Q11406005</t>
  </si>
  <si>
    <t>Kepler-62 e</t>
  </si>
  <si>
    <t>122.3863812</t>
  </si>
  <si>
    <t>http://www.wikidata.org/entity/Q597170</t>
  </si>
  <si>
    <t>HD 28185 b</t>
  </si>
  <si>
    <t>385.9</t>
  </si>
  <si>
    <t>http://www.wikidata.org/entity/Q1074286</t>
  </si>
  <si>
    <t>41 Lyncis b</t>
  </si>
  <si>
    <t>183.93</t>
  </si>
  <si>
    <t>http://www.wikidata.org/entity/Q1376998</t>
  </si>
  <si>
    <t>XO-1b</t>
  </si>
  <si>
    <t>3.941534</t>
  </si>
  <si>
    <t>http://www.wikidata.org/entity/Q1369113</t>
  </si>
  <si>
    <t>OGLE-2006-BLG-109Lb</t>
  </si>
  <si>
    <t>1788.5</t>
  </si>
  <si>
    <t>http://www.wikidata.org/entity/Q1075334</t>
  </si>
  <si>
    <t>HD 149026 b</t>
  </si>
  <si>
    <t>2.87588874</t>
  </si>
  <si>
    <t>http://www.wikidata.org/entity/Q262067</t>
  </si>
  <si>
    <t>70 Virginis b</t>
  </si>
  <si>
    <t>116.688</t>
  </si>
  <si>
    <t>http://www.wikidata.org/entity/Q2725562</t>
  </si>
  <si>
    <t>Iridium 33</t>
  </si>
  <si>
    <t>100.4</t>
  </si>
  <si>
    <t>http://www.wikidata.org/entity/Q1153727</t>
  </si>
  <si>
    <t>V391 Pegasi b</t>
  </si>
  <si>
    <t>1170</t>
  </si>
  <si>
    <t>http://www.wikidata.org/entity/Q17281093</t>
  </si>
  <si>
    <t>Gliese 832 c</t>
  </si>
  <si>
    <t>35.68</t>
  </si>
  <si>
    <t>http://www.wikidata.org/entity/Q2976593</t>
  </si>
  <si>
    <t>Kepler-11 d</t>
  </si>
  <si>
    <t>22.6871042127</t>
  </si>
  <si>
    <t>http://www.wikidata.org/entity/Q1363788</t>
  </si>
  <si>
    <t>83 Leonis Bb</t>
  </si>
  <si>
    <t>17.038</t>
  </si>
  <si>
    <t>http://www.wikidata.org/entity/Q43196041</t>
  </si>
  <si>
    <t>Ross 128 b</t>
  </si>
  <si>
    <t>9.8658</t>
  </si>
  <si>
    <t>http://www.wikidata.org/entity/Q1039809</t>
  </si>
  <si>
    <t>HD 40307 b</t>
  </si>
  <si>
    <t>4.3123</t>
  </si>
  <si>
    <t>http://www.wikidata.org/entity/Q177267</t>
  </si>
  <si>
    <t>Xolotlan</t>
  </si>
  <si>
    <t>832.97</t>
  </si>
  <si>
    <t>http://www.wikidata.org/entity/Q5087075</t>
  </si>
  <si>
    <t>Kepler-37 b</t>
  </si>
  <si>
    <t>13.36702</t>
  </si>
  <si>
    <t>http://www.wikidata.org/entity/Q1327018</t>
  </si>
  <si>
    <t>CoRoT-2 b</t>
  </si>
  <si>
    <t>1.742997</t>
  </si>
  <si>
    <t>http://www.wikidata.org/entity/Q20742883</t>
  </si>
  <si>
    <t>HD 219134 b</t>
  </si>
  <si>
    <t>3.0931</t>
  </si>
  <si>
    <t>http://www.wikidata.org/entity/Q18915164</t>
  </si>
  <si>
    <t>J1407b</t>
  </si>
  <si>
    <t>3725</t>
  </si>
  <si>
    <t>http://www.wikidata.org/entity/Q259922</t>
  </si>
  <si>
    <t>HD 12661 b</t>
  </si>
  <si>
    <t>262.709</t>
  </si>
  <si>
    <t>http://www.wikidata.org/entity/Q184201</t>
  </si>
  <si>
    <t>Apollo 8</t>
  </si>
  <si>
    <t>88.19</t>
  </si>
  <si>
    <t>http://www.wikidata.org/entity/Q23926758</t>
  </si>
  <si>
    <t>S/2015 (136472) 1</t>
  </si>
  <si>
    <t>http://www.wikidata.org/entity/Q1075206</t>
  </si>
  <si>
    <t>HD 96167 b</t>
  </si>
  <si>
    <t>498.89999</t>
  </si>
  <si>
    <t>http://www.wikidata.org/entity/Q1061391</t>
  </si>
  <si>
    <t>Gliese 876 b</t>
  </si>
  <si>
    <t>61.087</t>
  </si>
  <si>
    <t>http://www.wikidata.org/entity/Q1205308</t>
  </si>
  <si>
    <t>Pollux b</t>
  </si>
  <si>
    <t>596.6</t>
  </si>
  <si>
    <t>http://www.wikidata.org/entity/Q1361687</t>
  </si>
  <si>
    <t>Gliese 674 b</t>
  </si>
  <si>
    <t>4.6938</t>
  </si>
  <si>
    <t>http://www.wikidata.org/entity/Q1444488</t>
  </si>
  <si>
    <t>Tau Ceti e</t>
  </si>
  <si>
    <t>162.87</t>
  </si>
  <si>
    <t>http://www.wikidata.org/entity/Q1627856</t>
  </si>
  <si>
    <t>PSR J1719-1432 b</t>
  </si>
  <si>
    <t>0.090706293</t>
  </si>
  <si>
    <t>http://www.wikidata.org/entity/Q26692445</t>
  </si>
  <si>
    <t>Proxima Centauri b</t>
  </si>
  <si>
    <t>11.1855</t>
  </si>
  <si>
    <t>http://www.wikidata.org/entity/Q259227</t>
  </si>
  <si>
    <t>HAT-P-5 b</t>
  </si>
  <si>
    <t>2.7884732</t>
  </si>
  <si>
    <t>http://www.wikidata.org/entity/Q4041588</t>
  </si>
  <si>
    <t>TrES-2b</t>
  </si>
  <si>
    <t>2.470613372</t>
  </si>
  <si>
    <t>http://www.wikidata.org/entity/Q49901</t>
  </si>
  <si>
    <t>Explorer 1</t>
  </si>
  <si>
    <t>114.8</t>
  </si>
  <si>
    <t>http://www.wikidata.org/entity/Q965501</t>
  </si>
  <si>
    <t>OGLE-TR-10b</t>
  </si>
  <si>
    <t>3.101386</t>
  </si>
  <si>
    <t>http://www.wikidata.org/entity/Q81260</t>
  </si>
  <si>
    <t>61 Virginis d</t>
  </si>
  <si>
    <t>123.01</t>
  </si>
  <si>
    <t>http://www.wikidata.org/entity/Q71725394</t>
  </si>
  <si>
    <t>Teegarden’s star b</t>
  </si>
  <si>
    <t>4.91</t>
  </si>
  <si>
    <t>http://www.wikidata.org/entity/Q212131</t>
  </si>
  <si>
    <t>Viking 2</t>
  </si>
  <si>
    <t>24.08</t>
  </si>
  <si>
    <t>http://www.wikidata.org/entity/Q1152531</t>
  </si>
  <si>
    <t>Gliese 876 c</t>
  </si>
  <si>
    <t>30.126</t>
  </si>
  <si>
    <t>http://www.wikidata.org/entity/Q512396</t>
  </si>
  <si>
    <t>Enaiposha</t>
  </si>
  <si>
    <t>1.58040417</t>
  </si>
  <si>
    <t>http://www.wikidata.org/entity/Q1152415</t>
  </si>
  <si>
    <t>HD 224693 b</t>
  </si>
  <si>
    <t>26.6904</t>
  </si>
  <si>
    <t>http://www.wikidata.org/entity/Q73313</t>
  </si>
  <si>
    <t>61 Virginis b</t>
  </si>
  <si>
    <t>4.215</t>
  </si>
  <si>
    <t>http://www.wikidata.org/entity/Q1334636</t>
  </si>
  <si>
    <t>HR 8799 b</t>
  </si>
  <si>
    <t>171667.5</t>
  </si>
  <si>
    <t>http://www.wikidata.org/entity/Q1151862</t>
  </si>
  <si>
    <t>Epsilon Tauri b</t>
  </si>
  <si>
    <t>585.82</t>
  </si>
  <si>
    <t>http://www.wikidata.org/entity/Q659360</t>
  </si>
  <si>
    <t>Ariel 5</t>
  </si>
  <si>
    <t>95.3</t>
  </si>
  <si>
    <t>http://www.wikidata.org/entity/Q1152023</t>
  </si>
  <si>
    <t>Makropulos</t>
  </si>
  <si>
    <t>4.187757</t>
  </si>
  <si>
    <t>http://www.wikidata.org/entity/Q676715</t>
  </si>
  <si>
    <t>WASP-1b</t>
  </si>
  <si>
    <t>2.519961</t>
  </si>
  <si>
    <t>http://www.wikidata.org/entity/Q966874</t>
  </si>
  <si>
    <t>HD 12661 c</t>
  </si>
  <si>
    <t>1708</t>
  </si>
  <si>
    <t>http://www.wikidata.org/entity/Q616807</t>
  </si>
  <si>
    <t>WASP-8b</t>
  </si>
  <si>
    <t>8.15872</t>
  </si>
  <si>
    <t>http://www.wikidata.org/entity/Q1152846</t>
  </si>
  <si>
    <t>HD 20782 b</t>
  </si>
  <si>
    <t>577.9</t>
  </si>
  <si>
    <t>http://www.wikidata.org/entity/Q29509314</t>
  </si>
  <si>
    <t>LHS 1140 b</t>
  </si>
  <si>
    <t>24.73712</t>
  </si>
  <si>
    <t>year</t>
  </si>
  <si>
    <t>http://www.wikidata.org/entity/Q21755512</t>
  </si>
  <si>
    <t>Wolf 1061c</t>
  </si>
  <si>
    <t>17.867</t>
  </si>
  <si>
    <t>http://www.wikidata.org/entity/Q1074559</t>
  </si>
  <si>
    <t>HD 40307 d</t>
  </si>
  <si>
    <t>20.432</t>
  </si>
  <si>
    <t>http://www.wikidata.org/entity/Q1061955</t>
  </si>
  <si>
    <t>WASP-18b</t>
  </si>
  <si>
    <t>0.9414523</t>
  </si>
  <si>
    <t>http://www.wikidata.org/entity/Q1153700</t>
  </si>
  <si>
    <t>Tau Boötis b</t>
  </si>
  <si>
    <t>3.3128</t>
  </si>
  <si>
    <t>http://www.wikidata.org/entity/Q1073944</t>
  </si>
  <si>
    <t>Hämarik</t>
  </si>
  <si>
    <t>4.1250828</t>
  </si>
  <si>
    <t>http://www.wikidata.org/entity/Q1345993</t>
  </si>
  <si>
    <t>Kepler-5 b</t>
  </si>
  <si>
    <t>3.548469</t>
  </si>
  <si>
    <t>http://www.wikidata.org/entity/Q213498</t>
  </si>
  <si>
    <t>SMART-1</t>
  </si>
  <si>
    <t>4.95</t>
  </si>
  <si>
    <t>http://www.wikidata.org/entity/Q47519</t>
  </si>
  <si>
    <t>Kepler-9 b</t>
  </si>
  <si>
    <t>19.243</t>
  </si>
  <si>
    <t>http://www.wikidata.org/entity/Q1152268</t>
  </si>
  <si>
    <t>HD 23127 b</t>
  </si>
  <si>
    <t>1211.17</t>
  </si>
  <si>
    <t>http://www.wikidata.org/entity/Q716550</t>
  </si>
  <si>
    <t>HAT-P-4 b</t>
  </si>
  <si>
    <t>3.056536</t>
  </si>
  <si>
    <t>http://www.wikidata.org/entity/Q1265860</t>
  </si>
  <si>
    <t>WASP-3b</t>
  </si>
  <si>
    <t>1.846835146</t>
  </si>
  <si>
    <t>http://www.wikidata.org/entity/Q552425</t>
  </si>
  <si>
    <t>Upsilon Andromedae d</t>
  </si>
  <si>
    <t>1281.507</t>
  </si>
  <si>
    <t>http://www.wikidata.org/entity/Q543919</t>
  </si>
  <si>
    <t>Kepler-11 b</t>
  </si>
  <si>
    <t>10.30408057</t>
  </si>
  <si>
    <t>http://www.wikidata.org/entity/Q275966</t>
  </si>
  <si>
    <t>Gliese 581 e</t>
  </si>
  <si>
    <t>3.14867</t>
  </si>
  <si>
    <t>http://www.wikidata.org/entity/Q19706</t>
  </si>
  <si>
    <t>Aryabhata</t>
  </si>
  <si>
    <t>96.46</t>
  </si>
  <si>
    <t>http://www.wikidata.org/entity/Q1146520</t>
  </si>
  <si>
    <t>Asye</t>
  </si>
  <si>
    <t>3.7520987</t>
  </si>
  <si>
    <t>http://www.wikidata.org/entity/Q1187138</t>
  </si>
  <si>
    <t>Upsilon Andromedae e</t>
  </si>
  <si>
    <t>3848.86</t>
  </si>
  <si>
    <t>http://www.wikidata.org/entity/Q28857545</t>
  </si>
  <si>
    <t>Kepler-1625 b</t>
  </si>
  <si>
    <t>287.378949</t>
  </si>
  <si>
    <t>http://www.wikidata.org/entity/Q1152983</t>
  </si>
  <si>
    <t>Ditsö̀</t>
  </si>
  <si>
    <t>3.73543</t>
  </si>
  <si>
    <t>http://www.wikidata.org/entity/Q604</t>
  </si>
  <si>
    <t>136472 Makemake</t>
  </si>
  <si>
    <t>307.54</t>
  </si>
  <si>
    <t>http://www.wikidata.org/entity/Q178871</t>
  </si>
  <si>
    <t>Apollo 14</t>
  </si>
  <si>
    <t>http://www.wikidata.org/entity/Q24577721</t>
  </si>
  <si>
    <t>Kepler-1647 b</t>
  </si>
  <si>
    <t>1107.5923</t>
  </si>
  <si>
    <t>http://www.wikidata.org/entity/Q188433</t>
  </si>
  <si>
    <t>Apollo 12</t>
  </si>
  <si>
    <t>88.16</t>
  </si>
  <si>
    <t>http://www.wikidata.org/entity/Q5221113</t>
  </si>
  <si>
    <t>Kepler-37 c</t>
  </si>
  <si>
    <t>21.3018481992</t>
  </si>
  <si>
    <t>http://www.wikidata.org/entity/Q778639</t>
  </si>
  <si>
    <t>HR 8799 d</t>
  </si>
  <si>
    <t>41627.54</t>
  </si>
  <si>
    <t>http://www.wikidata.org/entity/Q192834</t>
  </si>
  <si>
    <t>WASP-12b</t>
  </si>
  <si>
    <t>1.091419108</t>
  </si>
  <si>
    <t>http://www.wikidata.org/entity/Q1368534</t>
  </si>
  <si>
    <t>Upsilon Andromedae c</t>
  </si>
  <si>
    <t>241.258</t>
  </si>
  <si>
    <t>http://www.wikidata.org/entity/Q2060143</t>
  </si>
  <si>
    <t>XO-2b</t>
  </si>
  <si>
    <t>2.615857</t>
  </si>
  <si>
    <t>http://www.wikidata.org/entity/Q686082</t>
  </si>
  <si>
    <t>HD 330075 b</t>
  </si>
  <si>
    <t>3.38773</t>
  </si>
  <si>
    <t>http://www.wikidata.org/entity/Q1342433</t>
  </si>
  <si>
    <t>COROT-7c</t>
  </si>
  <si>
    <t>http://www.wikidata.org/entity/Q968992</t>
  </si>
  <si>
    <t>WASP-2b</t>
  </si>
  <si>
    <t>2.152226</t>
  </si>
  <si>
    <t>http://www.wikidata.org/entity/Q50669</t>
  </si>
  <si>
    <t>Alpha Centauri Bb</t>
  </si>
  <si>
    <t>3.2357</t>
  </si>
  <si>
    <t>http://www.wikidata.org/entity/Q5221226</t>
  </si>
  <si>
    <t>Kepler-37 d</t>
  </si>
  <si>
    <t>39.792262245</t>
  </si>
  <si>
    <t>http://www.wikidata.org/entity/Q1194313</t>
  </si>
  <si>
    <t>CoRoT-5 b</t>
  </si>
  <si>
    <t>4.0378962</t>
  </si>
  <si>
    <t>http://www.wikidata.org/entity/Q1200132</t>
  </si>
  <si>
    <t>Xi Aquilae b</t>
  </si>
  <si>
    <t>136.97</t>
  </si>
  <si>
    <t>http://www.wikidata.org/entity/Q613348</t>
  </si>
  <si>
    <t>XO-3b</t>
  </si>
  <si>
    <t>3.19153247</t>
  </si>
  <si>
    <t>http://www.wikidata.org/entity/Q1348646</t>
  </si>
  <si>
    <t>61 Virginis c</t>
  </si>
  <si>
    <t>38.0957</t>
  </si>
  <si>
    <t>http://www.wikidata.org/entity/Q1327976</t>
  </si>
  <si>
    <t>CoRoT-4 b</t>
  </si>
  <si>
    <t>9.20205</t>
  </si>
  <si>
    <t>http://www.wikidata.org/entity/Q242309</t>
  </si>
  <si>
    <t>51 Pegasi b</t>
  </si>
  <si>
    <t>4.23077</t>
  </si>
  <si>
    <t>http://www.wikidata.org/entity/Q1335138</t>
  </si>
  <si>
    <t>HR 8799 c</t>
  </si>
  <si>
    <t>83255.09</t>
  </si>
  <si>
    <t>http://www.wikidata.org/entity/Q1189267</t>
  </si>
  <si>
    <t>Mu Arae b</t>
  </si>
  <si>
    <t>637</t>
  </si>
  <si>
    <t>http://www.wikidata.org/entity/Q2409422</t>
  </si>
  <si>
    <t>Kepler-20 e</t>
  </si>
  <si>
    <t>6.0984882</t>
  </si>
  <si>
    <t>http://www.wikidata.org/entity/Q17185361</t>
  </si>
  <si>
    <t>Kapteyn c</t>
  </si>
  <si>
    <t>121.54</t>
  </si>
  <si>
    <t>http://www.wikidata.org/entity/Q16389397</t>
  </si>
  <si>
    <t>Kepler-186 f</t>
  </si>
  <si>
    <t>129.9533307</t>
  </si>
  <si>
    <t>http://www.wikidata.org/entity/Q1072379</t>
  </si>
  <si>
    <t>Mu Arae d</t>
  </si>
  <si>
    <t>9.55</t>
  </si>
  <si>
    <t>http://www.wikidata.org/entity/Q685586</t>
  </si>
  <si>
    <t>Iota Horologii b</t>
  </si>
  <si>
    <t>302.79999</t>
  </si>
  <si>
    <t>http://www.wikidata.org/entity/Q1073672</t>
  </si>
  <si>
    <t>HD 104985 b</t>
  </si>
  <si>
    <t>198.2</t>
  </si>
  <si>
    <t>http://www.wikidata.org/entity/Q1205949</t>
  </si>
  <si>
    <t>HAT-P-11 b</t>
  </si>
  <si>
    <t>4.8878009</t>
  </si>
  <si>
    <t>http://www.wikidata.org/entity/Q339</t>
  </si>
  <si>
    <t>Pluto</t>
  </si>
  <si>
    <t>90553.02</t>
  </si>
  <si>
    <t>214</t>
  </si>
  <si>
    <t>http://www.wikidata.org/entity/Q1310910</t>
  </si>
  <si>
    <t>Mulchatna</t>
  </si>
  <si>
    <t>21.21663</t>
  </si>
  <si>
    <t>http://www.wikidata.org/entity/Q1152515</t>
  </si>
  <si>
    <t>Puli</t>
  </si>
  <si>
    <t>3.21305992</t>
  </si>
  <si>
    <t>http://www.wikidata.org/entity/Q954228</t>
  </si>
  <si>
    <t>HD 156668 b</t>
  </si>
  <si>
    <t>4.6455</t>
  </si>
  <si>
    <t>http://www.wikidata.org/entity/Q842110</t>
  </si>
  <si>
    <t>Awohali</t>
  </si>
  <si>
    <t>2.643892</t>
  </si>
  <si>
    <t>http://www.wikidata.org/entity/Q1148808</t>
  </si>
  <si>
    <t>54 Piscium b</t>
  </si>
  <si>
    <t>62.197</t>
  </si>
  <si>
    <t>http://www.wikidata.org/entity/Q1152004</t>
  </si>
  <si>
    <t>HAT-P-8 b</t>
  </si>
  <si>
    <t>3.07634</t>
  </si>
  <si>
    <t>http://www.wikidata.org/entity/Q190999</t>
  </si>
  <si>
    <t>14 Herculis b</t>
  </si>
  <si>
    <t>1763.3</t>
  </si>
  <si>
    <t>http://www.wikidata.org/entity/Q1140454</t>
  </si>
  <si>
    <t>HD 80606 b</t>
  </si>
  <si>
    <t>111.428</t>
  </si>
  <si>
    <t>http://www.wikidata.org/entity/Q11394346</t>
  </si>
  <si>
    <t>Kepler-62 f</t>
  </si>
  <si>
    <t>267.29</t>
  </si>
  <si>
    <t>http://www.wikidata.org/entity/Q632347</t>
  </si>
  <si>
    <t>HAT-P-6 b</t>
  </si>
  <si>
    <t>3.853003</t>
  </si>
  <si>
    <t>http://www.wikidata.org/entity/Q191007</t>
  </si>
  <si>
    <t>14 Herculis c</t>
  </si>
  <si>
    <t>25000</t>
  </si>
  <si>
    <t>http://www.wikidata.org/entity/Q1116368</t>
  </si>
  <si>
    <t>HD 69830 d</t>
  </si>
  <si>
    <t>197</t>
  </si>
  <si>
    <t>http://www.wikidata.org/entity/Q1039912</t>
  </si>
  <si>
    <t>HD 217107 c</t>
  </si>
  <si>
    <t>3150</t>
  </si>
  <si>
    <t>http://www.wikidata.org/entity/Q952342</t>
  </si>
  <si>
    <t>Teberda</t>
  </si>
  <si>
    <t>2.899703</t>
  </si>
  <si>
    <t>http://www.wikidata.org/entity/Q824260</t>
  </si>
  <si>
    <t>OGLE-2005-BLG-390Lb</t>
  </si>
  <si>
    <t>3285</t>
  </si>
  <si>
    <t>http://www.wikidata.org/entity/Q1104121</t>
  </si>
  <si>
    <t>COROT-9b</t>
  </si>
  <si>
    <t>95.272656</t>
  </si>
  <si>
    <t>http://www.wikidata.org/entity/Q1072024</t>
  </si>
  <si>
    <t>Upsilon Andromedae b</t>
  </si>
  <si>
    <t>4.617136</t>
  </si>
  <si>
    <t>http://www.wikidata.org/entity/Q5175016</t>
  </si>
  <si>
    <t>Gliese 832 b</t>
  </si>
  <si>
    <t>3507</t>
  </si>
  <si>
    <t>http://www.wikidata.org/entity/Q1364058</t>
  </si>
  <si>
    <t>HD 69830 c</t>
  </si>
  <si>
    <t>31.56</t>
  </si>
  <si>
    <t>http://www.wikidata.org/entity/Q574524</t>
  </si>
  <si>
    <t>CoRoT-1 b</t>
  </si>
  <si>
    <t>1.5089557</t>
  </si>
  <si>
    <t>http://www.wikidata.org/entity/Q272085</t>
  </si>
  <si>
    <t>HD 209458 b</t>
  </si>
  <si>
    <t>3.52475</t>
  </si>
  <si>
    <t>http://www.wikidata.org/entity/Q3122598</t>
  </si>
  <si>
    <t>Tiangong-2</t>
  </si>
  <si>
    <t>http://www.wikidata.org/entity/Q21467917</t>
  </si>
  <si>
    <t>GJ 1132b</t>
  </si>
  <si>
    <t>1.6289287</t>
  </si>
  <si>
    <t>http://www.wikidata.org/entity/Q660787</t>
  </si>
  <si>
    <t>Kepler-16 b</t>
  </si>
  <si>
    <t>228.776</t>
  </si>
  <si>
    <t>http://www.wikidata.org/entity/Q203801</t>
  </si>
  <si>
    <t>Mariner 9</t>
  </si>
  <si>
    <t>719.47</t>
  </si>
  <si>
    <t>http://www.wikidata.org/entity/Q382979</t>
  </si>
  <si>
    <t>hot Jupiter</t>
  </si>
  <si>
    <t>http://www.wikidata.org/entity/Q1039721</t>
  </si>
  <si>
    <t>14 Andromedae b</t>
  </si>
  <si>
    <t>186.76</t>
  </si>
  <si>
    <t>http://www.wikidata.org/entity/Q1111607</t>
  </si>
  <si>
    <t>109 Piscium b</t>
  </si>
  <si>
    <t>1075.65</t>
  </si>
  <si>
    <t>http://www.wikidata.org/entity/Q1254988</t>
  </si>
  <si>
    <t>Gliese 317 b</t>
  </si>
  <si>
    <t>692.9</t>
  </si>
  <si>
    <t>http://www.wikidata.org/entity/Q428456</t>
  </si>
  <si>
    <t>HD 85512 b</t>
  </si>
  <si>
    <t>58.43</t>
  </si>
  <si>
    <t>http://www.wikidata.org/entity/Q1328107</t>
  </si>
  <si>
    <t>Gliese 777 c</t>
  </si>
  <si>
    <t>17.1</t>
  </si>
  <si>
    <t>http://www.wikidata.org/entity/Q43653</t>
  </si>
  <si>
    <t>Apollo 11</t>
  </si>
  <si>
    <t>http://www.wikidata.org/entity/Q1328119</t>
  </si>
  <si>
    <t>WASP-11b/HAT-P-10b</t>
  </si>
  <si>
    <t>3.72247</t>
  </si>
  <si>
    <t>http://www.wikidata.org/entity/Q596</t>
  </si>
  <si>
    <t>Ceres</t>
  </si>
  <si>
    <t>1681.403889244621</t>
  </si>
  <si>
    <t>http://www.wikidata.org/entity/Q1326142</t>
  </si>
  <si>
    <t>OGLE-2006-BLG-109Lc</t>
  </si>
  <si>
    <t>4927.5</t>
  </si>
  <si>
    <t>http://www.wikidata.org/entity/Q583903</t>
  </si>
  <si>
    <t>Gliese 876 e</t>
  </si>
  <si>
    <t>124.5</t>
  </si>
  <si>
    <t>http://www.wikidata.org/entity/Q910617</t>
  </si>
  <si>
    <t>HAT-P-1b</t>
  </si>
  <si>
    <t>4.4652992</t>
  </si>
  <si>
    <t>http://www.wikidata.org/entity/Q1326712</t>
  </si>
  <si>
    <t>TrES-3b</t>
  </si>
  <si>
    <t>1.306186348</t>
  </si>
  <si>
    <t>http://www.wikidata.org/entity/Q50666</t>
  </si>
  <si>
    <t>55 Cancri c</t>
  </si>
  <si>
    <t>44.373</t>
  </si>
  <si>
    <t>http://www.wikidata.org/entity/Q87484723</t>
  </si>
  <si>
    <t>WASP-76b</t>
  </si>
  <si>
    <t>1.80988058</t>
  </si>
  <si>
    <t>http://www.wikidata.org/entity/Q236661</t>
  </si>
  <si>
    <t>47 Ursae Majoris b</t>
  </si>
  <si>
    <t>1076.6</t>
  </si>
  <si>
    <t>http://www.wikidata.org/entity/Q429779</t>
  </si>
  <si>
    <t>Gamma Cephei Ab</t>
  </si>
  <si>
    <t>905.574</t>
  </si>
  <si>
    <t>http://www.wikidata.org/entity/Q1193872</t>
  </si>
  <si>
    <t>16 Cygni Bb</t>
  </si>
  <si>
    <t>799.5</t>
  </si>
  <si>
    <t>http://www.wikidata.org/entity/Q43440038</t>
  </si>
  <si>
    <t>Luyten b</t>
  </si>
  <si>
    <t>18.6498</t>
  </si>
  <si>
    <t>http://www.wikidata.org/entity/Q1154013</t>
  </si>
  <si>
    <t>TrES-1b</t>
  </si>
  <si>
    <t>3.03007</t>
  </si>
  <si>
    <t>http://www.wikidata.org/entity/Q1146974</t>
  </si>
  <si>
    <t>HAT-P-9 b</t>
  </si>
  <si>
    <t>3.92289</t>
  </si>
  <si>
    <t>http://www.wikidata.org/entity/Q81306020</t>
  </si>
  <si>
    <t>TOI 700 d</t>
  </si>
  <si>
    <t>37.426</t>
  </si>
  <si>
    <t>http://www.wikidata.org/entity/Q15710677</t>
  </si>
  <si>
    <t>Kepler-90 h</t>
  </si>
  <si>
    <t>331.601</t>
  </si>
  <si>
    <t>http://www.wikidata.org/entity/Q1039484</t>
  </si>
  <si>
    <t>HD 217107 b</t>
  </si>
  <si>
    <t>7.12689</t>
  </si>
  <si>
    <t>http://www.wikidata.org/entity/Q207164</t>
  </si>
  <si>
    <t>2001 Mars Odyssey</t>
  </si>
  <si>
    <t>117.84</t>
  </si>
  <si>
    <t>http://www.wikidata.org/entity/Q50358884</t>
  </si>
  <si>
    <t>Bocaprins</t>
  </si>
  <si>
    <t>4.05527999</t>
  </si>
  <si>
    <t>http://www.wikidata.org/entity/Q238274</t>
  </si>
  <si>
    <t>4 Ursae Majoris b</t>
  </si>
  <si>
    <t>270.27</t>
  </si>
  <si>
    <t>http://www.wikidata.org/entity/Q47304</t>
  </si>
  <si>
    <t>Kepler-22 b</t>
  </si>
  <si>
    <t>289.864456</t>
  </si>
  <si>
    <t>http://www.wikidata.org/entity/Q617170</t>
  </si>
  <si>
    <t>Iota Draconis b</t>
  </si>
  <si>
    <t>510.8544</t>
  </si>
  <si>
    <t>http://www.wikidata.org/entity/Q53725</t>
  </si>
  <si>
    <t>Kepler-11 c</t>
  </si>
  <si>
    <t>13.02492819</t>
  </si>
  <si>
    <t>http://www.wikidata.org/entity/Q945666</t>
  </si>
  <si>
    <t>23 Librae b</t>
  </si>
  <si>
    <t>264.6</t>
  </si>
  <si>
    <t>http://www.wikidata.org/entity/Q14084520</t>
  </si>
  <si>
    <t>Phailinsiam</t>
  </si>
  <si>
    <t>3.33714</t>
  </si>
  <si>
    <t>http://www.wikidata.org/entity/Q1170862</t>
  </si>
  <si>
    <t>Gliese 849 b</t>
  </si>
  <si>
    <t>http://www.wikidata.org/entity/Q1184621</t>
  </si>
  <si>
    <t>Banksia</t>
  </si>
  <si>
    <t>0.788839195</t>
  </si>
  <si>
    <t>http://www.wikidata.org/entity/Q1194896</t>
  </si>
  <si>
    <t>SWEEPS-11</t>
  </si>
  <si>
    <t>1.796</t>
  </si>
  <si>
    <t>http://www.wikidata.org/entity/Q867906</t>
  </si>
  <si>
    <t>PSR B1620-26 b</t>
  </si>
  <si>
    <t>36525</t>
  </si>
  <si>
    <t>http://www.wikidata.org/entity/Q867895</t>
  </si>
  <si>
    <t>Epsilon Eridani b</t>
  </si>
  <si>
    <t>2502.1</t>
  </si>
  <si>
    <t>http://www.wikidata.org/entity/Q74181</t>
  </si>
  <si>
    <t>PSR B1257+12 d</t>
  </si>
  <si>
    <t>98.234</t>
  </si>
  <si>
    <t>http://www.wikidata.org/entity/Q546580</t>
  </si>
  <si>
    <t>Mu Arae e</t>
  </si>
  <si>
    <t>307.475</t>
  </si>
  <si>
    <t>http://www.wikidata.org/entity/Q74002</t>
  </si>
  <si>
    <t>Gliese 163 c</t>
  </si>
  <si>
    <t>25.63058</t>
  </si>
  <si>
    <t>http://www.wikidata.org/entity/Q50663</t>
  </si>
  <si>
    <t>55 Cancri f</t>
  </si>
  <si>
    <t>260</t>
  </si>
  <si>
    <t>http://www.wikidata.org/entity/Q81282</t>
  </si>
  <si>
    <t>HD 187123 b</t>
  </si>
  <si>
    <t>3.0966</t>
  </si>
  <si>
    <t>http://www.wikidata.org/entity/Q1204153</t>
  </si>
  <si>
    <t>Kepler-8 b</t>
  </si>
  <si>
    <t>3.5225047</t>
  </si>
  <si>
    <t>http://www.wikidata.org/entity/Q1035780</t>
  </si>
  <si>
    <t>Kepler-6 b</t>
  </si>
  <si>
    <t>3.234723</t>
  </si>
  <si>
    <t>http://www.wikidata.org/entity/Q854599</t>
  </si>
  <si>
    <t>Beta Pictoris b</t>
  </si>
  <si>
    <t>8207</t>
  </si>
  <si>
    <t>http://www.wikidata.org/entity/Q3124809</t>
  </si>
  <si>
    <t>HD 38529 b</t>
  </si>
  <si>
    <t>14.3098</t>
  </si>
  <si>
    <t>http://www.wikidata.org/entity/Q2633345</t>
  </si>
  <si>
    <t>HR 8799 e</t>
  </si>
  <si>
    <t>20815.6</t>
  </si>
  <si>
    <t>http://www.wikidata.org/entity/Q1152236</t>
  </si>
  <si>
    <t>HD 37124 b</t>
  </si>
  <si>
    <t>154.378</t>
  </si>
  <si>
    <t>http://www.wikidata.org/entity/Q4045598</t>
  </si>
  <si>
    <t>OGLE-TR-56b</t>
  </si>
  <si>
    <t>1.211909</t>
  </si>
  <si>
    <t>http://www.wikidata.org/entity/Q236666</t>
  </si>
  <si>
    <t>47 Ursae Majoris c</t>
  </si>
  <si>
    <t>2287</t>
  </si>
  <si>
    <t>http://www.wikidata.org/entity/Q1044861</t>
  </si>
  <si>
    <t>Gliese 667 Cb</t>
  </si>
  <si>
    <t>7.2</t>
  </si>
  <si>
    <t>http://www.wikidata.org/entity/Q97181179</t>
  </si>
  <si>
    <t>Proxima Centauri d</t>
  </si>
  <si>
    <t>5.167</t>
  </si>
  <si>
    <t>http://www.wikidata.org/entity/Q269937</t>
  </si>
  <si>
    <t>79 Ceti b</t>
  </si>
  <si>
    <t>75.455</t>
  </si>
  <si>
    <t>http://www.wikidata.org/entity/Q1578873</t>
  </si>
  <si>
    <t>Tau Ceti f</t>
  </si>
  <si>
    <t>636.13</t>
  </si>
  <si>
    <t>http://www.wikidata.org/entity/Q22905924</t>
  </si>
  <si>
    <t>K2-18 b</t>
  </si>
  <si>
    <t>32.93963</t>
  </si>
  <si>
    <t>http://www.wikidata.org/entity/Q1326311</t>
  </si>
  <si>
    <t>WASP-4b</t>
  </si>
  <si>
    <t>1.33823</t>
  </si>
  <si>
    <t>http://www.wikidata.org/entity/Q695224</t>
  </si>
  <si>
    <t>HD 189733 b</t>
  </si>
  <si>
    <t>2.2185752</t>
  </si>
  <si>
    <t>http://www.wikidata.org/entity/Q2668671</t>
  </si>
  <si>
    <t>Kepler-9 c</t>
  </si>
  <si>
    <t>38.91</t>
  </si>
  <si>
    <t>http://www.wikidata.org/entity/Q206300</t>
  </si>
  <si>
    <t>Mars Global Surveyor</t>
  </si>
  <si>
    <t>1.95</t>
  </si>
  <si>
    <t>http://www.wikidata.org/entity/Q66133386</t>
  </si>
  <si>
    <t>Gliese 357 d</t>
  </si>
  <si>
    <t>55.661</t>
  </si>
  <si>
    <t>http://www.wikidata.org/entity/Q2908228</t>
  </si>
  <si>
    <t>Kepler-69 c</t>
  </si>
  <si>
    <t>242.4659</t>
  </si>
  <si>
    <t>http://www.wikidata.org/entity/Q591815</t>
  </si>
  <si>
    <t>Kepler-7 b</t>
  </si>
  <si>
    <t>4.8854889</t>
  </si>
  <si>
    <t>orbital period</t>
  </si>
  <si>
    <t>astronomic object</t>
  </si>
  <si>
    <t>http://www.wikidata.org/entity/Q13445</t>
  </si>
  <si>
    <t>Celaeno</t>
  </si>
  <si>
    <t>solar mass</t>
  </si>
  <si>
    <t>http://www.wikidata.org/entity/Q14038</t>
  </si>
  <si>
    <t>Delta Sagittarii</t>
  </si>
  <si>
    <t>3.21</t>
  </si>
  <si>
    <t>http://www.wikidata.org/entity/Q15722</t>
  </si>
  <si>
    <t>Upsilon Librae</t>
  </si>
  <si>
    <t>1.67</t>
  </si>
  <si>
    <t>http://www.wikidata.org/entity/Q81069</t>
  </si>
  <si>
    <t>61 Virginis</t>
  </si>
  <si>
    <t>0.95</t>
  </si>
  <si>
    <t>http://www.wikidata.org/entity/Q14057</t>
  </si>
  <si>
    <t>Tau Puppis</t>
  </si>
  <si>
    <t>3.3</t>
  </si>
  <si>
    <t>http://www.wikidata.org/entity/Q196848</t>
  </si>
  <si>
    <t>Zeta Tauri</t>
  </si>
  <si>
    <t>http://www.wikidata.org/entity/Q15719</t>
  </si>
  <si>
    <t>Sigma Librae</t>
  </si>
  <si>
    <t>http://www.wikidata.org/entity/Q15714</t>
  </si>
  <si>
    <t>Thuban</t>
  </si>
  <si>
    <t>http://www.wikidata.org/entity/Q11212</t>
  </si>
  <si>
    <t>Messier 4</t>
  </si>
  <si>
    <t>6.28</t>
  </si>
  <si>
    <t>http://www.wikidata.org/entity/Q206663</t>
  </si>
  <si>
    <t>KY Cygni</t>
  </si>
  <si>
    <t>http://www.wikidata.org/entity/Q12975</t>
  </si>
  <si>
    <t>Altair</t>
  </si>
  <si>
    <t>http://www.wikidata.org/entity/Q14065</t>
  </si>
  <si>
    <t>Zeta Ursae Minoris</t>
  </si>
  <si>
    <t>http://www.wikidata.org/entity/Q169398</t>
  </si>
  <si>
    <t>Beta Camelopardalis</t>
  </si>
  <si>
    <t>http://www.wikidata.org/entity/Q208969</t>
  </si>
  <si>
    <t>1RXS J160929.1−210524</t>
  </si>
  <si>
    <t>0.73</t>
  </si>
  <si>
    <t>http://www.wikidata.org/entity/Q139390</t>
  </si>
  <si>
    <t>HD 37124</t>
  </si>
  <si>
    <t>0.83</t>
  </si>
  <si>
    <t>http://www.wikidata.org/entity/Q135520</t>
  </si>
  <si>
    <t>10 Lacertae</t>
  </si>
  <si>
    <t>26.9</t>
  </si>
  <si>
    <t>http://www.wikidata.org/entity/Q136713</t>
  </si>
  <si>
    <t>Epsilon Lupi</t>
  </si>
  <si>
    <t>http://www.wikidata.org/entity/Q14215</t>
  </si>
  <si>
    <t>Alpha Pyxidis</t>
  </si>
  <si>
    <t>10.7</t>
  </si>
  <si>
    <t>http://www.wikidata.org/entity/Q73266</t>
  </si>
  <si>
    <t>Gliese 163</t>
  </si>
  <si>
    <t>http://www.wikidata.org/entity/Q13347</t>
  </si>
  <si>
    <t>Delta Herculis</t>
  </si>
  <si>
    <t>0.0036</t>
  </si>
  <si>
    <t>Jupiter mass</t>
  </si>
  <si>
    <t>0.725</t>
  </si>
  <si>
    <t>http://www.wikidata.org/entity/Q15709</t>
  </si>
  <si>
    <t>Alpha Columbae</t>
  </si>
  <si>
    <t>http://www.wikidata.org/entity/Q14208</t>
  </si>
  <si>
    <t>Eta Leonis</t>
  </si>
  <si>
    <t>http://www.wikidata.org/entity/Q14253</t>
  </si>
  <si>
    <t>Kappa Scorpii</t>
  </si>
  <si>
    <t>http://www.wikidata.org/entity/Q14247</t>
  </si>
  <si>
    <t>Iota Carinae</t>
  </si>
  <si>
    <t>http://www.wikidata.org/entity/Q14200</t>
  </si>
  <si>
    <t>Delta Virginis</t>
  </si>
  <si>
    <t>http://www.wikidata.org/entity/Q190997</t>
  </si>
  <si>
    <t>14 Herculis</t>
  </si>
  <si>
    <t>0.9</t>
  </si>
  <si>
    <t>http://www.wikidata.org/entity/Q135124</t>
  </si>
  <si>
    <t>WASP-12</t>
  </si>
  <si>
    <t>http://www.wikidata.org/entity/Q15820</t>
  </si>
  <si>
    <t>Tau Ceti</t>
  </si>
  <si>
    <t>0.783</t>
  </si>
  <si>
    <t>http://www.wikidata.org/entity/Q15713</t>
  </si>
  <si>
    <t>Zeta Draconis</t>
  </si>
  <si>
    <t>http://www.wikidata.org/entity/Q14205</t>
  </si>
  <si>
    <t>Epsilon Leonis</t>
  </si>
  <si>
    <t>4.01</t>
  </si>
  <si>
    <t>http://www.wikidata.org/entity/Q15821</t>
  </si>
  <si>
    <t>Iota Ceti</t>
  </si>
  <si>
    <t>2.78</t>
  </si>
  <si>
    <t>http://www.wikidata.org/entity/Q4957</t>
  </si>
  <si>
    <t>NML Cygni</t>
  </si>
  <si>
    <t>http://www.wikidata.org/entity/Q73894</t>
  </si>
  <si>
    <t>Alpha1 Capricorni</t>
  </si>
  <si>
    <t>5.3</t>
  </si>
  <si>
    <t>http://www.wikidata.org/entity/Q13337</t>
  </si>
  <si>
    <t>Beta Herculis</t>
  </si>
  <si>
    <t>2.9</t>
  </si>
  <si>
    <t>http://www.wikidata.org/entity/Q14246</t>
  </si>
  <si>
    <t>Gamma Draconis</t>
  </si>
  <si>
    <t>1.72</t>
  </si>
  <si>
    <t>http://www.wikidata.org/entity/Q14207</t>
  </si>
  <si>
    <t>Zeta Leonis</t>
  </si>
  <si>
    <t>http://www.wikidata.org/entity/Q14248</t>
  </si>
  <si>
    <t>Delta Scorpii</t>
  </si>
  <si>
    <t>http://www.wikidata.org/entity/Q136235</t>
  </si>
  <si>
    <t>Delta Lupi</t>
  </si>
  <si>
    <t>11.9</t>
  </si>
  <si>
    <t>http://www.wikidata.org/entity/Q14236</t>
  </si>
  <si>
    <t>Theta Scorpii</t>
  </si>
  <si>
    <t>http://www.wikidata.org/entity/Q15711</t>
  </si>
  <si>
    <t>Alpha Equulei</t>
  </si>
  <si>
    <t>2.3</t>
  </si>
  <si>
    <t>http://www.wikidata.org/entity/Q13604</t>
  </si>
  <si>
    <t>Rho Cassiopeiae</t>
  </si>
  <si>
    <t>http://www.wikidata.org/entity/Q13105</t>
  </si>
  <si>
    <t>Mimosa</t>
  </si>
  <si>
    <t>http://www.wikidata.org/entity/Q13790</t>
  </si>
  <si>
    <t>Alpha Persei</t>
  </si>
  <si>
    <t>http://www.wikidata.org/entity/Q14265</t>
  </si>
  <si>
    <t>51 Pegasi</t>
  </si>
  <si>
    <t>1.03</t>
  </si>
  <si>
    <t>http://www.wikidata.org/entity/Q14055</t>
  </si>
  <si>
    <t>Rho Puppis</t>
  </si>
  <si>
    <t>1.85</t>
  </si>
  <si>
    <t>http://www.wikidata.org/entity/Q14029</t>
  </si>
  <si>
    <t>Iota Orionis</t>
  </si>
  <si>
    <t>1.236</t>
  </si>
  <si>
    <t>http://www.wikidata.org/entity/Q194349</t>
  </si>
  <si>
    <t>15 Sagittae</t>
  </si>
  <si>
    <t>Earth mass</t>
  </si>
  <si>
    <t>http://www.wikidata.org/entity/Q14040</t>
  </si>
  <si>
    <t>Lambda Sagittarii</t>
  </si>
  <si>
    <t>http://www.wikidata.org/entity/Q169016</t>
  </si>
  <si>
    <t>109 Piscium</t>
  </si>
  <si>
    <t>1.13</t>
  </si>
  <si>
    <t>http://www.wikidata.org/entity/Q14061</t>
  </si>
  <si>
    <t>Gamma Ursae Minoris</t>
  </si>
  <si>
    <t>8.3</t>
  </si>
  <si>
    <t>http://www.wikidata.org/entity/Q216257</t>
  </si>
  <si>
    <t>23 Librae</t>
  </si>
  <si>
    <t>1.07</t>
  </si>
  <si>
    <t>http://www.wikidata.org/entity/Q83782</t>
  </si>
  <si>
    <t>HD 82943</t>
  </si>
  <si>
    <t>1.18</t>
  </si>
  <si>
    <t>http://www.wikidata.org/entity/Q284836</t>
  </si>
  <si>
    <t>91 Aquarii</t>
  </si>
  <si>
    <t>http://www.wikidata.org/entity/Q1036361</t>
  </si>
  <si>
    <t>Sigma Scorpii</t>
  </si>
  <si>
    <t>10.3</t>
  </si>
  <si>
    <t>0.92</t>
  </si>
  <si>
    <t>http://www.wikidata.org/entity/Q912296</t>
  </si>
  <si>
    <t>Pi¹ Ursae Majoris</t>
  </si>
  <si>
    <t>http://www.wikidata.org/entity/Q1049627</t>
  </si>
  <si>
    <t>19 Puppis</t>
  </si>
  <si>
    <t>1.05</t>
  </si>
  <si>
    <t>http://www.wikidata.org/entity/Q1326545</t>
  </si>
  <si>
    <t>Zeta Trianguli Australis</t>
  </si>
  <si>
    <t>1.12</t>
  </si>
  <si>
    <t>http://www.wikidata.org/entity/Q753574</t>
  </si>
  <si>
    <t>LBV 1806-20</t>
  </si>
  <si>
    <t>http://www.wikidata.org/entity/Q1140856</t>
  </si>
  <si>
    <t>Gliese 777</t>
  </si>
  <si>
    <t>http://www.wikidata.org/entity/Q1327573</t>
  </si>
  <si>
    <t>TW Piscis Austrini</t>
  </si>
  <si>
    <t>http://www.wikidata.org/entity/Q938829</t>
  </si>
  <si>
    <t>Zeta Leporis</t>
  </si>
  <si>
    <t>1.46</t>
  </si>
  <si>
    <t>http://www.wikidata.org/entity/Q1045802</t>
  </si>
  <si>
    <t>Noquisi</t>
  </si>
  <si>
    <t>0.452</t>
  </si>
  <si>
    <t>http://www.wikidata.org/entity/Q262076</t>
  </si>
  <si>
    <t>70 Virginis</t>
  </si>
  <si>
    <t>http://www.wikidata.org/entity/Q1473907</t>
  </si>
  <si>
    <t>Beta Piscium</t>
  </si>
  <si>
    <t>4.7</t>
  </si>
  <si>
    <t>http://www.wikidata.org/entity/Q937839</t>
  </si>
  <si>
    <t>Zeta1 Scorpii</t>
  </si>
  <si>
    <t>1.6</t>
  </si>
  <si>
    <t>http://www.wikidata.org/entity/Q740780</t>
  </si>
  <si>
    <t>Gliese 876</t>
  </si>
  <si>
    <t>http://www.wikidata.org/entity/Q1154077</t>
  </si>
  <si>
    <t>Gliese 1</t>
  </si>
  <si>
    <t>0.48</t>
  </si>
  <si>
    <t>http://www.wikidata.org/entity/Q429708</t>
  </si>
  <si>
    <t>3 Vulpeculae</t>
  </si>
  <si>
    <t>4.16</t>
  </si>
  <si>
    <t>http://www.wikidata.org/entity/Q1197298</t>
  </si>
  <si>
    <t>Wolf 1061</t>
  </si>
  <si>
    <t>0.25</t>
  </si>
  <si>
    <t>http://www.wikidata.org/entity/Q1327920</t>
  </si>
  <si>
    <t>HD 219134</t>
  </si>
  <si>
    <t>http://www.wikidata.org/entity/Q260362</t>
  </si>
  <si>
    <t>Kalausi</t>
  </si>
  <si>
    <t>http://www.wikidata.org/entity/Q236654</t>
  </si>
  <si>
    <t>47 Ursae Majoris</t>
  </si>
  <si>
    <t>http://www.wikidata.org/entity/Q1334044</t>
  </si>
  <si>
    <t>Gamma Lyrae</t>
  </si>
  <si>
    <t>5.76</t>
  </si>
  <si>
    <t>http://www.wikidata.org/entity/Q1029146</t>
  </si>
  <si>
    <t>Theta Hydrae</t>
  </si>
  <si>
    <t>2.52</t>
  </si>
  <si>
    <t>http://www.wikidata.org/entity/Q676853</t>
  </si>
  <si>
    <t>Nu Capricorni</t>
  </si>
  <si>
    <t>2.37</t>
  </si>
  <si>
    <t>http://www.wikidata.org/entity/Q1104105</t>
  </si>
  <si>
    <t>COROT-7</t>
  </si>
  <si>
    <t>0.93</t>
  </si>
  <si>
    <t>http://www.wikidata.org/entity/Q794095</t>
  </si>
  <si>
    <t>Rho Coronae Borealis</t>
  </si>
  <si>
    <t>http://www.wikidata.org/entity/Q798287</t>
  </si>
  <si>
    <t>Mu Columbae</t>
  </si>
  <si>
    <t>http://www.wikidata.org/entity/Q1104066</t>
  </si>
  <si>
    <t>COROT-1</t>
  </si>
  <si>
    <t>http://www.wikidata.org/entity/Q405857</t>
  </si>
  <si>
    <t>Epsilon Tauri</t>
  </si>
  <si>
    <t>http://www.wikidata.org/entity/Q968611</t>
  </si>
  <si>
    <t>Lambda Virginis</t>
  </si>
  <si>
    <t>1.897</t>
  </si>
  <si>
    <t>http://www.wikidata.org/entity/Q1193538</t>
  </si>
  <si>
    <t>HD 13189</t>
  </si>
  <si>
    <t>http://www.wikidata.org/entity/Q844620</t>
  </si>
  <si>
    <t>Rosalíadecastro</t>
  </si>
  <si>
    <t>http://www.wikidata.org/entity/Q1327736</t>
  </si>
  <si>
    <t>Nushagak</t>
  </si>
  <si>
    <t>1.275</t>
  </si>
  <si>
    <t>http://www.wikidata.org/entity/Q589432</t>
  </si>
  <si>
    <t>Gliese 687</t>
  </si>
  <si>
    <t>http://www.wikidata.org/entity/Q1068712</t>
  </si>
  <si>
    <t>Orkaria</t>
  </si>
  <si>
    <t>0.15</t>
  </si>
  <si>
    <t>http://www.wikidata.org/entity/Q1153065</t>
  </si>
  <si>
    <t>Chi Virginis</t>
  </si>
  <si>
    <t>2.17</t>
  </si>
  <si>
    <t>http://www.wikidata.org/entity/Q1109429</t>
  </si>
  <si>
    <t>Gliese 179</t>
  </si>
  <si>
    <t>0.357</t>
  </si>
  <si>
    <t>http://www.wikidata.org/entity/Q284484</t>
  </si>
  <si>
    <t>Eta2 Hydri</t>
  </si>
  <si>
    <t>1.91</t>
  </si>
  <si>
    <t>0.98</t>
  </si>
  <si>
    <t>http://www.wikidata.org/entity/Q1149521</t>
  </si>
  <si>
    <t>L 1159-16</t>
  </si>
  <si>
    <t>0.78</t>
  </si>
  <si>
    <t>http://www.wikidata.org/entity/Q549906</t>
  </si>
  <si>
    <t>Gliese 146</t>
  </si>
  <si>
    <t>0.684</t>
  </si>
  <si>
    <t>http://www.wikidata.org/entity/Q1410318</t>
  </si>
  <si>
    <t>Tupi</t>
  </si>
  <si>
    <t>http://www.wikidata.org/entity/Q1077262</t>
  </si>
  <si>
    <t>HD 20367</t>
  </si>
  <si>
    <t>1.04</t>
  </si>
  <si>
    <t>http://www.wikidata.org/entity/Q1367682</t>
  </si>
  <si>
    <t>Hunor</t>
  </si>
  <si>
    <t>1.34</t>
  </si>
  <si>
    <t>http://www.wikidata.org/entity/Q943340</t>
  </si>
  <si>
    <t>Gliese 832</t>
  </si>
  <si>
    <t>0.45</t>
  </si>
  <si>
    <t>http://www.wikidata.org/entity/Q851182</t>
  </si>
  <si>
    <t>Buna</t>
  </si>
  <si>
    <t>1.35</t>
  </si>
  <si>
    <t>http://www.wikidata.org/entity/Q390671</t>
  </si>
  <si>
    <t>HD 125612</t>
  </si>
  <si>
    <t>http://www.wikidata.org/entity/Q4042135</t>
  </si>
  <si>
    <t>Kepler-15</t>
  </si>
  <si>
    <t>1.02</t>
  </si>
  <si>
    <t>http://www.wikidata.org/entity/Q1321557</t>
  </si>
  <si>
    <t>HAT-P-7</t>
  </si>
  <si>
    <t>1.51</t>
  </si>
  <si>
    <t>http://www.wikidata.org/entity/Q1514429</t>
  </si>
  <si>
    <t>HD 74156</t>
  </si>
  <si>
    <t>1.24</t>
  </si>
  <si>
    <t>http://www.wikidata.org/entity/Q1328008</t>
  </si>
  <si>
    <t>OGLE-2006-BLG-109L</t>
  </si>
  <si>
    <t>0.51</t>
  </si>
  <si>
    <t>http://www.wikidata.org/entity/Q1388018</t>
  </si>
  <si>
    <t>6 Lyncis</t>
  </si>
  <si>
    <t>http://www.wikidata.org/entity/Q1195144</t>
  </si>
  <si>
    <t>WASP-18</t>
  </si>
  <si>
    <t>http://www.wikidata.org/entity/Q4042147</t>
  </si>
  <si>
    <t>Kepler-32</t>
  </si>
  <si>
    <t>0.58</t>
  </si>
  <si>
    <t>http://www.wikidata.org/entity/Q940004</t>
  </si>
  <si>
    <t>14 Andromedae</t>
  </si>
  <si>
    <t>2.2</t>
  </si>
  <si>
    <t>http://www.wikidata.org/entity/Q1195694</t>
  </si>
  <si>
    <t>82 G. Eridani</t>
  </si>
  <si>
    <t>http://www.wikidata.org/entity/Q1514419</t>
  </si>
  <si>
    <t>Macondo</t>
  </si>
  <si>
    <t>0.7</t>
  </si>
  <si>
    <t>http://www.wikidata.org/entity/Q855428</t>
  </si>
  <si>
    <t>Kepler-6</t>
  </si>
  <si>
    <t>1.21</t>
  </si>
  <si>
    <t>http://www.wikidata.org/entity/Q926610</t>
  </si>
  <si>
    <t>Ross 128</t>
  </si>
  <si>
    <t>http://www.wikidata.org/entity/Q403288</t>
  </si>
  <si>
    <t>Kepler-36</t>
  </si>
  <si>
    <t>0.99</t>
  </si>
  <si>
    <t>http://www.wikidata.org/entity/Q1090466</t>
  </si>
  <si>
    <t>MOA-2007-BLG-192L</t>
  </si>
  <si>
    <t>0.28</t>
  </si>
  <si>
    <t>http://www.wikidata.org/entity/Q1353978</t>
  </si>
  <si>
    <t>Kepler-7</t>
  </si>
  <si>
    <t>1.36</t>
  </si>
  <si>
    <t>http://www.wikidata.org/entity/Q272242</t>
  </si>
  <si>
    <t>83 Leonis</t>
  </si>
  <si>
    <t>http://www.wikidata.org/entity/Q611329</t>
  </si>
  <si>
    <t>Iota Draconis</t>
  </si>
  <si>
    <t>http://www.wikidata.org/entity/Q637760</t>
  </si>
  <si>
    <t>OGLE-2005-BLG-169L</t>
  </si>
  <si>
    <t>0.69</t>
  </si>
  <si>
    <t>http://www.wikidata.org/entity/Q1293042</t>
  </si>
  <si>
    <t>WASP-3</t>
  </si>
  <si>
    <t>1.26</t>
  </si>
  <si>
    <t>http://www.wikidata.org/entity/Q955530</t>
  </si>
  <si>
    <t>Gliese 849</t>
  </si>
  <si>
    <t>0.49</t>
  </si>
  <si>
    <t>http://www.wikidata.org/entity/Q1347727</t>
  </si>
  <si>
    <t>Epsilon Draconis</t>
  </si>
  <si>
    <t>http://www.wikidata.org/entity/Q1028837</t>
  </si>
  <si>
    <t>Sigma Hydrae</t>
  </si>
  <si>
    <t>3.07</t>
  </si>
  <si>
    <t>http://www.wikidata.org/entity/Q584842</t>
  </si>
  <si>
    <t>OGLE-TR-111</t>
  </si>
  <si>
    <t>http://www.wikidata.org/entity/Q1366241</t>
  </si>
  <si>
    <t>Alpha Circini</t>
  </si>
  <si>
    <t>http://www.wikidata.org/entity/Q1340290</t>
  </si>
  <si>
    <t>WASP-11/HAT-P-10</t>
  </si>
  <si>
    <t>0.46</t>
  </si>
  <si>
    <t>http://www.wikidata.org/entity/Q868692</t>
  </si>
  <si>
    <t>Van Maanen's star</t>
  </si>
  <si>
    <t>0.79</t>
  </si>
  <si>
    <t>http://www.wikidata.org/entity/Q238270</t>
  </si>
  <si>
    <t>4 Ursae Majoris</t>
  </si>
  <si>
    <t>1.234</t>
  </si>
  <si>
    <t>http://www.wikidata.org/entity/Q1062596</t>
  </si>
  <si>
    <t>Luyten's Star</t>
  </si>
  <si>
    <t>http://www.wikidata.org/entity/Q285279</t>
  </si>
  <si>
    <t>Tau1 Gruis</t>
  </si>
  <si>
    <t>http://www.wikidata.org/entity/Q1328350</t>
  </si>
  <si>
    <t>NGC 3603-A1</t>
  </si>
  <si>
    <t>http://www.wikidata.org/entity/Q764308</t>
  </si>
  <si>
    <t>OGLE-2005-BLG-390L</t>
  </si>
  <si>
    <t>0.22</t>
  </si>
  <si>
    <t>http://www.wikidata.org/entity/Q1209083</t>
  </si>
  <si>
    <t>Psi Andromedae</t>
  </si>
  <si>
    <t>http://www.wikidata.org/entity/Q1153018</t>
  </si>
  <si>
    <t>DENIS 0255-4700</t>
  </si>
  <si>
    <t>0.05</t>
  </si>
  <si>
    <t>http://www.wikidata.org/entity/Q1347243</t>
  </si>
  <si>
    <t>Lambda Draconis</t>
  </si>
  <si>
    <t>http://www.wikidata.org/entity/Q830868</t>
  </si>
  <si>
    <t>Beta Doradus</t>
  </si>
  <si>
    <t>http://www.wikidata.org/entity/Q1154120</t>
  </si>
  <si>
    <t>Kruger 60</t>
  </si>
  <si>
    <t>0.271</t>
  </si>
  <si>
    <t>http://www.wikidata.org/entity/Q657969</t>
  </si>
  <si>
    <t>XO-3</t>
  </si>
  <si>
    <t>1.41</t>
  </si>
  <si>
    <t>0.257</t>
  </si>
  <si>
    <t>http://www.wikidata.org/entity/Q356632</t>
  </si>
  <si>
    <t>Xi Andromedae</t>
  </si>
  <si>
    <t>http://www.wikidata.org/entity/Q926183</t>
  </si>
  <si>
    <t>Cygnus OB2 #12</t>
  </si>
  <si>
    <t>http://www.wikidata.org/entity/Q1327722</t>
  </si>
  <si>
    <t>DENIS 1048-3956</t>
  </si>
  <si>
    <t>0.07</t>
  </si>
  <si>
    <t>http://www.wikidata.org/entity/Q4348507</t>
  </si>
  <si>
    <t>21 Canum Venaticorum</t>
  </si>
  <si>
    <t>2.73</t>
  </si>
  <si>
    <t>http://www.wikidata.org/entity/Q536922</t>
  </si>
  <si>
    <t>Phi Velorum</t>
  </si>
  <si>
    <t>10.1</t>
  </si>
  <si>
    <t>http://www.wikidata.org/entity/Q1196515</t>
  </si>
  <si>
    <t>Beta Arae</t>
  </si>
  <si>
    <t>8.21</t>
  </si>
  <si>
    <t>http://www.wikidata.org/entity/Q1194221</t>
  </si>
  <si>
    <t>Gliese 682</t>
  </si>
  <si>
    <t>0.27</t>
  </si>
  <si>
    <t>http://www.wikidata.org/entity/Q1276434</t>
  </si>
  <si>
    <t>EV Lacertae</t>
  </si>
  <si>
    <t>0.16</t>
  </si>
  <si>
    <t>http://www.wikidata.org/entity/Q1193097</t>
  </si>
  <si>
    <t>AG Carinae</t>
  </si>
  <si>
    <t>http://www.wikidata.org/entity/Q1185744</t>
  </si>
  <si>
    <t>HD 154345</t>
  </si>
  <si>
    <t>0.88</t>
  </si>
  <si>
    <t>http://www.wikidata.org/entity/Q1052081</t>
  </si>
  <si>
    <t>p Velorum</t>
  </si>
  <si>
    <t>http://www.wikidata.org/entity/Q1154982</t>
  </si>
  <si>
    <t>Gliese 433</t>
  </si>
  <si>
    <t>http://www.wikidata.org/entity/Q1509518</t>
  </si>
  <si>
    <t>Xi Aquilae</t>
  </si>
  <si>
    <t>http://www.wikidata.org/entity/Q1328338</t>
  </si>
  <si>
    <t>Wolf 424</t>
  </si>
  <si>
    <t>http://www.wikidata.org/entity/Q611552</t>
  </si>
  <si>
    <t>Ross 154</t>
  </si>
  <si>
    <t>http://www.wikidata.org/entity/Q1367410</t>
  </si>
  <si>
    <t>Iota Pegasi</t>
  </si>
  <si>
    <t>1.33</t>
  </si>
  <si>
    <t>http://www.wikidata.org/entity/Q1460292</t>
  </si>
  <si>
    <t>HD 130322</t>
  </si>
  <si>
    <t>http://www.wikidata.org/entity/Q1349503</t>
  </si>
  <si>
    <t>Gliese 758</t>
  </si>
  <si>
    <t>0.97</t>
  </si>
  <si>
    <t>http://www.wikidata.org/entity/Q379214</t>
  </si>
  <si>
    <t>Alpha Sagittae</t>
  </si>
  <si>
    <t>4.11</t>
  </si>
  <si>
    <t>http://www.wikidata.org/entity/Q1005366</t>
  </si>
  <si>
    <t>Xi Aquarii</t>
  </si>
  <si>
    <t>http://www.wikidata.org/entity/Q1152871</t>
  </si>
  <si>
    <t>42 Draconis</t>
  </si>
  <si>
    <t>http://www.wikidata.org/entity/Q249301</t>
  </si>
  <si>
    <t>6 Cassiopeiae</t>
  </si>
  <si>
    <t>http://www.wikidata.org/entity/Q603764</t>
  </si>
  <si>
    <t>52 Cygni</t>
  </si>
  <si>
    <t>2.07</t>
  </si>
  <si>
    <t>http://www.wikidata.org/entity/Q269233</t>
  </si>
  <si>
    <t>RW Cephei</t>
  </si>
  <si>
    <t>http://www.wikidata.org/entity/Q1464492</t>
  </si>
  <si>
    <t>HD 12661</t>
  </si>
  <si>
    <t>http://www.wikidata.org/entity/Q4046270</t>
  </si>
  <si>
    <t>PV Telescopii</t>
  </si>
  <si>
    <t>http://www.wikidata.org/entity/Q3232710</t>
  </si>
  <si>
    <t>Mu Aurigae</t>
  </si>
  <si>
    <t>2.09</t>
  </si>
  <si>
    <t>http://www.wikidata.org/entity/Q3239119</t>
  </si>
  <si>
    <t>Nu Aquilae</t>
  </si>
  <si>
    <t>http://www.wikidata.org/entity/Q1571090</t>
  </si>
  <si>
    <t>Tau Scorpii</t>
  </si>
  <si>
    <t>http://www.wikidata.org/entity/Q2758200</t>
  </si>
  <si>
    <t>Beta Pavonis</t>
  </si>
  <si>
    <t>2.51</t>
  </si>
  <si>
    <t>http://www.wikidata.org/entity/Q3291470</t>
  </si>
  <si>
    <t>Mu Aquarii</t>
  </si>
  <si>
    <t>1.8</t>
  </si>
  <si>
    <t>http://www.wikidata.org/entity/Q2399736</t>
  </si>
  <si>
    <t>65 Andromedae</t>
  </si>
  <si>
    <t>1.63</t>
  </si>
  <si>
    <t>http://www.wikidata.org/entity/Q1749122</t>
  </si>
  <si>
    <t>Zeta Monocerotis</t>
  </si>
  <si>
    <t>6.2</t>
  </si>
  <si>
    <t>http://www.wikidata.org/entity/Q3304177</t>
  </si>
  <si>
    <t>Chi Serpentis</t>
  </si>
  <si>
    <t>2.11</t>
  </si>
  <si>
    <t>http://www.wikidata.org/entity/Q1563085</t>
  </si>
  <si>
    <t>HD 108147</t>
  </si>
  <si>
    <t>1.19</t>
  </si>
  <si>
    <t>http://www.wikidata.org/entity/Q2664781</t>
  </si>
  <si>
    <t>HAT-P-11</t>
  </si>
  <si>
    <t>0.809</t>
  </si>
  <si>
    <t>http://www.wikidata.org/entity/Q14914807</t>
  </si>
  <si>
    <t>UY Scuti</t>
  </si>
  <si>
    <t>http://www.wikidata.org/entity/Q5880926</t>
  </si>
  <si>
    <t>AC 54 1646-56</t>
  </si>
  <si>
    <t>http://www.wikidata.org/entity/Q5652679</t>
  </si>
  <si>
    <t>59 Virginis</t>
  </si>
  <si>
    <t>http://www.wikidata.org/entity/Q2072696</t>
  </si>
  <si>
    <t>HD 129116</t>
  </si>
  <si>
    <t>http://www.wikidata.org/entity/Q1531406</t>
  </si>
  <si>
    <t>Gliese 176</t>
  </si>
  <si>
    <t>http://www.wikidata.org/entity/Q1562751</t>
  </si>
  <si>
    <t>Dombay</t>
  </si>
  <si>
    <t>0.917</t>
  </si>
  <si>
    <t>http://www.wikidata.org/entity/Q18074524</t>
  </si>
  <si>
    <t>Gliese 357</t>
  </si>
  <si>
    <t>0.342</t>
  </si>
  <si>
    <t>http://www.wikidata.org/entity/Q15920617</t>
  </si>
  <si>
    <t>Gar</t>
  </si>
  <si>
    <t>0.323</t>
  </si>
  <si>
    <t>http://www.wikidata.org/entity/Q1753582</t>
  </si>
  <si>
    <t>BD+20°2457</t>
  </si>
  <si>
    <t>http://www.wikidata.org/entity/Q3178157</t>
  </si>
  <si>
    <t>75 Ceti</t>
  </si>
  <si>
    <t>2.49</t>
  </si>
  <si>
    <t>http://www.wikidata.org/entity/Q3195371</t>
  </si>
  <si>
    <t>Kepler-18</t>
  </si>
  <si>
    <t>http://www.wikidata.org/entity/Q2601467</t>
  </si>
  <si>
    <t>Kepler-19</t>
  </si>
  <si>
    <t>http://www.wikidata.org/entity/Q1563353</t>
  </si>
  <si>
    <t>HD 47536</t>
  </si>
  <si>
    <t>http://www.wikidata.org/entity/Q2608476</t>
  </si>
  <si>
    <t>24 Boötis</t>
  </si>
  <si>
    <t>http://www.wikidata.org/entity/Q2298173</t>
  </si>
  <si>
    <t>Kepler-9</t>
  </si>
  <si>
    <t>http://www.wikidata.org/entity/Q2568864</t>
  </si>
  <si>
    <t>Psi Draconis</t>
  </si>
  <si>
    <t>http://www.wikidata.org/entity/Q2572936</t>
  </si>
  <si>
    <t>Sharjah</t>
  </si>
  <si>
    <t>http://www.wikidata.org/entity/Q1562755</t>
  </si>
  <si>
    <t>HAT-P-4</t>
  </si>
  <si>
    <t>http://www.wikidata.org/entity/Q4643833</t>
  </si>
  <si>
    <t>7 Camelopardalis</t>
  </si>
  <si>
    <t>3.1</t>
  </si>
  <si>
    <t>http://www.wikidata.org/entity/Q1563079</t>
  </si>
  <si>
    <t>HD 107148</t>
  </si>
  <si>
    <t>http://www.wikidata.org/entity/Q2422781</t>
  </si>
  <si>
    <t>Sigma Boötis</t>
  </si>
  <si>
    <t>http://www.wikidata.org/entity/Q2715786</t>
  </si>
  <si>
    <t>Iota Capricorni</t>
  </si>
  <si>
    <t>2.89</t>
  </si>
  <si>
    <t>http://www.wikidata.org/entity/Q2661089</t>
  </si>
  <si>
    <t>Nu2 Lupi</t>
  </si>
  <si>
    <t>0.02725</t>
  </si>
  <si>
    <t>http://www.wikidata.org/entity/Q2526773</t>
  </si>
  <si>
    <t>Kappa Geminorum</t>
  </si>
  <si>
    <t>mass</t>
  </si>
  <si>
    <t>http://www.wikidata.org/prop/direct/P7015</t>
  </si>
  <si>
    <t>centimetre per square second</t>
  </si>
  <si>
    <t>http://www.wikidata.org/entity/Q135568</t>
  </si>
  <si>
    <t>Mu Lupi</t>
  </si>
  <si>
    <t>6300</t>
  </si>
  <si>
    <t>http://www.wikidata.org/entity/Q13439</t>
  </si>
  <si>
    <t>Taygeta</t>
  </si>
  <si>
    <t>10000</t>
  </si>
  <si>
    <t>http://www.wikidata.org/entity/Q233746</t>
  </si>
  <si>
    <t>42 Aquarii</t>
  </si>
  <si>
    <t>16600</t>
  </si>
  <si>
    <t>26700</t>
  </si>
  <si>
    <t>http://www.wikidata.org/entity/Q256560</t>
  </si>
  <si>
    <t>BD-08°2823</t>
  </si>
  <si>
    <t>21400</t>
  </si>
  <si>
    <t>18000</t>
  </si>
  <si>
    <t>http://www.wikidata.org/entity/Q6675</t>
  </si>
  <si>
    <t>15 Orionis</t>
  </si>
  <si>
    <t>520</t>
  </si>
  <si>
    <t>http://www.wikidata.org/entity/Q135564</t>
  </si>
  <si>
    <t>Omicron Lupi</t>
  </si>
  <si>
    <t>17800</t>
  </si>
  <si>
    <t>1320</t>
  </si>
  <si>
    <t>3160</t>
  </si>
  <si>
    <t>10200</t>
  </si>
  <si>
    <t>1400</t>
  </si>
  <si>
    <t>http://www.wikidata.org/entity/Q135507</t>
  </si>
  <si>
    <t>1 Geminorum</t>
  </si>
  <si>
    <t>http://www.wikidata.org/entity/Q13246</t>
  </si>
  <si>
    <t>Alpha Aquarii</t>
  </si>
  <si>
    <t>537</t>
  </si>
  <si>
    <t>9080</t>
  </si>
  <si>
    <t>http://www.wikidata.org/entity/Q13602</t>
  </si>
  <si>
    <t>Epsilon Cassiopeiae</t>
  </si>
  <si>
    <t>http://www.wikidata.org/entity/Q264795</t>
  </si>
  <si>
    <t>Chi Geminorum</t>
  </si>
  <si>
    <t>355</t>
  </si>
  <si>
    <t>http://www.wikidata.org/entity/Q12189</t>
  </si>
  <si>
    <t>Canopus</t>
  </si>
  <si>
    <t>http://www.wikidata.org/entity/Q13328</t>
  </si>
  <si>
    <t>Epsilon Cygni</t>
  </si>
  <si>
    <t>26300</t>
  </si>
  <si>
    <t>http://www.wikidata.org/entity/Q258786</t>
  </si>
  <si>
    <t>Epsilon1 Arae</t>
  </si>
  <si>
    <t>http://www.wikidata.org/entity/Q14025</t>
  </si>
  <si>
    <t>Beta Boötis</t>
  </si>
  <si>
    <t>390</t>
  </si>
  <si>
    <t>http://www.wikidata.org/entity/Q14070</t>
  </si>
  <si>
    <t>Gamma Piscium</t>
  </si>
  <si>
    <t>9000</t>
  </si>
  <si>
    <t>http://www.wikidata.org/entity/Q14229</t>
  </si>
  <si>
    <t>Eta Centauri</t>
  </si>
  <si>
    <t>http://www.wikidata.org/entity/Q14022</t>
  </si>
  <si>
    <t>Gamma Boötis</t>
  </si>
  <si>
    <t>5500</t>
  </si>
  <si>
    <t>http://www.wikidata.org/entity/Q13415</t>
  </si>
  <si>
    <t>Beta Canis Majoris</t>
  </si>
  <si>
    <t>2700</t>
  </si>
  <si>
    <t>23400</t>
  </si>
  <si>
    <t>http://www.wikidata.org/entity/Q13243</t>
  </si>
  <si>
    <t>Beta Aquarii</t>
  </si>
  <si>
    <t>7820</t>
  </si>
  <si>
    <t>7800</t>
  </si>
  <si>
    <t>13500</t>
  </si>
  <si>
    <t>4300</t>
  </si>
  <si>
    <t>http://www.wikidata.org/entity/Q243233</t>
  </si>
  <si>
    <t>53 Eridani</t>
  </si>
  <si>
    <t>470</t>
  </si>
  <si>
    <t>http://www.wikidata.org/entity/Q14044</t>
  </si>
  <si>
    <t>Pi Sagittarii</t>
  </si>
  <si>
    <t>http://www.wikidata.org/entity/Q3599178</t>
  </si>
  <si>
    <t>49 Librae</t>
  </si>
  <si>
    <t>8100</t>
  </si>
  <si>
    <t>http://www.wikidata.org/entity/Q384356</t>
  </si>
  <si>
    <t>55 Arietis</t>
  </si>
  <si>
    <t>887</t>
  </si>
  <si>
    <t>http://www.wikidata.org/entity/Q3598853</t>
  </si>
  <si>
    <t>31 Orionis</t>
  </si>
  <si>
    <t>http://www.wikidata.org/entity/Q384288</t>
  </si>
  <si>
    <t>85 Pegasi</t>
  </si>
  <si>
    <t>35000</t>
  </si>
  <si>
    <t>http://www.wikidata.org/entity/Q284907</t>
  </si>
  <si>
    <t>Chi1 Orionis</t>
  </si>
  <si>
    <t>27500</t>
  </si>
  <si>
    <t>55000</t>
  </si>
  <si>
    <t>14220</t>
  </si>
  <si>
    <t>http://www.wikidata.org/entity/Q3599110</t>
  </si>
  <si>
    <t>43 Sagittarii</t>
  </si>
  <si>
    <t>3700</t>
  </si>
  <si>
    <t>38000</t>
  </si>
  <si>
    <t>http://www.wikidata.org/entity/Q15819</t>
  </si>
  <si>
    <t>Gamma Ceti</t>
  </si>
  <si>
    <t>9100</t>
  </si>
  <si>
    <t>http://www.wikidata.org/entity/Q3597313</t>
  </si>
  <si>
    <t>12 Canis Majoris</t>
  </si>
  <si>
    <t>8000</t>
  </si>
  <si>
    <t>http://www.wikidata.org/entity/Q671002</t>
  </si>
  <si>
    <t>89 Aquarii</t>
  </si>
  <si>
    <t>http://www.wikidata.org/entity/Q4042142</t>
  </si>
  <si>
    <t>Kepler-28</t>
  </si>
  <si>
    <t>38700</t>
  </si>
  <si>
    <t>17400</t>
  </si>
  <si>
    <t>145000000</t>
  </si>
  <si>
    <t>http://www.wikidata.org/entity/Q906905</t>
  </si>
  <si>
    <t>V509 Cassiopeiae</t>
  </si>
  <si>
    <t>12600</t>
  </si>
  <si>
    <t>http://www.wikidata.org/entity/Q287832</t>
  </si>
  <si>
    <t>AB Pictoris</t>
  </si>
  <si>
    <t>30000</t>
  </si>
  <si>
    <t>http://www.wikidata.org/entity/Q15706</t>
  </si>
  <si>
    <t>Delta Cancri</t>
  </si>
  <si>
    <t>34040</t>
  </si>
  <si>
    <t>118000</t>
  </si>
  <si>
    <t>http://www.wikidata.org/entity/Q3597406</t>
  </si>
  <si>
    <t>13 Monocerotis</t>
  </si>
  <si>
    <t>http://www.wikidata.org/entity/Q4042136</t>
  </si>
  <si>
    <t>Kepler-17</t>
  </si>
  <si>
    <t>27600</t>
  </si>
  <si>
    <t>3.16</t>
  </si>
  <si>
    <t>12760</t>
  </si>
  <si>
    <t>http://www.wikidata.org/entity/Q4039970</t>
  </si>
  <si>
    <t>HIP 57050</t>
  </si>
  <si>
    <t>76000</t>
  </si>
  <si>
    <t>10960</t>
  </si>
  <si>
    <t>20750</t>
  </si>
  <si>
    <t>540</t>
  </si>
  <si>
    <t>13270</t>
  </si>
  <si>
    <t>51600</t>
  </si>
  <si>
    <t>23000</t>
  </si>
  <si>
    <t>11700</t>
  </si>
  <si>
    <t>18450</t>
  </si>
  <si>
    <t>31000</t>
  </si>
  <si>
    <t>29500</t>
  </si>
  <si>
    <t>72300</t>
  </si>
  <si>
    <t>http://www.wikidata.org/entity/Q3598697</t>
  </si>
  <si>
    <t>29 Orionis</t>
  </si>
  <si>
    <t>620</t>
  </si>
  <si>
    <t>http://www.wikidata.org/entity/Q3780570</t>
  </si>
  <si>
    <t>IU Librae</t>
  </si>
  <si>
    <t>7600</t>
  </si>
  <si>
    <t>562</t>
  </si>
  <si>
    <t>http://www.wikidata.org/entity/Q630147</t>
  </si>
  <si>
    <t>Beta Scuti</t>
  </si>
  <si>
    <t>280</t>
  </si>
  <si>
    <t>http://www.wikidata.org/entity/Q628750</t>
  </si>
  <si>
    <t>Nu Orionis</t>
  </si>
  <si>
    <t>11500</t>
  </si>
  <si>
    <t>http://www.wikidata.org/entity/Q605441</t>
  </si>
  <si>
    <t>MX Puppis</t>
  </si>
  <si>
    <t>2100</t>
  </si>
  <si>
    <t>http://www.wikidata.org/entity/Q4553537</t>
  </si>
  <si>
    <t>17 Eridani</t>
  </si>
  <si>
    <t>4010</t>
  </si>
  <si>
    <t>http://www.wikidata.org/entity/Q4638201</t>
  </si>
  <si>
    <t>45 Herculis</t>
  </si>
  <si>
    <t>6000</t>
  </si>
  <si>
    <t>http://www.wikidata.org/entity/Q4552046</t>
  </si>
  <si>
    <t>16 Comae Berenices</t>
  </si>
  <si>
    <t>http://www.wikidata.org/entity/Q4640214</t>
  </si>
  <si>
    <t>52 Herculis</t>
  </si>
  <si>
    <t>http://www.wikidata.org/entity/Q4640341</t>
  </si>
  <si>
    <t>53 Camelopardalis</t>
  </si>
  <si>
    <t>http://www.wikidata.org/entity/Q951640</t>
  </si>
  <si>
    <t>DT Virginis</t>
  </si>
  <si>
    <t>63000</t>
  </si>
  <si>
    <t>http://www.wikidata.org/entity/Q768321</t>
  </si>
  <si>
    <t>PP Carinae</t>
  </si>
  <si>
    <t>910</t>
  </si>
  <si>
    <t>http://www.wikidata.org/entity/Q4637600</t>
  </si>
  <si>
    <t>41 Comae Berenices</t>
  </si>
  <si>
    <t>25350</t>
  </si>
  <si>
    <t>17860</t>
  </si>
  <si>
    <t>http://www.wikidata.org/entity/Q4052828</t>
  </si>
  <si>
    <t>Tangra</t>
  </si>
  <si>
    <t>24547</t>
  </si>
  <si>
    <t>http://www.wikidata.org/entity/Q4042145</t>
  </si>
  <si>
    <t>Kepler-29</t>
  </si>
  <si>
    <t>21700</t>
  </si>
  <si>
    <t>http://www.wikidata.org/entity/Q946094</t>
  </si>
  <si>
    <t>83 Ursae Majoris</t>
  </si>
  <si>
    <t>http://www.wikidata.org/entity/Q4490932</t>
  </si>
  <si>
    <t>Beta Indi</t>
  </si>
  <si>
    <t>6.3</t>
  </si>
  <si>
    <t>http://www.wikidata.org/entity/Q4636483</t>
  </si>
  <si>
    <t>3 Centauri</t>
  </si>
  <si>
    <t>5000</t>
  </si>
  <si>
    <t>1740</t>
  </si>
  <si>
    <t>61800</t>
  </si>
  <si>
    <t>http://www.wikidata.org/entity/Q4634552</t>
  </si>
  <si>
    <t>30 Vulpeculae</t>
  </si>
  <si>
    <t>245</t>
  </si>
  <si>
    <t>10700</t>
  </si>
  <si>
    <t>http://www.wikidata.org/entity/Q937748</t>
  </si>
  <si>
    <t>Theta Coronae Borealis</t>
  </si>
  <si>
    <t>5600</t>
  </si>
  <si>
    <t>1480</t>
  </si>
  <si>
    <t>75000</t>
  </si>
  <si>
    <t>http://www.wikidata.org/entity/Q4637405</t>
  </si>
  <si>
    <t>40 Leonis</t>
  </si>
  <si>
    <t>23174</t>
  </si>
  <si>
    <t>http://www.wikidata.org/entity/Q717005</t>
  </si>
  <si>
    <t>Inquill</t>
  </si>
  <si>
    <t>8300</t>
  </si>
  <si>
    <t>http://www.wikidata.org/entity/Q941266</t>
  </si>
  <si>
    <t>Omega Hydrae</t>
  </si>
  <si>
    <t>http://www.wikidata.org/entity/Q4548691</t>
  </si>
  <si>
    <t>12 Comae Berenices</t>
  </si>
  <si>
    <t>http://www.wikidata.org/entity/Q693059</t>
  </si>
  <si>
    <t>Alpha Leporis</t>
  </si>
  <si>
    <t>http://www.wikidata.org/entity/Q781988</t>
  </si>
  <si>
    <t>V382 Carinae</t>
  </si>
  <si>
    <t>http://www.wikidata.org/entity/Q4595941</t>
  </si>
  <si>
    <t>1 Cassiopeiae</t>
  </si>
  <si>
    <t>3360</t>
  </si>
  <si>
    <t>http://www.wikidata.org/entity/Q171560</t>
  </si>
  <si>
    <t>119 Tauri</t>
  </si>
  <si>
    <t>http://www.wikidata.org/entity/Q4549964</t>
  </si>
  <si>
    <t>14 Sagittae</t>
  </si>
  <si>
    <t>http://www.wikidata.org/entity/Q4548719</t>
  </si>
  <si>
    <t>12 Hydrae</t>
  </si>
  <si>
    <t>http://www.wikidata.org/entity/Q4355555</t>
  </si>
  <si>
    <t>HD 141569</t>
  </si>
  <si>
    <t>16000</t>
  </si>
  <si>
    <t>http://www.wikidata.org/entity/Q4630991</t>
  </si>
  <si>
    <t>21 Leonis Minoris</t>
  </si>
  <si>
    <t>http://www.wikidata.org/entity/Q4052825</t>
  </si>
  <si>
    <t>WASP-13</t>
  </si>
  <si>
    <t>http://www.wikidata.org/entity/Q4347914</t>
  </si>
  <si>
    <t>5 Canum Venaticorum</t>
  </si>
  <si>
    <t>http://www.wikidata.org/entity/Q781147</t>
  </si>
  <si>
    <t>COROT-3</t>
  </si>
  <si>
    <t>http://www.wikidata.org/entity/Q81198</t>
  </si>
  <si>
    <t>HD 187123</t>
  </si>
  <si>
    <t>http://www.wikidata.org/entity/Q692608</t>
  </si>
  <si>
    <t>BPM 37093</t>
  </si>
  <si>
    <t>390000000</t>
  </si>
  <si>
    <t>http://www.wikidata.org/entity/Q684292</t>
  </si>
  <si>
    <t>Epsilon Aquilae</t>
  </si>
  <si>
    <t>74000</t>
  </si>
  <si>
    <t>http://www.wikidata.org/entity/Q4549931</t>
  </si>
  <si>
    <t>14 Comae Berenices</t>
  </si>
  <si>
    <t>2340</t>
  </si>
  <si>
    <t>http://www.wikidata.org/entity/Q4595696</t>
  </si>
  <si>
    <t>19 Cephei</t>
  </si>
  <si>
    <t>http://www.wikidata.org/entity/Q4409780</t>
  </si>
  <si>
    <t>Theta Delphini</t>
  </si>
  <si>
    <t>http://www.wikidata.org/entity/Q3781156</t>
  </si>
  <si>
    <t>HD 47366</t>
  </si>
  <si>
    <t>1260</t>
  </si>
  <si>
    <t>http://www.wikidata.org/entity/Q966427</t>
  </si>
  <si>
    <t>W Virginis</t>
  </si>
  <si>
    <t>7.41</t>
  </si>
  <si>
    <t>http://www.wikidata.org/entity/Q5652156</t>
  </si>
  <si>
    <t>39 Leonis</t>
  </si>
  <si>
    <t>http://www.wikidata.org/entity/Q5174712</t>
  </si>
  <si>
    <t>Kappa Eridani</t>
  </si>
  <si>
    <t>http://www.wikidata.org/entity/Q5175002</t>
  </si>
  <si>
    <t>Delta1 Gruis</t>
  </si>
  <si>
    <t>192.3</t>
  </si>
  <si>
    <t>84500</t>
  </si>
  <si>
    <t>http://www.wikidata.org/entity/Q4641943</t>
  </si>
  <si>
    <t>63 Cygni</t>
  </si>
  <si>
    <t>18.6</t>
  </si>
  <si>
    <t>37600</t>
  </si>
  <si>
    <t>http://www.wikidata.org/entity/Q5175288</t>
  </si>
  <si>
    <t>I Hydrae</t>
  </si>
  <si>
    <t>http://www.wikidata.org/entity/Q3781102</t>
  </si>
  <si>
    <t>HD 45184</t>
  </si>
  <si>
    <t>24000</t>
  </si>
  <si>
    <t>http://www.wikidata.org/entity/Q1028353</t>
  </si>
  <si>
    <t>Lambda Hydrae</t>
  </si>
  <si>
    <t>http://www.wikidata.org/entity/Q5097498</t>
  </si>
  <si>
    <t>48 Cassiopeiae</t>
  </si>
  <si>
    <t>http://www.wikidata.org/entity/Q1028788</t>
  </si>
  <si>
    <t>Epsilon Hydrae</t>
  </si>
  <si>
    <t>http://www.wikidata.org/entity/Q958881</t>
  </si>
  <si>
    <t>Delta Centauri</t>
  </si>
  <si>
    <t>http://www.wikidata.org/entity/Q958820</t>
  </si>
  <si>
    <t>35 Aquilae</t>
  </si>
  <si>
    <t>22400</t>
  </si>
  <si>
    <t>http://www.wikidata.org/entity/Q5176589</t>
  </si>
  <si>
    <t>Kappa Pavonis</t>
  </si>
  <si>
    <t>http://www.wikidata.org/entity/Q963556</t>
  </si>
  <si>
    <t>Ceibo</t>
  </si>
  <si>
    <t>37700</t>
  </si>
  <si>
    <t>http://www.wikidata.org/entity/Q1028820</t>
  </si>
  <si>
    <t>Beta Hydrae</t>
  </si>
  <si>
    <t>330</t>
  </si>
  <si>
    <t>4800</t>
  </si>
  <si>
    <t>http://www.wikidata.org/entity/Q1195595</t>
  </si>
  <si>
    <t>Xi Boötis</t>
  </si>
  <si>
    <t>34000</t>
  </si>
  <si>
    <t>http://www.wikidata.org/entity/Q5174766</t>
  </si>
  <si>
    <t>Psi Eridani</t>
  </si>
  <si>
    <t>http://www.wikidata.org/entity/Q1028713</t>
  </si>
  <si>
    <t>Rho Hydrae</t>
  </si>
  <si>
    <t>http://www.wikidata.org/entity/Q3781261</t>
  </si>
  <si>
    <t>47 Andromedae</t>
  </si>
  <si>
    <t>http://www.wikidata.org/entity/Q1028333</t>
  </si>
  <si>
    <t>Eta Hydrae</t>
  </si>
  <si>
    <t>29200</t>
  </si>
  <si>
    <t>36000</t>
  </si>
  <si>
    <t>13550</t>
  </si>
  <si>
    <t>http://www.wikidata.org/entity/Q5176443</t>
  </si>
  <si>
    <t>Gliese 221</t>
  </si>
  <si>
    <t>http://www.wikidata.org/entity/Q128467</t>
  </si>
  <si>
    <t>Beta Lacertae</t>
  </si>
  <si>
    <t>440</t>
  </si>
  <si>
    <t>http://www.wikidata.org/entity/Q5653047</t>
  </si>
  <si>
    <t>83 Virginis</t>
  </si>
  <si>
    <t>234</t>
  </si>
  <si>
    <t>http://www.wikidata.org/entity/Q4655213</t>
  </si>
  <si>
    <t>AX Circini</t>
  </si>
  <si>
    <t>http://www.wikidata.org/entity/Q5176119</t>
  </si>
  <si>
    <t>Mu Mensae</t>
  </si>
  <si>
    <t>10380</t>
  </si>
  <si>
    <t>http://www.wikidata.org/entity/Q5175117</t>
  </si>
  <si>
    <t>Gliese 649</t>
  </si>
  <si>
    <t>62000</t>
  </si>
  <si>
    <t>http://www.wikidata.org/entity/Q128171</t>
  </si>
  <si>
    <t>Omega Ophiuchi</t>
  </si>
  <si>
    <t>http://www.wikidata.org/entity/Q1147436</t>
  </si>
  <si>
    <t>OGLE-TR-182</t>
  </si>
  <si>
    <t>http://www.wikidata.org/entity/Q4645232</t>
  </si>
  <si>
    <t>8 Cygni</t>
  </si>
  <si>
    <t>7080</t>
  </si>
  <si>
    <t>http://www.wikidata.org/entity/Q5177185</t>
  </si>
  <si>
    <t>Psi2 Piscium</t>
  </si>
  <si>
    <t>19860</t>
  </si>
  <si>
    <t>http://www.wikidata.org/entity/Q973324</t>
  </si>
  <si>
    <t>V337 Carinae</t>
  </si>
  <si>
    <t>http://www.wikidata.org/entity/Q795787</t>
  </si>
  <si>
    <t>BD−10°3166</t>
  </si>
  <si>
    <t>http://www.wikidata.org/entity/Q5176935</t>
  </si>
  <si>
    <t>Eta Phoenicis</t>
  </si>
  <si>
    <t>http://www.wikidata.org/entity/Q1143187</t>
  </si>
  <si>
    <t>Lacaille 8760</t>
  </si>
  <si>
    <t>35500</t>
  </si>
  <si>
    <t>http://www.wikidata.org/entity/Q1348008</t>
  </si>
  <si>
    <t>Nu Andromedae</t>
  </si>
  <si>
    <t>13200</t>
  </si>
  <si>
    <t>http://www.wikidata.org/entity/Q128591</t>
  </si>
  <si>
    <t>1 Lacertae</t>
  </si>
  <si>
    <t>http://www.wikidata.org/entity/Q5652700</t>
  </si>
  <si>
    <t>5 Ursae Minoris</t>
  </si>
  <si>
    <t>http://www.wikidata.org/entity/Q1202466</t>
  </si>
  <si>
    <t>Theta Carinae</t>
  </si>
  <si>
    <t>http://www.wikidata.org/entity/Q1040277</t>
  </si>
  <si>
    <t>HD 4203</t>
  </si>
  <si>
    <t>14000</t>
  </si>
  <si>
    <t>http://www.wikidata.org/entity/Q1329631</t>
  </si>
  <si>
    <t>Gamma Arae</t>
  </si>
  <si>
    <t>19700</t>
  </si>
  <si>
    <t>http://www.wikidata.org/entity/Q1147427</t>
  </si>
  <si>
    <t>Chasoň</t>
  </si>
  <si>
    <t>http://www.wikidata.org/entity/Q4643830</t>
  </si>
  <si>
    <t>7 Comae Berenices</t>
  </si>
  <si>
    <t>290</t>
  </si>
  <si>
    <t>http://www.wikidata.org/entity/Q5097285</t>
  </si>
  <si>
    <t>Nu1 Boötis</t>
  </si>
  <si>
    <t>http://www.wikidata.org/entity/Q5175279</t>
  </si>
  <si>
    <t>31 Monocerotis</t>
  </si>
  <si>
    <t>http://www.wikidata.org/entity/Q3781362</t>
  </si>
  <si>
    <t>FW Canis Majoris</t>
  </si>
  <si>
    <t>http://www.wikidata.org/entity/Q1147046</t>
  </si>
  <si>
    <t>Sterrennacht</t>
  </si>
  <si>
    <t>49000</t>
  </si>
  <si>
    <t>http://www.wikidata.org/entity/Q3781152</t>
  </si>
  <si>
    <t>62 Serpentis</t>
  </si>
  <si>
    <t>http://www.wikidata.org/entity/Q5095110</t>
  </si>
  <si>
    <t>Chi Scorpii</t>
  </si>
  <si>
    <t>http://www.wikidata.org/entity/Q4640977</t>
  </si>
  <si>
    <t>59 Cygni</t>
  </si>
  <si>
    <t>http://www.wikidata.org/entity/Q5175375</t>
  </si>
  <si>
    <t>Upsilon1 Hydrae</t>
  </si>
  <si>
    <t>http://www.wikidata.org/entity/Q128588</t>
  </si>
  <si>
    <t>12 Lacertae</t>
  </si>
  <si>
    <t>6560</t>
  </si>
  <si>
    <t>http://www.wikidata.org/entity/Q5097291</t>
  </si>
  <si>
    <t>Pi Boötis</t>
  </si>
  <si>
    <t>9800</t>
  </si>
  <si>
    <t>http://www.wikidata.org/entity/Q1197303</t>
  </si>
  <si>
    <t>Groombridge 1618</t>
  </si>
  <si>
    <t>50000</t>
  </si>
  <si>
    <t>http://www.wikidata.org/entity/Q1147396</t>
  </si>
  <si>
    <t>OGLE-TR-211</t>
  </si>
  <si>
    <t>http://www.wikidata.org/entity/Q4645897</t>
  </si>
  <si>
    <t>93 Herculis</t>
  </si>
  <si>
    <t>http://www.wikidata.org/entity/Q5175799</t>
  </si>
  <si>
    <t>Tau Leonis</t>
  </si>
  <si>
    <t>5800</t>
  </si>
  <si>
    <t>http://www.wikidata.org/entity/Q5175237</t>
  </si>
  <si>
    <t>27 Hydrae</t>
  </si>
  <si>
    <t>http://www.wikidata.org/entity/Q969187</t>
  </si>
  <si>
    <t>10 Aquilae</t>
  </si>
  <si>
    <t>http://www.wikidata.org/entity/Q5176609</t>
  </si>
  <si>
    <t>Phi1 Pavonis</t>
  </si>
  <si>
    <t>http://www.wikidata.org/entity/Q128464</t>
  </si>
  <si>
    <t>67 Ophiuchi</t>
  </si>
  <si>
    <t>http://www.wikidata.org/entity/Q3781319</t>
  </si>
  <si>
    <t>HD 5608</t>
  </si>
  <si>
    <t>1550</t>
  </si>
  <si>
    <t>http://www.wikidata.org/entity/Q969592</t>
  </si>
  <si>
    <t>Nu2 Canis Majoris</t>
  </si>
  <si>
    <t>14790</t>
  </si>
  <si>
    <t>http://www.wikidata.org/entity/Q4643870</t>
  </si>
  <si>
    <t>7 Sagittarii</t>
  </si>
  <si>
    <t>http://www.wikidata.org/entity/Q5650939</t>
  </si>
  <si>
    <t>16 Ursae Majoris</t>
  </si>
  <si>
    <t>http://www.wikidata.org/entity/Q5176446</t>
  </si>
  <si>
    <t>LP 658-2</t>
  </si>
  <si>
    <t>310000000</t>
  </si>
  <si>
    <t>18600</t>
  </si>
  <si>
    <t>http://www.wikidata.org/entity/Q5095048</t>
  </si>
  <si>
    <t>Chi Cassiopeiae</t>
  </si>
  <si>
    <t>324</t>
  </si>
  <si>
    <t>http://www.wikidata.org/entity/Q5095088</t>
  </si>
  <si>
    <t>Chi Lupi</t>
  </si>
  <si>
    <t>http://www.wikidata.org/entity/Q957301</t>
  </si>
  <si>
    <t>Theta Ceti</t>
  </si>
  <si>
    <t>surface gravity</t>
  </si>
  <si>
    <t>http://www.wikidata.org/prop/direct/P575</t>
  </si>
  <si>
    <t>1880</t>
  </si>
  <si>
    <t>1886</t>
  </si>
  <si>
    <t>1958</t>
  </si>
  <si>
    <t>1961</t>
  </si>
  <si>
    <t>1879</t>
  </si>
  <si>
    <t>1878</t>
  </si>
  <si>
    <t>1843</t>
  </si>
  <si>
    <t>http://www.wikidata.org/entity/Q21601948</t>
  </si>
  <si>
    <t>Q-carbon</t>
  </si>
  <si>
    <t>2015</t>
  </si>
  <si>
    <t>1839</t>
  </si>
  <si>
    <t>http://www.wikidata.org/entity/Q3245302</t>
  </si>
  <si>
    <t>Tylenol</t>
  </si>
  <si>
    <t>1955</t>
  </si>
  <si>
    <t>1906</t>
  </si>
  <si>
    <t>1952</t>
  </si>
  <si>
    <t>1945</t>
  </si>
  <si>
    <t>1949</t>
  </si>
  <si>
    <t>http://www.wikidata.org/entity/Q1820048</t>
  </si>
  <si>
    <t>Haarlem oil</t>
  </si>
  <si>
    <t>1696</t>
  </si>
  <si>
    <t>1944</t>
  </si>
  <si>
    <t>1557</t>
  </si>
  <si>
    <t>1922</t>
  </si>
  <si>
    <t>1803</t>
  </si>
  <si>
    <t>1789</t>
  </si>
  <si>
    <t>1823</t>
  </si>
  <si>
    <t>1817</t>
  </si>
  <si>
    <t>1901</t>
  </si>
  <si>
    <t>1863</t>
  </si>
  <si>
    <t>1801</t>
  </si>
  <si>
    <t>1774</t>
  </si>
  <si>
    <t>1755</t>
  </si>
  <si>
    <t>1860</t>
  </si>
  <si>
    <t>1898</t>
  </si>
  <si>
    <t>1787</t>
  </si>
  <si>
    <t>1783</t>
  </si>
  <si>
    <t>1841</t>
  </si>
  <si>
    <t>1885</t>
  </si>
  <si>
    <t>1807</t>
  </si>
  <si>
    <t>1917</t>
  </si>
  <si>
    <t>1875</t>
  </si>
  <si>
    <t>1804</t>
  </si>
  <si>
    <t>1735</t>
  </si>
  <si>
    <t>1970</t>
  </si>
  <si>
    <t>1828</t>
  </si>
  <si>
    <t>1791</t>
  </si>
  <si>
    <t>1868</t>
  </si>
  <si>
    <t>1778</t>
  </si>
  <si>
    <t>1994</t>
  </si>
  <si>
    <t>1808</t>
  </si>
  <si>
    <t>1941</t>
  </si>
  <si>
    <t>1976</t>
  </si>
  <si>
    <t>1974</t>
  </si>
  <si>
    <t>1825</t>
  </si>
  <si>
    <t>1811</t>
  </si>
  <si>
    <t>1766</t>
  </si>
  <si>
    <t>1669</t>
  </si>
  <si>
    <t>1996</t>
  </si>
  <si>
    <t>1982</t>
  </si>
  <si>
    <t>1939</t>
  </si>
  <si>
    <t>1777</t>
  </si>
  <si>
    <t>2002</t>
  </si>
  <si>
    <t>2003</t>
  </si>
  <si>
    <t>1802</t>
  </si>
  <si>
    <t>1964</t>
  </si>
  <si>
    <t>1810</t>
  </si>
  <si>
    <t>1899</t>
  </si>
  <si>
    <t>1772</t>
  </si>
  <si>
    <t>1751</t>
  </si>
  <si>
    <t>1844</t>
  </si>
  <si>
    <t>1861</t>
  </si>
  <si>
    <t>1937</t>
  </si>
  <si>
    <t>1925</t>
  </si>
  <si>
    <t>1798</t>
  </si>
  <si>
    <t>1894</t>
  </si>
  <si>
    <t>1999</t>
  </si>
  <si>
    <t>1797</t>
  </si>
  <si>
    <t>1984</t>
  </si>
  <si>
    <t>2006</t>
  </si>
  <si>
    <t>year of discovery</t>
  </si>
  <si>
    <t>http://www.wikidata.org/entity/Q150908</t>
  </si>
  <si>
    <t>ST8:USA300</t>
  </si>
  <si>
    <t>http://www.wikidata.org/prop/direct/P2143</t>
  </si>
  <si>
    <t>2917469</t>
  </si>
  <si>
    <t>http://www.wikidata.org/entity/Q110312055</t>
  </si>
  <si>
    <t>Leptomonas pyrrhocoris mitochondrial genome</t>
  </si>
  <si>
    <t>31564</t>
  </si>
  <si>
    <t>http://www.wikidata.org/entity/Q98842881</t>
  </si>
  <si>
    <t>Leishmania braziliensis mitochondrial genome</t>
  </si>
  <si>
    <t>17771</t>
  </si>
  <si>
    <t>http://www.wikidata.org/entity/Q100374046</t>
  </si>
  <si>
    <t>Leishmania infantum mitochondrial genome</t>
  </si>
  <si>
    <t>17897</t>
  </si>
  <si>
    <t>http://www.wikidata.org/entity/Q110312252</t>
  </si>
  <si>
    <t>Trypanosoma copemani mitochondrial genome</t>
  </si>
  <si>
    <t>16451</t>
  </si>
  <si>
    <t>http://www.wikidata.org/entity/Q29565619</t>
  </si>
  <si>
    <t>Ccl3</t>
  </si>
  <si>
    <t>5433628</t>
  </si>
  <si>
    <t>http://www.wikidata.org/entity/Q110312192</t>
  </si>
  <si>
    <t>Trypanosoma vivax mitochondrial genome</t>
  </si>
  <si>
    <t>19082</t>
  </si>
  <si>
    <t>http://www.wikidata.org/entity/Q21102984</t>
  </si>
  <si>
    <t>Mycobacterium bovis AF2122/97</t>
  </si>
  <si>
    <t>4349904</t>
  </si>
  <si>
    <t>http://www.wikidata.org/entity/Q100936433</t>
  </si>
  <si>
    <t>Leishmania major mitochondrial genome</t>
  </si>
  <si>
    <t>18998</t>
  </si>
  <si>
    <t>http://www.wikidata.org/entity/Q82069695</t>
  </si>
  <si>
    <t>SARS-CoV-2</t>
  </si>
  <si>
    <t>29903</t>
  </si>
  <si>
    <t>http://www.wikidata.org/entity/Q118640085</t>
  </si>
  <si>
    <t>Pseudomonas fluorescens SBW25</t>
  </si>
  <si>
    <t>6722400</t>
  </si>
  <si>
    <t>http://www.wikidata.org/entity/Q110311755</t>
  </si>
  <si>
    <t>Angomonas deanei mitochondrial genome</t>
  </si>
  <si>
    <t>27296</t>
  </si>
  <si>
    <t>http://www.wikidata.org/entity/Q110312169</t>
  </si>
  <si>
    <t>Zelonia australiensis mitochondrial genome</t>
  </si>
  <si>
    <t>19973</t>
  </si>
  <si>
    <t>http://www.wikidata.org/entity/Q91561236</t>
  </si>
  <si>
    <t>RaTG13</t>
  </si>
  <si>
    <t>29855</t>
  </si>
  <si>
    <t>http://www.wikidata.org/entity/Q110299408</t>
  </si>
  <si>
    <t>Leishmania donovani mitochondrial genome</t>
  </si>
  <si>
    <t>18146</t>
  </si>
  <si>
    <t>http://www.wikidata.org/entity/Q22914559</t>
  </si>
  <si>
    <t>Zika virus reference genome</t>
  </si>
  <si>
    <t>10794</t>
  </si>
  <si>
    <t>http://www.wikidata.org/entity/Q97597959</t>
  </si>
  <si>
    <t>Leishmania infantum genome</t>
  </si>
  <si>
    <t>32802969</t>
  </si>
  <si>
    <t>http://www.wikidata.org/entity/Q99770893</t>
  </si>
  <si>
    <t>Leishmania guyanensis mitochondrial genome</t>
  </si>
  <si>
    <t>19624</t>
  </si>
  <si>
    <t>http://www.wikidata.org/entity/Q110312449</t>
  </si>
  <si>
    <t>Genoma mitocondrial de Trypanosoma cruzi</t>
  </si>
  <si>
    <t>20631</t>
  </si>
  <si>
    <t>http://www.wikidata.org/entity/Q21079489</t>
  </si>
  <si>
    <t>Pseudomonas putida KT2440</t>
  </si>
  <si>
    <t>6181873</t>
  </si>
  <si>
    <t>http://www.wikidata.org/entity/Q98346518</t>
  </si>
  <si>
    <t>Leishmania braziliensis genome</t>
  </si>
  <si>
    <t>32301632</t>
  </si>
  <si>
    <t>http://www.wikidata.org/entity/Q110299665</t>
  </si>
  <si>
    <t>Leishmania amazonensis mitochondrial genome</t>
  </si>
  <si>
    <t>18230</t>
  </si>
  <si>
    <t>http://www.wikidata.org/entity/Q720988</t>
  </si>
  <si>
    <t>human genome</t>
  </si>
  <si>
    <t>3234830000</t>
  </si>
  <si>
    <t>http://www.wikidata.org/entity/Q29565622</t>
  </si>
  <si>
    <t>BMG5.12</t>
  </si>
  <si>
    <t>7589313</t>
  </si>
  <si>
    <t>http://www.wikidata.org/entity/Q97940468</t>
  </si>
  <si>
    <t>Leishmania donovani genome assembly</t>
  </si>
  <si>
    <t>33035865</t>
  </si>
  <si>
    <t>http://www.wikidata.org/entity/Q110311602</t>
  </si>
  <si>
    <t>Leishmania enrietti mitochondrial genome</t>
  </si>
  <si>
    <t>18743</t>
  </si>
  <si>
    <t>http://www.wikidata.org/entity/Q110311508</t>
  </si>
  <si>
    <t>Leishmania peruviana mitochondrial genome</t>
  </si>
  <si>
    <t>18827</t>
  </si>
  <si>
    <t>http://www.wikidata.org/entity/Q110312349</t>
  </si>
  <si>
    <t>Genoma mitocondrial de Trypanosoma lewisi</t>
  </si>
  <si>
    <t>23754</t>
  </si>
  <si>
    <t>http://www.wikidata.org/entity/Q110312414</t>
  </si>
  <si>
    <t>Trypanosoma rangeli mitochondrial genome</t>
  </si>
  <si>
    <t>25288</t>
  </si>
  <si>
    <t>http://www.wikidata.org/entity/Q110311688</t>
  </si>
  <si>
    <t>Leishmania martiniquensis mitochondrial genome</t>
  </si>
  <si>
    <t>18051</t>
  </si>
  <si>
    <t>http://www.wikidata.org/entity/Q110299585</t>
  </si>
  <si>
    <t>Leishmania aethiopica mitochondrial genome</t>
  </si>
  <si>
    <t>17167</t>
  </si>
  <si>
    <t>http://www.wikidata.org/entity/Q110299612</t>
  </si>
  <si>
    <t>Leishmania tropica mitochondrial genome</t>
  </si>
  <si>
    <t>17209</t>
  </si>
  <si>
    <t>http://www.wikidata.org/entity/Q99433161</t>
  </si>
  <si>
    <t>Leishmania adleri mitochondrial genome</t>
  </si>
  <si>
    <t>19219</t>
  </si>
  <si>
    <t>http://www.wikidata.org/entity/Q110311555</t>
  </si>
  <si>
    <t>Leishmania lainsoni mitochondrial genome</t>
  </si>
  <si>
    <t>19146</t>
  </si>
  <si>
    <t>http://www.wikidata.org/entity/Q110299231</t>
  </si>
  <si>
    <t>Leishmania panamensis mitochondrial genome</t>
  </si>
  <si>
    <t>19393</t>
  </si>
  <si>
    <t>http://www.wikidata.org/entity/Q212837</t>
  </si>
  <si>
    <t>GFAJ-1</t>
  </si>
  <si>
    <t>3613819</t>
  </si>
  <si>
    <t>http://www.wikidata.org/entity/Q110299545</t>
  </si>
  <si>
    <t>Leishmania tarentolae mitochondrial genome</t>
  </si>
  <si>
    <t>20992</t>
  </si>
  <si>
    <t>http://www.wikidata.org/entity/Q110312216</t>
  </si>
  <si>
    <t>Genoma mitocondrial de Trypanosoma brucei</t>
  </si>
  <si>
    <t>23016</t>
  </si>
  <si>
    <t>http://www.wikidata.org/entity/Q110537556</t>
  </si>
  <si>
    <t>Leishmania major genome</t>
  </si>
  <si>
    <t>32797613</t>
  </si>
  <si>
    <t>http://www.wikidata.org/entity/Q161098</t>
  </si>
  <si>
    <t>Triticum aestivum</t>
  </si>
  <si>
    <t>genome size</t>
  </si>
  <si>
    <t>organism</t>
  </si>
  <si>
    <t>base pair</t>
  </si>
  <si>
    <t>http://www.wikidata.org/entity/Q23638</t>
  </si>
  <si>
    <t>Klein bottle</t>
  </si>
  <si>
    <t>http://www.wikidata.org/prop/direct/P6438</t>
  </si>
  <si>
    <t>http://www.wikidata.org/entity/Q4048844</t>
  </si>
  <si>
    <t>rotation group SO(4)</t>
  </si>
  <si>
    <t>-1</t>
  </si>
  <si>
    <t>http://www.wikidata.org/entity/Q2788118</t>
  </si>
  <si>
    <t>E8 manifold</t>
  </si>
  <si>
    <t>http://www.wikidata.org/entity/Q12510</t>
  </si>
  <si>
    <t>torus</t>
  </si>
  <si>
    <t>http://www.wikidata.org/entity/Q3753221</t>
  </si>
  <si>
    <t>convex polyhedron</t>
  </si>
  <si>
    <t>http://www.wikidata.org/entity/Q1969721</t>
  </si>
  <si>
    <t>K3 surface</t>
  </si>
  <si>
    <t>http://www.wikidata.org/entity/Q1256500</t>
  </si>
  <si>
    <t>rotation group SO(3)</t>
  </si>
  <si>
    <t>http://www.wikidata.org/entity/Q2274197</t>
  </si>
  <si>
    <t>3-sphere</t>
  </si>
  <si>
    <t>http://www.wikidata.org/entity/Q12507</t>
  </si>
  <si>
    <t>sphere</t>
  </si>
  <si>
    <t>http://www.wikidata.org/entity/Q17295</t>
  </si>
  <si>
    <t>Euclidean space</t>
  </si>
  <si>
    <t>http://www.wikidata.org/entity/Q633815</t>
  </si>
  <si>
    <t>real projective plane</t>
  </si>
  <si>
    <t>http://www.wikidata.org/entity/Q1234054</t>
  </si>
  <si>
    <t>small stellated dodecahedron</t>
  </si>
  <si>
    <t>-6</t>
  </si>
  <si>
    <t>http://www.wikidata.org/entity/Q3505260</t>
  </si>
  <si>
    <t>cubic surface</t>
  </si>
  <si>
    <t>http://www.wikidata.org/entity/Q17278</t>
  </si>
  <si>
    <t>circle</t>
  </si>
  <si>
    <t>http://www.wikidata.org/entity/Q34132</t>
  </si>
  <si>
    <t>cylinder</t>
  </si>
  <si>
    <t>http://www.wikidata.org/entity/Q869338</t>
  </si>
  <si>
    <t>G2</t>
  </si>
  <si>
    <t>Euler characteristic</t>
  </si>
  <si>
    <t>http://www.wikidata.org/entity/Q651361</t>
  </si>
  <si>
    <t>common octopus</t>
  </si>
  <si>
    <t>http://www.wikidata.org/prop/direct/P2250</t>
  </si>
  <si>
    <t>1.5</t>
  </si>
  <si>
    <t>2024-11-10T19:59:20Z</t>
  </si>
  <si>
    <t>http://www.wikidata.org/entity/Q1940098</t>
  </si>
  <si>
    <t>Glyceridae</t>
  </si>
  <si>
    <t>2024-11-12T06:28:12Z</t>
  </si>
  <si>
    <t>http://www.wikidata.org/entity/Q132905</t>
  </si>
  <si>
    <t>humpback whale</t>
  </si>
  <si>
    <t>47.5</t>
  </si>
  <si>
    <t>2024-11-22T20:04:12Z</t>
  </si>
  <si>
    <t>http://www.wikidata.org/entity/Q2177631</t>
  </si>
  <si>
    <t>Sternaspis scutata</t>
  </si>
  <si>
    <t>2024-10-25T06:28:14Z</t>
  </si>
  <si>
    <t>http://www.wikidata.org/entity/Q941281</t>
  </si>
  <si>
    <t>Nephtys hombergii</t>
  </si>
  <si>
    <t>2024-06-22T20:13:20Z</t>
  </si>
  <si>
    <t>http://www.wikidata.org/entity/Q2341152</t>
  </si>
  <si>
    <t>Spio filicornis</t>
  </si>
  <si>
    <t>2024-06-22T20:13:54Z</t>
  </si>
  <si>
    <t>http://www.wikidata.org/entity/Q232523</t>
  </si>
  <si>
    <t>Lesser Spotted Eagle</t>
  </si>
  <si>
    <t>2024-11-07T08:34:51Z</t>
  </si>
  <si>
    <t>http://www.wikidata.org/entity/Q25357</t>
  </si>
  <si>
    <t>Northern Raven</t>
  </si>
  <si>
    <t>17.1667</t>
  </si>
  <si>
    <t>2024-11-20T11:52:07Z</t>
  </si>
  <si>
    <t>http://www.wikidata.org/entity/Q179959</t>
  </si>
  <si>
    <t>Kakapo</t>
  </si>
  <si>
    <t>2024-11-17T22:25:56Z</t>
  </si>
  <si>
    <t>http://www.wikidata.org/entity/Q2242916</t>
  </si>
  <si>
    <t>Urechis caupo</t>
  </si>
  <si>
    <t>2024-07-17T02:08:16Z</t>
  </si>
  <si>
    <t>http://www.wikidata.org/entity/Q1885247</t>
  </si>
  <si>
    <t>Ficopomatus enigmaticus</t>
  </si>
  <si>
    <t>2024-06-22T20:13:53Z</t>
  </si>
  <si>
    <t>http://www.wikidata.org/entity/Q81056</t>
  </si>
  <si>
    <t>North American beaver</t>
  </si>
  <si>
    <t>2024-10-05T13:51:13Z</t>
  </si>
  <si>
    <t>http://www.wikidata.org/entity/Q2196032</t>
  </si>
  <si>
    <t>Naineris laevigata</t>
  </si>
  <si>
    <t>2024-06-22T20:13:35Z</t>
  </si>
  <si>
    <t>http://www.wikidata.org/entity/Q20980826</t>
  </si>
  <si>
    <t>Felis catus</t>
  </si>
  <si>
    <t>2024-11-22T20:14:46Z</t>
  </si>
  <si>
    <t>http://www.wikidata.org/entity/Q2323218</t>
  </si>
  <si>
    <t>Chaetozone setosa</t>
  </si>
  <si>
    <t>2024-06-22T20:13:17Z</t>
  </si>
  <si>
    <t>http://www.wikidata.org/entity/Q33609</t>
  </si>
  <si>
    <t>polar bear</t>
  </si>
  <si>
    <t>2024-10-24T22:53:13Z</t>
  </si>
  <si>
    <t>http://www.wikidata.org/entity/Q726151</t>
  </si>
  <si>
    <t>quokka</t>
  </si>
  <si>
    <t>2024-10-28T09:59:46Z</t>
  </si>
  <si>
    <t>http://www.wikidata.org/entity/Q737413</t>
  </si>
  <si>
    <t>Greater Horseshoe Bat</t>
  </si>
  <si>
    <t>2024-10-05T13:40:33Z</t>
  </si>
  <si>
    <t>http://www.wikidata.org/entity/Q36101</t>
  </si>
  <si>
    <t>koala</t>
  </si>
  <si>
    <t>2024-11-04T17:51:37Z</t>
  </si>
  <si>
    <t>http://www.wikidata.org/entity/Q731666</t>
  </si>
  <si>
    <t>Owenia fusiformis</t>
  </si>
  <si>
    <t>2024-06-22T20:13:18Z</t>
  </si>
  <si>
    <t>http://www.wikidata.org/entity/Q927501</t>
  </si>
  <si>
    <t>Iberian midwife toad</t>
  </si>
  <si>
    <t>2024-07-17T05:38:06Z</t>
  </si>
  <si>
    <t>http://www.wikidata.org/entity/Q2024148</t>
  </si>
  <si>
    <t>Prionospio cirrifera</t>
  </si>
  <si>
    <t>2024-06-22T20:13:15Z</t>
  </si>
  <si>
    <t>http://www.wikidata.org/entity/Q27027</t>
  </si>
  <si>
    <t>Harbour porpoise</t>
  </si>
  <si>
    <t>2024-11-21T21:26:54Z</t>
  </si>
  <si>
    <t>http://www.wikidata.org/entity/Q21155</t>
  </si>
  <si>
    <t>Arenicola marina</t>
  </si>
  <si>
    <t>2024-08-26T21:44:31Z</t>
  </si>
  <si>
    <t>http://www.wikidata.org/entity/Q26842</t>
  </si>
  <si>
    <t>silverfish</t>
  </si>
  <si>
    <t>2024-10-25T12:35:19Z</t>
  </si>
  <si>
    <t>http://www.wikidata.org/entity/Q79803</t>
  </si>
  <si>
    <t>guinea pig</t>
  </si>
  <si>
    <t>2024-11-11T02:40:57Z</t>
  </si>
  <si>
    <t>http://www.wikidata.org/entity/Q192056</t>
  </si>
  <si>
    <t>adder</t>
  </si>
  <si>
    <t>2024-11-14T14:01:26Z</t>
  </si>
  <si>
    <t>http://www.wikidata.org/entity/Q27471</t>
  </si>
  <si>
    <t>Common Firecrest</t>
  </si>
  <si>
    <t>5.6</t>
  </si>
  <si>
    <t>2024-11-15T14:08:18Z</t>
  </si>
  <si>
    <t>http://www.wikidata.org/entity/Q25385</t>
  </si>
  <si>
    <t>Common Buzzard</t>
  </si>
  <si>
    <t>2024-11-07T08:47:19Z</t>
  </si>
  <si>
    <t>http://www.wikidata.org/entity/Q1130274</t>
  </si>
  <si>
    <t>Vespula germanica</t>
  </si>
  <si>
    <t>2024-11-07T13:28:14Z</t>
  </si>
  <si>
    <t>http://www.wikidata.org/entity/Q25345</t>
  </si>
  <si>
    <t>Mustela erminea</t>
  </si>
  <si>
    <t>2024-10-25T00:37:03Z</t>
  </si>
  <si>
    <t>http://www.wikidata.org/entity/Q488741</t>
  </si>
  <si>
    <t>Hediste diversicolor</t>
  </si>
  <si>
    <t>http://www.wikidata.org/entity/Q25317</t>
  </si>
  <si>
    <t>Western Barn Owl</t>
  </si>
  <si>
    <t>2024-11-23T21:50:53Z</t>
  </si>
  <si>
    <t>http://www.wikidata.org/entity/Q1770703</t>
  </si>
  <si>
    <t>Tilapia</t>
  </si>
  <si>
    <t>2024-10-10T05:15:32Z</t>
  </si>
  <si>
    <t>http://www.wikidata.org/entity/Q165278</t>
  </si>
  <si>
    <t>pike</t>
  </si>
  <si>
    <t>2024-11-04T05:47:02Z</t>
  </si>
  <si>
    <t>http://www.wikidata.org/entity/Q8332</t>
  </si>
  <si>
    <t>red fox</t>
  </si>
  <si>
    <t>2024-11-22T19:19:34Z</t>
  </si>
  <si>
    <t>http://www.wikidata.org/entity/Q1906450</t>
  </si>
  <si>
    <t>Eteone longa</t>
  </si>
  <si>
    <t>2024-06-22T20:13:55Z</t>
  </si>
  <si>
    <t>http://www.wikidata.org/entity/Q834329</t>
  </si>
  <si>
    <t>black-capped squirrel monkey</t>
  </si>
  <si>
    <t>2024-11-22T18:52:54Z</t>
  </si>
  <si>
    <t>http://www.wikidata.org/entity/Q4504</t>
  </si>
  <si>
    <t>Varanus komodoensis</t>
  </si>
  <si>
    <t>2024-09-30T14:48:40Z</t>
  </si>
  <si>
    <t>http://www.wikidata.org/entity/Q1147320</t>
  </si>
  <si>
    <t>Eunicidae</t>
  </si>
  <si>
    <t>2024-11-12T04:12:16Z</t>
  </si>
  <si>
    <t>http://www.wikidata.org/entity/Q199788</t>
  </si>
  <si>
    <t>Gadus morhua</t>
  </si>
  <si>
    <t>2024-08-26T21:07:36Z</t>
  </si>
  <si>
    <t>http://www.wikidata.org/entity/Q135289</t>
  </si>
  <si>
    <t>Actias luna</t>
  </si>
  <si>
    <t>week</t>
  </si>
  <si>
    <t>2024-09-07T00:24:38Z</t>
  </si>
  <si>
    <t>http://www.wikidata.org/entity/Q25380</t>
  </si>
  <si>
    <t>Eurasian Sparrowhawk</t>
  </si>
  <si>
    <t>2024-11-18T10:41:06Z</t>
  </si>
  <si>
    <t>http://www.wikidata.org/entity/Q2102804</t>
  </si>
  <si>
    <t>Polydora cilliata</t>
  </si>
  <si>
    <t>2024-06-22T20:13:37Z</t>
  </si>
  <si>
    <t>http://www.wikidata.org/entity/Q3085474</t>
  </si>
  <si>
    <t>Hydroides dianthus</t>
  </si>
  <si>
    <t>2024-06-22T20:13:57Z</t>
  </si>
  <si>
    <t>http://www.wikidata.org/entity/Q2888260</t>
  </si>
  <si>
    <t>Pectinaria koreni</t>
  </si>
  <si>
    <t>2024-06-22T20:13:36Z</t>
  </si>
  <si>
    <t>http://www.wikidata.org/entity/Q2949128</t>
  </si>
  <si>
    <t>Streblospio shrubsolii</t>
  </si>
  <si>
    <t>2024-06-22T20:13:38Z</t>
  </si>
  <si>
    <t>http://www.wikidata.org/entity/Q3881414</t>
  </si>
  <si>
    <t>Chaetozone</t>
  </si>
  <si>
    <t>2024-06-22T20:13:58Z</t>
  </si>
  <si>
    <t>http://www.wikidata.org/entity/Q2640312</t>
  </si>
  <si>
    <t>Palola siciliensis</t>
  </si>
  <si>
    <t>2024-06-22T20:14:13Z</t>
  </si>
  <si>
    <t>http://www.wikidata.org/entity/Q3918674</t>
  </si>
  <si>
    <t>Dorvilleidae</t>
  </si>
  <si>
    <t>http://www.wikidata.org/entity/Q2386317</t>
  </si>
  <si>
    <t>Nereis falsa</t>
  </si>
  <si>
    <t>2024-06-28T12:15:07Z</t>
  </si>
  <si>
    <t>http://www.wikidata.org/entity/Q5153210</t>
  </si>
  <si>
    <t>Armandia</t>
  </si>
  <si>
    <t>2024-08-12T13:23:39Z</t>
  </si>
  <si>
    <t>http://www.wikidata.org/entity/Q2623429</t>
  </si>
  <si>
    <t>Armandia cirrhosa</t>
  </si>
  <si>
    <t>2024-06-22T20:13:39Z</t>
  </si>
  <si>
    <t>http://www.wikidata.org/entity/Q3019351</t>
  </si>
  <si>
    <t>Eupolymnia nebulosa</t>
  </si>
  <si>
    <t>2024-06-22T20:13:34Z</t>
  </si>
  <si>
    <t>http://www.wikidata.org/entity/Q2668298</t>
  </si>
  <si>
    <t>Pale-headed Brushfinch</t>
  </si>
  <si>
    <t>2024-11-06T15:38:18Z</t>
  </si>
  <si>
    <t>http://www.wikidata.org/entity/Q2405116</t>
  </si>
  <si>
    <t>Euclymene oerstedi</t>
  </si>
  <si>
    <t>http://www.wikidata.org/entity/Q3315551</t>
  </si>
  <si>
    <t>Yellow-striped Brush Finch</t>
  </si>
  <si>
    <t>3.8</t>
  </si>
  <si>
    <t>2024-11-06T15:37:59Z</t>
  </si>
  <si>
    <t>http://www.wikidata.org/entity/Q3899345</t>
  </si>
  <si>
    <t>Sabellides</t>
  </si>
  <si>
    <t>http://www.wikidata.org/entity/Q2376306</t>
  </si>
  <si>
    <t>Spio decoratus</t>
  </si>
  <si>
    <t>2024-06-22T20:13:40Z</t>
  </si>
  <si>
    <t>species</t>
  </si>
  <si>
    <t>life expectancy</t>
  </si>
  <si>
    <t>substance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</si>
</sst>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43434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 applyNumberFormat="1"/>
    <xf numFmtId="0" fontId="19" fillId="0" borderId="0" xfId="0" applyFont="1"/>
    <xf numFmtId="2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microsoft.com/office/2023/09/relationships/Python" Target="pyth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73E607F-3EED-4F7F-8F5D-5601FEBBE378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4" dataBound="0" tableColumnId="14"/>
      <queryTableField id="12" dataBound="0" tableColumnId="12"/>
      <queryTableField id="13" dataBound="0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DEBF708E-0B72-488D-95FC-EA077E3B8A9A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F61FEFC-281E-4197-835C-D11764A373F9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10"/>
      <queryTableField id="14" dataBound="0" tableColumnId="14"/>
      <queryTableField id="7" name="Column7" tableColumnId="7"/>
      <queryTableField id="8" name="Column8" tableColumnId="8"/>
      <queryTableField id="9" name="Column9" tableColumnId="9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9A34AAB-876B-4C10-AA8E-755A23E038A2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E399DF-9987-47C7-B77E-CA742D3ADFA7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9" dataBound="0" tableColumnId="9"/>
      <queryTableField id="7" name="Column7" tableColumnId="7"/>
      <queryTableField id="8" name="Column8" tableColumnId="8"/>
      <queryTableField id="14" dataBound="0" tableColumnId="14"/>
      <queryTableField id="13" dataBound="0" tableColumnId="13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09BC34-F004-4BB0-9DD0-ADD4D048693E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9" dataBound="0" tableColumnId="9"/>
      <queryTableField id="7" name="Column7" tableColumnId="7"/>
      <queryTableField id="8" name="Column8" tableColumnId="8"/>
      <queryTableField id="14" dataBound="0" tableColumnId="14"/>
      <queryTableField id="13" dataBound="0" tableColumnId="13"/>
      <queryTableField id="11" dataBound="0" tableColumnId="11"/>
      <queryTableField id="10" dataBound="0" tableColumnId="10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46EA468-309C-4BD3-A18D-176DED86A1E3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9" dataBound="0" tableColumnId="9"/>
      <queryTableField id="7" name="Column7" tableColumnId="7"/>
      <queryTableField id="8" name="Column8" tableColumnId="8"/>
      <queryTableField id="14" dataBound="0" tableColumnId="14"/>
      <queryTableField id="13" dataBound="0" tableColumnId="13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2821A550-05AF-490A-B3BC-68C7762B6634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8" dataBound="0" tableColumnId="8"/>
      <queryTableField id="12" dataBound="0" tableColumnId="12"/>
      <queryTableField id="7" name="Column7" tableColumnId="7"/>
      <queryTableField id="14" dataBound="0" tableColumnId="14"/>
      <queryTableField id="13" dataBound="0" tableColumnId="13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64C909A2-6589-467A-89B4-B13D3197E627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9" dataBound="0" tableColumnId="9"/>
      <queryTableField id="8" dataBound="0" tableColumnId="8"/>
      <queryTableField id="7" name="Column7" tableColumnId="7"/>
      <queryTableField id="14" dataBound="0" tableColumnId="14"/>
      <queryTableField id="13" dataBound="0" tableColumnId="13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B6E99072-5528-4EF7-B0BF-6B5E64B2F491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9" dataBound="0" tableColumnId="9"/>
      <queryTableField id="8" dataBound="0" tableColumnId="8"/>
      <queryTableField id="7" name="Column7" tableColumnId="7"/>
      <queryTableField id="14" dataBound="0" tableColumnId="14"/>
      <queryTableField id="13" dataBound="0" tableColumnId="13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080166-A378-49F6-8F68-65667546D449}" name="elements_atomicMass" displayName="elements_atomicMass" ref="A1:N91" tableType="queryTable" totalsRowShown="0" headerRowDxfId="143">
  <autoFilter ref="A1:N91" xr:uid="{2F080166-A378-49F6-8F68-65667546D449}"/>
  <tableColumns count="14">
    <tableColumn id="1" xr3:uid="{739E29D8-BCEE-4767-B601-4147CBF86652}" uniqueName="1" name="entity" queryTableFieldId="1" dataDxfId="142"/>
    <tableColumn id="2" xr3:uid="{53B95EB6-1F96-4B08-898A-E3DA8C72B973}" uniqueName="2" name="entityLabel" queryTableFieldId="2" dataDxfId="141"/>
    <tableColumn id="3" xr3:uid="{8BFE501D-D26A-4A7A-B6AB-CED13D4FE8A4}" uniqueName="3" name="category" queryTableFieldId="3" dataDxfId="140"/>
    <tableColumn id="4" xr3:uid="{C233F91A-4620-4D11-8E0A-257D48FFFFF0}" uniqueName="4" name="property" queryTableFieldId="4" dataDxfId="139"/>
    <tableColumn id="5" xr3:uid="{B824C77A-037C-496C-A5F6-C41047AB5D1A}" uniqueName="5" name="propertyLabel" queryTableFieldId="5" dataDxfId="138"/>
    <tableColumn id="6" xr3:uid="{06C36F2B-90A3-4BC9-AEED-06D8F61571BC}" uniqueName="6" name="value" queryTableFieldId="6" dataDxfId="137"/>
    <tableColumn id="11" xr3:uid="{CD6CACAD-8457-470C-A40B-AD1F5E731F6E}" uniqueName="11" name="roundedValue" queryTableFieldId="11" dataDxfId="136">
      <calculatedColumnFormula>ROUND(elements_atomicMass[[#This Row],[value]],2)</calculatedColumnFormula>
    </tableColumn>
    <tableColumn id="7" xr3:uid="{F54D5C90-4E1F-4DA3-8CA0-56D628F644EB}" uniqueName="7" name="unitLabel" queryTableFieldId="7" dataDxfId="135"/>
    <tableColumn id="8" xr3:uid="{69187FC6-DA43-427F-86B1-69B40C8C1F9E}" uniqueName="8" name="sitelinks" queryTableFieldId="8" dataDxfId="134"/>
    <tableColumn id="9" xr3:uid="{60073A2D-20EF-4F28-919E-93F9E06985C3}" uniqueName="9" name="dateCreated" queryTableFieldId="9" dataDxfId="133"/>
    <tableColumn id="10" xr3:uid="{CC69775C-6F25-4B5D-BBF9-41F3AD34C948}" uniqueName="10" name="dateModified" queryTableFieldId="10" dataDxfId="132"/>
    <tableColumn id="14" xr3:uid="{DFD86A2A-2CDB-47CB-BB36-2B7EDEB727A5}" uniqueName="14" name="entityType" queryTableFieldId="14" dataDxfId="131"/>
    <tableColumn id="12" xr3:uid="{17A58290-D9ED-444D-8565-1AA00841010C}" uniqueName="12" name="duplicate" queryTableFieldId="12" dataDxfId="130">
      <calculatedColumnFormula>COUNTIF(B:B,B2)</calculatedColumnFormula>
    </tableColumn>
    <tableColumn id="13" xr3:uid="{155EDB63-9FD4-4D10-9B51-DD83E0B8B23C}" uniqueName="13" name="question" queryTableFieldId="13" dataDxfId="129">
      <calculatedColumnFormula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5A45AD5-977D-4CE8-A795-2E99EA995224}" name="species_lifeExpectancy" displayName="species_lifeExpectancy" ref="A1:N60" tableType="queryTable" totalsRowShown="0" headerRowDxfId="26">
  <autoFilter ref="A1:N60" xr:uid="{15A45AD5-977D-4CE8-A795-2E99EA995224}"/>
  <tableColumns count="14">
    <tableColumn id="1" xr3:uid="{67496FFC-55A5-4CBB-B811-1B7E21A47B8A}" uniqueName="1" name="entity" queryTableFieldId="1" dataDxfId="25"/>
    <tableColumn id="2" xr3:uid="{253F0410-7BDF-496A-9028-38C60A8BA45E}" uniqueName="2" name="entityLabel" queryTableFieldId="2" dataDxfId="24"/>
    <tableColumn id="3" xr3:uid="{F9E6C98E-CC1F-4EC1-A663-3BA6989B3EE6}" uniqueName="3" name="category" queryTableFieldId="3" dataDxfId="23"/>
    <tableColumn id="4" xr3:uid="{5DE87459-1697-4FC8-9560-0B960F1C1DDD}" uniqueName="4" name="property" queryTableFieldId="4" dataDxfId="22"/>
    <tableColumn id="5" xr3:uid="{86C61E35-9C14-42B7-BA88-9530900FBC83}" uniqueName="5" name="propertyLabel" queryTableFieldId="5" dataDxfId="21"/>
    <tableColumn id="6" xr3:uid="{DB7C2284-DD4A-460F-AC50-2A8E959ABA63}" uniqueName="6" name="value" queryTableFieldId="6" dataDxfId="20"/>
    <tableColumn id="11" xr3:uid="{8FCE9238-42F8-4A49-89E3-16E6A9002234}" uniqueName="11" name="roundedValue" queryTableFieldId="11" dataDxfId="19">
      <calculatedColumnFormula>ROUND(species_lifeExpectancy[[#This Row],[value]],2)</calculatedColumnFormula>
    </tableColumn>
    <tableColumn id="7" xr3:uid="{3465A391-AAFB-4DA9-9327-F8ED15544C8D}" uniqueName="7" name="unitLabel" queryTableFieldId="7" dataDxfId="18"/>
    <tableColumn id="8" xr3:uid="{EB8A71DD-3256-4233-A193-AA38CC8FF9A9}" uniqueName="8" name="sitelinks" queryTableFieldId="8" dataDxfId="17"/>
    <tableColumn id="9" xr3:uid="{C006521C-D688-44C9-AE27-5FBE6F38E0A4}" uniqueName="9" name="dateCreated" queryTableFieldId="9" dataDxfId="16"/>
    <tableColumn id="10" xr3:uid="{475C04F9-3E69-4B49-9904-B58F6041885E}" uniqueName="10" name="dateModified" queryTableFieldId="10" dataDxfId="15"/>
    <tableColumn id="12" xr3:uid="{1F2D5241-ED0E-43F5-A98F-7227E867BB11}" uniqueName="12" name="entityType" queryTableFieldId="12" dataDxfId="14"/>
    <tableColumn id="13" xr3:uid="{124491B1-7609-4BF4-9ED0-028D1D6A52B6}" uniqueName="13" name="duplicate" queryTableFieldId="13" dataDxfId="13">
      <calculatedColumnFormula>COUNTIF(B:B,B2)</calculatedColumnFormula>
    </tableColumn>
    <tableColumn id="14" xr3:uid="{3A76FFC4-50EE-4253-942D-012F192933D3}" uniqueName="14" name="question" queryTableFieldId="14" dataDxfId="12">
      <calculatedColumnFormula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74F705-347A-4DBF-BB1B-05D0A2793FF1}" name="elements_atomicNumber" displayName="elements_atomicNumber" ref="A1:N175" tableType="queryTable" totalsRowShown="0" headerRowDxfId="128">
  <autoFilter ref="A1:N175" xr:uid="{4174F705-347A-4DBF-BB1B-05D0A2793FF1}"/>
  <tableColumns count="14">
    <tableColumn id="1" xr3:uid="{9D8256B8-F626-4341-8E44-4DE436B640FC}" uniqueName="1" name="entity" queryTableFieldId="1" dataDxfId="127"/>
    <tableColumn id="2" xr3:uid="{CA685622-F2BF-4BA8-8AEE-F581F130DCE4}" uniqueName="2" name="entityLabel" queryTableFieldId="2" dataDxfId="126"/>
    <tableColumn id="3" xr3:uid="{49D592D3-97C4-4F38-A486-E587156C243D}" uniqueName="3" name="category" queryTableFieldId="3" dataDxfId="125"/>
    <tableColumn id="4" xr3:uid="{51E40881-79BF-43BF-B762-742437AFCC22}" uniqueName="4" name="property" queryTableFieldId="4" dataDxfId="124"/>
    <tableColumn id="5" xr3:uid="{7BFFC237-5D17-4E1C-93A8-9A2666500868}" uniqueName="5" name="propertyLabel" queryTableFieldId="5" dataDxfId="123"/>
    <tableColumn id="6" xr3:uid="{17DB14E4-B581-4691-918A-AA305862939F}" uniqueName="6" name="value" queryTableFieldId="6" dataDxfId="122"/>
    <tableColumn id="10" xr3:uid="{C235D815-B2B5-4F09-B599-08CA244B3F43}" uniqueName="10" name="roundedValue" queryTableFieldId="10" dataDxfId="121">
      <calculatedColumnFormula>ROUND(elements_atomicNumber[[#This Row],[value]],2)</calculatedColumnFormula>
    </tableColumn>
    <tableColumn id="14" xr3:uid="{0E6F605C-72CC-4EDD-A049-E2374F696116}" uniqueName="14" name="unitLabel" queryTableFieldId="14" dataDxfId="120"/>
    <tableColumn id="7" xr3:uid="{ADDB4B6E-FDE3-493B-85A1-E79B3C06E4BD}" uniqueName="7" name="sitelinks" queryTableFieldId="7" dataDxfId="119"/>
    <tableColumn id="8" xr3:uid="{57DD4FB9-DF0A-45F0-AB67-563D7E1CD658}" uniqueName="8" name="dateCreated" queryTableFieldId="8" dataDxfId="118"/>
    <tableColumn id="9" xr3:uid="{506EEB61-74EF-4791-888B-29A835E193B5}" uniqueName="9" name="dateModified" queryTableFieldId="9" dataDxfId="117"/>
    <tableColumn id="11" xr3:uid="{ED4429AD-961C-4D20-A93A-58E18B264917}" uniqueName="11" name="entityType" queryTableFieldId="11" dataDxfId="116"/>
    <tableColumn id="12" xr3:uid="{FE6CABFC-96BA-4334-B3B2-DC82A02B8522}" uniqueName="12" name="duplicate" queryTableFieldId="12" dataDxfId="115">
      <calculatedColumnFormula>COUNTIF(B:B,B2)</calculatedColumnFormula>
    </tableColumn>
    <tableColumn id="13" xr3:uid="{8BC21991-F7F8-4061-B0A9-FA5237BFC4E3}" uniqueName="13" name="question" queryTableFieldId="13" dataDxfId="114">
      <calculatedColumnFormula>"What is the " &amp; elements_atomicNumber[[#This Row],[propertyLabel]] &amp; " " &amp; "of the " &amp; elements_atomicNumber[[#This Row],[entityLabel]] &amp; " " &amp; elements_atomicNumber[[#This Row],[entityType]] &amp; "?"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D2F222-482A-4B94-942B-BE867678C7B6}" name="elements_meltingPoint" displayName="elements_meltingPoint" ref="A1:N28" tableType="queryTable" totalsRowShown="0" headerRowDxfId="113">
  <autoFilter ref="A1:N28" xr:uid="{57D2F222-482A-4B94-942B-BE867678C7B6}"/>
  <tableColumns count="14">
    <tableColumn id="1" xr3:uid="{45AD36D9-6D25-4326-85B2-C1A0BBC4C285}" uniqueName="1" name="entity" queryTableFieldId="1" dataDxfId="112"/>
    <tableColumn id="2" xr3:uid="{3BA63BE1-6075-4131-AD33-4F4D1ED287C8}" uniqueName="2" name="entityLabel" queryTableFieldId="2" dataDxfId="111"/>
    <tableColumn id="3" xr3:uid="{B2ED3AE1-F2C4-4122-9DA5-6ECA3F439894}" uniqueName="3" name="category" queryTableFieldId="3" dataDxfId="110"/>
    <tableColumn id="4" xr3:uid="{CA4FDA10-D5D3-42AC-91D4-5E0305828974}" uniqueName="4" name="property" queryTableFieldId="4" dataDxfId="109"/>
    <tableColumn id="5" xr3:uid="{6E2BBAF8-1A5A-4D50-803F-15FF3A85EB90}" uniqueName="5" name="propertyLabel" queryTableFieldId="5" dataDxfId="108"/>
    <tableColumn id="6" xr3:uid="{E9F5D409-37B2-408D-8C4C-8E1C59755DA9}" uniqueName="6" name="value" queryTableFieldId="6" dataDxfId="107"/>
    <tableColumn id="11" xr3:uid="{D4EBBFA1-9811-4A44-9A31-5ADDC6FC3553}" uniqueName="11" name="roundedValue" queryTableFieldId="11" dataDxfId="106">
      <calculatedColumnFormula>ROUND(elements_meltingPoint[[#This Row],[value]],2)</calculatedColumnFormula>
    </tableColumn>
    <tableColumn id="7" xr3:uid="{37710507-0964-40E0-BEF9-B12B1143ADD0}" uniqueName="7" name="unitLabel" queryTableFieldId="7" dataDxfId="105"/>
    <tableColumn id="8" xr3:uid="{4FEF83F3-4989-4592-8BE7-868D53F17862}" uniqueName="8" name="sitelinks" queryTableFieldId="8" dataDxfId="104"/>
    <tableColumn id="9" xr3:uid="{405426B7-25A1-42DF-97AC-F6B4893B2973}" uniqueName="9" name="dateCreated" queryTableFieldId="9" dataDxfId="103"/>
    <tableColumn id="10" xr3:uid="{2BCD0015-4217-415C-8F16-76D47413AB7F}" uniqueName="10" name="dateModified" queryTableFieldId="10" dataDxfId="102"/>
    <tableColumn id="12" xr3:uid="{6028A232-C351-4C51-969A-30FEAEC9049E}" uniqueName="12" name="entityType" queryTableFieldId="12" dataDxfId="101"/>
    <tableColumn id="13" xr3:uid="{A2576C0C-AB76-4C3D-A3D9-2837357B4A0D}" uniqueName="13" name="duplicate" queryTableFieldId="13" dataDxfId="100">
      <calculatedColumnFormula>COUNTIF(B:B,B2)</calculatedColumnFormula>
    </tableColumn>
    <tableColumn id="14" xr3:uid="{ED4BFF9E-1685-45B9-8B65-C10A8F62BF0D}" uniqueName="14" name="question" queryTableFieldId="14" dataDxfId="99">
      <calculatedColumnFormula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A4DAC2-1446-4997-BC4B-C31494B7AF52}" name="astronomy_orbitalPeriods" displayName="astronomy_orbitalPeriods" ref="A1:N228" tableType="queryTable" totalsRowShown="0" headerRowDxfId="98">
  <autoFilter ref="A1:N228" xr:uid="{F1A4DAC2-1446-4997-BC4B-C31494B7AF52}"/>
  <sortState xmlns:xlrd2="http://schemas.microsoft.com/office/spreadsheetml/2017/richdata2" ref="A2:N228">
    <sortCondition ref="K1:K228"/>
  </sortState>
  <tableColumns count="14">
    <tableColumn id="1" xr3:uid="{31589965-CAB5-4FC0-AB54-863810D4666F}" uniqueName="1" name="entity" queryTableFieldId="1" dataDxfId="97"/>
    <tableColumn id="2" xr3:uid="{37EB7BAC-6136-4DB2-97E0-1AEDB3038F0B}" uniqueName="2" name="entityLabel" queryTableFieldId="2" dataDxfId="96"/>
    <tableColumn id="3" xr3:uid="{F76D1405-6D8A-4590-A0E5-DEE5DF73964D}" uniqueName="3" name="category" queryTableFieldId="3" dataDxfId="95"/>
    <tableColumn id="4" xr3:uid="{9B0CD6BA-10C0-49CA-8144-981E1C0414CA}" uniqueName="4" name="property" queryTableFieldId="4" dataDxfId="94"/>
    <tableColumn id="5" xr3:uid="{A01148E3-A659-46E2-8AAD-30F5CADE9C88}" uniqueName="5" name="propertyLabel" queryTableFieldId="5" dataDxfId="93"/>
    <tableColumn id="6" xr3:uid="{924CB47F-93EB-486E-B528-9002A20D3623}" uniqueName="6" name="value" queryTableFieldId="6" dataDxfId="92"/>
    <tableColumn id="9" xr3:uid="{633F8265-EC3C-4FAC-8E14-3C8368DAAA49}" uniqueName="9" name="roundedValue" queryTableFieldId="9" dataDxfId="91">
      <calculatedColumnFormula>ROUND(astronomy_orbitalPeriods[[#This Row],[value]],2)</calculatedColumnFormula>
    </tableColumn>
    <tableColumn id="7" xr3:uid="{98EAB8E2-3586-471F-96C7-68714F0AD534}" uniqueName="7" name="unitLabel" queryTableFieldId="7" dataDxfId="90"/>
    <tableColumn id="8" xr3:uid="{F9D783C6-3EE9-4E41-9CBF-30818827FE7E}" uniqueName="8" name="sitelinks" queryTableFieldId="8" dataDxfId="89"/>
    <tableColumn id="14" xr3:uid="{9F505D88-BBF9-4E8D-9804-A3CB52CFF5A8}" uniqueName="14" name="dateCreated" queryTableFieldId="14"/>
    <tableColumn id="13" xr3:uid="{A9F66E08-8A58-409A-B05B-C3E5E9C8D9E4}" uniqueName="13" name="dateModified" queryTableFieldId="13" dataDxfId="10"/>
    <tableColumn id="10" xr3:uid="{A648C585-94F3-4329-BC0C-200AD0C07DD3}" uniqueName="10" name="entityType" queryTableFieldId="10" dataDxfId="11"/>
    <tableColumn id="11" xr3:uid="{7AA11CFC-57DE-4484-AA03-A22E6BC683F0}" uniqueName="11" name="duplicate" queryTableFieldId="11" dataDxfId="88">
      <calculatedColumnFormula>COUNTIF(B:B,B2)</calculatedColumnFormula>
    </tableColumn>
    <tableColumn id="12" xr3:uid="{7569C0BE-3DF0-4195-850C-4A2609B8A9DC}" uniqueName="12" name="question" queryTableFieldId="12" dataDxfId="87">
      <calculatedColumnFormula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39A7B9-014F-4F75-B028-E7EDA6674070}" name="astronomy_mass" displayName="astronomy_mass" ref="A1:N184" tableType="queryTable" totalsRowShown="0" headerRowDxfId="86">
  <autoFilter ref="A1:N184" xr:uid="{0839A7B9-014F-4F75-B028-E7EDA6674070}"/>
  <sortState xmlns:xlrd2="http://schemas.microsoft.com/office/spreadsheetml/2017/richdata2" ref="A2:N184">
    <sortCondition ref="K1:K184"/>
  </sortState>
  <tableColumns count="14">
    <tableColumn id="1" xr3:uid="{8473360D-E4FC-4126-8187-39F5D08E54F0}" uniqueName="1" name="entity" queryTableFieldId="1" dataDxfId="85"/>
    <tableColumn id="2" xr3:uid="{63E890E9-E6B4-4299-ACD8-F46C30A47635}" uniqueName="2" name="entityLabel" queryTableFieldId="2" dataDxfId="84"/>
    <tableColumn id="3" xr3:uid="{AEF132AD-2653-4183-918B-475F7D232B5E}" uniqueName="3" name="category" queryTableFieldId="3" dataDxfId="83"/>
    <tableColumn id="4" xr3:uid="{FC4CC0D0-7041-4240-8350-494D473548E0}" uniqueName="4" name="property" queryTableFieldId="4" dataDxfId="82"/>
    <tableColumn id="5" xr3:uid="{E3CF716D-BE33-4DE5-BF5B-12EAC17004DF}" uniqueName="5" name="propertyLabel" queryTableFieldId="5" dataDxfId="81"/>
    <tableColumn id="6" xr3:uid="{DADC4304-7E42-47FF-9824-D2B10855EBC7}" uniqueName="6" name="value" queryTableFieldId="6" dataDxfId="80"/>
    <tableColumn id="9" xr3:uid="{665B3AEC-0742-475A-B9D7-643FA9DB85EE}" uniqueName="9" name="roundedValue" queryTableFieldId="9" dataDxfId="79">
      <calculatedColumnFormula>ROUND(astronomy_mass[[#This Row],[value]],2)</calculatedColumnFormula>
    </tableColumn>
    <tableColumn id="7" xr3:uid="{F164CEE9-0EFF-44AC-96F8-0B0AC18A7D08}" uniqueName="7" name="unitLabel" queryTableFieldId="7" dataDxfId="78"/>
    <tableColumn id="8" xr3:uid="{4E4574EA-9BD4-4E1B-A3A7-8174CE554B81}" uniqueName="8" name="sitelinks" queryTableFieldId="8" dataDxfId="77"/>
    <tableColumn id="14" xr3:uid="{E67EA928-4274-48F1-B59C-43FDDA161C25}" uniqueName="14" name="dateCreated" queryTableFieldId="14"/>
    <tableColumn id="13" xr3:uid="{8A0C6490-C94A-455E-8BCC-7576BDAEDA32}" uniqueName="13" name="dateModified" queryTableFieldId="13" dataDxfId="0"/>
    <tableColumn id="11" xr3:uid="{E9A71581-4572-464F-AA2A-B35B64F341F9}" uniqueName="11" name="entityType" queryTableFieldId="11" dataDxfId="1"/>
    <tableColumn id="10" xr3:uid="{66FB76FC-D629-4C65-AA24-24FED85928C8}" uniqueName="10" name="duplicate" queryTableFieldId="10" dataDxfId="76">
      <calculatedColumnFormula>COUNTIF(B:B,B2)</calculatedColumnFormula>
    </tableColumn>
    <tableColumn id="12" xr3:uid="{3CA5197E-E00E-4410-95B5-26BC09016480}" uniqueName="12" name="question" queryTableFieldId="12" dataDxfId="75">
      <calculatedColumnFormula>"What is the " &amp; astronomy_mass[[#This Row],[propertyLabel]] &amp; " " &amp; "of the " &amp; astronomy_mass[[#This Row],[entityLabel]] &amp; " " &amp; astronomy_mass[[#This Row],[entityType]] &amp; ", in " &amp; astronomy_mass[[#This Row],[unitLabel]] &amp; "?"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16B171-F661-440B-87D3-E32C7D78C630}" name="astronomy_surfaceGravity" displayName="astronomy_surfaceGravity" ref="A1:N238" tableType="queryTable" totalsRowShown="0" headerRowDxfId="74">
  <autoFilter ref="A1:N238" xr:uid="{FA16B171-F661-440B-87D3-E32C7D78C630}"/>
  <sortState xmlns:xlrd2="http://schemas.microsoft.com/office/spreadsheetml/2017/richdata2" ref="A2:M238">
    <sortCondition ref="B1:B238"/>
  </sortState>
  <tableColumns count="14">
    <tableColumn id="1" xr3:uid="{FF0B3A8C-0D13-42EE-909F-4B6F5DB7C8BD}" uniqueName="1" name="entity" queryTableFieldId="1" dataDxfId="73"/>
    <tableColumn id="2" xr3:uid="{BDF7E950-0D8B-4215-9DF2-199220DCACAE}" uniqueName="2" name="entityLabel" queryTableFieldId="2" dataDxfId="72"/>
    <tableColumn id="3" xr3:uid="{03E5CF51-97F4-4F15-937B-D066C3EA4016}" uniqueName="3" name="category" queryTableFieldId="3" dataDxfId="71"/>
    <tableColumn id="4" xr3:uid="{61424CC5-B28C-4AE2-8894-99887D543A23}" uniqueName="4" name="property" queryTableFieldId="4" dataDxfId="70"/>
    <tableColumn id="5" xr3:uid="{F7F59F5A-68D3-45FB-BFDB-FE3E484C546A}" uniqueName="5" name="propertyLabel" queryTableFieldId="5" dataDxfId="69"/>
    <tableColumn id="6" xr3:uid="{345D7371-0FCE-4830-B64D-EF81C38F53BA}" uniqueName="6" name="value" queryTableFieldId="6" dataDxfId="68"/>
    <tableColumn id="9" xr3:uid="{031AE5CF-A104-4103-BB6F-FDAB72EC3F30}" uniqueName="9" name="roundedValue" queryTableFieldId="9" dataDxfId="67">
      <calculatedColumnFormula>ROUND(astronomy_surfaceGravity[[#This Row],[value]],2)</calculatedColumnFormula>
    </tableColumn>
    <tableColumn id="7" xr3:uid="{51CB8CB5-DA78-42C1-B3C4-CFEEA8DEF45D}" uniqueName="7" name="unitLabel" queryTableFieldId="7" dataDxfId="66"/>
    <tableColumn id="8" xr3:uid="{DE946FB0-0010-4850-AEFA-F72F2FEA0BF1}" uniqueName="8" name="sitelinks" queryTableFieldId="8" dataDxfId="65"/>
    <tableColumn id="14" xr3:uid="{DB63CA9C-6B48-42D3-8EB9-98A38E697680}" uniqueName="14" name="dateCreated" queryTableFieldId="14"/>
    <tableColumn id="13" xr3:uid="{927CB41B-3FD5-4809-BCC6-3204867B021D}" uniqueName="13" name="dateModified" queryTableFieldId="13" dataDxfId="2"/>
    <tableColumn id="10" xr3:uid="{1ACA0391-2955-488B-BB33-184C0EC57FDE}" uniqueName="10" name="entityType" queryTableFieldId="10" dataDxfId="3"/>
    <tableColumn id="11" xr3:uid="{F8299917-7867-4F38-A3B0-9E15CBE6699F}" uniqueName="11" name="duplicate" queryTableFieldId="11" dataDxfId="64">
      <calculatedColumnFormula>COUNTIF(B:B,B2)</calculatedColumnFormula>
    </tableColumn>
    <tableColumn id="12" xr3:uid="{0FCF3785-3D5C-40AC-A30F-F63B2157508C}" uniqueName="12" name="question" queryTableFieldId="12" dataDxfId="63">
      <calculatedColumnFormula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4B8C13-12B6-40DB-A937-CB1B45A39163}" name="science_discoveryYear" displayName="science_discoveryYear" ref="A1:N108" tableType="queryTable" totalsRowShown="0" headerRowDxfId="62">
  <autoFilter ref="A1:N108" xr:uid="{2D4B8C13-12B6-40DB-A937-CB1B45A39163}"/>
  <tableColumns count="14">
    <tableColumn id="1" xr3:uid="{90A15797-E5C0-42AD-8D0D-C0DF96DF4082}" uniqueName="1" name="entity" queryTableFieldId="1" dataDxfId="61"/>
    <tableColumn id="2" xr3:uid="{B7B7CDCB-97A4-43BF-8C52-985FB6CBD4C1}" uniqueName="2" name="entityLabel" queryTableFieldId="2" dataDxfId="60"/>
    <tableColumn id="3" xr3:uid="{D80E177E-DD59-4B94-A186-4AA5564C402A}" uniqueName="3" name="category" queryTableFieldId="3" dataDxfId="59"/>
    <tableColumn id="4" xr3:uid="{15AA1D40-119E-421E-989A-C3473A359A6E}" uniqueName="4" name="property" queryTableFieldId="4" dataDxfId="58"/>
    <tableColumn id="5" xr3:uid="{831D7FAC-0EA5-435E-ABFF-B997176C3E33}" uniqueName="5" name="propertyLabel" queryTableFieldId="5" dataDxfId="57"/>
    <tableColumn id="6" xr3:uid="{D6550C89-526A-4672-A648-1B7FB70D6D13}" uniqueName="6" name="value" queryTableFieldId="6" dataDxfId="56"/>
    <tableColumn id="8" xr3:uid="{7166CCC4-5B1D-4126-A8A1-38279F9F93D7}" uniqueName="8" name="roundedValue" queryTableFieldId="8" dataDxfId="55">
      <calculatedColumnFormula>ROUND(science_discoveryYear[[#This Row],[value]],2)</calculatedColumnFormula>
    </tableColumn>
    <tableColumn id="12" xr3:uid="{71BBC38E-5F1E-4016-AED0-89F15296FF50}" uniqueName="12" name="unitLabel" queryTableFieldId="12" dataDxfId="54"/>
    <tableColumn id="7" xr3:uid="{F0000360-F961-4A47-85DD-63D895A8DA5F}" uniqueName="7" name="sitelinks" queryTableFieldId="7" dataDxfId="53"/>
    <tableColumn id="14" xr3:uid="{3B1D6D1F-1A84-4A5C-805E-7C7982642533}" uniqueName="14" name="dateCreated" queryTableFieldId="14"/>
    <tableColumn id="13" xr3:uid="{FBC73DBE-7E0F-4639-8D75-4283FA3BB4C8}" uniqueName="13" name="dateModified" queryTableFieldId="13" dataDxfId="4"/>
    <tableColumn id="9" xr3:uid="{CA3DC7B0-44A4-4886-B5A7-A35842B0437E}" uniqueName="9" name="entityType" queryTableFieldId="9" dataDxfId="5"/>
    <tableColumn id="10" xr3:uid="{C94DB224-2D7F-4E36-890E-90473223DFFF}" uniqueName="10" name="duplicate" queryTableFieldId="10" dataDxfId="52">
      <calculatedColumnFormula>COUNTIF(B:B,B2)</calculatedColumnFormula>
    </tableColumn>
    <tableColumn id="11" xr3:uid="{FAB2DE5E-E8DD-497A-9443-BA30C63E6FCB}" uniqueName="11" name="question" queryTableFieldId="11" dataDxfId="51">
      <calculatedColumnFormula>"What is the " &amp; science_discoveryYear[[#This Row],[propertyLabel]] &amp; " " &amp; "of " &amp; science_discoveryYear[[#This Row],[entityLabel]]  &amp; "?"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E19610-4A98-419F-AFD2-E54BE1B0B73D}" name="science_genomeSize" displayName="science_genomeSize" ref="A1:N41" tableType="queryTable" totalsRowShown="0" headerRowDxfId="50">
  <autoFilter ref="A1:N41" xr:uid="{22E19610-4A98-419F-AFD2-E54BE1B0B73D}"/>
  <tableColumns count="14">
    <tableColumn id="1" xr3:uid="{3323A190-AB1F-4CA9-923B-98803791BB87}" uniqueName="1" name="entity" queryTableFieldId="1" dataDxfId="49"/>
    <tableColumn id="2" xr3:uid="{928E05EF-6EF2-49CE-850F-7BE02132ADAE}" uniqueName="2" name="entityLabel" queryTableFieldId="2" dataDxfId="48"/>
    <tableColumn id="3" xr3:uid="{18AE7163-9DEA-4451-AF4F-CCC0608DB0F3}" uniqueName="3" name="category" queryTableFieldId="3" dataDxfId="47"/>
    <tableColumn id="4" xr3:uid="{14982C97-53DF-4667-BF1C-0CF7AB06BE3D}" uniqueName="4" name="property" queryTableFieldId="4" dataDxfId="46"/>
    <tableColumn id="5" xr3:uid="{C2C31AD8-A56E-4EF8-92A3-C46A8AB058A7}" uniqueName="5" name="propertyLabel" queryTableFieldId="5" dataDxfId="45"/>
    <tableColumn id="6" xr3:uid="{FAEF20C1-B057-405E-B9A7-63136DE9802B}" uniqueName="6" name="value" queryTableFieldId="6" dataDxfId="44"/>
    <tableColumn id="9" xr3:uid="{CA506ABD-5F9C-40A6-9FF2-35644812C5EF}" uniqueName="9" name="roundedValue" queryTableFieldId="9" dataDxfId="43">
      <calculatedColumnFormula>ROUND(science_genomeSize[[#This Row],[value]],2)</calculatedColumnFormula>
    </tableColumn>
    <tableColumn id="8" xr3:uid="{F9470338-7315-4416-877D-9898B012A6C4}" uniqueName="8" name="unitLabel" queryTableFieldId="8" dataDxfId="42"/>
    <tableColumn id="7" xr3:uid="{185212CF-4764-4168-A1D1-1EB9AAD1DA76}" uniqueName="7" name="sitelinks" queryTableFieldId="7" dataDxfId="41"/>
    <tableColumn id="14" xr3:uid="{2A1D6A1F-CE8D-47ED-8978-5F72D3FD4DE4}" uniqueName="14" name="dateCreated" queryTableFieldId="14"/>
    <tableColumn id="13" xr3:uid="{4AAD6823-2A73-49AB-9904-DDD06193EAA5}" uniqueName="13" name="dateModified" queryTableFieldId="13" dataDxfId="6"/>
    <tableColumn id="10" xr3:uid="{50AEAD0E-EAB9-42B6-AE07-39069B50A57A}" uniqueName="10" name="entityType" queryTableFieldId="10" dataDxfId="7"/>
    <tableColumn id="11" xr3:uid="{ECE5844A-2A37-4B7E-B5CA-918F69AF5918}" uniqueName="11" name="duplicate" queryTableFieldId="11" dataDxfId="40">
      <calculatedColumnFormula>COUNTIF(B:B,B2)</calculatedColumnFormula>
    </tableColumn>
    <tableColumn id="12" xr3:uid="{4D4D796B-9897-4D82-8056-9667998A3FFF}" uniqueName="12" name="question" queryTableFieldId="12" dataDxfId="39">
      <calculatedColumnFormula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F3B8E4-F315-4528-A94C-7C3C28BF0F51}" name="shapes_EulerCharacteristic" displayName="shapes_EulerCharacteristic" ref="A1:N17" tableType="queryTable" totalsRowShown="0" headerRowDxfId="38">
  <autoFilter ref="A1:N17" xr:uid="{DEF3B8E4-F315-4528-A94C-7C3C28BF0F51}"/>
  <sortState xmlns:xlrd2="http://schemas.microsoft.com/office/spreadsheetml/2017/richdata2" ref="A2:L17">
    <sortCondition ref="A1:A17"/>
  </sortState>
  <tableColumns count="14">
    <tableColumn id="1" xr3:uid="{30859BD9-4788-40C3-A598-20C5F1B30A01}" uniqueName="1" name="entity" queryTableFieldId="1" dataDxfId="37"/>
    <tableColumn id="2" xr3:uid="{74761FE0-F3ED-408D-BD79-4F9655E502B6}" uniqueName="2" name="entityLabel" queryTableFieldId="2" dataDxfId="36"/>
    <tableColumn id="3" xr3:uid="{B21294B1-ACEE-491B-ADE6-9B7E110E5FE6}" uniqueName="3" name="category" queryTableFieldId="3" dataDxfId="35"/>
    <tableColumn id="4" xr3:uid="{3DB8835E-4ECA-4F19-99B7-C84E443CF2A5}" uniqueName="4" name="property" queryTableFieldId="4" dataDxfId="34"/>
    <tableColumn id="5" xr3:uid="{5081776D-6315-4369-AA31-DD94A11DC3FA}" uniqueName="5" name="propertyLabel" queryTableFieldId="5" dataDxfId="33"/>
    <tableColumn id="6" xr3:uid="{3D3D71B0-F176-43BC-A618-17B9CD054514}" uniqueName="6" name="value" queryTableFieldId="6" dataDxfId="32"/>
    <tableColumn id="9" xr3:uid="{83CC61EB-C8F9-471E-B746-E8537D7A6C44}" uniqueName="9" name="roundedValue" queryTableFieldId="9" dataDxfId="31">
      <calculatedColumnFormula>ROUND(shapes_EulerCharacteristic[[#This Row],[value]],2)</calculatedColumnFormula>
    </tableColumn>
    <tableColumn id="8" xr3:uid="{05D44B6A-79C9-4FAE-8199-EAFD36B66A6C}" uniqueName="8" name="unitLabel" queryTableFieldId="8" dataDxfId="30"/>
    <tableColumn id="7" xr3:uid="{C923377B-4B34-4174-9C78-37D5097BD874}" uniqueName="7" name="sitelinks" queryTableFieldId="7" dataDxfId="29"/>
    <tableColumn id="14" xr3:uid="{614C00C5-98B9-49AB-B72B-491916DBAD37}" uniqueName="14" name="dateCreated" queryTableFieldId="14"/>
    <tableColumn id="13" xr3:uid="{1C05DA1D-E158-4751-8CB8-F02768C75CC3}" uniqueName="13" name="dateModified" queryTableFieldId="13" dataDxfId="8"/>
    <tableColumn id="10" xr3:uid="{CEA1C3B0-22A6-42FE-8065-A80FDE809073}" uniqueName="10" name="entityType" queryTableFieldId="10" dataDxfId="9"/>
    <tableColumn id="11" xr3:uid="{06520986-9581-42E8-972B-34140A91E238}" uniqueName="11" name="duplicate" queryTableFieldId="11" dataDxfId="28">
      <calculatedColumnFormula>COUNTIF(B:B,B2)</calculatedColumnFormula>
    </tableColumn>
    <tableColumn id="12" xr3:uid="{AE9278AD-2EE3-40CE-96FE-D1A2E65BC5CF}" uniqueName="12" name="question" queryTableFieldId="12" dataDxfId="27">
      <calculatedColumnFormula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wikidata.org/entity/Q89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FF3B-0725-495B-8715-13403E8EBD26}">
  <dimension ref="A1:N91"/>
  <sheetViews>
    <sheetView topLeftCell="D1" workbookViewId="0">
      <selection activeCell="D2" sqref="D2"/>
    </sheetView>
  </sheetViews>
  <sheetFormatPr defaultRowHeight="14.4" x14ac:dyDescent="0.3"/>
  <cols>
    <col min="1" max="1" width="31.88671875" bestFit="1" customWidth="1"/>
    <col min="2" max="2" width="12.88671875" bestFit="1" customWidth="1"/>
    <col min="3" max="3" width="10.6640625" bestFit="1" customWidth="1"/>
    <col min="4" max="5" width="36.44140625" bestFit="1" customWidth="1"/>
    <col min="6" max="6" width="12.5546875" bestFit="1" customWidth="1"/>
    <col min="7" max="7" width="12.5546875" customWidth="1"/>
    <col min="8" max="9" width="10.6640625" bestFit="1" customWidth="1"/>
    <col min="10" max="10" width="11" bestFit="1" customWidth="1"/>
    <col min="11" max="11" width="19.44140625" bestFit="1" customWidth="1"/>
    <col min="12" max="12" width="19.44140625" customWidth="1"/>
    <col min="14" max="14" width="61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11</v>
      </c>
      <c r="I1" t="s">
        <v>6</v>
      </c>
      <c r="J1" t="s">
        <v>8</v>
      </c>
      <c r="K1" t="s">
        <v>9</v>
      </c>
      <c r="L1" t="s">
        <v>12</v>
      </c>
      <c r="M1" t="s">
        <v>10</v>
      </c>
      <c r="N1" t="s">
        <v>13</v>
      </c>
    </row>
    <row r="2" spans="1:14" x14ac:dyDescent="0.3">
      <c r="A2" s="1" t="s">
        <v>199</v>
      </c>
      <c r="B2" t="s">
        <v>200</v>
      </c>
      <c r="C2" t="s">
        <v>201</v>
      </c>
      <c r="D2" t="s">
        <v>202</v>
      </c>
      <c r="E2" t="s">
        <v>597</v>
      </c>
      <c r="F2" t="s">
        <v>203</v>
      </c>
      <c r="G2">
        <f>ROUND(elements_atomicMass[[#This Row],[value]],2)</f>
        <v>196.97</v>
      </c>
      <c r="H2" t="s">
        <v>204</v>
      </c>
      <c r="I2" t="s">
        <v>205</v>
      </c>
      <c r="J2" t="s">
        <v>7</v>
      </c>
      <c r="K2" t="s">
        <v>206</v>
      </c>
      <c r="L2" t="s">
        <v>598</v>
      </c>
      <c r="M2" s="2">
        <f t="shared" ref="M2:M33" si="0">COUNTIF(B:B,B2)</f>
        <v>1</v>
      </c>
      <c r="N2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gold chemical element, in dalton?</v>
      </c>
    </row>
    <row r="3" spans="1:14" x14ac:dyDescent="0.3">
      <c r="A3" t="s">
        <v>207</v>
      </c>
      <c r="B3" t="s">
        <v>208</v>
      </c>
      <c r="C3" t="s">
        <v>201</v>
      </c>
      <c r="D3" t="s">
        <v>202</v>
      </c>
      <c r="E3" t="s">
        <v>597</v>
      </c>
      <c r="F3" t="s">
        <v>209</v>
      </c>
      <c r="G3">
        <f>ROUND(elements_atomicMass[[#This Row],[value]],2)</f>
        <v>55.85</v>
      </c>
      <c r="H3" t="s">
        <v>204</v>
      </c>
      <c r="I3" t="s">
        <v>210</v>
      </c>
      <c r="J3" t="s">
        <v>7</v>
      </c>
      <c r="K3" t="s">
        <v>211</v>
      </c>
      <c r="L3" t="s">
        <v>598</v>
      </c>
      <c r="M3">
        <f t="shared" si="0"/>
        <v>1</v>
      </c>
      <c r="N3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iron chemical element, in dalton?</v>
      </c>
    </row>
    <row r="4" spans="1:14" x14ac:dyDescent="0.3">
      <c r="A4" t="s">
        <v>212</v>
      </c>
      <c r="B4" t="s">
        <v>213</v>
      </c>
      <c r="C4" t="s">
        <v>201</v>
      </c>
      <c r="D4" t="s">
        <v>202</v>
      </c>
      <c r="E4" t="s">
        <v>597</v>
      </c>
      <c r="F4" t="s">
        <v>214</v>
      </c>
      <c r="G4">
        <f>ROUND(elements_atomicMass[[#This Row],[value]],2)</f>
        <v>1.01</v>
      </c>
      <c r="H4" t="s">
        <v>204</v>
      </c>
      <c r="I4" t="s">
        <v>215</v>
      </c>
      <c r="J4" t="s">
        <v>7</v>
      </c>
      <c r="K4" t="s">
        <v>216</v>
      </c>
      <c r="L4" t="s">
        <v>598</v>
      </c>
      <c r="M4">
        <f t="shared" si="0"/>
        <v>1</v>
      </c>
      <c r="N4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hydrogen chemical element, in dalton?</v>
      </c>
    </row>
    <row r="5" spans="1:14" x14ac:dyDescent="0.3">
      <c r="A5" t="s">
        <v>217</v>
      </c>
      <c r="B5" t="s">
        <v>218</v>
      </c>
      <c r="C5" t="s">
        <v>201</v>
      </c>
      <c r="D5" t="s">
        <v>202</v>
      </c>
      <c r="E5" t="s">
        <v>597</v>
      </c>
      <c r="F5" t="s">
        <v>219</v>
      </c>
      <c r="G5">
        <f>ROUND(elements_atomicMass[[#This Row],[value]],2)</f>
        <v>16</v>
      </c>
      <c r="H5" t="s">
        <v>204</v>
      </c>
      <c r="I5" t="s">
        <v>21</v>
      </c>
      <c r="J5" t="s">
        <v>7</v>
      </c>
      <c r="K5" t="s">
        <v>220</v>
      </c>
      <c r="L5" t="s">
        <v>598</v>
      </c>
      <c r="M5">
        <f t="shared" si="0"/>
        <v>1</v>
      </c>
      <c r="N5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oxygen chemical element, in dalton?</v>
      </c>
    </row>
    <row r="6" spans="1:14" x14ac:dyDescent="0.3">
      <c r="A6" t="s">
        <v>221</v>
      </c>
      <c r="B6" t="s">
        <v>222</v>
      </c>
      <c r="C6" t="s">
        <v>201</v>
      </c>
      <c r="D6" t="s">
        <v>202</v>
      </c>
      <c r="E6" t="s">
        <v>597</v>
      </c>
      <c r="F6" t="s">
        <v>223</v>
      </c>
      <c r="G6">
        <f>ROUND(elements_atomicMass[[#This Row],[value]],2)</f>
        <v>107.87</v>
      </c>
      <c r="H6" t="s">
        <v>204</v>
      </c>
      <c r="I6" t="s">
        <v>21</v>
      </c>
      <c r="J6" t="s">
        <v>7</v>
      </c>
      <c r="K6" t="s">
        <v>224</v>
      </c>
      <c r="L6" t="s">
        <v>598</v>
      </c>
      <c r="M6">
        <f t="shared" si="0"/>
        <v>1</v>
      </c>
      <c r="N6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silver chemical element, in dalton?</v>
      </c>
    </row>
    <row r="7" spans="1:14" x14ac:dyDescent="0.3">
      <c r="A7" t="s">
        <v>225</v>
      </c>
      <c r="B7" t="s">
        <v>226</v>
      </c>
      <c r="C7" t="s">
        <v>201</v>
      </c>
      <c r="D7" t="s">
        <v>202</v>
      </c>
      <c r="E7" t="s">
        <v>597</v>
      </c>
      <c r="F7" t="s">
        <v>227</v>
      </c>
      <c r="G7">
        <f>ROUND(elements_atomicMass[[#This Row],[value]],2)</f>
        <v>63.55</v>
      </c>
      <c r="H7" t="s">
        <v>204</v>
      </c>
      <c r="I7" t="s">
        <v>228</v>
      </c>
      <c r="J7" t="s">
        <v>7</v>
      </c>
      <c r="K7" t="s">
        <v>229</v>
      </c>
      <c r="L7" t="s">
        <v>598</v>
      </c>
      <c r="M7">
        <f t="shared" si="0"/>
        <v>1</v>
      </c>
      <c r="N7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copper chemical element, in dalton?</v>
      </c>
    </row>
    <row r="8" spans="1:14" x14ac:dyDescent="0.3">
      <c r="A8" t="s">
        <v>230</v>
      </c>
      <c r="B8" t="s">
        <v>231</v>
      </c>
      <c r="C8" t="s">
        <v>201</v>
      </c>
      <c r="D8" t="s">
        <v>202</v>
      </c>
      <c r="E8" t="s">
        <v>597</v>
      </c>
      <c r="F8" t="s">
        <v>232</v>
      </c>
      <c r="G8">
        <f>ROUND(elements_atomicMass[[#This Row],[value]],2)</f>
        <v>12.01</v>
      </c>
      <c r="H8" t="s">
        <v>204</v>
      </c>
      <c r="I8" t="s">
        <v>119</v>
      </c>
      <c r="J8" t="s">
        <v>7</v>
      </c>
      <c r="K8" t="s">
        <v>233</v>
      </c>
      <c r="L8" t="s">
        <v>598</v>
      </c>
      <c r="M8">
        <f t="shared" si="0"/>
        <v>1</v>
      </c>
      <c r="N8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carbon chemical element, in dalton?</v>
      </c>
    </row>
    <row r="9" spans="1:14" x14ac:dyDescent="0.3">
      <c r="A9" t="s">
        <v>234</v>
      </c>
      <c r="B9" t="s">
        <v>235</v>
      </c>
      <c r="C9" t="s">
        <v>201</v>
      </c>
      <c r="D9" t="s">
        <v>202</v>
      </c>
      <c r="E9" t="s">
        <v>597</v>
      </c>
      <c r="F9" t="s">
        <v>236</v>
      </c>
      <c r="G9">
        <f>ROUND(elements_atomicMass[[#This Row],[value]],2)</f>
        <v>4</v>
      </c>
      <c r="H9" t="s">
        <v>204</v>
      </c>
      <c r="I9" t="s">
        <v>237</v>
      </c>
      <c r="J9" t="s">
        <v>7</v>
      </c>
      <c r="K9" t="s">
        <v>238</v>
      </c>
      <c r="L9" t="s">
        <v>598</v>
      </c>
      <c r="M9">
        <f t="shared" si="0"/>
        <v>1</v>
      </c>
      <c r="N9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helium chemical element, in dalton?</v>
      </c>
    </row>
    <row r="10" spans="1:14" x14ac:dyDescent="0.3">
      <c r="A10" t="s">
        <v>239</v>
      </c>
      <c r="B10" t="s">
        <v>240</v>
      </c>
      <c r="C10" t="s">
        <v>201</v>
      </c>
      <c r="D10" t="s">
        <v>202</v>
      </c>
      <c r="E10" t="s">
        <v>597</v>
      </c>
      <c r="F10" t="s">
        <v>241</v>
      </c>
      <c r="G10">
        <f>ROUND(elements_atomicMass[[#This Row],[value]],2)</f>
        <v>26.98</v>
      </c>
      <c r="H10" t="s">
        <v>204</v>
      </c>
      <c r="I10" t="s">
        <v>78</v>
      </c>
      <c r="J10" t="s">
        <v>7</v>
      </c>
      <c r="K10" t="s">
        <v>242</v>
      </c>
      <c r="L10" t="s">
        <v>598</v>
      </c>
      <c r="M10">
        <f t="shared" si="0"/>
        <v>1</v>
      </c>
      <c r="N10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aluminium chemical element, in dalton?</v>
      </c>
    </row>
    <row r="11" spans="1:14" x14ac:dyDescent="0.3">
      <c r="A11" t="s">
        <v>243</v>
      </c>
      <c r="B11" t="s">
        <v>244</v>
      </c>
      <c r="C11" t="s">
        <v>201</v>
      </c>
      <c r="D11" t="s">
        <v>202</v>
      </c>
      <c r="E11" t="s">
        <v>597</v>
      </c>
      <c r="F11" t="s">
        <v>245</v>
      </c>
      <c r="G11">
        <f>ROUND(elements_atomicMass[[#This Row],[value]],2)</f>
        <v>14.01</v>
      </c>
      <c r="H11" t="s">
        <v>204</v>
      </c>
      <c r="I11" t="s">
        <v>246</v>
      </c>
      <c r="J11" t="s">
        <v>7</v>
      </c>
      <c r="K11" t="s">
        <v>247</v>
      </c>
      <c r="L11" t="s">
        <v>598</v>
      </c>
      <c r="M11">
        <f t="shared" si="0"/>
        <v>1</v>
      </c>
      <c r="N11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nitrogen chemical element, in dalton?</v>
      </c>
    </row>
    <row r="12" spans="1:14" x14ac:dyDescent="0.3">
      <c r="A12" t="s">
        <v>248</v>
      </c>
      <c r="B12" t="s">
        <v>249</v>
      </c>
      <c r="C12" t="s">
        <v>201</v>
      </c>
      <c r="D12" t="s">
        <v>202</v>
      </c>
      <c r="E12" t="s">
        <v>597</v>
      </c>
      <c r="F12" t="s">
        <v>250</v>
      </c>
      <c r="G12">
        <f>ROUND(elements_atomicMass[[#This Row],[value]],2)</f>
        <v>6.94</v>
      </c>
      <c r="H12" t="s">
        <v>204</v>
      </c>
      <c r="I12" t="s">
        <v>251</v>
      </c>
      <c r="J12" t="s">
        <v>7</v>
      </c>
      <c r="K12" t="s">
        <v>252</v>
      </c>
      <c r="L12" t="s">
        <v>598</v>
      </c>
      <c r="M12">
        <f t="shared" si="0"/>
        <v>1</v>
      </c>
      <c r="N12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lithium chemical element, in dalton?</v>
      </c>
    </row>
    <row r="13" spans="1:14" x14ac:dyDescent="0.3">
      <c r="A13" t="s">
        <v>253</v>
      </c>
      <c r="B13" t="s">
        <v>254</v>
      </c>
      <c r="C13" t="s">
        <v>201</v>
      </c>
      <c r="D13" t="s">
        <v>202</v>
      </c>
      <c r="E13" t="s">
        <v>597</v>
      </c>
      <c r="F13" t="s">
        <v>255</v>
      </c>
      <c r="G13">
        <f>ROUND(elements_atomicMass[[#This Row],[value]],2)</f>
        <v>32.06</v>
      </c>
      <c r="H13" t="s">
        <v>204</v>
      </c>
      <c r="I13" t="s">
        <v>256</v>
      </c>
      <c r="J13" t="s">
        <v>7</v>
      </c>
      <c r="K13" t="s">
        <v>257</v>
      </c>
      <c r="L13" t="s">
        <v>598</v>
      </c>
      <c r="M13">
        <f t="shared" si="0"/>
        <v>1</v>
      </c>
      <c r="N13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sulfur chemical element, in dalton?</v>
      </c>
    </row>
    <row r="14" spans="1:14" x14ac:dyDescent="0.3">
      <c r="A14" t="s">
        <v>258</v>
      </c>
      <c r="B14" t="s">
        <v>259</v>
      </c>
      <c r="C14" t="s">
        <v>201</v>
      </c>
      <c r="D14" t="s">
        <v>202</v>
      </c>
      <c r="E14" t="s">
        <v>597</v>
      </c>
      <c r="F14" t="s">
        <v>260</v>
      </c>
      <c r="G14">
        <f>ROUND(elements_atomicMass[[#This Row],[value]],2)</f>
        <v>207.2</v>
      </c>
      <c r="H14" t="s">
        <v>204</v>
      </c>
      <c r="I14" t="s">
        <v>139</v>
      </c>
      <c r="J14" t="s">
        <v>7</v>
      </c>
      <c r="K14" t="s">
        <v>261</v>
      </c>
      <c r="L14" t="s">
        <v>598</v>
      </c>
      <c r="M14">
        <f t="shared" si="0"/>
        <v>1</v>
      </c>
      <c r="N14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lead chemical element, in dalton?</v>
      </c>
    </row>
    <row r="15" spans="1:14" x14ac:dyDescent="0.3">
      <c r="A15" t="s">
        <v>262</v>
      </c>
      <c r="B15" t="s">
        <v>263</v>
      </c>
      <c r="C15" t="s">
        <v>201</v>
      </c>
      <c r="D15" t="s">
        <v>202</v>
      </c>
      <c r="E15" t="s">
        <v>597</v>
      </c>
      <c r="F15" t="s">
        <v>264</v>
      </c>
      <c r="G15">
        <f>ROUND(elements_atomicMass[[#This Row],[value]],2)</f>
        <v>118.71</v>
      </c>
      <c r="H15" t="s">
        <v>204</v>
      </c>
      <c r="I15" t="s">
        <v>265</v>
      </c>
      <c r="J15" t="s">
        <v>7</v>
      </c>
      <c r="K15" t="s">
        <v>266</v>
      </c>
      <c r="L15" t="s">
        <v>598</v>
      </c>
      <c r="M15">
        <f t="shared" si="0"/>
        <v>1</v>
      </c>
      <c r="N15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tin chemical element, in dalton?</v>
      </c>
    </row>
    <row r="16" spans="1:14" x14ac:dyDescent="0.3">
      <c r="A16" t="s">
        <v>267</v>
      </c>
      <c r="B16" t="s">
        <v>268</v>
      </c>
      <c r="C16" t="s">
        <v>201</v>
      </c>
      <c r="D16" t="s">
        <v>202</v>
      </c>
      <c r="E16" t="s">
        <v>597</v>
      </c>
      <c r="F16" t="s">
        <v>269</v>
      </c>
      <c r="G16">
        <f>ROUND(elements_atomicMass[[#This Row],[value]],2)</f>
        <v>200.59</v>
      </c>
      <c r="H16" t="s">
        <v>204</v>
      </c>
      <c r="I16" t="s">
        <v>270</v>
      </c>
      <c r="J16" t="s">
        <v>7</v>
      </c>
      <c r="K16" t="s">
        <v>271</v>
      </c>
      <c r="L16" t="s">
        <v>598</v>
      </c>
      <c r="M16">
        <f t="shared" si="0"/>
        <v>1</v>
      </c>
      <c r="N16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mercury chemical element, in dalton?</v>
      </c>
    </row>
    <row r="17" spans="1:14" x14ac:dyDescent="0.3">
      <c r="A17" t="s">
        <v>272</v>
      </c>
      <c r="B17" t="s">
        <v>273</v>
      </c>
      <c r="C17" t="s">
        <v>201</v>
      </c>
      <c r="D17" t="s">
        <v>202</v>
      </c>
      <c r="E17" t="s">
        <v>597</v>
      </c>
      <c r="F17" t="s">
        <v>274</v>
      </c>
      <c r="G17">
        <f>ROUND(elements_atomicMass[[#This Row],[value]],2)</f>
        <v>9.01</v>
      </c>
      <c r="H17" t="s">
        <v>204</v>
      </c>
      <c r="I17" t="s">
        <v>275</v>
      </c>
      <c r="J17" t="s">
        <v>7</v>
      </c>
      <c r="K17" t="s">
        <v>276</v>
      </c>
      <c r="L17" t="s">
        <v>598</v>
      </c>
      <c r="M17">
        <f t="shared" si="0"/>
        <v>1</v>
      </c>
      <c r="N17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beryllium chemical element, in dalton?</v>
      </c>
    </row>
    <row r="18" spans="1:14" x14ac:dyDescent="0.3">
      <c r="A18" t="s">
        <v>277</v>
      </c>
      <c r="B18" t="s">
        <v>278</v>
      </c>
      <c r="C18" t="s">
        <v>201</v>
      </c>
      <c r="D18" t="s">
        <v>202</v>
      </c>
      <c r="E18" t="s">
        <v>597</v>
      </c>
      <c r="F18" t="s">
        <v>279</v>
      </c>
      <c r="G18">
        <f>ROUND(elements_atomicMass[[#This Row],[value]],2)</f>
        <v>22.99</v>
      </c>
      <c r="H18" t="s">
        <v>204</v>
      </c>
      <c r="I18" t="s">
        <v>275</v>
      </c>
      <c r="J18" t="s">
        <v>7</v>
      </c>
      <c r="K18" t="s">
        <v>280</v>
      </c>
      <c r="L18" t="s">
        <v>598</v>
      </c>
      <c r="M18">
        <f t="shared" si="0"/>
        <v>1</v>
      </c>
      <c r="N18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sodium chemical element, in dalton?</v>
      </c>
    </row>
    <row r="19" spans="1:14" x14ac:dyDescent="0.3">
      <c r="A19" t="s">
        <v>281</v>
      </c>
      <c r="B19" t="s">
        <v>282</v>
      </c>
      <c r="C19" t="s">
        <v>201</v>
      </c>
      <c r="D19" t="s">
        <v>202</v>
      </c>
      <c r="E19" t="s">
        <v>597</v>
      </c>
      <c r="F19" t="s">
        <v>283</v>
      </c>
      <c r="G19">
        <f>ROUND(elements_atomicMass[[#This Row],[value]],2)</f>
        <v>40.08</v>
      </c>
      <c r="H19" t="s">
        <v>204</v>
      </c>
      <c r="I19" t="s">
        <v>284</v>
      </c>
      <c r="J19" t="s">
        <v>7</v>
      </c>
      <c r="K19" t="s">
        <v>285</v>
      </c>
      <c r="L19" t="s">
        <v>598</v>
      </c>
      <c r="M19">
        <f t="shared" si="0"/>
        <v>1</v>
      </c>
      <c r="N19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calcium chemical element, in dalton?</v>
      </c>
    </row>
    <row r="20" spans="1:14" x14ac:dyDescent="0.3">
      <c r="A20" t="s">
        <v>286</v>
      </c>
      <c r="B20" t="s">
        <v>287</v>
      </c>
      <c r="C20" t="s">
        <v>201</v>
      </c>
      <c r="D20" t="s">
        <v>202</v>
      </c>
      <c r="E20" t="s">
        <v>597</v>
      </c>
      <c r="F20" t="s">
        <v>288</v>
      </c>
      <c r="G20">
        <f>ROUND(elements_atomicMass[[#This Row],[value]],2)</f>
        <v>20.18</v>
      </c>
      <c r="H20" t="s">
        <v>204</v>
      </c>
      <c r="I20" t="s">
        <v>289</v>
      </c>
      <c r="J20" t="s">
        <v>7</v>
      </c>
      <c r="K20" t="s">
        <v>290</v>
      </c>
      <c r="L20" t="s">
        <v>598</v>
      </c>
      <c r="M20">
        <f t="shared" si="0"/>
        <v>1</v>
      </c>
      <c r="N20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neon chemical element, in dalton?</v>
      </c>
    </row>
    <row r="21" spans="1:14" x14ac:dyDescent="0.3">
      <c r="A21" t="s">
        <v>291</v>
      </c>
      <c r="B21" t="s">
        <v>292</v>
      </c>
      <c r="C21" t="s">
        <v>201</v>
      </c>
      <c r="D21" t="s">
        <v>202</v>
      </c>
      <c r="E21" t="s">
        <v>597</v>
      </c>
      <c r="F21" t="s">
        <v>293</v>
      </c>
      <c r="G21">
        <f>ROUND(elements_atomicMass[[#This Row],[value]],2)</f>
        <v>30.97</v>
      </c>
      <c r="H21" t="s">
        <v>204</v>
      </c>
      <c r="I21" t="s">
        <v>294</v>
      </c>
      <c r="J21" t="s">
        <v>7</v>
      </c>
      <c r="K21" t="s">
        <v>295</v>
      </c>
      <c r="L21" t="s">
        <v>598</v>
      </c>
      <c r="M21">
        <f t="shared" si="0"/>
        <v>1</v>
      </c>
      <c r="N21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phosphorus chemical element, in dalton?</v>
      </c>
    </row>
    <row r="22" spans="1:14" x14ac:dyDescent="0.3">
      <c r="A22" t="s">
        <v>296</v>
      </c>
      <c r="B22" t="s">
        <v>297</v>
      </c>
      <c r="C22" t="s">
        <v>201</v>
      </c>
      <c r="D22" t="s">
        <v>202</v>
      </c>
      <c r="E22" t="s">
        <v>597</v>
      </c>
      <c r="F22" t="s">
        <v>298</v>
      </c>
      <c r="G22">
        <f>ROUND(elements_atomicMass[[#This Row],[value]],2)</f>
        <v>238.03</v>
      </c>
      <c r="H22" t="s">
        <v>204</v>
      </c>
      <c r="I22" t="s">
        <v>294</v>
      </c>
      <c r="J22" t="s">
        <v>7</v>
      </c>
      <c r="K22" t="s">
        <v>299</v>
      </c>
      <c r="L22" t="s">
        <v>598</v>
      </c>
      <c r="M22">
        <f t="shared" si="0"/>
        <v>1</v>
      </c>
      <c r="N22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uranium chemical element, in dalton?</v>
      </c>
    </row>
    <row r="23" spans="1:14" x14ac:dyDescent="0.3">
      <c r="A23" t="s">
        <v>300</v>
      </c>
      <c r="B23" t="s">
        <v>301</v>
      </c>
      <c r="C23" t="s">
        <v>201</v>
      </c>
      <c r="D23" t="s">
        <v>202</v>
      </c>
      <c r="E23" t="s">
        <v>597</v>
      </c>
      <c r="F23" t="s">
        <v>302</v>
      </c>
      <c r="G23">
        <f>ROUND(elements_atomicMass[[#This Row],[value]],2)</f>
        <v>28.09</v>
      </c>
      <c r="H23" t="s">
        <v>204</v>
      </c>
      <c r="I23" t="s">
        <v>48</v>
      </c>
      <c r="J23" t="s">
        <v>7</v>
      </c>
      <c r="K23" t="s">
        <v>303</v>
      </c>
      <c r="L23" t="s">
        <v>598</v>
      </c>
      <c r="M23">
        <f t="shared" si="0"/>
        <v>1</v>
      </c>
      <c r="N23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silicon chemical element, in dalton?</v>
      </c>
    </row>
    <row r="24" spans="1:14" x14ac:dyDescent="0.3">
      <c r="A24" t="s">
        <v>304</v>
      </c>
      <c r="B24" t="s">
        <v>305</v>
      </c>
      <c r="C24" t="s">
        <v>201</v>
      </c>
      <c r="D24" t="s">
        <v>202</v>
      </c>
      <c r="E24" t="s">
        <v>597</v>
      </c>
      <c r="F24" t="s">
        <v>306</v>
      </c>
      <c r="G24">
        <f>ROUND(elements_atomicMass[[#This Row],[value]],2)</f>
        <v>65.38</v>
      </c>
      <c r="H24" t="s">
        <v>204</v>
      </c>
      <c r="I24" t="s">
        <v>48</v>
      </c>
      <c r="J24" t="s">
        <v>7</v>
      </c>
      <c r="K24" t="s">
        <v>307</v>
      </c>
      <c r="L24" t="s">
        <v>598</v>
      </c>
      <c r="M24">
        <f t="shared" si="0"/>
        <v>1</v>
      </c>
      <c r="N24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zinc chemical element, in dalton?</v>
      </c>
    </row>
    <row r="25" spans="1:14" x14ac:dyDescent="0.3">
      <c r="A25" t="s">
        <v>308</v>
      </c>
      <c r="B25" t="s">
        <v>309</v>
      </c>
      <c r="C25" t="s">
        <v>201</v>
      </c>
      <c r="D25" t="s">
        <v>202</v>
      </c>
      <c r="E25" t="s">
        <v>597</v>
      </c>
      <c r="F25" t="s">
        <v>310</v>
      </c>
      <c r="G25">
        <f>ROUND(elements_atomicMass[[#This Row],[value]],2)</f>
        <v>19</v>
      </c>
      <c r="H25" t="s">
        <v>204</v>
      </c>
      <c r="I25" t="s">
        <v>311</v>
      </c>
      <c r="J25" t="s">
        <v>7</v>
      </c>
      <c r="K25" t="s">
        <v>312</v>
      </c>
      <c r="L25" t="s">
        <v>598</v>
      </c>
      <c r="M25">
        <f t="shared" si="0"/>
        <v>1</v>
      </c>
      <c r="N25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fluorine chemical element, in dalton?</v>
      </c>
    </row>
    <row r="26" spans="1:14" x14ac:dyDescent="0.3">
      <c r="A26" t="s">
        <v>313</v>
      </c>
      <c r="B26" t="s">
        <v>314</v>
      </c>
      <c r="C26" t="s">
        <v>201</v>
      </c>
      <c r="D26" t="s">
        <v>202</v>
      </c>
      <c r="E26" t="s">
        <v>597</v>
      </c>
      <c r="F26" t="s">
        <v>315</v>
      </c>
      <c r="G26">
        <f>ROUND(elements_atomicMass[[#This Row],[value]],2)</f>
        <v>35.450000000000003</v>
      </c>
      <c r="H26" t="s">
        <v>204</v>
      </c>
      <c r="I26" t="s">
        <v>311</v>
      </c>
      <c r="J26" t="s">
        <v>7</v>
      </c>
      <c r="K26" t="s">
        <v>316</v>
      </c>
      <c r="L26" t="s">
        <v>598</v>
      </c>
      <c r="M26">
        <f t="shared" si="0"/>
        <v>1</v>
      </c>
      <c r="N26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chlorine chemical element, in dalton?</v>
      </c>
    </row>
    <row r="27" spans="1:14" x14ac:dyDescent="0.3">
      <c r="A27" t="s">
        <v>317</v>
      </c>
      <c r="B27" t="s">
        <v>318</v>
      </c>
      <c r="C27" t="s">
        <v>201</v>
      </c>
      <c r="D27" t="s">
        <v>202</v>
      </c>
      <c r="E27" t="s">
        <v>597</v>
      </c>
      <c r="F27" t="s">
        <v>319</v>
      </c>
      <c r="G27">
        <f>ROUND(elements_atomicMass[[#This Row],[value]],2)</f>
        <v>10.81</v>
      </c>
      <c r="H27" t="s">
        <v>204</v>
      </c>
      <c r="I27" t="s">
        <v>103</v>
      </c>
      <c r="J27" t="s">
        <v>7</v>
      </c>
      <c r="K27" t="s">
        <v>320</v>
      </c>
      <c r="L27" t="s">
        <v>598</v>
      </c>
      <c r="M27">
        <f t="shared" si="0"/>
        <v>1</v>
      </c>
      <c r="N27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boron chemical element, in dalton?</v>
      </c>
    </row>
    <row r="28" spans="1:14" x14ac:dyDescent="0.3">
      <c r="A28" t="s">
        <v>321</v>
      </c>
      <c r="B28" t="s">
        <v>322</v>
      </c>
      <c r="C28" t="s">
        <v>201</v>
      </c>
      <c r="D28" t="s">
        <v>202</v>
      </c>
      <c r="E28" t="s">
        <v>597</v>
      </c>
      <c r="F28" t="s">
        <v>323</v>
      </c>
      <c r="G28">
        <f>ROUND(elements_atomicMass[[#This Row],[value]],2)</f>
        <v>24.31</v>
      </c>
      <c r="H28" t="s">
        <v>204</v>
      </c>
      <c r="I28" t="s">
        <v>103</v>
      </c>
      <c r="J28" t="s">
        <v>7</v>
      </c>
      <c r="K28" t="s">
        <v>324</v>
      </c>
      <c r="L28" t="s">
        <v>598</v>
      </c>
      <c r="M28">
        <f t="shared" si="0"/>
        <v>1</v>
      </c>
      <c r="N28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magnesium chemical element, in dalton?</v>
      </c>
    </row>
    <row r="29" spans="1:14" x14ac:dyDescent="0.3">
      <c r="A29" t="s">
        <v>325</v>
      </c>
      <c r="B29" t="s">
        <v>326</v>
      </c>
      <c r="C29" t="s">
        <v>201</v>
      </c>
      <c r="D29" t="s">
        <v>202</v>
      </c>
      <c r="E29" t="s">
        <v>597</v>
      </c>
      <c r="F29" t="s">
        <v>327</v>
      </c>
      <c r="G29">
        <f>ROUND(elements_atomicMass[[#This Row],[value]],2)</f>
        <v>39.1</v>
      </c>
      <c r="H29" t="s">
        <v>204</v>
      </c>
      <c r="I29" t="s">
        <v>103</v>
      </c>
      <c r="J29" t="s">
        <v>7</v>
      </c>
      <c r="K29" t="s">
        <v>328</v>
      </c>
      <c r="L29" t="s">
        <v>598</v>
      </c>
      <c r="M29">
        <f t="shared" si="0"/>
        <v>1</v>
      </c>
      <c r="N29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potassium chemical element, in dalton?</v>
      </c>
    </row>
    <row r="30" spans="1:14" x14ac:dyDescent="0.3">
      <c r="A30" t="s">
        <v>329</v>
      </c>
      <c r="B30" t="s">
        <v>330</v>
      </c>
      <c r="C30" t="s">
        <v>201</v>
      </c>
      <c r="D30" t="s">
        <v>202</v>
      </c>
      <c r="E30" t="s">
        <v>597</v>
      </c>
      <c r="F30" t="s">
        <v>331</v>
      </c>
      <c r="G30">
        <f>ROUND(elements_atomicMass[[#This Row],[value]],2)</f>
        <v>39.950000000000003</v>
      </c>
      <c r="H30" t="s">
        <v>204</v>
      </c>
      <c r="I30" t="s">
        <v>332</v>
      </c>
      <c r="J30" t="s">
        <v>7</v>
      </c>
      <c r="K30" t="s">
        <v>333</v>
      </c>
      <c r="L30" t="s">
        <v>598</v>
      </c>
      <c r="M30">
        <f t="shared" si="0"/>
        <v>1</v>
      </c>
      <c r="N30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argon chemical element, in dalton?</v>
      </c>
    </row>
    <row r="31" spans="1:14" x14ac:dyDescent="0.3">
      <c r="A31" t="s">
        <v>334</v>
      </c>
      <c r="B31" t="s">
        <v>335</v>
      </c>
      <c r="C31" t="s">
        <v>201</v>
      </c>
      <c r="D31" t="s">
        <v>202</v>
      </c>
      <c r="E31" t="s">
        <v>597</v>
      </c>
      <c r="F31" t="s">
        <v>336</v>
      </c>
      <c r="G31">
        <f>ROUND(elements_atomicMass[[#This Row],[value]],2)</f>
        <v>47.87</v>
      </c>
      <c r="H31" t="s">
        <v>204</v>
      </c>
      <c r="I31" t="s">
        <v>337</v>
      </c>
      <c r="J31" t="s">
        <v>7</v>
      </c>
      <c r="K31" t="s">
        <v>338</v>
      </c>
      <c r="L31" t="s">
        <v>598</v>
      </c>
      <c r="M31">
        <f t="shared" si="0"/>
        <v>1</v>
      </c>
      <c r="N31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titanium chemical element, in dalton?</v>
      </c>
    </row>
    <row r="32" spans="1:14" x14ac:dyDescent="0.3">
      <c r="A32" t="s">
        <v>339</v>
      </c>
      <c r="B32" t="s">
        <v>340</v>
      </c>
      <c r="C32" t="s">
        <v>201</v>
      </c>
      <c r="D32" t="s">
        <v>202</v>
      </c>
      <c r="E32" t="s">
        <v>597</v>
      </c>
      <c r="F32" t="s">
        <v>341</v>
      </c>
      <c r="G32">
        <f>ROUND(elements_atomicMass[[#This Row],[value]],2)</f>
        <v>52</v>
      </c>
      <c r="H32" t="s">
        <v>204</v>
      </c>
      <c r="I32" t="s">
        <v>19</v>
      </c>
      <c r="J32" t="s">
        <v>7</v>
      </c>
      <c r="K32" t="s">
        <v>342</v>
      </c>
      <c r="L32" t="s">
        <v>598</v>
      </c>
      <c r="M32">
        <f t="shared" si="0"/>
        <v>1</v>
      </c>
      <c r="N32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chromium chemical element, in dalton?</v>
      </c>
    </row>
    <row r="33" spans="1:14" x14ac:dyDescent="0.3">
      <c r="A33" t="s">
        <v>343</v>
      </c>
      <c r="B33" t="s">
        <v>344</v>
      </c>
      <c r="C33" t="s">
        <v>201</v>
      </c>
      <c r="D33" t="s">
        <v>202</v>
      </c>
      <c r="E33" t="s">
        <v>597</v>
      </c>
      <c r="F33" t="s">
        <v>345</v>
      </c>
      <c r="G33">
        <f>ROUND(elements_atomicMass[[#This Row],[value]],2)</f>
        <v>74.92</v>
      </c>
      <c r="H33" t="s">
        <v>204</v>
      </c>
      <c r="I33" t="s">
        <v>19</v>
      </c>
      <c r="J33" t="s">
        <v>7</v>
      </c>
      <c r="K33" t="s">
        <v>346</v>
      </c>
      <c r="L33" t="s">
        <v>598</v>
      </c>
      <c r="M33">
        <f t="shared" si="0"/>
        <v>1</v>
      </c>
      <c r="N33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arsenic chemical element, in dalton?</v>
      </c>
    </row>
    <row r="34" spans="1:14" x14ac:dyDescent="0.3">
      <c r="A34" t="s">
        <v>347</v>
      </c>
      <c r="B34" t="s">
        <v>348</v>
      </c>
      <c r="C34" t="s">
        <v>201</v>
      </c>
      <c r="D34" t="s">
        <v>202</v>
      </c>
      <c r="E34" t="s">
        <v>597</v>
      </c>
      <c r="F34" t="s">
        <v>349</v>
      </c>
      <c r="G34">
        <f>ROUND(elements_atomicMass[[#This Row],[value]],2)</f>
        <v>126.9</v>
      </c>
      <c r="H34" t="s">
        <v>204</v>
      </c>
      <c r="I34" t="s">
        <v>19</v>
      </c>
      <c r="J34" t="s">
        <v>7</v>
      </c>
      <c r="K34" t="s">
        <v>350</v>
      </c>
      <c r="L34" t="s">
        <v>598</v>
      </c>
      <c r="M34">
        <f t="shared" ref="M34:M65" si="1">COUNTIF(B:B,B34)</f>
        <v>1</v>
      </c>
      <c r="N34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iodine chemical element, in dalton?</v>
      </c>
    </row>
    <row r="35" spans="1:14" x14ac:dyDescent="0.3">
      <c r="A35" t="s">
        <v>351</v>
      </c>
      <c r="B35" t="s">
        <v>352</v>
      </c>
      <c r="C35" t="s">
        <v>201</v>
      </c>
      <c r="D35" t="s">
        <v>202</v>
      </c>
      <c r="E35" t="s">
        <v>597</v>
      </c>
      <c r="F35" t="s">
        <v>353</v>
      </c>
      <c r="G35">
        <f>ROUND(elements_atomicMass[[#This Row],[value]],2)</f>
        <v>54.94</v>
      </c>
      <c r="H35" t="s">
        <v>204</v>
      </c>
      <c r="I35" t="s">
        <v>354</v>
      </c>
      <c r="J35" t="s">
        <v>7</v>
      </c>
      <c r="K35" t="s">
        <v>355</v>
      </c>
      <c r="L35" t="s">
        <v>598</v>
      </c>
      <c r="M35">
        <f t="shared" si="1"/>
        <v>1</v>
      </c>
      <c r="N35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manganese chemical element, in dalton?</v>
      </c>
    </row>
    <row r="36" spans="1:14" x14ac:dyDescent="0.3">
      <c r="A36" t="s">
        <v>356</v>
      </c>
      <c r="B36" t="s">
        <v>357</v>
      </c>
      <c r="C36" t="s">
        <v>201</v>
      </c>
      <c r="D36" t="s">
        <v>202</v>
      </c>
      <c r="E36" t="s">
        <v>597</v>
      </c>
      <c r="F36" t="s">
        <v>358</v>
      </c>
      <c r="G36">
        <f>ROUND(elements_atomicMass[[#This Row],[value]],2)</f>
        <v>58.93</v>
      </c>
      <c r="H36" t="s">
        <v>204</v>
      </c>
      <c r="I36" t="s">
        <v>354</v>
      </c>
      <c r="J36" t="s">
        <v>7</v>
      </c>
      <c r="K36" t="s">
        <v>359</v>
      </c>
      <c r="L36" t="s">
        <v>598</v>
      </c>
      <c r="M36">
        <f t="shared" si="1"/>
        <v>1</v>
      </c>
      <c r="N36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cobalt chemical element, in dalton?</v>
      </c>
    </row>
    <row r="37" spans="1:14" x14ac:dyDescent="0.3">
      <c r="A37" t="s">
        <v>360</v>
      </c>
      <c r="B37" t="s">
        <v>361</v>
      </c>
      <c r="C37" t="s">
        <v>201</v>
      </c>
      <c r="D37" t="s">
        <v>202</v>
      </c>
      <c r="E37" t="s">
        <v>597</v>
      </c>
      <c r="F37" t="s">
        <v>362</v>
      </c>
      <c r="G37">
        <f>ROUND(elements_atomicMass[[#This Row],[value]],2)</f>
        <v>58.69</v>
      </c>
      <c r="H37" t="s">
        <v>204</v>
      </c>
      <c r="I37" t="s">
        <v>354</v>
      </c>
      <c r="J37" t="s">
        <v>7</v>
      </c>
      <c r="K37" t="s">
        <v>363</v>
      </c>
      <c r="L37" t="s">
        <v>598</v>
      </c>
      <c r="M37">
        <f t="shared" si="1"/>
        <v>1</v>
      </c>
      <c r="N37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nickel chemical element, in dalton?</v>
      </c>
    </row>
    <row r="38" spans="1:14" x14ac:dyDescent="0.3">
      <c r="A38" t="s">
        <v>364</v>
      </c>
      <c r="B38" t="s">
        <v>365</v>
      </c>
      <c r="C38" t="s">
        <v>201</v>
      </c>
      <c r="D38" t="s">
        <v>202</v>
      </c>
      <c r="E38" t="s">
        <v>597</v>
      </c>
      <c r="F38" t="s">
        <v>366</v>
      </c>
      <c r="G38">
        <f>ROUND(elements_atomicMass[[#This Row],[value]],2)</f>
        <v>195.08</v>
      </c>
      <c r="H38" t="s">
        <v>204</v>
      </c>
      <c r="I38" t="s">
        <v>367</v>
      </c>
      <c r="J38" t="s">
        <v>7</v>
      </c>
      <c r="K38" t="s">
        <v>368</v>
      </c>
      <c r="L38" t="s">
        <v>598</v>
      </c>
      <c r="M38">
        <f t="shared" si="1"/>
        <v>1</v>
      </c>
      <c r="N38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platinum chemical element, in dalton?</v>
      </c>
    </row>
    <row r="39" spans="1:14" x14ac:dyDescent="0.3">
      <c r="A39" t="s">
        <v>369</v>
      </c>
      <c r="B39" t="s">
        <v>370</v>
      </c>
      <c r="C39" t="s">
        <v>201</v>
      </c>
      <c r="D39" t="s">
        <v>202</v>
      </c>
      <c r="E39" t="s">
        <v>597</v>
      </c>
      <c r="F39" t="s">
        <v>371</v>
      </c>
      <c r="G39">
        <f>ROUND(elements_atomicMass[[#This Row],[value]],2)</f>
        <v>83.8</v>
      </c>
      <c r="H39" t="s">
        <v>204</v>
      </c>
      <c r="I39" t="s">
        <v>367</v>
      </c>
      <c r="J39" t="s">
        <v>7</v>
      </c>
      <c r="K39" t="s">
        <v>372</v>
      </c>
      <c r="L39" t="s">
        <v>598</v>
      </c>
      <c r="M39">
        <f t="shared" si="1"/>
        <v>1</v>
      </c>
      <c r="N39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krypton chemical element, in dalton?</v>
      </c>
    </row>
    <row r="40" spans="1:14" x14ac:dyDescent="0.3">
      <c r="A40" t="s">
        <v>373</v>
      </c>
      <c r="B40" t="s">
        <v>374</v>
      </c>
      <c r="C40" t="s">
        <v>201</v>
      </c>
      <c r="D40" t="s">
        <v>202</v>
      </c>
      <c r="E40" t="s">
        <v>597</v>
      </c>
      <c r="F40" t="s">
        <v>375</v>
      </c>
      <c r="G40">
        <f>ROUND(elements_atomicMass[[#This Row],[value]],2)</f>
        <v>137.33000000000001</v>
      </c>
      <c r="H40" t="s">
        <v>204</v>
      </c>
      <c r="I40" t="s">
        <v>376</v>
      </c>
      <c r="J40" t="s">
        <v>7</v>
      </c>
      <c r="K40" t="s">
        <v>377</v>
      </c>
      <c r="L40" t="s">
        <v>598</v>
      </c>
      <c r="M40">
        <f t="shared" si="1"/>
        <v>1</v>
      </c>
      <c r="N40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barium chemical element, in dalton?</v>
      </c>
    </row>
    <row r="41" spans="1:14" x14ac:dyDescent="0.3">
      <c r="A41" t="s">
        <v>378</v>
      </c>
      <c r="B41" t="s">
        <v>379</v>
      </c>
      <c r="C41" t="s">
        <v>201</v>
      </c>
      <c r="D41" t="s">
        <v>202</v>
      </c>
      <c r="E41" t="s">
        <v>597</v>
      </c>
      <c r="F41" t="s">
        <v>380</v>
      </c>
      <c r="G41">
        <f>ROUND(elements_atomicMass[[#This Row],[value]],2)</f>
        <v>50.94</v>
      </c>
      <c r="H41" t="s">
        <v>204</v>
      </c>
      <c r="I41" t="s">
        <v>51</v>
      </c>
      <c r="J41" t="s">
        <v>7</v>
      </c>
      <c r="K41" t="s">
        <v>381</v>
      </c>
      <c r="L41" t="s">
        <v>598</v>
      </c>
      <c r="M41">
        <f t="shared" si="1"/>
        <v>1</v>
      </c>
      <c r="N41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vanadium chemical element, in dalton?</v>
      </c>
    </row>
    <row r="42" spans="1:14" x14ac:dyDescent="0.3">
      <c r="A42" t="s">
        <v>382</v>
      </c>
      <c r="B42" t="s">
        <v>383</v>
      </c>
      <c r="C42" t="s">
        <v>201</v>
      </c>
      <c r="D42" t="s">
        <v>202</v>
      </c>
      <c r="E42" t="s">
        <v>597</v>
      </c>
      <c r="F42" t="s">
        <v>384</v>
      </c>
      <c r="G42">
        <f>ROUND(elements_atomicMass[[#This Row],[value]],2)</f>
        <v>69.72</v>
      </c>
      <c r="H42" t="s">
        <v>204</v>
      </c>
      <c r="I42" t="s">
        <v>385</v>
      </c>
      <c r="J42" t="s">
        <v>7</v>
      </c>
      <c r="K42" t="s">
        <v>386</v>
      </c>
      <c r="L42" t="s">
        <v>598</v>
      </c>
      <c r="M42">
        <f t="shared" si="1"/>
        <v>1</v>
      </c>
      <c r="N42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gallium chemical element, in dalton?</v>
      </c>
    </row>
    <row r="43" spans="1:14" x14ac:dyDescent="0.3">
      <c r="A43" t="s">
        <v>387</v>
      </c>
      <c r="B43" t="s">
        <v>388</v>
      </c>
      <c r="C43" t="s">
        <v>201</v>
      </c>
      <c r="D43" t="s">
        <v>202</v>
      </c>
      <c r="E43" t="s">
        <v>597</v>
      </c>
      <c r="F43" t="s">
        <v>389</v>
      </c>
      <c r="G43">
        <f>ROUND(elements_atomicMass[[#This Row],[value]],2)</f>
        <v>79.900000000000006</v>
      </c>
      <c r="H43" t="s">
        <v>204</v>
      </c>
      <c r="I43" t="s">
        <v>385</v>
      </c>
      <c r="J43" t="s">
        <v>7</v>
      </c>
      <c r="K43" t="s">
        <v>390</v>
      </c>
      <c r="L43" t="s">
        <v>598</v>
      </c>
      <c r="M43">
        <f t="shared" si="1"/>
        <v>1</v>
      </c>
      <c r="N43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bromine chemical element, in dalton?</v>
      </c>
    </row>
    <row r="44" spans="1:14" x14ac:dyDescent="0.3">
      <c r="A44" t="s">
        <v>391</v>
      </c>
      <c r="B44" t="s">
        <v>392</v>
      </c>
      <c r="C44" t="s">
        <v>201</v>
      </c>
      <c r="D44" t="s">
        <v>202</v>
      </c>
      <c r="E44" t="s">
        <v>597</v>
      </c>
      <c r="F44" t="s">
        <v>393</v>
      </c>
      <c r="G44">
        <f>ROUND(elements_atomicMass[[#This Row],[value]],2)</f>
        <v>78.97</v>
      </c>
      <c r="H44" t="s">
        <v>204</v>
      </c>
      <c r="I44" t="s">
        <v>394</v>
      </c>
      <c r="J44" t="s">
        <v>7</v>
      </c>
      <c r="K44" t="s">
        <v>395</v>
      </c>
      <c r="L44" t="s">
        <v>598</v>
      </c>
      <c r="M44">
        <f t="shared" si="1"/>
        <v>1</v>
      </c>
      <c r="N44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selenium chemical element, in dalton?</v>
      </c>
    </row>
    <row r="45" spans="1:14" x14ac:dyDescent="0.3">
      <c r="A45" t="s">
        <v>396</v>
      </c>
      <c r="B45" t="s">
        <v>397</v>
      </c>
      <c r="C45" t="s">
        <v>201</v>
      </c>
      <c r="D45" t="s">
        <v>202</v>
      </c>
      <c r="E45" t="s">
        <v>597</v>
      </c>
      <c r="F45" t="s">
        <v>398</v>
      </c>
      <c r="G45">
        <f>ROUND(elements_atomicMass[[#This Row],[value]],2)</f>
        <v>112.41</v>
      </c>
      <c r="H45" t="s">
        <v>204</v>
      </c>
      <c r="I45" t="s">
        <v>399</v>
      </c>
      <c r="J45" t="s">
        <v>7</v>
      </c>
      <c r="K45" t="s">
        <v>400</v>
      </c>
      <c r="L45" t="s">
        <v>598</v>
      </c>
      <c r="M45">
        <f t="shared" si="1"/>
        <v>1</v>
      </c>
      <c r="N45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cadmium chemical element, in dalton?</v>
      </c>
    </row>
    <row r="46" spans="1:14" x14ac:dyDescent="0.3">
      <c r="A46" t="s">
        <v>401</v>
      </c>
      <c r="B46" t="s">
        <v>402</v>
      </c>
      <c r="C46" t="s">
        <v>201</v>
      </c>
      <c r="D46" t="s">
        <v>202</v>
      </c>
      <c r="E46" t="s">
        <v>597</v>
      </c>
      <c r="F46" t="s">
        <v>403</v>
      </c>
      <c r="G46">
        <f>ROUND(elements_atomicMass[[#This Row],[value]],2)</f>
        <v>131.29</v>
      </c>
      <c r="H46" t="s">
        <v>204</v>
      </c>
      <c r="I46" t="s">
        <v>399</v>
      </c>
      <c r="J46" t="s">
        <v>7</v>
      </c>
      <c r="K46" t="s">
        <v>404</v>
      </c>
      <c r="L46" t="s">
        <v>598</v>
      </c>
      <c r="M46">
        <f t="shared" si="1"/>
        <v>1</v>
      </c>
      <c r="N46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xenon chemical element, in dalton?</v>
      </c>
    </row>
    <row r="47" spans="1:14" x14ac:dyDescent="0.3">
      <c r="A47" t="s">
        <v>405</v>
      </c>
      <c r="B47" t="s">
        <v>406</v>
      </c>
      <c r="C47" t="s">
        <v>201</v>
      </c>
      <c r="D47" t="s">
        <v>202</v>
      </c>
      <c r="E47" t="s">
        <v>597</v>
      </c>
      <c r="F47" t="s">
        <v>407</v>
      </c>
      <c r="G47">
        <f>ROUND(elements_atomicMass[[#This Row],[value]],2)</f>
        <v>121.76</v>
      </c>
      <c r="H47" t="s">
        <v>204</v>
      </c>
      <c r="I47" t="s">
        <v>52</v>
      </c>
      <c r="J47" t="s">
        <v>7</v>
      </c>
      <c r="K47" t="s">
        <v>408</v>
      </c>
      <c r="L47" t="s">
        <v>598</v>
      </c>
      <c r="M47">
        <f t="shared" si="1"/>
        <v>1</v>
      </c>
      <c r="N47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antimony chemical element, in dalton?</v>
      </c>
    </row>
    <row r="48" spans="1:14" x14ac:dyDescent="0.3">
      <c r="A48" t="s">
        <v>409</v>
      </c>
      <c r="B48" t="s">
        <v>410</v>
      </c>
      <c r="C48" t="s">
        <v>201</v>
      </c>
      <c r="D48" t="s">
        <v>202</v>
      </c>
      <c r="E48" t="s">
        <v>597</v>
      </c>
      <c r="F48" t="s">
        <v>411</v>
      </c>
      <c r="G48">
        <f>ROUND(elements_atomicMass[[#This Row],[value]],2)</f>
        <v>132.91</v>
      </c>
      <c r="H48" t="s">
        <v>204</v>
      </c>
      <c r="I48" t="s">
        <v>52</v>
      </c>
      <c r="J48" t="s">
        <v>7</v>
      </c>
      <c r="K48" t="s">
        <v>412</v>
      </c>
      <c r="L48" t="s">
        <v>598</v>
      </c>
      <c r="M48">
        <f t="shared" si="1"/>
        <v>1</v>
      </c>
      <c r="N48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caesium chemical element, in dalton?</v>
      </c>
    </row>
    <row r="49" spans="1:14" x14ac:dyDescent="0.3">
      <c r="A49" t="s">
        <v>413</v>
      </c>
      <c r="B49" t="s">
        <v>414</v>
      </c>
      <c r="C49" t="s">
        <v>201</v>
      </c>
      <c r="D49" t="s">
        <v>202</v>
      </c>
      <c r="E49" t="s">
        <v>597</v>
      </c>
      <c r="F49" t="s">
        <v>415</v>
      </c>
      <c r="G49">
        <f>ROUND(elements_atomicMass[[#This Row],[value]],2)</f>
        <v>44.96</v>
      </c>
      <c r="H49" t="s">
        <v>204</v>
      </c>
      <c r="I49" t="s">
        <v>416</v>
      </c>
      <c r="J49" t="s">
        <v>7</v>
      </c>
      <c r="K49" t="s">
        <v>417</v>
      </c>
      <c r="L49" t="s">
        <v>598</v>
      </c>
      <c r="M49">
        <f t="shared" si="1"/>
        <v>1</v>
      </c>
      <c r="N49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scandium chemical element, in dalton?</v>
      </c>
    </row>
    <row r="50" spans="1:14" x14ac:dyDescent="0.3">
      <c r="A50" t="s">
        <v>418</v>
      </c>
      <c r="B50" t="s">
        <v>419</v>
      </c>
      <c r="C50" t="s">
        <v>201</v>
      </c>
      <c r="D50" t="s">
        <v>202</v>
      </c>
      <c r="E50" t="s">
        <v>597</v>
      </c>
      <c r="F50" t="s">
        <v>420</v>
      </c>
      <c r="G50">
        <f>ROUND(elements_atomicMass[[#This Row],[value]],2)</f>
        <v>183.84</v>
      </c>
      <c r="H50" t="s">
        <v>204</v>
      </c>
      <c r="I50" t="s">
        <v>416</v>
      </c>
      <c r="J50" t="s">
        <v>7</v>
      </c>
      <c r="K50" t="s">
        <v>421</v>
      </c>
      <c r="L50" t="s">
        <v>598</v>
      </c>
      <c r="M50">
        <f t="shared" si="1"/>
        <v>1</v>
      </c>
      <c r="N50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tungsten chemical element, in dalton?</v>
      </c>
    </row>
    <row r="51" spans="1:14" x14ac:dyDescent="0.3">
      <c r="A51" t="s">
        <v>422</v>
      </c>
      <c r="B51" t="s">
        <v>423</v>
      </c>
      <c r="C51" t="s">
        <v>201</v>
      </c>
      <c r="D51" t="s">
        <v>202</v>
      </c>
      <c r="E51" t="s">
        <v>597</v>
      </c>
      <c r="F51" t="s">
        <v>424</v>
      </c>
      <c r="G51">
        <f>ROUND(elements_atomicMass[[#This Row],[value]],2)</f>
        <v>87.62</v>
      </c>
      <c r="H51" t="s">
        <v>204</v>
      </c>
      <c r="I51" t="s">
        <v>416</v>
      </c>
      <c r="J51" t="s">
        <v>7</v>
      </c>
      <c r="K51" t="s">
        <v>425</v>
      </c>
      <c r="L51" t="s">
        <v>598</v>
      </c>
      <c r="M51">
        <f t="shared" si="1"/>
        <v>1</v>
      </c>
      <c r="N51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strontium chemical element, in dalton?</v>
      </c>
    </row>
    <row r="52" spans="1:14" x14ac:dyDescent="0.3">
      <c r="A52" t="s">
        <v>426</v>
      </c>
      <c r="B52" t="s">
        <v>427</v>
      </c>
      <c r="C52" t="s">
        <v>201</v>
      </c>
      <c r="D52" t="s">
        <v>202</v>
      </c>
      <c r="E52" t="s">
        <v>597</v>
      </c>
      <c r="F52" t="s">
        <v>428</v>
      </c>
      <c r="G52">
        <f>ROUND(elements_atomicMass[[#This Row],[value]],2)</f>
        <v>192.22</v>
      </c>
      <c r="H52" t="s">
        <v>204</v>
      </c>
      <c r="I52" t="s">
        <v>429</v>
      </c>
      <c r="J52" t="s">
        <v>7</v>
      </c>
      <c r="K52" t="s">
        <v>430</v>
      </c>
      <c r="L52" t="s">
        <v>598</v>
      </c>
      <c r="M52">
        <f t="shared" si="1"/>
        <v>1</v>
      </c>
      <c r="N52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iridium chemical element, in dalton?</v>
      </c>
    </row>
    <row r="53" spans="1:14" x14ac:dyDescent="0.3">
      <c r="A53" t="s">
        <v>431</v>
      </c>
      <c r="B53" t="s">
        <v>432</v>
      </c>
      <c r="C53" t="s">
        <v>201</v>
      </c>
      <c r="D53" t="s">
        <v>202</v>
      </c>
      <c r="E53" t="s">
        <v>597</v>
      </c>
      <c r="F53" t="s">
        <v>433</v>
      </c>
      <c r="G53">
        <f>ROUND(elements_atomicMass[[#This Row],[value]],2)</f>
        <v>85.47</v>
      </c>
      <c r="H53" t="s">
        <v>204</v>
      </c>
      <c r="I53" t="s">
        <v>429</v>
      </c>
      <c r="J53" t="s">
        <v>7</v>
      </c>
      <c r="K53" t="s">
        <v>434</v>
      </c>
      <c r="L53" t="s">
        <v>598</v>
      </c>
      <c r="M53">
        <f t="shared" si="1"/>
        <v>1</v>
      </c>
      <c r="N53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rubidium chemical element, in dalton?</v>
      </c>
    </row>
    <row r="54" spans="1:14" x14ac:dyDescent="0.3">
      <c r="A54" t="s">
        <v>435</v>
      </c>
      <c r="B54" t="s">
        <v>436</v>
      </c>
      <c r="C54" t="s">
        <v>201</v>
      </c>
      <c r="D54" t="s">
        <v>202</v>
      </c>
      <c r="E54" t="s">
        <v>597</v>
      </c>
      <c r="F54" t="s">
        <v>437</v>
      </c>
      <c r="G54">
        <f>ROUND(elements_atomicMass[[#This Row],[value]],2)</f>
        <v>72.63</v>
      </c>
      <c r="H54" t="s">
        <v>204</v>
      </c>
      <c r="I54" t="s">
        <v>438</v>
      </c>
      <c r="J54" t="s">
        <v>7</v>
      </c>
      <c r="K54" t="s">
        <v>439</v>
      </c>
      <c r="L54" t="s">
        <v>598</v>
      </c>
      <c r="M54">
        <f t="shared" si="1"/>
        <v>1</v>
      </c>
      <c r="N54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germanium chemical element, in dalton?</v>
      </c>
    </row>
    <row r="55" spans="1:14" x14ac:dyDescent="0.3">
      <c r="A55" t="s">
        <v>440</v>
      </c>
      <c r="B55" t="s">
        <v>441</v>
      </c>
      <c r="C55" t="s">
        <v>201</v>
      </c>
      <c r="D55" t="s">
        <v>202</v>
      </c>
      <c r="E55" t="s">
        <v>597</v>
      </c>
      <c r="F55" t="s">
        <v>442</v>
      </c>
      <c r="G55">
        <f>ROUND(elements_atomicMass[[#This Row],[value]],2)</f>
        <v>208.98</v>
      </c>
      <c r="H55" t="s">
        <v>204</v>
      </c>
      <c r="I55" t="s">
        <v>438</v>
      </c>
      <c r="J55" t="s">
        <v>7</v>
      </c>
      <c r="K55" t="s">
        <v>443</v>
      </c>
      <c r="L55" t="s">
        <v>598</v>
      </c>
      <c r="M55">
        <f t="shared" si="1"/>
        <v>1</v>
      </c>
      <c r="N55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bismuth chemical element, in dalton?</v>
      </c>
    </row>
    <row r="56" spans="1:14" x14ac:dyDescent="0.3">
      <c r="A56" t="s">
        <v>444</v>
      </c>
      <c r="B56" t="s">
        <v>445</v>
      </c>
      <c r="C56" t="s">
        <v>201</v>
      </c>
      <c r="D56" t="s">
        <v>202</v>
      </c>
      <c r="E56" t="s">
        <v>597</v>
      </c>
      <c r="F56" t="s">
        <v>446</v>
      </c>
      <c r="G56">
        <f>ROUND(elements_atomicMass[[#This Row],[value]],2)</f>
        <v>190.23</v>
      </c>
      <c r="H56" t="s">
        <v>204</v>
      </c>
      <c r="I56" t="s">
        <v>53</v>
      </c>
      <c r="J56" t="s">
        <v>7</v>
      </c>
      <c r="K56" t="s">
        <v>447</v>
      </c>
      <c r="L56" t="s">
        <v>598</v>
      </c>
      <c r="M56">
        <f t="shared" si="1"/>
        <v>1</v>
      </c>
      <c r="N56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osmium chemical element, in dalton?</v>
      </c>
    </row>
    <row r="57" spans="1:14" x14ac:dyDescent="0.3">
      <c r="A57" t="s">
        <v>448</v>
      </c>
      <c r="B57" t="s">
        <v>449</v>
      </c>
      <c r="C57" t="s">
        <v>201</v>
      </c>
      <c r="D57" t="s">
        <v>202</v>
      </c>
      <c r="E57" t="s">
        <v>597</v>
      </c>
      <c r="F57" t="s">
        <v>450</v>
      </c>
      <c r="G57">
        <f>ROUND(elements_atomicMass[[#This Row],[value]],2)</f>
        <v>92.91</v>
      </c>
      <c r="H57" t="s">
        <v>204</v>
      </c>
      <c r="I57" t="s">
        <v>53</v>
      </c>
      <c r="J57" t="s">
        <v>7</v>
      </c>
      <c r="K57" t="s">
        <v>451</v>
      </c>
      <c r="L57" t="s">
        <v>598</v>
      </c>
      <c r="M57">
        <f t="shared" si="1"/>
        <v>1</v>
      </c>
      <c r="N57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niobium chemical element, in dalton?</v>
      </c>
    </row>
    <row r="58" spans="1:14" x14ac:dyDescent="0.3">
      <c r="A58" t="s">
        <v>452</v>
      </c>
      <c r="B58" t="s">
        <v>453</v>
      </c>
      <c r="C58" t="s">
        <v>201</v>
      </c>
      <c r="D58" t="s">
        <v>202</v>
      </c>
      <c r="E58" t="s">
        <v>597</v>
      </c>
      <c r="F58" t="s">
        <v>454</v>
      </c>
      <c r="G58">
        <f>ROUND(elements_atomicMass[[#This Row],[value]],2)</f>
        <v>95.95</v>
      </c>
      <c r="H58" t="s">
        <v>204</v>
      </c>
      <c r="I58" t="s">
        <v>455</v>
      </c>
      <c r="J58" t="s">
        <v>7</v>
      </c>
      <c r="K58" t="s">
        <v>456</v>
      </c>
      <c r="L58" t="s">
        <v>598</v>
      </c>
      <c r="M58">
        <f t="shared" si="1"/>
        <v>1</v>
      </c>
      <c r="N58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molybdenum chemical element, in dalton?</v>
      </c>
    </row>
    <row r="59" spans="1:14" x14ac:dyDescent="0.3">
      <c r="A59" t="s">
        <v>457</v>
      </c>
      <c r="B59" t="s">
        <v>458</v>
      </c>
      <c r="C59" t="s">
        <v>201</v>
      </c>
      <c r="D59" t="s">
        <v>202</v>
      </c>
      <c r="E59" t="s">
        <v>597</v>
      </c>
      <c r="F59" t="s">
        <v>459</v>
      </c>
      <c r="G59">
        <f>ROUND(elements_atomicMass[[#This Row],[value]],2)</f>
        <v>106.42</v>
      </c>
      <c r="H59" t="s">
        <v>204</v>
      </c>
      <c r="I59" t="s">
        <v>455</v>
      </c>
      <c r="J59" t="s">
        <v>7</v>
      </c>
      <c r="K59" t="s">
        <v>460</v>
      </c>
      <c r="L59" t="s">
        <v>598</v>
      </c>
      <c r="M59">
        <f t="shared" si="1"/>
        <v>1</v>
      </c>
      <c r="N59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palladium chemical element, in dalton?</v>
      </c>
    </row>
    <row r="60" spans="1:14" x14ac:dyDescent="0.3">
      <c r="A60" t="s">
        <v>461</v>
      </c>
      <c r="B60" t="s">
        <v>462</v>
      </c>
      <c r="C60" t="s">
        <v>201</v>
      </c>
      <c r="D60" t="s">
        <v>202</v>
      </c>
      <c r="E60" t="s">
        <v>597</v>
      </c>
      <c r="F60" t="s">
        <v>463</v>
      </c>
      <c r="G60">
        <f>ROUND(elements_atomicMass[[#This Row],[value]],2)</f>
        <v>178.49</v>
      </c>
      <c r="H60" t="s">
        <v>204</v>
      </c>
      <c r="I60" t="s">
        <v>455</v>
      </c>
      <c r="J60" t="s">
        <v>7</v>
      </c>
      <c r="K60" t="s">
        <v>464</v>
      </c>
      <c r="L60" t="s">
        <v>598</v>
      </c>
      <c r="M60">
        <f t="shared" si="1"/>
        <v>1</v>
      </c>
      <c r="N60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hafnium chemical element, in dalton?</v>
      </c>
    </row>
    <row r="61" spans="1:14" x14ac:dyDescent="0.3">
      <c r="A61" t="s">
        <v>465</v>
      </c>
      <c r="B61" t="s">
        <v>466</v>
      </c>
      <c r="C61" t="s">
        <v>201</v>
      </c>
      <c r="D61" t="s">
        <v>202</v>
      </c>
      <c r="E61" t="s">
        <v>597</v>
      </c>
      <c r="F61" t="s">
        <v>467</v>
      </c>
      <c r="G61">
        <f>ROUND(elements_atomicMass[[#This Row],[value]],2)</f>
        <v>127.6</v>
      </c>
      <c r="H61" t="s">
        <v>204</v>
      </c>
      <c r="I61" t="s">
        <v>468</v>
      </c>
      <c r="J61" t="s">
        <v>7</v>
      </c>
      <c r="K61" t="s">
        <v>469</v>
      </c>
      <c r="L61" t="s">
        <v>598</v>
      </c>
      <c r="M61">
        <f t="shared" si="1"/>
        <v>1</v>
      </c>
      <c r="N61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tellurium chemical element, in dalton?</v>
      </c>
    </row>
    <row r="62" spans="1:14" x14ac:dyDescent="0.3">
      <c r="A62" t="s">
        <v>470</v>
      </c>
      <c r="B62" t="s">
        <v>471</v>
      </c>
      <c r="C62" t="s">
        <v>201</v>
      </c>
      <c r="D62" t="s">
        <v>202</v>
      </c>
      <c r="E62" t="s">
        <v>597</v>
      </c>
      <c r="F62" t="s">
        <v>472</v>
      </c>
      <c r="G62">
        <f>ROUND(elements_atomicMass[[#This Row],[value]],2)</f>
        <v>180.95</v>
      </c>
      <c r="H62" t="s">
        <v>204</v>
      </c>
      <c r="I62" t="s">
        <v>468</v>
      </c>
      <c r="J62" t="s">
        <v>7</v>
      </c>
      <c r="K62" t="s">
        <v>473</v>
      </c>
      <c r="L62" t="s">
        <v>598</v>
      </c>
      <c r="M62">
        <f t="shared" si="1"/>
        <v>1</v>
      </c>
      <c r="N62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tantalum chemical element, in dalton?</v>
      </c>
    </row>
    <row r="63" spans="1:14" x14ac:dyDescent="0.3">
      <c r="A63" t="s">
        <v>474</v>
      </c>
      <c r="B63" t="s">
        <v>475</v>
      </c>
      <c r="C63" t="s">
        <v>201</v>
      </c>
      <c r="D63" t="s">
        <v>202</v>
      </c>
      <c r="E63" t="s">
        <v>597</v>
      </c>
      <c r="F63" t="s">
        <v>476</v>
      </c>
      <c r="G63">
        <f>ROUND(elements_atomicMass[[#This Row],[value]],2)</f>
        <v>88.91</v>
      </c>
      <c r="H63" t="s">
        <v>204</v>
      </c>
      <c r="I63" t="s">
        <v>477</v>
      </c>
      <c r="J63" t="s">
        <v>7</v>
      </c>
      <c r="K63" t="s">
        <v>478</v>
      </c>
      <c r="L63" t="s">
        <v>598</v>
      </c>
      <c r="M63">
        <f t="shared" si="1"/>
        <v>1</v>
      </c>
      <c r="N63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yttrium chemical element, in dalton?</v>
      </c>
    </row>
    <row r="64" spans="1:14" x14ac:dyDescent="0.3">
      <c r="A64" t="s">
        <v>479</v>
      </c>
      <c r="B64" t="s">
        <v>480</v>
      </c>
      <c r="C64" t="s">
        <v>201</v>
      </c>
      <c r="D64" t="s">
        <v>202</v>
      </c>
      <c r="E64" t="s">
        <v>597</v>
      </c>
      <c r="F64" t="s">
        <v>482</v>
      </c>
      <c r="G64">
        <f>ROUND(elements_atomicMass[[#This Row],[value]],2)</f>
        <v>91.22</v>
      </c>
      <c r="H64" t="s">
        <v>204</v>
      </c>
      <c r="I64" t="s">
        <v>477</v>
      </c>
      <c r="J64" t="s">
        <v>7</v>
      </c>
      <c r="K64" t="s">
        <v>481</v>
      </c>
      <c r="L64" t="s">
        <v>598</v>
      </c>
      <c r="M64">
        <f t="shared" si="1"/>
        <v>1</v>
      </c>
      <c r="N64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zirconium chemical element, in dalton?</v>
      </c>
    </row>
    <row r="65" spans="1:14" x14ac:dyDescent="0.3">
      <c r="A65" t="s">
        <v>483</v>
      </c>
      <c r="B65" t="s">
        <v>484</v>
      </c>
      <c r="C65" t="s">
        <v>201</v>
      </c>
      <c r="D65" t="s">
        <v>202</v>
      </c>
      <c r="E65" t="s">
        <v>597</v>
      </c>
      <c r="F65" t="s">
        <v>485</v>
      </c>
      <c r="G65">
        <f>ROUND(elements_atomicMass[[#This Row],[value]],2)</f>
        <v>97.91</v>
      </c>
      <c r="H65" t="s">
        <v>204</v>
      </c>
      <c r="I65" t="s">
        <v>477</v>
      </c>
      <c r="J65" t="s">
        <v>7</v>
      </c>
      <c r="K65" t="s">
        <v>486</v>
      </c>
      <c r="L65" t="s">
        <v>598</v>
      </c>
      <c r="M65">
        <f t="shared" si="1"/>
        <v>1</v>
      </c>
      <c r="N65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technetium chemical element, in dalton?</v>
      </c>
    </row>
    <row r="66" spans="1:14" x14ac:dyDescent="0.3">
      <c r="A66" t="s">
        <v>487</v>
      </c>
      <c r="B66" t="s">
        <v>488</v>
      </c>
      <c r="C66" t="s">
        <v>201</v>
      </c>
      <c r="D66" t="s">
        <v>202</v>
      </c>
      <c r="E66" t="s">
        <v>597</v>
      </c>
      <c r="F66" t="s">
        <v>489</v>
      </c>
      <c r="G66">
        <f>ROUND(elements_atomicMass[[#This Row],[value]],2)</f>
        <v>102.91</v>
      </c>
      <c r="H66" t="s">
        <v>204</v>
      </c>
      <c r="I66" t="s">
        <v>477</v>
      </c>
      <c r="J66" t="s">
        <v>7</v>
      </c>
      <c r="K66" t="s">
        <v>490</v>
      </c>
      <c r="L66" t="s">
        <v>598</v>
      </c>
      <c r="M66">
        <f t="shared" ref="M66:M91" si="2">COUNTIF(B:B,B66)</f>
        <v>1</v>
      </c>
      <c r="N66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rhodium chemical element, in dalton?</v>
      </c>
    </row>
    <row r="67" spans="1:14" x14ac:dyDescent="0.3">
      <c r="A67" t="s">
        <v>491</v>
      </c>
      <c r="B67" t="s">
        <v>492</v>
      </c>
      <c r="C67" t="s">
        <v>201</v>
      </c>
      <c r="D67" t="s">
        <v>202</v>
      </c>
      <c r="E67" t="s">
        <v>597</v>
      </c>
      <c r="F67" t="s">
        <v>493</v>
      </c>
      <c r="G67">
        <f>ROUND(elements_atomicMass[[#This Row],[value]],2)</f>
        <v>114.82</v>
      </c>
      <c r="H67" t="s">
        <v>204</v>
      </c>
      <c r="I67" t="s">
        <v>477</v>
      </c>
      <c r="J67" t="s">
        <v>7</v>
      </c>
      <c r="K67" t="s">
        <v>494</v>
      </c>
      <c r="L67" t="s">
        <v>598</v>
      </c>
      <c r="M67">
        <f t="shared" si="2"/>
        <v>1</v>
      </c>
      <c r="N67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indium chemical element, in dalton?</v>
      </c>
    </row>
    <row r="68" spans="1:14" x14ac:dyDescent="0.3">
      <c r="A68" t="s">
        <v>495</v>
      </c>
      <c r="B68" t="s">
        <v>496</v>
      </c>
      <c r="C68" t="s">
        <v>201</v>
      </c>
      <c r="D68" t="s">
        <v>202</v>
      </c>
      <c r="E68" t="s">
        <v>597</v>
      </c>
      <c r="F68" t="s">
        <v>497</v>
      </c>
      <c r="G68">
        <f>ROUND(elements_atomicMass[[#This Row],[value]],2)</f>
        <v>232.04</v>
      </c>
      <c r="H68" t="s">
        <v>204</v>
      </c>
      <c r="I68" t="s">
        <v>477</v>
      </c>
      <c r="J68" t="s">
        <v>7</v>
      </c>
      <c r="K68" t="s">
        <v>498</v>
      </c>
      <c r="L68" t="s">
        <v>598</v>
      </c>
      <c r="M68">
        <f t="shared" si="2"/>
        <v>1</v>
      </c>
      <c r="N68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thorium chemical element, in dalton?</v>
      </c>
    </row>
    <row r="69" spans="1:14" x14ac:dyDescent="0.3">
      <c r="A69" t="s">
        <v>499</v>
      </c>
      <c r="B69" t="s">
        <v>500</v>
      </c>
      <c r="C69" t="s">
        <v>201</v>
      </c>
      <c r="D69" t="s">
        <v>202</v>
      </c>
      <c r="E69" t="s">
        <v>597</v>
      </c>
      <c r="F69" t="s">
        <v>501</v>
      </c>
      <c r="G69">
        <f>ROUND(elements_atomicMass[[#This Row],[value]],2)</f>
        <v>186.21</v>
      </c>
      <c r="H69" t="s">
        <v>204</v>
      </c>
      <c r="I69" t="s">
        <v>502</v>
      </c>
      <c r="J69" t="s">
        <v>7</v>
      </c>
      <c r="K69" t="s">
        <v>503</v>
      </c>
      <c r="L69" t="s">
        <v>598</v>
      </c>
      <c r="M69">
        <f t="shared" si="2"/>
        <v>1</v>
      </c>
      <c r="N69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rhenium chemical element, in dalton?</v>
      </c>
    </row>
    <row r="70" spans="1:14" x14ac:dyDescent="0.3">
      <c r="A70" t="s">
        <v>504</v>
      </c>
      <c r="B70" t="s">
        <v>505</v>
      </c>
      <c r="C70" t="s">
        <v>201</v>
      </c>
      <c r="D70" t="s">
        <v>202</v>
      </c>
      <c r="E70" t="s">
        <v>597</v>
      </c>
      <c r="F70" t="s">
        <v>506</v>
      </c>
      <c r="G70">
        <f>ROUND(elements_atomicMass[[#This Row],[value]],2)</f>
        <v>204.38</v>
      </c>
      <c r="H70" t="s">
        <v>204</v>
      </c>
      <c r="I70" t="s">
        <v>502</v>
      </c>
      <c r="J70" t="s">
        <v>7</v>
      </c>
      <c r="K70" t="s">
        <v>507</v>
      </c>
      <c r="L70" t="s">
        <v>598</v>
      </c>
      <c r="M70">
        <f t="shared" si="2"/>
        <v>1</v>
      </c>
      <c r="N70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thallium chemical element, in dalton?</v>
      </c>
    </row>
    <row r="71" spans="1:14" x14ac:dyDescent="0.3">
      <c r="A71" t="s">
        <v>508</v>
      </c>
      <c r="B71" t="s">
        <v>509</v>
      </c>
      <c r="C71" t="s">
        <v>201</v>
      </c>
      <c r="D71" t="s">
        <v>202</v>
      </c>
      <c r="E71" t="s">
        <v>597</v>
      </c>
      <c r="F71" t="s">
        <v>510</v>
      </c>
      <c r="G71">
        <f>ROUND(elements_atomicMass[[#This Row],[value]],2)</f>
        <v>101.07</v>
      </c>
      <c r="H71" t="s">
        <v>204</v>
      </c>
      <c r="I71" t="s">
        <v>502</v>
      </c>
      <c r="J71" t="s">
        <v>7</v>
      </c>
      <c r="K71" t="s">
        <v>511</v>
      </c>
      <c r="L71" t="s">
        <v>598</v>
      </c>
      <c r="M71">
        <f t="shared" si="2"/>
        <v>1</v>
      </c>
      <c r="N71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ruthenium chemical element, in dalton?</v>
      </c>
    </row>
    <row r="72" spans="1:14" x14ac:dyDescent="0.3">
      <c r="A72" t="s">
        <v>512</v>
      </c>
      <c r="B72" t="s">
        <v>513</v>
      </c>
      <c r="C72" t="s">
        <v>201</v>
      </c>
      <c r="D72" t="s">
        <v>202</v>
      </c>
      <c r="E72" t="s">
        <v>597</v>
      </c>
      <c r="F72" t="s">
        <v>514</v>
      </c>
      <c r="G72">
        <f>ROUND(elements_atomicMass[[#This Row],[value]],2)</f>
        <v>227.03</v>
      </c>
      <c r="H72" t="s">
        <v>204</v>
      </c>
      <c r="I72" t="s">
        <v>502</v>
      </c>
      <c r="J72" t="s">
        <v>7</v>
      </c>
      <c r="K72" t="s">
        <v>515</v>
      </c>
      <c r="L72" t="s">
        <v>598</v>
      </c>
      <c r="M72">
        <f t="shared" si="2"/>
        <v>1</v>
      </c>
      <c r="N72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actinium chemical element, in dalton?</v>
      </c>
    </row>
    <row r="73" spans="1:14" x14ac:dyDescent="0.3">
      <c r="A73" t="s">
        <v>516</v>
      </c>
      <c r="B73" t="s">
        <v>517</v>
      </c>
      <c r="C73" t="s">
        <v>201</v>
      </c>
      <c r="D73" t="s">
        <v>202</v>
      </c>
      <c r="E73" t="s">
        <v>597</v>
      </c>
      <c r="F73" t="s">
        <v>518</v>
      </c>
      <c r="G73">
        <f>ROUND(elements_atomicMass[[#This Row],[value]],2)</f>
        <v>138.91</v>
      </c>
      <c r="H73" t="s">
        <v>204</v>
      </c>
      <c r="I73" t="s">
        <v>136</v>
      </c>
      <c r="J73" t="s">
        <v>7</v>
      </c>
      <c r="K73" t="s">
        <v>519</v>
      </c>
      <c r="L73" t="s">
        <v>598</v>
      </c>
      <c r="M73">
        <f t="shared" si="2"/>
        <v>1</v>
      </c>
      <c r="N73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lanthanum chemical element, in dalton?</v>
      </c>
    </row>
    <row r="74" spans="1:14" x14ac:dyDescent="0.3">
      <c r="A74" t="s">
        <v>520</v>
      </c>
      <c r="B74" t="s">
        <v>521</v>
      </c>
      <c r="C74" t="s">
        <v>201</v>
      </c>
      <c r="D74" t="s">
        <v>202</v>
      </c>
      <c r="E74" t="s">
        <v>597</v>
      </c>
      <c r="F74" t="s">
        <v>522</v>
      </c>
      <c r="G74">
        <f>ROUND(elements_atomicMass[[#This Row],[value]],2)</f>
        <v>151.96</v>
      </c>
      <c r="H74" t="s">
        <v>204</v>
      </c>
      <c r="I74" t="s">
        <v>523</v>
      </c>
      <c r="J74" t="s">
        <v>7</v>
      </c>
      <c r="K74" t="s">
        <v>524</v>
      </c>
      <c r="L74" t="s">
        <v>598</v>
      </c>
      <c r="M74">
        <f t="shared" si="2"/>
        <v>1</v>
      </c>
      <c r="N74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europium chemical element, in dalton?</v>
      </c>
    </row>
    <row r="75" spans="1:14" x14ac:dyDescent="0.3">
      <c r="A75" t="s">
        <v>525</v>
      </c>
      <c r="B75" t="s">
        <v>526</v>
      </c>
      <c r="C75" t="s">
        <v>201</v>
      </c>
      <c r="D75" t="s">
        <v>202</v>
      </c>
      <c r="E75" t="s">
        <v>597</v>
      </c>
      <c r="F75" t="s">
        <v>527</v>
      </c>
      <c r="G75">
        <f>ROUND(elements_atomicMass[[#This Row],[value]],2)</f>
        <v>231.04</v>
      </c>
      <c r="H75" t="s">
        <v>204</v>
      </c>
      <c r="I75" t="s">
        <v>186</v>
      </c>
      <c r="J75" t="s">
        <v>7</v>
      </c>
      <c r="K75" t="s">
        <v>528</v>
      </c>
      <c r="L75" t="s">
        <v>598</v>
      </c>
      <c r="M75">
        <f t="shared" si="2"/>
        <v>1</v>
      </c>
      <c r="N75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protactinium chemical element, in dalton?</v>
      </c>
    </row>
    <row r="76" spans="1:14" x14ac:dyDescent="0.3">
      <c r="A76" t="s">
        <v>529</v>
      </c>
      <c r="B76" t="s">
        <v>530</v>
      </c>
      <c r="C76" t="s">
        <v>201</v>
      </c>
      <c r="D76" t="s">
        <v>202</v>
      </c>
      <c r="E76" t="s">
        <v>597</v>
      </c>
      <c r="F76" t="s">
        <v>531</v>
      </c>
      <c r="G76">
        <f>ROUND(elements_atomicMass[[#This Row],[value]],2)</f>
        <v>140.12</v>
      </c>
      <c r="H76" t="s">
        <v>204</v>
      </c>
      <c r="I76" t="s">
        <v>186</v>
      </c>
      <c r="J76" t="s">
        <v>7</v>
      </c>
      <c r="K76" t="s">
        <v>532</v>
      </c>
      <c r="L76" t="s">
        <v>598</v>
      </c>
      <c r="M76">
        <f t="shared" si="2"/>
        <v>1</v>
      </c>
      <c r="N76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cerium chemical element, in dalton?</v>
      </c>
    </row>
    <row r="77" spans="1:14" x14ac:dyDescent="0.3">
      <c r="A77" t="s">
        <v>533</v>
      </c>
      <c r="B77" t="s">
        <v>534</v>
      </c>
      <c r="C77" t="s">
        <v>201</v>
      </c>
      <c r="D77" t="s">
        <v>202</v>
      </c>
      <c r="E77" t="s">
        <v>597</v>
      </c>
      <c r="F77" t="s">
        <v>535</v>
      </c>
      <c r="G77">
        <f>ROUND(elements_atomicMass[[#This Row],[value]],2)</f>
        <v>150.36000000000001</v>
      </c>
      <c r="H77" t="s">
        <v>204</v>
      </c>
      <c r="I77" t="s">
        <v>186</v>
      </c>
      <c r="J77" t="s">
        <v>7</v>
      </c>
      <c r="K77" t="s">
        <v>536</v>
      </c>
      <c r="L77" t="s">
        <v>598</v>
      </c>
      <c r="M77">
        <f t="shared" si="2"/>
        <v>1</v>
      </c>
      <c r="N77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samarium chemical element, in dalton?</v>
      </c>
    </row>
    <row r="78" spans="1:14" x14ac:dyDescent="0.3">
      <c r="A78" t="s">
        <v>537</v>
      </c>
      <c r="B78" t="s">
        <v>538</v>
      </c>
      <c r="C78" t="s">
        <v>201</v>
      </c>
      <c r="D78" t="s">
        <v>202</v>
      </c>
      <c r="E78" t="s">
        <v>597</v>
      </c>
      <c r="F78" t="s">
        <v>540</v>
      </c>
      <c r="G78">
        <f>ROUND(elements_atomicMass[[#This Row],[value]],2)</f>
        <v>174.97</v>
      </c>
      <c r="H78" t="s">
        <v>204</v>
      </c>
      <c r="I78" t="s">
        <v>186</v>
      </c>
      <c r="J78" t="s">
        <v>7</v>
      </c>
      <c r="K78" t="s">
        <v>539</v>
      </c>
      <c r="L78" t="s">
        <v>598</v>
      </c>
      <c r="M78">
        <f t="shared" si="2"/>
        <v>1</v>
      </c>
      <c r="N78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lutetium chemical element, in dalton?</v>
      </c>
    </row>
    <row r="79" spans="1:14" x14ac:dyDescent="0.3">
      <c r="A79" t="s">
        <v>541</v>
      </c>
      <c r="B79" t="s">
        <v>542</v>
      </c>
      <c r="C79" t="s">
        <v>201</v>
      </c>
      <c r="D79" t="s">
        <v>202</v>
      </c>
      <c r="E79" t="s">
        <v>597</v>
      </c>
      <c r="F79" t="s">
        <v>543</v>
      </c>
      <c r="G79">
        <f>ROUND(elements_atomicMass[[#This Row],[value]],2)</f>
        <v>243</v>
      </c>
      <c r="H79" t="s">
        <v>204</v>
      </c>
      <c r="I79" t="s">
        <v>186</v>
      </c>
      <c r="J79" t="s">
        <v>7</v>
      </c>
      <c r="K79" t="s">
        <v>544</v>
      </c>
      <c r="L79" t="s">
        <v>598</v>
      </c>
      <c r="M79">
        <f t="shared" si="2"/>
        <v>1</v>
      </c>
      <c r="N79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americium chemical element, in dalton?</v>
      </c>
    </row>
    <row r="80" spans="1:14" x14ac:dyDescent="0.3">
      <c r="A80" t="s">
        <v>545</v>
      </c>
      <c r="B80" t="s">
        <v>546</v>
      </c>
      <c r="C80" t="s">
        <v>201</v>
      </c>
      <c r="D80" t="s">
        <v>202</v>
      </c>
      <c r="E80" t="s">
        <v>597</v>
      </c>
      <c r="F80" t="s">
        <v>547</v>
      </c>
      <c r="G80">
        <f>ROUND(elements_atomicMass[[#This Row],[value]],2)</f>
        <v>140.91</v>
      </c>
      <c r="H80" t="s">
        <v>204</v>
      </c>
      <c r="I80" t="s">
        <v>548</v>
      </c>
      <c r="J80" t="s">
        <v>7</v>
      </c>
      <c r="K80" t="s">
        <v>549</v>
      </c>
      <c r="L80" t="s">
        <v>598</v>
      </c>
      <c r="M80">
        <f t="shared" si="2"/>
        <v>1</v>
      </c>
      <c r="N80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praseodymium chemical element, in dalton?</v>
      </c>
    </row>
    <row r="81" spans="1:14" x14ac:dyDescent="0.3">
      <c r="A81" t="s">
        <v>550</v>
      </c>
      <c r="B81" t="s">
        <v>551</v>
      </c>
      <c r="C81" t="s">
        <v>201</v>
      </c>
      <c r="D81" t="s">
        <v>202</v>
      </c>
      <c r="E81" t="s">
        <v>597</v>
      </c>
      <c r="F81" t="s">
        <v>552</v>
      </c>
      <c r="G81">
        <f>ROUND(elements_atomicMass[[#This Row],[value]],2)</f>
        <v>144.24</v>
      </c>
      <c r="H81" t="s">
        <v>204</v>
      </c>
      <c r="I81" t="s">
        <v>548</v>
      </c>
      <c r="J81" t="s">
        <v>7</v>
      </c>
      <c r="K81" t="s">
        <v>553</v>
      </c>
      <c r="L81" t="s">
        <v>598</v>
      </c>
      <c r="M81">
        <f t="shared" si="2"/>
        <v>1</v>
      </c>
      <c r="N81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neodymium chemical element, in dalton?</v>
      </c>
    </row>
    <row r="82" spans="1:14" x14ac:dyDescent="0.3">
      <c r="A82" t="s">
        <v>554</v>
      </c>
      <c r="B82" t="s">
        <v>555</v>
      </c>
      <c r="C82" t="s">
        <v>201</v>
      </c>
      <c r="D82" t="s">
        <v>202</v>
      </c>
      <c r="E82" t="s">
        <v>597</v>
      </c>
      <c r="F82" t="s">
        <v>557</v>
      </c>
      <c r="G82">
        <f>ROUND(elements_atomicMass[[#This Row],[value]],2)</f>
        <v>157.25</v>
      </c>
      <c r="H82" t="s">
        <v>204</v>
      </c>
      <c r="I82" t="s">
        <v>548</v>
      </c>
      <c r="J82" t="s">
        <v>7</v>
      </c>
      <c r="K82" t="s">
        <v>556</v>
      </c>
      <c r="L82" t="s">
        <v>598</v>
      </c>
      <c r="M82">
        <f t="shared" si="2"/>
        <v>1</v>
      </c>
      <c r="N82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gadolinium chemical element, in dalton?</v>
      </c>
    </row>
    <row r="83" spans="1:14" x14ac:dyDescent="0.3">
      <c r="A83" t="s">
        <v>558</v>
      </c>
      <c r="B83" t="s">
        <v>559</v>
      </c>
      <c r="C83" t="s">
        <v>201</v>
      </c>
      <c r="D83" t="s">
        <v>202</v>
      </c>
      <c r="E83" t="s">
        <v>597</v>
      </c>
      <c r="F83" t="s">
        <v>560</v>
      </c>
      <c r="G83">
        <f>ROUND(elements_atomicMass[[#This Row],[value]],2)</f>
        <v>247.07</v>
      </c>
      <c r="H83" t="s">
        <v>204</v>
      </c>
      <c r="I83" t="s">
        <v>188</v>
      </c>
      <c r="J83" t="s">
        <v>7</v>
      </c>
      <c r="K83" t="s">
        <v>561</v>
      </c>
      <c r="L83" t="s">
        <v>598</v>
      </c>
      <c r="M83">
        <f t="shared" si="2"/>
        <v>1</v>
      </c>
      <c r="N83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curium chemical element, in dalton?</v>
      </c>
    </row>
    <row r="84" spans="1:14" x14ac:dyDescent="0.3">
      <c r="A84" t="s">
        <v>562</v>
      </c>
      <c r="B84" t="s">
        <v>563</v>
      </c>
      <c r="C84" t="s">
        <v>201</v>
      </c>
      <c r="D84" t="s">
        <v>202</v>
      </c>
      <c r="E84" t="s">
        <v>597</v>
      </c>
      <c r="F84" t="s">
        <v>564</v>
      </c>
      <c r="G84">
        <f>ROUND(elements_atomicMass[[#This Row],[value]],2)</f>
        <v>257.10000000000002</v>
      </c>
      <c r="H84" t="s">
        <v>204</v>
      </c>
      <c r="I84" t="s">
        <v>188</v>
      </c>
      <c r="J84" t="s">
        <v>7</v>
      </c>
      <c r="K84" t="s">
        <v>565</v>
      </c>
      <c r="L84" t="s">
        <v>598</v>
      </c>
      <c r="M84">
        <f t="shared" si="2"/>
        <v>1</v>
      </c>
      <c r="N84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fermium chemical element, in dalton?</v>
      </c>
    </row>
    <row r="85" spans="1:14" x14ac:dyDescent="0.3">
      <c r="A85" t="s">
        <v>566</v>
      </c>
      <c r="B85" t="s">
        <v>567</v>
      </c>
      <c r="C85" t="s">
        <v>201</v>
      </c>
      <c r="D85" t="s">
        <v>202</v>
      </c>
      <c r="E85" t="s">
        <v>597</v>
      </c>
      <c r="F85" t="s">
        <v>568</v>
      </c>
      <c r="G85">
        <f>ROUND(elements_atomicMass[[#This Row],[value]],2)</f>
        <v>162.5</v>
      </c>
      <c r="H85" t="s">
        <v>204</v>
      </c>
      <c r="I85" t="s">
        <v>32</v>
      </c>
      <c r="J85" t="s">
        <v>7</v>
      </c>
      <c r="K85" t="s">
        <v>569</v>
      </c>
      <c r="L85" t="s">
        <v>598</v>
      </c>
      <c r="M85">
        <f t="shared" si="2"/>
        <v>1</v>
      </c>
      <c r="N85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dysprosium chemical element, in dalton?</v>
      </c>
    </row>
    <row r="86" spans="1:14" x14ac:dyDescent="0.3">
      <c r="A86" t="s">
        <v>570</v>
      </c>
      <c r="B86" t="s">
        <v>571</v>
      </c>
      <c r="C86" t="s">
        <v>201</v>
      </c>
      <c r="D86" t="s">
        <v>202</v>
      </c>
      <c r="E86" t="s">
        <v>597</v>
      </c>
      <c r="F86" t="s">
        <v>572</v>
      </c>
      <c r="G86">
        <f>ROUND(elements_atomicMass[[#This Row],[value]],2)</f>
        <v>158.93</v>
      </c>
      <c r="H86" t="s">
        <v>204</v>
      </c>
      <c r="I86" t="s">
        <v>96</v>
      </c>
      <c r="J86" t="s">
        <v>7</v>
      </c>
      <c r="K86" t="s">
        <v>573</v>
      </c>
      <c r="L86" t="s">
        <v>598</v>
      </c>
      <c r="M86">
        <f t="shared" si="2"/>
        <v>1</v>
      </c>
      <c r="N86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terbium chemical element, in dalton?</v>
      </c>
    </row>
    <row r="87" spans="1:14" x14ac:dyDescent="0.3">
      <c r="A87" t="s">
        <v>574</v>
      </c>
      <c r="B87" t="s">
        <v>575</v>
      </c>
      <c r="C87" t="s">
        <v>201</v>
      </c>
      <c r="D87" t="s">
        <v>202</v>
      </c>
      <c r="E87" t="s">
        <v>597</v>
      </c>
      <c r="F87" t="s">
        <v>576</v>
      </c>
      <c r="G87">
        <f>ROUND(elements_atomicMass[[#This Row],[value]],2)</f>
        <v>167.26</v>
      </c>
      <c r="H87" t="s">
        <v>204</v>
      </c>
      <c r="I87" t="s">
        <v>96</v>
      </c>
      <c r="J87" t="s">
        <v>7</v>
      </c>
      <c r="K87" t="s">
        <v>577</v>
      </c>
      <c r="L87" t="s">
        <v>598</v>
      </c>
      <c r="M87">
        <f t="shared" si="2"/>
        <v>1</v>
      </c>
      <c r="N87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erbium chemical element, in dalton?</v>
      </c>
    </row>
    <row r="88" spans="1:14" x14ac:dyDescent="0.3">
      <c r="A88" t="s">
        <v>578</v>
      </c>
      <c r="B88" t="s">
        <v>579</v>
      </c>
      <c r="C88" t="s">
        <v>201</v>
      </c>
      <c r="D88" t="s">
        <v>202</v>
      </c>
      <c r="E88" t="s">
        <v>597</v>
      </c>
      <c r="F88" t="s">
        <v>580</v>
      </c>
      <c r="G88">
        <f>ROUND(elements_atomicMass[[#This Row],[value]],2)</f>
        <v>173.05</v>
      </c>
      <c r="H88" t="s">
        <v>204</v>
      </c>
      <c r="I88" t="s">
        <v>96</v>
      </c>
      <c r="J88" t="s">
        <v>7</v>
      </c>
      <c r="K88" t="s">
        <v>581</v>
      </c>
      <c r="L88" t="s">
        <v>598</v>
      </c>
      <c r="M88">
        <f t="shared" si="2"/>
        <v>1</v>
      </c>
      <c r="N88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ytterbium chemical element, in dalton?</v>
      </c>
    </row>
    <row r="89" spans="1:14" x14ac:dyDescent="0.3">
      <c r="A89" t="s">
        <v>582</v>
      </c>
      <c r="B89" t="s">
        <v>583</v>
      </c>
      <c r="C89" t="s">
        <v>201</v>
      </c>
      <c r="D89" t="s">
        <v>202</v>
      </c>
      <c r="E89" t="s">
        <v>597</v>
      </c>
      <c r="F89" t="s">
        <v>584</v>
      </c>
      <c r="G89">
        <f>ROUND(elements_atomicMass[[#This Row],[value]],2)</f>
        <v>164.93</v>
      </c>
      <c r="H89" t="s">
        <v>204</v>
      </c>
      <c r="I89" t="s">
        <v>585</v>
      </c>
      <c r="J89" t="s">
        <v>7</v>
      </c>
      <c r="K89" t="s">
        <v>586</v>
      </c>
      <c r="L89" t="s">
        <v>598</v>
      </c>
      <c r="M89">
        <f t="shared" si="2"/>
        <v>1</v>
      </c>
      <c r="N89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holmium chemical element, in dalton?</v>
      </c>
    </row>
    <row r="90" spans="1:14" x14ac:dyDescent="0.3">
      <c r="A90" t="s">
        <v>587</v>
      </c>
      <c r="B90" t="s">
        <v>588</v>
      </c>
      <c r="C90" t="s">
        <v>201</v>
      </c>
      <c r="D90" t="s">
        <v>202</v>
      </c>
      <c r="E90" t="s">
        <v>597</v>
      </c>
      <c r="F90" t="s">
        <v>589</v>
      </c>
      <c r="G90">
        <f>ROUND(elements_atomicMass[[#This Row],[value]],2)</f>
        <v>168.93</v>
      </c>
      <c r="H90" t="s">
        <v>204</v>
      </c>
      <c r="I90" t="s">
        <v>590</v>
      </c>
      <c r="J90" t="s">
        <v>7</v>
      </c>
      <c r="K90" t="s">
        <v>591</v>
      </c>
      <c r="L90" t="s">
        <v>598</v>
      </c>
      <c r="M90">
        <f t="shared" si="2"/>
        <v>1</v>
      </c>
      <c r="N90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thulium chemical element, in dalton?</v>
      </c>
    </row>
    <row r="91" spans="1:14" x14ac:dyDescent="0.3">
      <c r="A91" t="s">
        <v>592</v>
      </c>
      <c r="B91" t="s">
        <v>593</v>
      </c>
      <c r="C91" t="s">
        <v>201</v>
      </c>
      <c r="D91" t="s">
        <v>202</v>
      </c>
      <c r="E91" t="s">
        <v>597</v>
      </c>
      <c r="F91" t="s">
        <v>594</v>
      </c>
      <c r="G91">
        <f>ROUND(elements_atomicMass[[#This Row],[value]],2)</f>
        <v>289.19</v>
      </c>
      <c r="H91" t="s">
        <v>204</v>
      </c>
      <c r="I91" t="s">
        <v>595</v>
      </c>
      <c r="J91" t="s">
        <v>7</v>
      </c>
      <c r="K91" t="s">
        <v>596</v>
      </c>
      <c r="L91" t="s">
        <v>598</v>
      </c>
      <c r="M91">
        <f t="shared" si="2"/>
        <v>1</v>
      </c>
      <c r="N91" t="str">
        <f>"What is the " &amp; elements_atomicMass[[#This Row],[propertyLabel]] &amp; " " &amp; "of the " &amp; elements_atomicMass[[#This Row],[entityLabel]] &amp; " " &amp; elements_atomicMass[[#This Row],[entityType]] &amp; ", in " &amp; elements_atomicMass[[#This Row],[unitLabel]] &amp; "?"</f>
        <v>What is the atomic mass of the flerovium chemical element, in dalton?</v>
      </c>
    </row>
  </sheetData>
  <hyperlinks>
    <hyperlink ref="A2" r:id="rId1" xr:uid="{1FA3F90A-A74D-49B3-86A7-B753140E1635}"/>
  </hyperlinks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F3D3-77EC-43C1-8685-6CC09C5104B5}">
  <dimension ref="A1:N60"/>
  <sheetViews>
    <sheetView topLeftCell="D1" workbookViewId="0">
      <selection activeCell="M2" sqref="M2"/>
    </sheetView>
  </sheetViews>
  <sheetFormatPr defaultRowHeight="14.4" x14ac:dyDescent="0.3"/>
  <cols>
    <col min="1" max="1" width="36" bestFit="1" customWidth="1"/>
    <col min="2" max="2" width="25.44140625" bestFit="1" customWidth="1"/>
    <col min="3" max="3" width="10.6640625" bestFit="1" customWidth="1"/>
    <col min="4" max="5" width="36.44140625" bestFit="1" customWidth="1"/>
    <col min="6" max="6" width="10.6640625" bestFit="1" customWidth="1"/>
    <col min="7" max="7" width="10.6640625" customWidth="1"/>
    <col min="8" max="9" width="10.6640625" bestFit="1" customWidth="1"/>
    <col min="10" max="10" width="11" bestFit="1" customWidth="1"/>
    <col min="11" max="11" width="19.44140625" bestFit="1" customWidth="1"/>
    <col min="14" max="14" width="67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11</v>
      </c>
      <c r="I1" t="s">
        <v>6</v>
      </c>
      <c r="J1" t="s">
        <v>8</v>
      </c>
      <c r="K1" t="s">
        <v>9</v>
      </c>
      <c r="L1" t="s">
        <v>12</v>
      </c>
      <c r="M1" t="s">
        <v>10</v>
      </c>
      <c r="N1" t="s">
        <v>13</v>
      </c>
    </row>
    <row r="2" spans="1:14" x14ac:dyDescent="0.3">
      <c r="A2" t="s">
        <v>2753</v>
      </c>
      <c r="B2" t="s">
        <v>2754</v>
      </c>
      <c r="C2" t="s">
        <v>201</v>
      </c>
      <c r="D2" t="s">
        <v>2755</v>
      </c>
      <c r="E2" t="s">
        <v>2934</v>
      </c>
      <c r="F2" t="s">
        <v>2756</v>
      </c>
      <c r="G2">
        <f>ROUND(species_lifeExpectancy[[#This Row],[value]],2)</f>
        <v>1.5</v>
      </c>
      <c r="H2" t="s">
        <v>1189</v>
      </c>
      <c r="I2" t="s">
        <v>193</v>
      </c>
      <c r="J2" t="s">
        <v>7</v>
      </c>
      <c r="K2" t="s">
        <v>2757</v>
      </c>
      <c r="L2" t="s">
        <v>2933</v>
      </c>
      <c r="M2" s="2">
        <f t="shared" ref="M2:M33" si="0">COUNTIF(B:B,B2)</f>
        <v>1</v>
      </c>
      <c r="N2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common octopus species, in years?</v>
      </c>
    </row>
    <row r="3" spans="1:14" x14ac:dyDescent="0.3">
      <c r="A3" t="s">
        <v>2758</v>
      </c>
      <c r="B3" t="s">
        <v>2759</v>
      </c>
      <c r="C3" t="s">
        <v>201</v>
      </c>
      <c r="D3" t="s">
        <v>2755</v>
      </c>
      <c r="E3" t="s">
        <v>2934</v>
      </c>
      <c r="F3" t="s">
        <v>81</v>
      </c>
      <c r="G3">
        <f>ROUND(species_lifeExpectancy[[#This Row],[value]],2)</f>
        <v>35</v>
      </c>
      <c r="H3" t="s">
        <v>1189</v>
      </c>
      <c r="I3" t="s">
        <v>34</v>
      </c>
      <c r="J3" t="s">
        <v>7</v>
      </c>
      <c r="K3" t="s">
        <v>2760</v>
      </c>
      <c r="L3" t="s">
        <v>2933</v>
      </c>
      <c r="M3">
        <f t="shared" si="0"/>
        <v>1</v>
      </c>
      <c r="N3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Glyceridae species, in years?</v>
      </c>
    </row>
    <row r="4" spans="1:14" x14ac:dyDescent="0.3">
      <c r="A4" t="s">
        <v>2761</v>
      </c>
      <c r="B4" t="s">
        <v>2762</v>
      </c>
      <c r="C4" t="s">
        <v>201</v>
      </c>
      <c r="D4" t="s">
        <v>2755</v>
      </c>
      <c r="E4" t="s">
        <v>2934</v>
      </c>
      <c r="F4" t="s">
        <v>2763</v>
      </c>
      <c r="G4">
        <f>ROUND(species_lifeExpectancy[[#This Row],[value]],2)</f>
        <v>47.5</v>
      </c>
      <c r="H4" t="s">
        <v>1189</v>
      </c>
      <c r="I4" t="s">
        <v>71</v>
      </c>
      <c r="J4" t="s">
        <v>7</v>
      </c>
      <c r="K4" t="s">
        <v>2764</v>
      </c>
      <c r="L4" t="s">
        <v>2933</v>
      </c>
      <c r="M4">
        <f t="shared" si="0"/>
        <v>1</v>
      </c>
      <c r="N4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humpback whale species, in years?</v>
      </c>
    </row>
    <row r="5" spans="1:14" x14ac:dyDescent="0.3">
      <c r="A5" t="s">
        <v>2765</v>
      </c>
      <c r="B5" t="s">
        <v>2766</v>
      </c>
      <c r="C5" t="s">
        <v>201</v>
      </c>
      <c r="D5" t="s">
        <v>2755</v>
      </c>
      <c r="E5" t="s">
        <v>2934</v>
      </c>
      <c r="F5" t="s">
        <v>41</v>
      </c>
      <c r="G5">
        <f>ROUND(species_lifeExpectancy[[#This Row],[value]],2)</f>
        <v>1</v>
      </c>
      <c r="H5" t="s">
        <v>1189</v>
      </c>
      <c r="I5" t="s">
        <v>39</v>
      </c>
      <c r="J5" t="s">
        <v>7</v>
      </c>
      <c r="K5" t="s">
        <v>2767</v>
      </c>
      <c r="L5" t="s">
        <v>2933</v>
      </c>
      <c r="M5">
        <f t="shared" si="0"/>
        <v>1</v>
      </c>
      <c r="N5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Sternaspis scutata species, in years?</v>
      </c>
    </row>
    <row r="6" spans="1:14" x14ac:dyDescent="0.3">
      <c r="A6" t="s">
        <v>2768</v>
      </c>
      <c r="B6" t="s">
        <v>2769</v>
      </c>
      <c r="C6" t="s">
        <v>201</v>
      </c>
      <c r="D6" t="s">
        <v>2755</v>
      </c>
      <c r="E6" t="s">
        <v>2934</v>
      </c>
      <c r="F6" t="s">
        <v>25</v>
      </c>
      <c r="G6">
        <f>ROUND(species_lifeExpectancy[[#This Row],[value]],2)</f>
        <v>5</v>
      </c>
      <c r="H6" t="s">
        <v>1189</v>
      </c>
      <c r="I6" t="s">
        <v>27</v>
      </c>
      <c r="J6" t="s">
        <v>7</v>
      </c>
      <c r="K6" t="s">
        <v>2770</v>
      </c>
      <c r="L6" t="s">
        <v>2933</v>
      </c>
      <c r="M6">
        <f t="shared" si="0"/>
        <v>1</v>
      </c>
      <c r="N6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Nephtys hombergii species, in years?</v>
      </c>
    </row>
    <row r="7" spans="1:14" x14ac:dyDescent="0.3">
      <c r="A7" t="s">
        <v>2771</v>
      </c>
      <c r="B7" t="s">
        <v>2772</v>
      </c>
      <c r="C7" t="s">
        <v>201</v>
      </c>
      <c r="D7" t="s">
        <v>2755</v>
      </c>
      <c r="E7" t="s">
        <v>2934</v>
      </c>
      <c r="F7" t="s">
        <v>41</v>
      </c>
      <c r="G7">
        <f>ROUND(species_lifeExpectancy[[#This Row],[value]],2)</f>
        <v>1</v>
      </c>
      <c r="H7" t="s">
        <v>1189</v>
      </c>
      <c r="I7" t="s">
        <v>27</v>
      </c>
      <c r="J7" t="s">
        <v>7</v>
      </c>
      <c r="K7" t="s">
        <v>2773</v>
      </c>
      <c r="L7" t="s">
        <v>2933</v>
      </c>
      <c r="M7">
        <f t="shared" si="0"/>
        <v>1</v>
      </c>
      <c r="N7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Spio filicornis species, in years?</v>
      </c>
    </row>
    <row r="8" spans="1:14" x14ac:dyDescent="0.3">
      <c r="A8" t="s">
        <v>2774</v>
      </c>
      <c r="B8" t="s">
        <v>2775</v>
      </c>
      <c r="C8" t="s">
        <v>201</v>
      </c>
      <c r="D8" t="s">
        <v>2755</v>
      </c>
      <c r="E8" t="s">
        <v>2934</v>
      </c>
      <c r="F8" t="s">
        <v>111</v>
      </c>
      <c r="G8">
        <f>ROUND(species_lifeExpectancy[[#This Row],[value]],2)</f>
        <v>26</v>
      </c>
      <c r="H8" t="s">
        <v>1189</v>
      </c>
      <c r="I8" t="s">
        <v>87</v>
      </c>
      <c r="J8" t="s">
        <v>7</v>
      </c>
      <c r="K8" t="s">
        <v>2776</v>
      </c>
      <c r="L8" t="s">
        <v>2933</v>
      </c>
      <c r="M8">
        <f t="shared" si="0"/>
        <v>1</v>
      </c>
      <c r="N8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Lesser Spotted Eagle species, in years?</v>
      </c>
    </row>
    <row r="9" spans="1:14" x14ac:dyDescent="0.3">
      <c r="A9" t="s">
        <v>2777</v>
      </c>
      <c r="B9" t="s">
        <v>2778</v>
      </c>
      <c r="C9" t="s">
        <v>201</v>
      </c>
      <c r="D9" t="s">
        <v>2755</v>
      </c>
      <c r="E9" t="s">
        <v>2934</v>
      </c>
      <c r="F9" t="s">
        <v>2779</v>
      </c>
      <c r="G9">
        <f>ROUND(species_lifeExpectancy[[#This Row],[value]],2)</f>
        <v>17.170000000000002</v>
      </c>
      <c r="H9" t="s">
        <v>1189</v>
      </c>
      <c r="I9" t="s">
        <v>548</v>
      </c>
      <c r="J9" t="s">
        <v>7</v>
      </c>
      <c r="K9" t="s">
        <v>2780</v>
      </c>
      <c r="L9" t="s">
        <v>2933</v>
      </c>
      <c r="M9">
        <f t="shared" si="0"/>
        <v>1</v>
      </c>
      <c r="N9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Northern Raven species, in years?</v>
      </c>
    </row>
    <row r="10" spans="1:14" x14ac:dyDescent="0.3">
      <c r="A10" t="s">
        <v>2781</v>
      </c>
      <c r="B10" t="s">
        <v>2782</v>
      </c>
      <c r="C10" t="s">
        <v>201</v>
      </c>
      <c r="D10" t="s">
        <v>2755</v>
      </c>
      <c r="E10" t="s">
        <v>2934</v>
      </c>
      <c r="F10" t="s">
        <v>92</v>
      </c>
      <c r="G10">
        <f>ROUND(species_lifeExpectancy[[#This Row],[value]],2)</f>
        <v>59</v>
      </c>
      <c r="H10" t="s">
        <v>1189</v>
      </c>
      <c r="I10" t="s">
        <v>73</v>
      </c>
      <c r="J10" t="s">
        <v>7</v>
      </c>
      <c r="K10" t="s">
        <v>2783</v>
      </c>
      <c r="L10" t="s">
        <v>2933</v>
      </c>
      <c r="M10">
        <f t="shared" si="0"/>
        <v>1</v>
      </c>
      <c r="N10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Kakapo species, in years?</v>
      </c>
    </row>
    <row r="11" spans="1:14" x14ac:dyDescent="0.3">
      <c r="A11" t="s">
        <v>2784</v>
      </c>
      <c r="B11" t="s">
        <v>2785</v>
      </c>
      <c r="C11" t="s">
        <v>201</v>
      </c>
      <c r="D11" t="s">
        <v>2755</v>
      </c>
      <c r="E11" t="s">
        <v>2934</v>
      </c>
      <c r="F11" t="s">
        <v>112</v>
      </c>
      <c r="G11">
        <f>ROUND(species_lifeExpectancy[[#This Row],[value]],2)</f>
        <v>25</v>
      </c>
      <c r="H11" t="s">
        <v>1189</v>
      </c>
      <c r="I11" t="s">
        <v>30</v>
      </c>
      <c r="J11" t="s">
        <v>7</v>
      </c>
      <c r="K11" t="s">
        <v>2786</v>
      </c>
      <c r="L11" t="s">
        <v>2933</v>
      </c>
      <c r="M11">
        <f t="shared" si="0"/>
        <v>1</v>
      </c>
      <c r="N11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Urechis caupo species, in years?</v>
      </c>
    </row>
    <row r="12" spans="1:14" x14ac:dyDescent="0.3">
      <c r="A12" t="s">
        <v>2787</v>
      </c>
      <c r="B12" t="s">
        <v>2788</v>
      </c>
      <c r="C12" t="s">
        <v>201</v>
      </c>
      <c r="D12" t="s">
        <v>2755</v>
      </c>
      <c r="E12" t="s">
        <v>2934</v>
      </c>
      <c r="F12" t="s">
        <v>25</v>
      </c>
      <c r="G12">
        <f>ROUND(species_lifeExpectancy[[#This Row],[value]],2)</f>
        <v>5</v>
      </c>
      <c r="H12" t="s">
        <v>1189</v>
      </c>
      <c r="I12" t="s">
        <v>29</v>
      </c>
      <c r="J12" t="s">
        <v>7</v>
      </c>
      <c r="K12" t="s">
        <v>2789</v>
      </c>
      <c r="L12" t="s">
        <v>2933</v>
      </c>
      <c r="M12">
        <f t="shared" si="0"/>
        <v>1</v>
      </c>
      <c r="N12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Ficopomatus enigmaticus species, in years?</v>
      </c>
    </row>
    <row r="13" spans="1:14" x14ac:dyDescent="0.3">
      <c r="A13" t="s">
        <v>2790</v>
      </c>
      <c r="B13" t="s">
        <v>2791</v>
      </c>
      <c r="C13" t="s">
        <v>201</v>
      </c>
      <c r="D13" t="s">
        <v>2755</v>
      </c>
      <c r="E13" t="s">
        <v>2934</v>
      </c>
      <c r="F13" t="s">
        <v>17</v>
      </c>
      <c r="G13">
        <f>ROUND(species_lifeExpectancy[[#This Row],[value]],2)</f>
        <v>15</v>
      </c>
      <c r="H13" t="s">
        <v>1189</v>
      </c>
      <c r="I13" t="s">
        <v>93</v>
      </c>
      <c r="J13" t="s">
        <v>7</v>
      </c>
      <c r="K13" t="s">
        <v>2792</v>
      </c>
      <c r="L13" t="s">
        <v>2933</v>
      </c>
      <c r="M13">
        <f t="shared" si="0"/>
        <v>1</v>
      </c>
      <c r="N13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North American beaver species, in years?</v>
      </c>
    </row>
    <row r="14" spans="1:14" x14ac:dyDescent="0.3">
      <c r="A14" t="s">
        <v>2793</v>
      </c>
      <c r="B14" t="s">
        <v>2794</v>
      </c>
      <c r="C14" t="s">
        <v>201</v>
      </c>
      <c r="D14" t="s">
        <v>2755</v>
      </c>
      <c r="E14" t="s">
        <v>2934</v>
      </c>
      <c r="F14" t="s">
        <v>81</v>
      </c>
      <c r="G14">
        <f>ROUND(species_lifeExpectancy[[#This Row],[value]],2)</f>
        <v>35</v>
      </c>
      <c r="H14" t="s">
        <v>1189</v>
      </c>
      <c r="I14" t="s">
        <v>15</v>
      </c>
      <c r="J14" t="s">
        <v>7</v>
      </c>
      <c r="K14" t="s">
        <v>2795</v>
      </c>
      <c r="L14" t="s">
        <v>2933</v>
      </c>
      <c r="M14">
        <f t="shared" si="0"/>
        <v>1</v>
      </c>
      <c r="N14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Naineris laevigata species, in years?</v>
      </c>
    </row>
    <row r="15" spans="1:14" x14ac:dyDescent="0.3">
      <c r="A15" t="s">
        <v>2796</v>
      </c>
      <c r="B15" t="s">
        <v>2797</v>
      </c>
      <c r="C15" t="s">
        <v>201</v>
      </c>
      <c r="D15" t="s">
        <v>2755</v>
      </c>
      <c r="E15" t="s">
        <v>2934</v>
      </c>
      <c r="F15" t="s">
        <v>124</v>
      </c>
      <c r="G15">
        <f>ROUND(species_lifeExpectancy[[#This Row],[value]],2)</f>
        <v>22</v>
      </c>
      <c r="H15" t="s">
        <v>1189</v>
      </c>
      <c r="I15" t="s">
        <v>25</v>
      </c>
      <c r="J15" t="s">
        <v>7</v>
      </c>
      <c r="K15" t="s">
        <v>2798</v>
      </c>
      <c r="L15" t="s">
        <v>2933</v>
      </c>
      <c r="M15">
        <f t="shared" si="0"/>
        <v>1</v>
      </c>
      <c r="N15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Felis catus species, in years?</v>
      </c>
    </row>
    <row r="16" spans="1:14" x14ac:dyDescent="0.3">
      <c r="A16" t="s">
        <v>2799</v>
      </c>
      <c r="B16" t="s">
        <v>2800</v>
      </c>
      <c r="C16" t="s">
        <v>201</v>
      </c>
      <c r="D16" t="s">
        <v>2755</v>
      </c>
      <c r="E16" t="s">
        <v>2934</v>
      </c>
      <c r="F16" t="s">
        <v>41</v>
      </c>
      <c r="G16">
        <f>ROUND(species_lifeExpectancy[[#This Row],[value]],2)</f>
        <v>1</v>
      </c>
      <c r="H16" t="s">
        <v>1189</v>
      </c>
      <c r="I16" t="s">
        <v>27</v>
      </c>
      <c r="J16" t="s">
        <v>7</v>
      </c>
      <c r="K16" t="s">
        <v>2801</v>
      </c>
      <c r="L16" t="s">
        <v>2933</v>
      </c>
      <c r="M16">
        <f t="shared" si="0"/>
        <v>1</v>
      </c>
      <c r="N16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Chaetozone setosa species, in years?</v>
      </c>
    </row>
    <row r="17" spans="1:14" x14ac:dyDescent="0.3">
      <c r="A17" t="s">
        <v>2802</v>
      </c>
      <c r="B17" t="s">
        <v>2803</v>
      </c>
      <c r="C17" t="s">
        <v>201</v>
      </c>
      <c r="D17" t="s">
        <v>2755</v>
      </c>
      <c r="E17" t="s">
        <v>2934</v>
      </c>
      <c r="F17" t="s">
        <v>161</v>
      </c>
      <c r="G17">
        <f>ROUND(species_lifeExpectancy[[#This Row],[value]],2)</f>
        <v>50</v>
      </c>
      <c r="H17" t="s">
        <v>1189</v>
      </c>
      <c r="I17" t="s">
        <v>399</v>
      </c>
      <c r="J17" t="s">
        <v>7</v>
      </c>
      <c r="K17" t="s">
        <v>2804</v>
      </c>
      <c r="L17" t="s">
        <v>2933</v>
      </c>
      <c r="M17">
        <f t="shared" si="0"/>
        <v>1</v>
      </c>
      <c r="N17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polar bear species, in years?</v>
      </c>
    </row>
    <row r="18" spans="1:14" x14ac:dyDescent="0.3">
      <c r="A18" t="s">
        <v>2805</v>
      </c>
      <c r="B18" t="s">
        <v>2806</v>
      </c>
      <c r="C18" t="s">
        <v>201</v>
      </c>
      <c r="D18" t="s">
        <v>2755</v>
      </c>
      <c r="E18" t="s">
        <v>2934</v>
      </c>
      <c r="F18" t="s">
        <v>39</v>
      </c>
      <c r="G18">
        <f>ROUND(species_lifeExpectancy[[#This Row],[value]],2)</f>
        <v>10</v>
      </c>
      <c r="H18" t="s">
        <v>1189</v>
      </c>
      <c r="I18" t="s">
        <v>88</v>
      </c>
      <c r="J18" t="s">
        <v>7</v>
      </c>
      <c r="K18" t="s">
        <v>2807</v>
      </c>
      <c r="L18" t="s">
        <v>2933</v>
      </c>
      <c r="M18">
        <f t="shared" si="0"/>
        <v>1</v>
      </c>
      <c r="N18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quokka species, in years?</v>
      </c>
    </row>
    <row r="19" spans="1:14" x14ac:dyDescent="0.3">
      <c r="A19" t="s">
        <v>2808</v>
      </c>
      <c r="B19" t="s">
        <v>2809</v>
      </c>
      <c r="C19" t="s">
        <v>201</v>
      </c>
      <c r="D19" t="s">
        <v>2755</v>
      </c>
      <c r="E19" t="s">
        <v>2934</v>
      </c>
      <c r="F19" t="s">
        <v>162</v>
      </c>
      <c r="G19">
        <f>ROUND(species_lifeExpectancy[[#This Row],[value]],2)</f>
        <v>3.5</v>
      </c>
      <c r="H19" t="s">
        <v>1189</v>
      </c>
      <c r="I19" t="s">
        <v>161</v>
      </c>
      <c r="J19" t="s">
        <v>7</v>
      </c>
      <c r="K19" t="s">
        <v>2810</v>
      </c>
      <c r="L19" t="s">
        <v>2933</v>
      </c>
      <c r="M19">
        <f t="shared" si="0"/>
        <v>1</v>
      </c>
      <c r="N19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Greater Horseshoe Bat species, in years?</v>
      </c>
    </row>
    <row r="20" spans="1:14" x14ac:dyDescent="0.3">
      <c r="A20" t="s">
        <v>2811</v>
      </c>
      <c r="B20" t="s">
        <v>2812</v>
      </c>
      <c r="C20" t="s">
        <v>201</v>
      </c>
      <c r="D20" t="s">
        <v>2755</v>
      </c>
      <c r="E20" t="s">
        <v>2934</v>
      </c>
      <c r="F20" t="s">
        <v>39</v>
      </c>
      <c r="G20">
        <f>ROUND(species_lifeExpectancy[[#This Row],[value]],2)</f>
        <v>10</v>
      </c>
      <c r="H20" t="s">
        <v>1189</v>
      </c>
      <c r="I20" t="s">
        <v>595</v>
      </c>
      <c r="J20" t="s">
        <v>7</v>
      </c>
      <c r="K20" t="s">
        <v>2813</v>
      </c>
      <c r="L20" t="s">
        <v>2933</v>
      </c>
      <c r="M20">
        <f t="shared" si="0"/>
        <v>1</v>
      </c>
      <c r="N20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koala species, in years?</v>
      </c>
    </row>
    <row r="21" spans="1:14" x14ac:dyDescent="0.3">
      <c r="A21" t="s">
        <v>2814</v>
      </c>
      <c r="B21" t="s">
        <v>2815</v>
      </c>
      <c r="C21" t="s">
        <v>201</v>
      </c>
      <c r="D21" t="s">
        <v>2755</v>
      </c>
      <c r="E21" t="s">
        <v>2934</v>
      </c>
      <c r="F21" t="s">
        <v>25</v>
      </c>
      <c r="G21">
        <f>ROUND(species_lifeExpectancy[[#This Row],[value]],2)</f>
        <v>5</v>
      </c>
      <c r="H21" t="s">
        <v>1189</v>
      </c>
      <c r="I21" t="s">
        <v>27</v>
      </c>
      <c r="J21" t="s">
        <v>7</v>
      </c>
      <c r="K21" t="s">
        <v>2816</v>
      </c>
      <c r="L21" t="s">
        <v>2933</v>
      </c>
      <c r="M21">
        <f t="shared" si="0"/>
        <v>1</v>
      </c>
      <c r="N21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Owenia fusiformis species, in years?</v>
      </c>
    </row>
    <row r="22" spans="1:14" x14ac:dyDescent="0.3">
      <c r="A22" t="s">
        <v>2817</v>
      </c>
      <c r="B22" t="s">
        <v>2818</v>
      </c>
      <c r="C22" t="s">
        <v>201</v>
      </c>
      <c r="D22" t="s">
        <v>2755</v>
      </c>
      <c r="E22" t="s">
        <v>2934</v>
      </c>
      <c r="F22" t="s">
        <v>15</v>
      </c>
      <c r="G22">
        <f>ROUND(species_lifeExpectancy[[#This Row],[value]],2)</f>
        <v>6</v>
      </c>
      <c r="H22" t="s">
        <v>1189</v>
      </c>
      <c r="I22" t="s">
        <v>112</v>
      </c>
      <c r="J22" t="s">
        <v>7</v>
      </c>
      <c r="K22" t="s">
        <v>2819</v>
      </c>
      <c r="L22" t="s">
        <v>2933</v>
      </c>
      <c r="M22">
        <f t="shared" si="0"/>
        <v>1</v>
      </c>
      <c r="N22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Iberian midwife toad species, in years?</v>
      </c>
    </row>
    <row r="23" spans="1:14" x14ac:dyDescent="0.3">
      <c r="A23" t="s">
        <v>2820</v>
      </c>
      <c r="B23" t="s">
        <v>2821</v>
      </c>
      <c r="C23" t="s">
        <v>201</v>
      </c>
      <c r="D23" t="s">
        <v>2755</v>
      </c>
      <c r="E23" t="s">
        <v>2934</v>
      </c>
      <c r="F23" t="s">
        <v>41</v>
      </c>
      <c r="G23">
        <f>ROUND(species_lifeExpectancy[[#This Row],[value]],2)</f>
        <v>1</v>
      </c>
      <c r="H23" t="s">
        <v>1189</v>
      </c>
      <c r="I23" t="s">
        <v>25</v>
      </c>
      <c r="J23" t="s">
        <v>7</v>
      </c>
      <c r="K23" t="s">
        <v>2822</v>
      </c>
      <c r="L23" t="s">
        <v>2933</v>
      </c>
      <c r="M23">
        <f t="shared" si="0"/>
        <v>1</v>
      </c>
      <c r="N23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Prionospio cirrifera species, in years?</v>
      </c>
    </row>
    <row r="24" spans="1:14" x14ac:dyDescent="0.3">
      <c r="A24" t="s">
        <v>2823</v>
      </c>
      <c r="B24" t="s">
        <v>2824</v>
      </c>
      <c r="C24" t="s">
        <v>201</v>
      </c>
      <c r="D24" t="s">
        <v>2755</v>
      </c>
      <c r="E24" t="s">
        <v>2934</v>
      </c>
      <c r="F24" t="s">
        <v>18</v>
      </c>
      <c r="G24">
        <f>ROUND(species_lifeExpectancy[[#This Row],[value]],2)</f>
        <v>9</v>
      </c>
      <c r="H24" t="s">
        <v>1189</v>
      </c>
      <c r="I24" t="s">
        <v>93</v>
      </c>
      <c r="J24" t="s">
        <v>7</v>
      </c>
      <c r="K24" t="s">
        <v>2825</v>
      </c>
      <c r="L24" t="s">
        <v>2933</v>
      </c>
      <c r="M24">
        <f t="shared" si="0"/>
        <v>1</v>
      </c>
      <c r="N24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Harbour porpoise species, in years?</v>
      </c>
    </row>
    <row r="25" spans="1:14" x14ac:dyDescent="0.3">
      <c r="A25" t="s">
        <v>2826</v>
      </c>
      <c r="B25" t="s">
        <v>2827</v>
      </c>
      <c r="C25" t="s">
        <v>201</v>
      </c>
      <c r="D25" t="s">
        <v>2755</v>
      </c>
      <c r="E25" t="s">
        <v>2934</v>
      </c>
      <c r="F25" t="s">
        <v>41</v>
      </c>
      <c r="G25">
        <f>ROUND(species_lifeExpectancy[[#This Row],[value]],2)</f>
        <v>1</v>
      </c>
      <c r="H25" t="s">
        <v>1189</v>
      </c>
      <c r="I25" t="s">
        <v>22</v>
      </c>
      <c r="J25" t="s">
        <v>7</v>
      </c>
      <c r="K25" t="s">
        <v>2828</v>
      </c>
      <c r="L25" t="s">
        <v>2933</v>
      </c>
      <c r="M25">
        <f t="shared" si="0"/>
        <v>1</v>
      </c>
      <c r="N25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Arenicola marina species, in years?</v>
      </c>
    </row>
    <row r="26" spans="1:14" x14ac:dyDescent="0.3">
      <c r="A26" t="s">
        <v>2829</v>
      </c>
      <c r="B26" t="s">
        <v>2830</v>
      </c>
      <c r="C26" t="s">
        <v>201</v>
      </c>
      <c r="D26" t="s">
        <v>2755</v>
      </c>
      <c r="E26" t="s">
        <v>2934</v>
      </c>
      <c r="F26" t="s">
        <v>31</v>
      </c>
      <c r="G26">
        <f>ROUND(species_lifeExpectancy[[#This Row],[value]],2)</f>
        <v>2</v>
      </c>
      <c r="H26" t="s">
        <v>1189</v>
      </c>
      <c r="I26" t="s">
        <v>86</v>
      </c>
      <c r="J26" t="s">
        <v>7</v>
      </c>
      <c r="K26" t="s">
        <v>2831</v>
      </c>
      <c r="L26" t="s">
        <v>2933</v>
      </c>
      <c r="M26">
        <f t="shared" si="0"/>
        <v>1</v>
      </c>
      <c r="N26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silverfish species, in years?</v>
      </c>
    </row>
    <row r="27" spans="1:14" x14ac:dyDescent="0.3">
      <c r="A27" t="s">
        <v>2832</v>
      </c>
      <c r="B27" t="s">
        <v>2833</v>
      </c>
      <c r="C27" t="s">
        <v>201</v>
      </c>
      <c r="D27" t="s">
        <v>2755</v>
      </c>
      <c r="E27" t="s">
        <v>2934</v>
      </c>
      <c r="F27" t="s">
        <v>25</v>
      </c>
      <c r="G27">
        <f>ROUND(species_lifeExpectancy[[#This Row],[value]],2)</f>
        <v>5</v>
      </c>
      <c r="H27" t="s">
        <v>1189</v>
      </c>
      <c r="I27" t="s">
        <v>57</v>
      </c>
      <c r="J27" t="s">
        <v>7</v>
      </c>
      <c r="K27" t="s">
        <v>2834</v>
      </c>
      <c r="L27" t="s">
        <v>2933</v>
      </c>
      <c r="M27">
        <f t="shared" si="0"/>
        <v>1</v>
      </c>
      <c r="N27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guinea pig species, in years?</v>
      </c>
    </row>
    <row r="28" spans="1:14" x14ac:dyDescent="0.3">
      <c r="A28" t="s">
        <v>2835</v>
      </c>
      <c r="B28" t="s">
        <v>2836</v>
      </c>
      <c r="C28" t="s">
        <v>201</v>
      </c>
      <c r="D28" t="s">
        <v>2755</v>
      </c>
      <c r="E28" t="s">
        <v>2934</v>
      </c>
      <c r="F28" t="s">
        <v>39</v>
      </c>
      <c r="G28">
        <f>ROUND(species_lifeExpectancy[[#This Row],[value]],2)</f>
        <v>10</v>
      </c>
      <c r="H28" t="s">
        <v>1189</v>
      </c>
      <c r="I28" t="s">
        <v>70</v>
      </c>
      <c r="J28" t="s">
        <v>7</v>
      </c>
      <c r="K28" t="s">
        <v>2837</v>
      </c>
      <c r="L28" t="s">
        <v>2933</v>
      </c>
      <c r="M28">
        <f t="shared" si="0"/>
        <v>1</v>
      </c>
      <c r="N28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adder species, in years?</v>
      </c>
    </row>
    <row r="29" spans="1:14" x14ac:dyDescent="0.3">
      <c r="A29" t="s">
        <v>2838</v>
      </c>
      <c r="B29" t="s">
        <v>2839</v>
      </c>
      <c r="C29" t="s">
        <v>201</v>
      </c>
      <c r="D29" t="s">
        <v>2755</v>
      </c>
      <c r="E29" t="s">
        <v>2934</v>
      </c>
      <c r="F29" t="s">
        <v>2840</v>
      </c>
      <c r="G29">
        <f>ROUND(species_lifeExpectancy[[#This Row],[value]],2)</f>
        <v>5.6</v>
      </c>
      <c r="H29" t="s">
        <v>1189</v>
      </c>
      <c r="I29" t="s">
        <v>92</v>
      </c>
      <c r="J29" t="s">
        <v>7</v>
      </c>
      <c r="K29" t="s">
        <v>2841</v>
      </c>
      <c r="L29" t="s">
        <v>2933</v>
      </c>
      <c r="M29">
        <f t="shared" si="0"/>
        <v>1</v>
      </c>
      <c r="N29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Common Firecrest species, in years?</v>
      </c>
    </row>
    <row r="30" spans="1:14" x14ac:dyDescent="0.3">
      <c r="A30" t="s">
        <v>2842</v>
      </c>
      <c r="B30" t="s">
        <v>2843</v>
      </c>
      <c r="C30" t="s">
        <v>201</v>
      </c>
      <c r="D30" t="s">
        <v>2755</v>
      </c>
      <c r="E30" t="s">
        <v>2934</v>
      </c>
      <c r="F30" t="s">
        <v>39</v>
      </c>
      <c r="G30">
        <f>ROUND(species_lifeExpectancy[[#This Row],[value]],2)</f>
        <v>10</v>
      </c>
      <c r="H30" t="s">
        <v>1189</v>
      </c>
      <c r="I30" t="s">
        <v>64</v>
      </c>
      <c r="J30" t="s">
        <v>7</v>
      </c>
      <c r="K30" t="s">
        <v>2844</v>
      </c>
      <c r="L30" t="s">
        <v>2933</v>
      </c>
      <c r="M30">
        <f t="shared" si="0"/>
        <v>1</v>
      </c>
      <c r="N30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Common Buzzard species, in years?</v>
      </c>
    </row>
    <row r="31" spans="1:14" x14ac:dyDescent="0.3">
      <c r="A31" t="s">
        <v>2845</v>
      </c>
      <c r="B31" t="s">
        <v>2846</v>
      </c>
      <c r="C31" t="s">
        <v>201</v>
      </c>
      <c r="D31" t="s">
        <v>2755</v>
      </c>
      <c r="E31" t="s">
        <v>2934</v>
      </c>
      <c r="F31" t="s">
        <v>146</v>
      </c>
      <c r="G31">
        <f>ROUND(species_lifeExpectancy[[#This Row],[value]],2)</f>
        <v>17</v>
      </c>
      <c r="H31" t="s">
        <v>919</v>
      </c>
      <c r="I31" t="s">
        <v>106</v>
      </c>
      <c r="J31" t="s">
        <v>7</v>
      </c>
      <c r="K31" t="s">
        <v>2847</v>
      </c>
      <c r="L31" t="s">
        <v>2933</v>
      </c>
      <c r="M31">
        <f t="shared" si="0"/>
        <v>1</v>
      </c>
      <c r="N31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Vespula germanica species, in days?</v>
      </c>
    </row>
    <row r="32" spans="1:14" x14ac:dyDescent="0.3">
      <c r="A32" t="s">
        <v>2848</v>
      </c>
      <c r="B32" t="s">
        <v>2849</v>
      </c>
      <c r="C32" t="s">
        <v>201</v>
      </c>
      <c r="D32" t="s">
        <v>2755</v>
      </c>
      <c r="E32" t="s">
        <v>2934</v>
      </c>
      <c r="F32" t="s">
        <v>25</v>
      </c>
      <c r="G32">
        <f>ROUND(species_lifeExpectancy[[#This Row],[value]],2)</f>
        <v>5</v>
      </c>
      <c r="H32" t="s">
        <v>1189</v>
      </c>
      <c r="I32" t="s">
        <v>57</v>
      </c>
      <c r="J32" t="s">
        <v>7</v>
      </c>
      <c r="K32" t="s">
        <v>2850</v>
      </c>
      <c r="L32" t="s">
        <v>2933</v>
      </c>
      <c r="M32">
        <f t="shared" si="0"/>
        <v>1</v>
      </c>
      <c r="N32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Mustela erminea species, in years?</v>
      </c>
    </row>
    <row r="33" spans="1:14" x14ac:dyDescent="0.3">
      <c r="A33" t="s">
        <v>2851</v>
      </c>
      <c r="B33" t="s">
        <v>2852</v>
      </c>
      <c r="C33" t="s">
        <v>201</v>
      </c>
      <c r="D33" t="s">
        <v>2755</v>
      </c>
      <c r="E33" t="s">
        <v>2934</v>
      </c>
      <c r="F33" t="s">
        <v>30</v>
      </c>
      <c r="G33">
        <f>ROUND(species_lifeExpectancy[[#This Row],[value]],2)</f>
        <v>13</v>
      </c>
      <c r="H33" t="s">
        <v>1189</v>
      </c>
      <c r="I33" t="s">
        <v>146</v>
      </c>
      <c r="J33" t="s">
        <v>7</v>
      </c>
      <c r="K33" t="s">
        <v>2795</v>
      </c>
      <c r="L33" t="s">
        <v>2933</v>
      </c>
      <c r="M33">
        <f t="shared" si="0"/>
        <v>1</v>
      </c>
      <c r="N33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Hediste diversicolor species, in years?</v>
      </c>
    </row>
    <row r="34" spans="1:14" x14ac:dyDescent="0.3">
      <c r="A34" t="s">
        <v>2853</v>
      </c>
      <c r="B34" t="s">
        <v>2854</v>
      </c>
      <c r="C34" t="s">
        <v>201</v>
      </c>
      <c r="D34" t="s">
        <v>2755</v>
      </c>
      <c r="E34" t="s">
        <v>2934</v>
      </c>
      <c r="F34" t="s">
        <v>23</v>
      </c>
      <c r="G34">
        <f>ROUND(species_lifeExpectancy[[#This Row],[value]],2)</f>
        <v>4</v>
      </c>
      <c r="H34" t="s">
        <v>1189</v>
      </c>
      <c r="I34" t="s">
        <v>137</v>
      </c>
      <c r="J34" t="s">
        <v>7</v>
      </c>
      <c r="K34" t="s">
        <v>2855</v>
      </c>
      <c r="L34" t="s">
        <v>2933</v>
      </c>
      <c r="M34">
        <f t="shared" ref="M34:M60" si="1">COUNTIF(B:B,B34)</f>
        <v>1</v>
      </c>
      <c r="N34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Western Barn Owl species, in years?</v>
      </c>
    </row>
    <row r="35" spans="1:14" x14ac:dyDescent="0.3">
      <c r="A35" t="s">
        <v>2856</v>
      </c>
      <c r="B35" t="s">
        <v>2857</v>
      </c>
      <c r="C35" t="s">
        <v>201</v>
      </c>
      <c r="D35" t="s">
        <v>2755</v>
      </c>
      <c r="E35" t="s">
        <v>2934</v>
      </c>
      <c r="F35" t="s">
        <v>39</v>
      </c>
      <c r="G35">
        <f>ROUND(species_lifeExpectancy[[#This Row],[value]],2)</f>
        <v>10</v>
      </c>
      <c r="H35" t="s">
        <v>1189</v>
      </c>
      <c r="I35" t="s">
        <v>104</v>
      </c>
      <c r="J35" t="s">
        <v>7</v>
      </c>
      <c r="K35" t="s">
        <v>2858</v>
      </c>
      <c r="L35" t="s">
        <v>2933</v>
      </c>
      <c r="M35">
        <f t="shared" si="1"/>
        <v>1</v>
      </c>
      <c r="N35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Tilapia species, in years?</v>
      </c>
    </row>
    <row r="36" spans="1:14" x14ac:dyDescent="0.3">
      <c r="A36" t="s">
        <v>2859</v>
      </c>
      <c r="B36" t="s">
        <v>2860</v>
      </c>
      <c r="C36" t="s">
        <v>201</v>
      </c>
      <c r="D36" t="s">
        <v>2755</v>
      </c>
      <c r="E36" t="s">
        <v>2934</v>
      </c>
      <c r="F36" t="s">
        <v>27</v>
      </c>
      <c r="G36">
        <f>ROUND(species_lifeExpectancy[[#This Row],[value]],2)</f>
        <v>7</v>
      </c>
      <c r="H36" t="s">
        <v>1189</v>
      </c>
      <c r="I36" t="s">
        <v>625</v>
      </c>
      <c r="J36" t="s">
        <v>7</v>
      </c>
      <c r="K36" t="s">
        <v>2861</v>
      </c>
      <c r="L36" t="s">
        <v>2933</v>
      </c>
      <c r="M36">
        <f t="shared" si="1"/>
        <v>1</v>
      </c>
      <c r="N36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pike species, in years?</v>
      </c>
    </row>
    <row r="37" spans="1:14" x14ac:dyDescent="0.3">
      <c r="A37" t="s">
        <v>2862</v>
      </c>
      <c r="B37" t="s">
        <v>2863</v>
      </c>
      <c r="C37" t="s">
        <v>201</v>
      </c>
      <c r="D37" t="s">
        <v>2755</v>
      </c>
      <c r="E37" t="s">
        <v>2934</v>
      </c>
      <c r="F37" t="s">
        <v>25</v>
      </c>
      <c r="G37">
        <f>ROUND(species_lifeExpectancy[[#This Row],[value]],2)</f>
        <v>5</v>
      </c>
      <c r="H37" t="s">
        <v>1189</v>
      </c>
      <c r="I37" t="s">
        <v>399</v>
      </c>
      <c r="J37" t="s">
        <v>7</v>
      </c>
      <c r="K37" t="s">
        <v>2864</v>
      </c>
      <c r="L37" t="s">
        <v>2933</v>
      </c>
      <c r="M37">
        <f t="shared" si="1"/>
        <v>1</v>
      </c>
      <c r="N37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red fox species, in years?</v>
      </c>
    </row>
    <row r="38" spans="1:14" x14ac:dyDescent="0.3">
      <c r="A38" t="s">
        <v>2865</v>
      </c>
      <c r="B38" t="s">
        <v>2866</v>
      </c>
      <c r="C38" t="s">
        <v>201</v>
      </c>
      <c r="D38" t="s">
        <v>2755</v>
      </c>
      <c r="E38" t="s">
        <v>2934</v>
      </c>
      <c r="F38" t="s">
        <v>30</v>
      </c>
      <c r="G38">
        <f>ROUND(species_lifeExpectancy[[#This Row],[value]],2)</f>
        <v>13</v>
      </c>
      <c r="H38" t="s">
        <v>1189</v>
      </c>
      <c r="I38" t="s">
        <v>20</v>
      </c>
      <c r="J38" t="s">
        <v>7</v>
      </c>
      <c r="K38" t="s">
        <v>2867</v>
      </c>
      <c r="L38" t="s">
        <v>2933</v>
      </c>
      <c r="M38">
        <f t="shared" si="1"/>
        <v>1</v>
      </c>
      <c r="N38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Eteone longa species, in years?</v>
      </c>
    </row>
    <row r="39" spans="1:14" x14ac:dyDescent="0.3">
      <c r="A39" t="s">
        <v>2868</v>
      </c>
      <c r="B39" t="s">
        <v>2869</v>
      </c>
      <c r="C39" t="s">
        <v>201</v>
      </c>
      <c r="D39" t="s">
        <v>2755</v>
      </c>
      <c r="E39" t="s">
        <v>2934</v>
      </c>
      <c r="F39" t="s">
        <v>35</v>
      </c>
      <c r="G39">
        <f>ROUND(species_lifeExpectancy[[#This Row],[value]],2)</f>
        <v>20</v>
      </c>
      <c r="H39" t="s">
        <v>1189</v>
      </c>
      <c r="I39" t="s">
        <v>22</v>
      </c>
      <c r="J39" t="s">
        <v>7</v>
      </c>
      <c r="K39" t="s">
        <v>2870</v>
      </c>
      <c r="L39" t="s">
        <v>2933</v>
      </c>
      <c r="M39">
        <f t="shared" si="1"/>
        <v>1</v>
      </c>
      <c r="N39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black-capped squirrel monkey species, in years?</v>
      </c>
    </row>
    <row r="40" spans="1:14" x14ac:dyDescent="0.3">
      <c r="A40" t="s">
        <v>2871</v>
      </c>
      <c r="B40" t="s">
        <v>2872</v>
      </c>
      <c r="C40" t="s">
        <v>201</v>
      </c>
      <c r="D40" t="s">
        <v>2755</v>
      </c>
      <c r="E40" t="s">
        <v>2934</v>
      </c>
      <c r="F40" t="s">
        <v>104</v>
      </c>
      <c r="G40">
        <f>ROUND(species_lifeExpectancy[[#This Row],[value]],2)</f>
        <v>30</v>
      </c>
      <c r="H40" t="s">
        <v>1189</v>
      </c>
      <c r="I40" t="s">
        <v>632</v>
      </c>
      <c r="J40" t="s">
        <v>7</v>
      </c>
      <c r="K40" t="s">
        <v>2873</v>
      </c>
      <c r="L40" t="s">
        <v>2933</v>
      </c>
      <c r="M40">
        <f t="shared" si="1"/>
        <v>1</v>
      </c>
      <c r="N40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Varanus komodoensis species, in years?</v>
      </c>
    </row>
    <row r="41" spans="1:14" x14ac:dyDescent="0.3">
      <c r="A41" t="s">
        <v>2874</v>
      </c>
      <c r="B41" t="s">
        <v>2875</v>
      </c>
      <c r="C41" t="s">
        <v>201</v>
      </c>
      <c r="D41" t="s">
        <v>2755</v>
      </c>
      <c r="E41" t="s">
        <v>2934</v>
      </c>
      <c r="F41" t="s">
        <v>25</v>
      </c>
      <c r="G41">
        <f>ROUND(species_lifeExpectancy[[#This Row],[value]],2)</f>
        <v>5</v>
      </c>
      <c r="H41" t="s">
        <v>1189</v>
      </c>
      <c r="I41" t="s">
        <v>26</v>
      </c>
      <c r="J41" t="s">
        <v>7</v>
      </c>
      <c r="K41" t="s">
        <v>2876</v>
      </c>
      <c r="L41" t="s">
        <v>2933</v>
      </c>
      <c r="M41">
        <f t="shared" si="1"/>
        <v>1</v>
      </c>
      <c r="N41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Eunicidae species, in years?</v>
      </c>
    </row>
    <row r="42" spans="1:14" x14ac:dyDescent="0.3">
      <c r="A42" t="s">
        <v>2877</v>
      </c>
      <c r="B42" t="s">
        <v>2878</v>
      </c>
      <c r="C42" t="s">
        <v>201</v>
      </c>
      <c r="D42" t="s">
        <v>2755</v>
      </c>
      <c r="E42" t="s">
        <v>2934</v>
      </c>
      <c r="F42" t="s">
        <v>112</v>
      </c>
      <c r="G42">
        <f>ROUND(species_lifeExpectancy[[#This Row],[value]],2)</f>
        <v>25</v>
      </c>
      <c r="H42" t="s">
        <v>1189</v>
      </c>
      <c r="I42" t="s">
        <v>605</v>
      </c>
      <c r="J42" t="s">
        <v>7</v>
      </c>
      <c r="K42" t="s">
        <v>2879</v>
      </c>
      <c r="L42" t="s">
        <v>2933</v>
      </c>
      <c r="M42">
        <f t="shared" si="1"/>
        <v>1</v>
      </c>
      <c r="N42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Gadus morhua species, in years?</v>
      </c>
    </row>
    <row r="43" spans="1:14" x14ac:dyDescent="0.3">
      <c r="A43" t="s">
        <v>2880</v>
      </c>
      <c r="B43" t="s">
        <v>2881</v>
      </c>
      <c r="C43" t="s">
        <v>201</v>
      </c>
      <c r="D43" t="s">
        <v>2755</v>
      </c>
      <c r="E43" t="s">
        <v>2934</v>
      </c>
      <c r="F43" t="s">
        <v>41</v>
      </c>
      <c r="G43">
        <f>ROUND(species_lifeExpectancy[[#This Row],[value]],2)</f>
        <v>1</v>
      </c>
      <c r="H43" t="s">
        <v>2882</v>
      </c>
      <c r="I43" t="s">
        <v>105</v>
      </c>
      <c r="J43" t="s">
        <v>7</v>
      </c>
      <c r="K43" t="s">
        <v>2883</v>
      </c>
      <c r="L43" t="s">
        <v>2933</v>
      </c>
      <c r="M43">
        <f t="shared" si="1"/>
        <v>1</v>
      </c>
      <c r="N43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Actias luna species, in weeks?</v>
      </c>
    </row>
    <row r="44" spans="1:14" x14ac:dyDescent="0.3">
      <c r="A44" t="s">
        <v>2884</v>
      </c>
      <c r="B44" t="s">
        <v>2885</v>
      </c>
      <c r="C44" t="s">
        <v>201</v>
      </c>
      <c r="D44" t="s">
        <v>2755</v>
      </c>
      <c r="E44" t="s">
        <v>2934</v>
      </c>
      <c r="F44" t="s">
        <v>23</v>
      </c>
      <c r="G44">
        <f>ROUND(species_lifeExpectancy[[#This Row],[value]],2)</f>
        <v>4</v>
      </c>
      <c r="H44" t="s">
        <v>1189</v>
      </c>
      <c r="I44" t="s">
        <v>652</v>
      </c>
      <c r="J44" t="s">
        <v>7</v>
      </c>
      <c r="K44" t="s">
        <v>2886</v>
      </c>
      <c r="L44" t="s">
        <v>2933</v>
      </c>
      <c r="M44">
        <f t="shared" si="1"/>
        <v>1</v>
      </c>
      <c r="N44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Eurasian Sparrowhawk species, in years?</v>
      </c>
    </row>
    <row r="45" spans="1:14" x14ac:dyDescent="0.3">
      <c r="A45" t="s">
        <v>2887</v>
      </c>
      <c r="B45" t="s">
        <v>2888</v>
      </c>
      <c r="C45" t="s">
        <v>201</v>
      </c>
      <c r="D45" t="s">
        <v>2755</v>
      </c>
      <c r="E45" t="s">
        <v>2934</v>
      </c>
      <c r="F45" t="s">
        <v>41</v>
      </c>
      <c r="G45">
        <f>ROUND(species_lifeExpectancy[[#This Row],[value]],2)</f>
        <v>1</v>
      </c>
      <c r="H45" t="s">
        <v>1189</v>
      </c>
      <c r="I45" t="s">
        <v>39</v>
      </c>
      <c r="J45" t="s">
        <v>7</v>
      </c>
      <c r="K45" t="s">
        <v>2889</v>
      </c>
      <c r="L45" t="s">
        <v>2933</v>
      </c>
      <c r="M45">
        <f t="shared" si="1"/>
        <v>1</v>
      </c>
      <c r="N45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Polydora cilliata species, in years?</v>
      </c>
    </row>
    <row r="46" spans="1:14" x14ac:dyDescent="0.3">
      <c r="A46" t="s">
        <v>2890</v>
      </c>
      <c r="B46" t="s">
        <v>2891</v>
      </c>
      <c r="C46" t="s">
        <v>201</v>
      </c>
      <c r="D46" t="s">
        <v>2755</v>
      </c>
      <c r="E46" t="s">
        <v>2934</v>
      </c>
      <c r="F46" t="s">
        <v>30</v>
      </c>
      <c r="G46">
        <f>ROUND(species_lifeExpectancy[[#This Row],[value]],2)</f>
        <v>13</v>
      </c>
      <c r="H46" t="s">
        <v>1189</v>
      </c>
      <c r="I46" t="s">
        <v>15</v>
      </c>
      <c r="J46" t="s">
        <v>7</v>
      </c>
      <c r="K46" t="s">
        <v>2892</v>
      </c>
      <c r="L46" t="s">
        <v>2933</v>
      </c>
      <c r="M46">
        <f t="shared" si="1"/>
        <v>1</v>
      </c>
      <c r="N46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Hydroides dianthus species, in years?</v>
      </c>
    </row>
    <row r="47" spans="1:14" x14ac:dyDescent="0.3">
      <c r="A47" t="s">
        <v>2893</v>
      </c>
      <c r="B47" t="s">
        <v>2894</v>
      </c>
      <c r="C47" t="s">
        <v>201</v>
      </c>
      <c r="D47" t="s">
        <v>2755</v>
      </c>
      <c r="E47" t="s">
        <v>2934</v>
      </c>
      <c r="F47" t="s">
        <v>30</v>
      </c>
      <c r="G47">
        <f>ROUND(species_lifeExpectancy[[#This Row],[value]],2)</f>
        <v>13</v>
      </c>
      <c r="H47" t="s">
        <v>1189</v>
      </c>
      <c r="I47" t="s">
        <v>47</v>
      </c>
      <c r="J47" t="s">
        <v>7</v>
      </c>
      <c r="K47" t="s">
        <v>2895</v>
      </c>
      <c r="L47" t="s">
        <v>2933</v>
      </c>
      <c r="M47">
        <f t="shared" si="1"/>
        <v>1</v>
      </c>
      <c r="N47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Pectinaria koreni species, in years?</v>
      </c>
    </row>
    <row r="48" spans="1:14" x14ac:dyDescent="0.3">
      <c r="A48" t="s">
        <v>2896</v>
      </c>
      <c r="B48" t="s">
        <v>2897</v>
      </c>
      <c r="C48" t="s">
        <v>201</v>
      </c>
      <c r="D48" t="s">
        <v>2755</v>
      </c>
      <c r="E48" t="s">
        <v>2934</v>
      </c>
      <c r="F48" t="s">
        <v>41</v>
      </c>
      <c r="G48">
        <f>ROUND(species_lifeExpectancy[[#This Row],[value]],2)</f>
        <v>1</v>
      </c>
      <c r="H48" t="s">
        <v>1189</v>
      </c>
      <c r="I48" t="s">
        <v>25</v>
      </c>
      <c r="J48" t="s">
        <v>7</v>
      </c>
      <c r="K48" t="s">
        <v>2898</v>
      </c>
      <c r="L48" t="s">
        <v>2933</v>
      </c>
      <c r="M48">
        <f t="shared" si="1"/>
        <v>1</v>
      </c>
      <c r="N48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Streblospio shrubsolii species, in years?</v>
      </c>
    </row>
    <row r="49" spans="1:14" x14ac:dyDescent="0.3">
      <c r="A49" t="s">
        <v>2899</v>
      </c>
      <c r="B49" t="s">
        <v>2900</v>
      </c>
      <c r="C49" t="s">
        <v>201</v>
      </c>
      <c r="D49" t="s">
        <v>2755</v>
      </c>
      <c r="E49" t="s">
        <v>2934</v>
      </c>
      <c r="F49" t="s">
        <v>30</v>
      </c>
      <c r="G49">
        <f>ROUND(species_lifeExpectancy[[#This Row],[value]],2)</f>
        <v>13</v>
      </c>
      <c r="H49" t="s">
        <v>1189</v>
      </c>
      <c r="I49" t="s">
        <v>23</v>
      </c>
      <c r="J49" t="s">
        <v>7</v>
      </c>
      <c r="K49" t="s">
        <v>2901</v>
      </c>
      <c r="L49" t="s">
        <v>2933</v>
      </c>
      <c r="M49">
        <f t="shared" si="1"/>
        <v>1</v>
      </c>
      <c r="N49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Chaetozone species, in years?</v>
      </c>
    </row>
    <row r="50" spans="1:14" x14ac:dyDescent="0.3">
      <c r="A50" t="s">
        <v>2902</v>
      </c>
      <c r="B50" t="s">
        <v>2903</v>
      </c>
      <c r="C50" t="s">
        <v>201</v>
      </c>
      <c r="D50" t="s">
        <v>2755</v>
      </c>
      <c r="E50" t="s">
        <v>2934</v>
      </c>
      <c r="F50" t="s">
        <v>25</v>
      </c>
      <c r="G50">
        <f>ROUND(species_lifeExpectancy[[#This Row],[value]],2)</f>
        <v>5</v>
      </c>
      <c r="H50" t="s">
        <v>1189</v>
      </c>
      <c r="I50" t="s">
        <v>25</v>
      </c>
      <c r="J50" t="s">
        <v>7</v>
      </c>
      <c r="K50" t="s">
        <v>2904</v>
      </c>
      <c r="L50" t="s">
        <v>2933</v>
      </c>
      <c r="M50">
        <f t="shared" si="1"/>
        <v>1</v>
      </c>
      <c r="N50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Palola siciliensis species, in years?</v>
      </c>
    </row>
    <row r="51" spans="1:14" x14ac:dyDescent="0.3">
      <c r="A51" t="s">
        <v>2905</v>
      </c>
      <c r="B51" t="s">
        <v>2906</v>
      </c>
      <c r="C51" t="s">
        <v>201</v>
      </c>
      <c r="D51" t="s">
        <v>2755</v>
      </c>
      <c r="E51" t="s">
        <v>2934</v>
      </c>
      <c r="F51" t="s">
        <v>30</v>
      </c>
      <c r="G51">
        <f>ROUND(species_lifeExpectancy[[#This Row],[value]],2)</f>
        <v>13</v>
      </c>
      <c r="H51" t="s">
        <v>1189</v>
      </c>
      <c r="I51" t="s">
        <v>30</v>
      </c>
      <c r="J51" t="s">
        <v>7</v>
      </c>
      <c r="K51" t="s">
        <v>2770</v>
      </c>
      <c r="L51" t="s">
        <v>2933</v>
      </c>
      <c r="M51">
        <f t="shared" si="1"/>
        <v>1</v>
      </c>
      <c r="N51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Dorvilleidae species, in years?</v>
      </c>
    </row>
    <row r="52" spans="1:14" x14ac:dyDescent="0.3">
      <c r="A52" t="s">
        <v>2907</v>
      </c>
      <c r="B52" t="s">
        <v>2908</v>
      </c>
      <c r="C52" t="s">
        <v>201</v>
      </c>
      <c r="D52" t="s">
        <v>2755</v>
      </c>
      <c r="E52" t="s">
        <v>2934</v>
      </c>
      <c r="F52" t="s">
        <v>30</v>
      </c>
      <c r="G52">
        <f>ROUND(species_lifeExpectancy[[#This Row],[value]],2)</f>
        <v>13</v>
      </c>
      <c r="H52" t="s">
        <v>1189</v>
      </c>
      <c r="I52" t="s">
        <v>23</v>
      </c>
      <c r="J52" t="s">
        <v>7</v>
      </c>
      <c r="K52" t="s">
        <v>2909</v>
      </c>
      <c r="L52" t="s">
        <v>2933</v>
      </c>
      <c r="M52">
        <f t="shared" si="1"/>
        <v>1</v>
      </c>
      <c r="N52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Nereis falsa species, in years?</v>
      </c>
    </row>
    <row r="53" spans="1:14" x14ac:dyDescent="0.3">
      <c r="A53" t="s">
        <v>2910</v>
      </c>
      <c r="B53" t="s">
        <v>2911</v>
      </c>
      <c r="C53" t="s">
        <v>201</v>
      </c>
      <c r="D53" t="s">
        <v>2755</v>
      </c>
      <c r="E53" t="s">
        <v>2934</v>
      </c>
      <c r="F53" t="s">
        <v>41</v>
      </c>
      <c r="G53">
        <f>ROUND(species_lifeExpectancy[[#This Row],[value]],2)</f>
        <v>1</v>
      </c>
      <c r="H53" t="s">
        <v>1189</v>
      </c>
      <c r="I53" t="s">
        <v>25</v>
      </c>
      <c r="J53" t="s">
        <v>7</v>
      </c>
      <c r="K53" t="s">
        <v>2912</v>
      </c>
      <c r="L53" t="s">
        <v>2933</v>
      </c>
      <c r="M53">
        <f t="shared" si="1"/>
        <v>1</v>
      </c>
      <c r="N53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Armandia species, in years?</v>
      </c>
    </row>
    <row r="54" spans="1:14" x14ac:dyDescent="0.3">
      <c r="A54" t="s">
        <v>2913</v>
      </c>
      <c r="B54" t="s">
        <v>2914</v>
      </c>
      <c r="C54" t="s">
        <v>201</v>
      </c>
      <c r="D54" t="s">
        <v>2755</v>
      </c>
      <c r="E54" t="s">
        <v>2934</v>
      </c>
      <c r="F54" t="s">
        <v>30</v>
      </c>
      <c r="G54">
        <f>ROUND(species_lifeExpectancy[[#This Row],[value]],2)</f>
        <v>13</v>
      </c>
      <c r="H54" t="s">
        <v>1189</v>
      </c>
      <c r="I54" t="s">
        <v>23</v>
      </c>
      <c r="J54" t="s">
        <v>7</v>
      </c>
      <c r="K54" t="s">
        <v>2915</v>
      </c>
      <c r="L54" t="s">
        <v>2933</v>
      </c>
      <c r="M54">
        <f t="shared" si="1"/>
        <v>1</v>
      </c>
      <c r="N54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Armandia cirrhosa species, in years?</v>
      </c>
    </row>
    <row r="55" spans="1:14" x14ac:dyDescent="0.3">
      <c r="A55" t="s">
        <v>2916</v>
      </c>
      <c r="B55" t="s">
        <v>2917</v>
      </c>
      <c r="C55" t="s">
        <v>201</v>
      </c>
      <c r="D55" t="s">
        <v>2755</v>
      </c>
      <c r="E55" t="s">
        <v>2934</v>
      </c>
      <c r="F55" t="s">
        <v>81</v>
      </c>
      <c r="G55">
        <f>ROUND(species_lifeExpectancy[[#This Row],[value]],2)</f>
        <v>35</v>
      </c>
      <c r="H55" t="s">
        <v>1189</v>
      </c>
      <c r="I55" t="s">
        <v>20</v>
      </c>
      <c r="J55" t="s">
        <v>7</v>
      </c>
      <c r="K55" t="s">
        <v>2918</v>
      </c>
      <c r="L55" t="s">
        <v>2933</v>
      </c>
      <c r="M55">
        <f t="shared" si="1"/>
        <v>1</v>
      </c>
      <c r="N55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Eupolymnia nebulosa species, in years?</v>
      </c>
    </row>
    <row r="56" spans="1:14" x14ac:dyDescent="0.3">
      <c r="A56" t="s">
        <v>2919</v>
      </c>
      <c r="B56" t="s">
        <v>2920</v>
      </c>
      <c r="C56" t="s">
        <v>201</v>
      </c>
      <c r="D56" t="s">
        <v>2755</v>
      </c>
      <c r="E56" t="s">
        <v>2934</v>
      </c>
      <c r="F56" t="s">
        <v>2077</v>
      </c>
      <c r="G56">
        <f>ROUND(species_lifeExpectancy[[#This Row],[value]],2)</f>
        <v>3.1</v>
      </c>
      <c r="H56" t="s">
        <v>1189</v>
      </c>
      <c r="I56" t="s">
        <v>26</v>
      </c>
      <c r="J56" t="s">
        <v>7</v>
      </c>
      <c r="K56" t="s">
        <v>2921</v>
      </c>
      <c r="L56" t="s">
        <v>2933</v>
      </c>
      <c r="M56">
        <f t="shared" si="1"/>
        <v>1</v>
      </c>
      <c r="N56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Pale-headed Brushfinch species, in years?</v>
      </c>
    </row>
    <row r="57" spans="1:14" x14ac:dyDescent="0.3">
      <c r="A57" t="s">
        <v>2922</v>
      </c>
      <c r="B57" t="s">
        <v>2923</v>
      </c>
      <c r="C57" t="s">
        <v>201</v>
      </c>
      <c r="D57" t="s">
        <v>2755</v>
      </c>
      <c r="E57" t="s">
        <v>2934</v>
      </c>
      <c r="F57" t="s">
        <v>41</v>
      </c>
      <c r="G57">
        <f>ROUND(species_lifeExpectancy[[#This Row],[value]],2)</f>
        <v>1</v>
      </c>
      <c r="H57" t="s">
        <v>1189</v>
      </c>
      <c r="I57" t="s">
        <v>23</v>
      </c>
      <c r="J57" t="s">
        <v>7</v>
      </c>
      <c r="K57" t="s">
        <v>2801</v>
      </c>
      <c r="L57" t="s">
        <v>2933</v>
      </c>
      <c r="M57">
        <f t="shared" si="1"/>
        <v>1</v>
      </c>
      <c r="N57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Euclymene oerstedi species, in years?</v>
      </c>
    </row>
    <row r="58" spans="1:14" x14ac:dyDescent="0.3">
      <c r="A58" t="s">
        <v>2924</v>
      </c>
      <c r="B58" t="s">
        <v>2925</v>
      </c>
      <c r="C58" t="s">
        <v>201</v>
      </c>
      <c r="D58" t="s">
        <v>2755</v>
      </c>
      <c r="E58" t="s">
        <v>2934</v>
      </c>
      <c r="F58" t="s">
        <v>2926</v>
      </c>
      <c r="G58">
        <f>ROUND(species_lifeExpectancy[[#This Row],[value]],2)</f>
        <v>3.8</v>
      </c>
      <c r="H58" t="s">
        <v>1189</v>
      </c>
      <c r="I58" t="s">
        <v>146</v>
      </c>
      <c r="J58" t="s">
        <v>7</v>
      </c>
      <c r="K58" t="s">
        <v>2927</v>
      </c>
      <c r="L58" t="s">
        <v>2933</v>
      </c>
      <c r="M58">
        <f t="shared" si="1"/>
        <v>1</v>
      </c>
      <c r="N58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Yellow-striped Brush Finch species, in years?</v>
      </c>
    </row>
    <row r="59" spans="1:14" x14ac:dyDescent="0.3">
      <c r="A59" t="s">
        <v>2928</v>
      </c>
      <c r="B59" t="s">
        <v>2929</v>
      </c>
      <c r="C59" t="s">
        <v>201</v>
      </c>
      <c r="D59" t="s">
        <v>2755</v>
      </c>
      <c r="E59" t="s">
        <v>2934</v>
      </c>
      <c r="F59" t="s">
        <v>30</v>
      </c>
      <c r="G59">
        <f>ROUND(species_lifeExpectancy[[#This Row],[value]],2)</f>
        <v>13</v>
      </c>
      <c r="H59" t="s">
        <v>1189</v>
      </c>
      <c r="I59" t="s">
        <v>31</v>
      </c>
      <c r="J59" t="s">
        <v>7</v>
      </c>
      <c r="K59" t="s">
        <v>2901</v>
      </c>
      <c r="L59" t="s">
        <v>2933</v>
      </c>
      <c r="M59">
        <f t="shared" si="1"/>
        <v>1</v>
      </c>
      <c r="N59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Sabellides species, in years?</v>
      </c>
    </row>
    <row r="60" spans="1:14" x14ac:dyDescent="0.3">
      <c r="A60" t="s">
        <v>2930</v>
      </c>
      <c r="B60" t="s">
        <v>2931</v>
      </c>
      <c r="C60" t="s">
        <v>201</v>
      </c>
      <c r="D60" t="s">
        <v>2755</v>
      </c>
      <c r="E60" t="s">
        <v>2934</v>
      </c>
      <c r="F60" t="s">
        <v>41</v>
      </c>
      <c r="G60">
        <f>ROUND(species_lifeExpectancy[[#This Row],[value]],2)</f>
        <v>1</v>
      </c>
      <c r="H60" t="s">
        <v>1189</v>
      </c>
      <c r="I60" t="s">
        <v>25</v>
      </c>
      <c r="J60" t="s">
        <v>7</v>
      </c>
      <c r="K60" t="s">
        <v>2932</v>
      </c>
      <c r="L60" t="s">
        <v>2933</v>
      </c>
      <c r="M60">
        <f t="shared" si="1"/>
        <v>1</v>
      </c>
      <c r="N60" t="str">
        <f>"What is the " &amp; species_lifeExpectancy[[#This Row],[propertyLabel]] &amp; " " &amp; "of the " &amp; species_lifeExpectancy[[#This Row],[entityLabel]] &amp; " " &amp; species_lifeExpectancy[[#This Row],[entityType]] &amp; ", in " &amp; species_lifeExpectancy[[#This Row],[unitLabel]] &amp; "s?"</f>
        <v>What is the life expectancy of the Spio decoratus species, in years?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DCA0-79F9-4C69-B3FF-5ED0FD775ECE}">
  <dimension ref="A1:N175"/>
  <sheetViews>
    <sheetView workbookViewId="0">
      <selection activeCell="M6" sqref="M6"/>
    </sheetView>
  </sheetViews>
  <sheetFormatPr defaultRowHeight="14.4" x14ac:dyDescent="0.3"/>
  <cols>
    <col min="1" max="1" width="37" bestFit="1" customWidth="1"/>
    <col min="2" max="2" width="14.109375" bestFit="1" customWidth="1"/>
    <col min="3" max="3" width="10.6640625" bestFit="1" customWidth="1"/>
    <col min="4" max="4" width="36.44140625" bestFit="1" customWidth="1"/>
    <col min="5" max="5" width="14.88671875" bestFit="1" customWidth="1"/>
    <col min="6" max="6" width="10.6640625" bestFit="1" customWidth="1"/>
    <col min="7" max="8" width="10.6640625" customWidth="1"/>
    <col min="9" max="9" width="10.6640625" bestFit="1" customWidth="1"/>
    <col min="10" max="10" width="11" bestFit="1" customWidth="1"/>
    <col min="11" max="11" width="19.44140625" bestFit="1" customWidth="1"/>
    <col min="12" max="12" width="15.44140625" bestFit="1" customWidth="1"/>
    <col min="13" max="13" width="11.21875" bestFit="1" customWidth="1"/>
    <col min="14" max="14" width="66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11</v>
      </c>
      <c r="I1" t="s">
        <v>6</v>
      </c>
      <c r="J1" t="s">
        <v>8</v>
      </c>
      <c r="K1" t="s">
        <v>9</v>
      </c>
      <c r="L1" t="s">
        <v>12</v>
      </c>
      <c r="M1" t="s">
        <v>10</v>
      </c>
      <c r="N1" t="s">
        <v>13</v>
      </c>
    </row>
    <row r="2" spans="1:14" x14ac:dyDescent="0.3">
      <c r="A2" t="s">
        <v>212</v>
      </c>
      <c r="B2" t="s">
        <v>213</v>
      </c>
      <c r="C2" t="s">
        <v>201</v>
      </c>
      <c r="D2" t="s">
        <v>599</v>
      </c>
      <c r="E2" t="s">
        <v>885</v>
      </c>
      <c r="F2" t="s">
        <v>41</v>
      </c>
      <c r="G2">
        <f>ROUND(elements_atomicNumber[[#This Row],[value]],2)</f>
        <v>1</v>
      </c>
      <c r="H2" t="s">
        <v>886</v>
      </c>
      <c r="I2" t="s">
        <v>215</v>
      </c>
      <c r="J2" t="s">
        <v>7</v>
      </c>
      <c r="K2" t="s">
        <v>216</v>
      </c>
      <c r="L2" t="s">
        <v>598</v>
      </c>
      <c r="M2" s="2">
        <f t="shared" ref="M2:M33" si="0">COUNTIF(B:B,B2)</f>
        <v>1</v>
      </c>
      <c r="N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hydrogen chemical element?</v>
      </c>
    </row>
    <row r="3" spans="1:14" x14ac:dyDescent="0.3">
      <c r="A3" t="s">
        <v>234</v>
      </c>
      <c r="B3" t="s">
        <v>235</v>
      </c>
      <c r="C3" t="s">
        <v>201</v>
      </c>
      <c r="D3" t="s">
        <v>599</v>
      </c>
      <c r="E3" t="s">
        <v>885</v>
      </c>
      <c r="F3" t="s">
        <v>31</v>
      </c>
      <c r="G3">
        <f>ROUND(elements_atomicNumber[[#This Row],[value]],2)</f>
        <v>2</v>
      </c>
      <c r="H3" t="s">
        <v>886</v>
      </c>
      <c r="I3" t="s">
        <v>237</v>
      </c>
      <c r="J3" t="s">
        <v>7</v>
      </c>
      <c r="K3" t="s">
        <v>238</v>
      </c>
      <c r="L3" t="s">
        <v>598</v>
      </c>
      <c r="M3">
        <f t="shared" si="0"/>
        <v>1</v>
      </c>
      <c r="N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helium chemical element?</v>
      </c>
    </row>
    <row r="4" spans="1:14" x14ac:dyDescent="0.3">
      <c r="A4" t="s">
        <v>248</v>
      </c>
      <c r="B4" t="s">
        <v>249</v>
      </c>
      <c r="C4" t="s">
        <v>201</v>
      </c>
      <c r="D4" t="s">
        <v>599</v>
      </c>
      <c r="E4" t="s">
        <v>885</v>
      </c>
      <c r="F4" t="s">
        <v>44</v>
      </c>
      <c r="G4">
        <f>ROUND(elements_atomicNumber[[#This Row],[value]],2)</f>
        <v>3</v>
      </c>
      <c r="H4" t="s">
        <v>886</v>
      </c>
      <c r="I4" t="s">
        <v>251</v>
      </c>
      <c r="J4" t="s">
        <v>7</v>
      </c>
      <c r="K4" t="s">
        <v>252</v>
      </c>
      <c r="L4" t="s">
        <v>598</v>
      </c>
      <c r="M4">
        <f t="shared" si="0"/>
        <v>1</v>
      </c>
      <c r="N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lithium chemical element?</v>
      </c>
    </row>
    <row r="5" spans="1:14" x14ac:dyDescent="0.3">
      <c r="A5" t="s">
        <v>272</v>
      </c>
      <c r="B5" t="s">
        <v>273</v>
      </c>
      <c r="C5" t="s">
        <v>201</v>
      </c>
      <c r="D5" t="s">
        <v>599</v>
      </c>
      <c r="E5" t="s">
        <v>885</v>
      </c>
      <c r="F5" t="s">
        <v>23</v>
      </c>
      <c r="G5">
        <f>ROUND(elements_atomicNumber[[#This Row],[value]],2)</f>
        <v>4</v>
      </c>
      <c r="H5" t="s">
        <v>886</v>
      </c>
      <c r="I5" t="s">
        <v>275</v>
      </c>
      <c r="J5" t="s">
        <v>7</v>
      </c>
      <c r="K5" t="s">
        <v>276</v>
      </c>
      <c r="L5" t="s">
        <v>598</v>
      </c>
      <c r="M5">
        <f t="shared" si="0"/>
        <v>1</v>
      </c>
      <c r="N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beryllium chemical element?</v>
      </c>
    </row>
    <row r="6" spans="1:14" x14ac:dyDescent="0.3">
      <c r="A6" t="s">
        <v>317</v>
      </c>
      <c r="B6" t="s">
        <v>318</v>
      </c>
      <c r="C6" t="s">
        <v>201</v>
      </c>
      <c r="D6" t="s">
        <v>599</v>
      </c>
      <c r="E6" t="s">
        <v>885</v>
      </c>
      <c r="F6" t="s">
        <v>25</v>
      </c>
      <c r="G6">
        <f>ROUND(elements_atomicNumber[[#This Row],[value]],2)</f>
        <v>5</v>
      </c>
      <c r="H6" t="s">
        <v>886</v>
      </c>
      <c r="I6" t="s">
        <v>103</v>
      </c>
      <c r="J6" t="s">
        <v>7</v>
      </c>
      <c r="K6" t="s">
        <v>320</v>
      </c>
      <c r="L6" t="s">
        <v>598</v>
      </c>
      <c r="M6">
        <f t="shared" si="0"/>
        <v>1</v>
      </c>
      <c r="N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boron chemical element?</v>
      </c>
    </row>
    <row r="7" spans="1:14" x14ac:dyDescent="0.3">
      <c r="A7" t="s">
        <v>230</v>
      </c>
      <c r="B7" t="s">
        <v>231</v>
      </c>
      <c r="C7" t="s">
        <v>201</v>
      </c>
      <c r="D7" t="s">
        <v>599</v>
      </c>
      <c r="E7" t="s">
        <v>885</v>
      </c>
      <c r="F7" t="s">
        <v>15</v>
      </c>
      <c r="G7">
        <f>ROUND(elements_atomicNumber[[#This Row],[value]],2)</f>
        <v>6</v>
      </c>
      <c r="H7" t="s">
        <v>886</v>
      </c>
      <c r="I7" t="s">
        <v>119</v>
      </c>
      <c r="J7" t="s">
        <v>7</v>
      </c>
      <c r="K7" t="s">
        <v>233</v>
      </c>
      <c r="L7" t="s">
        <v>598</v>
      </c>
      <c r="M7">
        <f t="shared" si="0"/>
        <v>1</v>
      </c>
      <c r="N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carbon chemical element?</v>
      </c>
    </row>
    <row r="8" spans="1:14" x14ac:dyDescent="0.3">
      <c r="A8" t="s">
        <v>243</v>
      </c>
      <c r="B8" t="s">
        <v>244</v>
      </c>
      <c r="C8" t="s">
        <v>201</v>
      </c>
      <c r="D8" t="s">
        <v>599</v>
      </c>
      <c r="E8" t="s">
        <v>885</v>
      </c>
      <c r="F8" t="s">
        <v>27</v>
      </c>
      <c r="G8">
        <f>ROUND(elements_atomicNumber[[#This Row],[value]],2)</f>
        <v>7</v>
      </c>
      <c r="H8" t="s">
        <v>886</v>
      </c>
      <c r="I8" t="s">
        <v>246</v>
      </c>
      <c r="J8" t="s">
        <v>7</v>
      </c>
      <c r="K8" t="s">
        <v>247</v>
      </c>
      <c r="L8" t="s">
        <v>598</v>
      </c>
      <c r="M8">
        <f t="shared" si="0"/>
        <v>1</v>
      </c>
      <c r="N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nitrogen chemical element?</v>
      </c>
    </row>
    <row r="9" spans="1:14" x14ac:dyDescent="0.3">
      <c r="A9" t="s">
        <v>217</v>
      </c>
      <c r="B9" t="s">
        <v>218</v>
      </c>
      <c r="C9" t="s">
        <v>201</v>
      </c>
      <c r="D9" t="s">
        <v>599</v>
      </c>
      <c r="E9" t="s">
        <v>885</v>
      </c>
      <c r="F9" t="s">
        <v>20</v>
      </c>
      <c r="G9">
        <f>ROUND(elements_atomicNumber[[#This Row],[value]],2)</f>
        <v>8</v>
      </c>
      <c r="H9" t="s">
        <v>886</v>
      </c>
      <c r="I9" t="s">
        <v>21</v>
      </c>
      <c r="J9" t="s">
        <v>7</v>
      </c>
      <c r="K9" t="s">
        <v>220</v>
      </c>
      <c r="L9" t="s">
        <v>598</v>
      </c>
      <c r="M9">
        <f t="shared" si="0"/>
        <v>1</v>
      </c>
      <c r="N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oxygen chemical element?</v>
      </c>
    </row>
    <row r="10" spans="1:14" x14ac:dyDescent="0.3">
      <c r="A10" t="s">
        <v>308</v>
      </c>
      <c r="B10" t="s">
        <v>309</v>
      </c>
      <c r="C10" t="s">
        <v>201</v>
      </c>
      <c r="D10" t="s">
        <v>599</v>
      </c>
      <c r="E10" t="s">
        <v>885</v>
      </c>
      <c r="F10" t="s">
        <v>18</v>
      </c>
      <c r="G10">
        <f>ROUND(elements_atomicNumber[[#This Row],[value]],2)</f>
        <v>9</v>
      </c>
      <c r="H10" t="s">
        <v>886</v>
      </c>
      <c r="I10" t="s">
        <v>311</v>
      </c>
      <c r="J10" t="s">
        <v>7</v>
      </c>
      <c r="K10" t="s">
        <v>312</v>
      </c>
      <c r="L10" t="s">
        <v>598</v>
      </c>
      <c r="M10">
        <f t="shared" si="0"/>
        <v>1</v>
      </c>
      <c r="N1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fluorine chemical element?</v>
      </c>
    </row>
    <row r="11" spans="1:14" x14ac:dyDescent="0.3">
      <c r="A11" t="s">
        <v>286</v>
      </c>
      <c r="B11" t="s">
        <v>287</v>
      </c>
      <c r="C11" t="s">
        <v>201</v>
      </c>
      <c r="D11" t="s">
        <v>599</v>
      </c>
      <c r="E11" t="s">
        <v>885</v>
      </c>
      <c r="F11" t="s">
        <v>39</v>
      </c>
      <c r="G11">
        <f>ROUND(elements_atomicNumber[[#This Row],[value]],2)</f>
        <v>10</v>
      </c>
      <c r="H11" t="s">
        <v>886</v>
      </c>
      <c r="I11" t="s">
        <v>289</v>
      </c>
      <c r="J11" t="s">
        <v>7</v>
      </c>
      <c r="K11" t="s">
        <v>290</v>
      </c>
      <c r="L11" t="s">
        <v>598</v>
      </c>
      <c r="M11">
        <f t="shared" si="0"/>
        <v>1</v>
      </c>
      <c r="N1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neon chemical element?</v>
      </c>
    </row>
    <row r="12" spans="1:14" x14ac:dyDescent="0.3">
      <c r="A12" t="s">
        <v>277</v>
      </c>
      <c r="B12" t="s">
        <v>278</v>
      </c>
      <c r="C12" t="s">
        <v>201</v>
      </c>
      <c r="D12" t="s">
        <v>599</v>
      </c>
      <c r="E12" t="s">
        <v>885</v>
      </c>
      <c r="F12" t="s">
        <v>29</v>
      </c>
      <c r="G12">
        <f>ROUND(elements_atomicNumber[[#This Row],[value]],2)</f>
        <v>11</v>
      </c>
      <c r="H12" t="s">
        <v>886</v>
      </c>
      <c r="I12" t="s">
        <v>275</v>
      </c>
      <c r="J12" t="s">
        <v>7</v>
      </c>
      <c r="K12" t="s">
        <v>280</v>
      </c>
      <c r="L12" t="s">
        <v>598</v>
      </c>
      <c r="M12">
        <f t="shared" si="0"/>
        <v>1</v>
      </c>
      <c r="N1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sodium chemical element?</v>
      </c>
    </row>
    <row r="13" spans="1:14" x14ac:dyDescent="0.3">
      <c r="A13" t="s">
        <v>321</v>
      </c>
      <c r="B13" t="s">
        <v>322</v>
      </c>
      <c r="C13" t="s">
        <v>201</v>
      </c>
      <c r="D13" t="s">
        <v>599</v>
      </c>
      <c r="E13" t="s">
        <v>885</v>
      </c>
      <c r="F13" t="s">
        <v>28</v>
      </c>
      <c r="G13">
        <f>ROUND(elements_atomicNumber[[#This Row],[value]],2)</f>
        <v>12</v>
      </c>
      <c r="H13" t="s">
        <v>886</v>
      </c>
      <c r="I13" t="s">
        <v>103</v>
      </c>
      <c r="J13" t="s">
        <v>7</v>
      </c>
      <c r="K13" t="s">
        <v>324</v>
      </c>
      <c r="L13" t="s">
        <v>598</v>
      </c>
      <c r="M13">
        <f t="shared" si="0"/>
        <v>1</v>
      </c>
      <c r="N1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magnesium chemical element?</v>
      </c>
    </row>
    <row r="14" spans="1:14" x14ac:dyDescent="0.3">
      <c r="A14" t="s">
        <v>239</v>
      </c>
      <c r="B14" t="s">
        <v>240</v>
      </c>
      <c r="C14" t="s">
        <v>201</v>
      </c>
      <c r="D14" t="s">
        <v>599</v>
      </c>
      <c r="E14" t="s">
        <v>885</v>
      </c>
      <c r="F14" t="s">
        <v>30</v>
      </c>
      <c r="G14">
        <f>ROUND(elements_atomicNumber[[#This Row],[value]],2)</f>
        <v>13</v>
      </c>
      <c r="H14" t="s">
        <v>886</v>
      </c>
      <c r="I14" t="s">
        <v>78</v>
      </c>
      <c r="J14" t="s">
        <v>7</v>
      </c>
      <c r="K14" t="s">
        <v>242</v>
      </c>
      <c r="L14" t="s">
        <v>598</v>
      </c>
      <c r="M14">
        <f t="shared" si="0"/>
        <v>1</v>
      </c>
      <c r="N1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aluminium chemical element?</v>
      </c>
    </row>
    <row r="15" spans="1:14" x14ac:dyDescent="0.3">
      <c r="A15" t="s">
        <v>300</v>
      </c>
      <c r="B15" t="s">
        <v>301</v>
      </c>
      <c r="C15" t="s">
        <v>201</v>
      </c>
      <c r="D15" t="s">
        <v>599</v>
      </c>
      <c r="E15" t="s">
        <v>885</v>
      </c>
      <c r="F15" t="s">
        <v>34</v>
      </c>
      <c r="G15">
        <f>ROUND(elements_atomicNumber[[#This Row],[value]],2)</f>
        <v>14</v>
      </c>
      <c r="H15" t="s">
        <v>886</v>
      </c>
      <c r="I15" t="s">
        <v>48</v>
      </c>
      <c r="J15" t="s">
        <v>7</v>
      </c>
      <c r="K15" t="s">
        <v>303</v>
      </c>
      <c r="L15" t="s">
        <v>598</v>
      </c>
      <c r="M15">
        <f t="shared" si="0"/>
        <v>1</v>
      </c>
      <c r="N1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silicon chemical element?</v>
      </c>
    </row>
    <row r="16" spans="1:14" x14ac:dyDescent="0.3">
      <c r="A16" t="s">
        <v>291</v>
      </c>
      <c r="B16" t="s">
        <v>292</v>
      </c>
      <c r="C16" t="s">
        <v>201</v>
      </c>
      <c r="D16" t="s">
        <v>599</v>
      </c>
      <c r="E16" t="s">
        <v>885</v>
      </c>
      <c r="F16" t="s">
        <v>17</v>
      </c>
      <c r="G16">
        <f>ROUND(elements_atomicNumber[[#This Row],[value]],2)</f>
        <v>15</v>
      </c>
      <c r="H16" t="s">
        <v>886</v>
      </c>
      <c r="I16" t="s">
        <v>294</v>
      </c>
      <c r="J16" t="s">
        <v>7</v>
      </c>
      <c r="K16" t="s">
        <v>295</v>
      </c>
      <c r="L16" t="s">
        <v>598</v>
      </c>
      <c r="M16">
        <f t="shared" si="0"/>
        <v>1</v>
      </c>
      <c r="N1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phosphorus chemical element?</v>
      </c>
    </row>
    <row r="17" spans="1:14" x14ac:dyDescent="0.3">
      <c r="A17" t="s">
        <v>253</v>
      </c>
      <c r="B17" t="s">
        <v>254</v>
      </c>
      <c r="C17" t="s">
        <v>201</v>
      </c>
      <c r="D17" t="s">
        <v>599</v>
      </c>
      <c r="E17" t="s">
        <v>885</v>
      </c>
      <c r="F17" t="s">
        <v>26</v>
      </c>
      <c r="G17">
        <f>ROUND(elements_atomicNumber[[#This Row],[value]],2)</f>
        <v>16</v>
      </c>
      <c r="H17" t="s">
        <v>886</v>
      </c>
      <c r="I17" t="s">
        <v>256</v>
      </c>
      <c r="J17" t="s">
        <v>7</v>
      </c>
      <c r="K17" t="s">
        <v>257</v>
      </c>
      <c r="L17" t="s">
        <v>598</v>
      </c>
      <c r="M17">
        <f t="shared" si="0"/>
        <v>1</v>
      </c>
      <c r="N1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sulfur chemical element?</v>
      </c>
    </row>
    <row r="18" spans="1:14" x14ac:dyDescent="0.3">
      <c r="A18" t="s">
        <v>313</v>
      </c>
      <c r="B18" t="s">
        <v>314</v>
      </c>
      <c r="C18" t="s">
        <v>201</v>
      </c>
      <c r="D18" t="s">
        <v>599</v>
      </c>
      <c r="E18" t="s">
        <v>885</v>
      </c>
      <c r="F18" t="s">
        <v>146</v>
      </c>
      <c r="G18">
        <f>ROUND(elements_atomicNumber[[#This Row],[value]],2)</f>
        <v>17</v>
      </c>
      <c r="H18" t="s">
        <v>886</v>
      </c>
      <c r="I18" t="s">
        <v>311</v>
      </c>
      <c r="J18" t="s">
        <v>7</v>
      </c>
      <c r="K18" t="s">
        <v>316</v>
      </c>
      <c r="L18" t="s">
        <v>598</v>
      </c>
      <c r="M18">
        <f t="shared" si="0"/>
        <v>1</v>
      </c>
      <c r="N1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chlorine chemical element?</v>
      </c>
    </row>
    <row r="19" spans="1:14" x14ac:dyDescent="0.3">
      <c r="A19" t="s">
        <v>329</v>
      </c>
      <c r="B19" t="s">
        <v>330</v>
      </c>
      <c r="C19" t="s">
        <v>201</v>
      </c>
      <c r="D19" t="s">
        <v>599</v>
      </c>
      <c r="E19" t="s">
        <v>885</v>
      </c>
      <c r="F19" t="s">
        <v>108</v>
      </c>
      <c r="G19">
        <f>ROUND(elements_atomicNumber[[#This Row],[value]],2)</f>
        <v>18</v>
      </c>
      <c r="H19" t="s">
        <v>886</v>
      </c>
      <c r="I19" t="s">
        <v>332</v>
      </c>
      <c r="J19" t="s">
        <v>7</v>
      </c>
      <c r="K19" t="s">
        <v>333</v>
      </c>
      <c r="L19" t="s">
        <v>598</v>
      </c>
      <c r="M19">
        <f t="shared" si="0"/>
        <v>1</v>
      </c>
      <c r="N1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argon chemical element?</v>
      </c>
    </row>
    <row r="20" spans="1:14" x14ac:dyDescent="0.3">
      <c r="A20" t="s">
        <v>325</v>
      </c>
      <c r="B20" t="s">
        <v>326</v>
      </c>
      <c r="C20" t="s">
        <v>201</v>
      </c>
      <c r="D20" t="s">
        <v>599</v>
      </c>
      <c r="E20" t="s">
        <v>885</v>
      </c>
      <c r="F20" t="s">
        <v>128</v>
      </c>
      <c r="G20">
        <f>ROUND(elements_atomicNumber[[#This Row],[value]],2)</f>
        <v>19</v>
      </c>
      <c r="H20" t="s">
        <v>886</v>
      </c>
      <c r="I20" t="s">
        <v>103</v>
      </c>
      <c r="J20" t="s">
        <v>7</v>
      </c>
      <c r="K20" t="s">
        <v>328</v>
      </c>
      <c r="L20" t="s">
        <v>598</v>
      </c>
      <c r="M20">
        <f t="shared" si="0"/>
        <v>1</v>
      </c>
      <c r="N2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potassium chemical element?</v>
      </c>
    </row>
    <row r="21" spans="1:14" x14ac:dyDescent="0.3">
      <c r="A21" t="s">
        <v>281</v>
      </c>
      <c r="B21" t="s">
        <v>282</v>
      </c>
      <c r="C21" t="s">
        <v>201</v>
      </c>
      <c r="D21" t="s">
        <v>599</v>
      </c>
      <c r="E21" t="s">
        <v>885</v>
      </c>
      <c r="F21" t="s">
        <v>35</v>
      </c>
      <c r="G21">
        <f>ROUND(elements_atomicNumber[[#This Row],[value]],2)</f>
        <v>20</v>
      </c>
      <c r="H21" t="s">
        <v>886</v>
      </c>
      <c r="I21" t="s">
        <v>284</v>
      </c>
      <c r="J21" t="s">
        <v>7</v>
      </c>
      <c r="K21" t="s">
        <v>285</v>
      </c>
      <c r="L21" t="s">
        <v>598</v>
      </c>
      <c r="M21">
        <f t="shared" si="0"/>
        <v>1</v>
      </c>
      <c r="N2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calcium chemical element?</v>
      </c>
    </row>
    <row r="22" spans="1:14" x14ac:dyDescent="0.3">
      <c r="A22" t="s">
        <v>413</v>
      </c>
      <c r="B22" t="s">
        <v>414</v>
      </c>
      <c r="C22" t="s">
        <v>201</v>
      </c>
      <c r="D22" t="s">
        <v>599</v>
      </c>
      <c r="E22" t="s">
        <v>885</v>
      </c>
      <c r="F22" t="s">
        <v>16</v>
      </c>
      <c r="G22">
        <f>ROUND(elements_atomicNumber[[#This Row],[value]],2)</f>
        <v>21</v>
      </c>
      <c r="H22" t="s">
        <v>886</v>
      </c>
      <c r="I22" t="s">
        <v>416</v>
      </c>
      <c r="J22" t="s">
        <v>7</v>
      </c>
      <c r="K22" t="s">
        <v>417</v>
      </c>
      <c r="L22" t="s">
        <v>598</v>
      </c>
      <c r="M22">
        <f t="shared" si="0"/>
        <v>1</v>
      </c>
      <c r="N2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scandium chemical element?</v>
      </c>
    </row>
    <row r="23" spans="1:14" x14ac:dyDescent="0.3">
      <c r="A23" t="s">
        <v>334</v>
      </c>
      <c r="B23" t="s">
        <v>335</v>
      </c>
      <c r="C23" t="s">
        <v>201</v>
      </c>
      <c r="D23" t="s">
        <v>599</v>
      </c>
      <c r="E23" t="s">
        <v>885</v>
      </c>
      <c r="F23" t="s">
        <v>124</v>
      </c>
      <c r="G23">
        <f>ROUND(elements_atomicNumber[[#This Row],[value]],2)</f>
        <v>22</v>
      </c>
      <c r="H23" t="s">
        <v>886</v>
      </c>
      <c r="I23" t="s">
        <v>337</v>
      </c>
      <c r="J23" t="s">
        <v>7</v>
      </c>
      <c r="K23" t="s">
        <v>338</v>
      </c>
      <c r="L23" t="s">
        <v>598</v>
      </c>
      <c r="M23">
        <f t="shared" si="0"/>
        <v>1</v>
      </c>
      <c r="N2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titanium chemical element?</v>
      </c>
    </row>
    <row r="24" spans="1:14" x14ac:dyDescent="0.3">
      <c r="A24" t="s">
        <v>378</v>
      </c>
      <c r="B24" t="s">
        <v>379</v>
      </c>
      <c r="C24" t="s">
        <v>201</v>
      </c>
      <c r="D24" t="s">
        <v>599</v>
      </c>
      <c r="E24" t="s">
        <v>885</v>
      </c>
      <c r="F24" t="s">
        <v>109</v>
      </c>
      <c r="G24">
        <f>ROUND(elements_atomicNumber[[#This Row],[value]],2)</f>
        <v>23</v>
      </c>
      <c r="H24" t="s">
        <v>886</v>
      </c>
      <c r="I24" t="s">
        <v>51</v>
      </c>
      <c r="J24" t="s">
        <v>7</v>
      </c>
      <c r="K24" t="s">
        <v>381</v>
      </c>
      <c r="L24" t="s">
        <v>598</v>
      </c>
      <c r="M24">
        <f t="shared" si="0"/>
        <v>1</v>
      </c>
      <c r="N2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vanadium chemical element?</v>
      </c>
    </row>
    <row r="25" spans="1:14" x14ac:dyDescent="0.3">
      <c r="A25" t="s">
        <v>339</v>
      </c>
      <c r="B25" t="s">
        <v>340</v>
      </c>
      <c r="C25" t="s">
        <v>201</v>
      </c>
      <c r="D25" t="s">
        <v>599</v>
      </c>
      <c r="E25" t="s">
        <v>885</v>
      </c>
      <c r="F25" t="s">
        <v>110</v>
      </c>
      <c r="G25">
        <f>ROUND(elements_atomicNumber[[#This Row],[value]],2)</f>
        <v>24</v>
      </c>
      <c r="H25" t="s">
        <v>886</v>
      </c>
      <c r="I25" t="s">
        <v>19</v>
      </c>
      <c r="J25" t="s">
        <v>7</v>
      </c>
      <c r="K25" t="s">
        <v>342</v>
      </c>
      <c r="L25" t="s">
        <v>598</v>
      </c>
      <c r="M25">
        <f t="shared" si="0"/>
        <v>1</v>
      </c>
      <c r="N2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chromium chemical element?</v>
      </c>
    </row>
    <row r="26" spans="1:14" x14ac:dyDescent="0.3">
      <c r="A26" t="s">
        <v>351</v>
      </c>
      <c r="B26" t="s">
        <v>352</v>
      </c>
      <c r="C26" t="s">
        <v>201</v>
      </c>
      <c r="D26" t="s">
        <v>599</v>
      </c>
      <c r="E26" t="s">
        <v>885</v>
      </c>
      <c r="F26" t="s">
        <v>112</v>
      </c>
      <c r="G26">
        <f>ROUND(elements_atomicNumber[[#This Row],[value]],2)</f>
        <v>25</v>
      </c>
      <c r="H26" t="s">
        <v>886</v>
      </c>
      <c r="I26" t="s">
        <v>354</v>
      </c>
      <c r="J26" t="s">
        <v>7</v>
      </c>
      <c r="K26" t="s">
        <v>355</v>
      </c>
      <c r="L26" t="s">
        <v>598</v>
      </c>
      <c r="M26">
        <f t="shared" si="0"/>
        <v>1</v>
      </c>
      <c r="N2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manganese chemical element?</v>
      </c>
    </row>
    <row r="27" spans="1:14" x14ac:dyDescent="0.3">
      <c r="A27" t="s">
        <v>207</v>
      </c>
      <c r="B27" t="s">
        <v>208</v>
      </c>
      <c r="C27" t="s">
        <v>201</v>
      </c>
      <c r="D27" t="s">
        <v>599</v>
      </c>
      <c r="E27" t="s">
        <v>885</v>
      </c>
      <c r="F27" t="s">
        <v>111</v>
      </c>
      <c r="G27">
        <f>ROUND(elements_atomicNumber[[#This Row],[value]],2)</f>
        <v>26</v>
      </c>
      <c r="H27" t="s">
        <v>886</v>
      </c>
      <c r="I27" t="s">
        <v>210</v>
      </c>
      <c r="J27" t="s">
        <v>7</v>
      </c>
      <c r="K27" t="s">
        <v>211</v>
      </c>
      <c r="L27" t="s">
        <v>598</v>
      </c>
      <c r="M27">
        <f t="shared" si="0"/>
        <v>1</v>
      </c>
      <c r="N2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iron chemical element?</v>
      </c>
    </row>
    <row r="28" spans="1:14" x14ac:dyDescent="0.3">
      <c r="A28" t="s">
        <v>356</v>
      </c>
      <c r="B28" t="s">
        <v>357</v>
      </c>
      <c r="C28" t="s">
        <v>201</v>
      </c>
      <c r="D28" t="s">
        <v>599</v>
      </c>
      <c r="E28" t="s">
        <v>885</v>
      </c>
      <c r="F28" t="s">
        <v>116</v>
      </c>
      <c r="G28">
        <f>ROUND(elements_atomicNumber[[#This Row],[value]],2)</f>
        <v>27</v>
      </c>
      <c r="H28" t="s">
        <v>886</v>
      </c>
      <c r="I28" t="s">
        <v>354</v>
      </c>
      <c r="J28" t="s">
        <v>7</v>
      </c>
      <c r="K28" t="s">
        <v>359</v>
      </c>
      <c r="L28" t="s">
        <v>598</v>
      </c>
      <c r="M28">
        <f t="shared" si="0"/>
        <v>1</v>
      </c>
      <c r="N2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cobalt chemical element?</v>
      </c>
    </row>
    <row r="29" spans="1:14" x14ac:dyDescent="0.3">
      <c r="A29" t="s">
        <v>360</v>
      </c>
      <c r="B29" t="s">
        <v>361</v>
      </c>
      <c r="C29" t="s">
        <v>201</v>
      </c>
      <c r="D29" t="s">
        <v>599</v>
      </c>
      <c r="E29" t="s">
        <v>885</v>
      </c>
      <c r="F29" t="s">
        <v>105</v>
      </c>
      <c r="G29">
        <f>ROUND(elements_atomicNumber[[#This Row],[value]],2)</f>
        <v>28</v>
      </c>
      <c r="H29" t="s">
        <v>886</v>
      </c>
      <c r="I29" t="s">
        <v>354</v>
      </c>
      <c r="J29" t="s">
        <v>7</v>
      </c>
      <c r="K29" t="s">
        <v>363</v>
      </c>
      <c r="L29" t="s">
        <v>598</v>
      </c>
      <c r="M29">
        <f t="shared" si="0"/>
        <v>1</v>
      </c>
      <c r="N2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nickel chemical element?</v>
      </c>
    </row>
    <row r="30" spans="1:14" x14ac:dyDescent="0.3">
      <c r="A30" t="s">
        <v>225</v>
      </c>
      <c r="B30" t="s">
        <v>226</v>
      </c>
      <c r="C30" t="s">
        <v>201</v>
      </c>
      <c r="D30" t="s">
        <v>599</v>
      </c>
      <c r="E30" t="s">
        <v>885</v>
      </c>
      <c r="F30" t="s">
        <v>168</v>
      </c>
      <c r="G30">
        <f>ROUND(elements_atomicNumber[[#This Row],[value]],2)</f>
        <v>29</v>
      </c>
      <c r="H30" t="s">
        <v>886</v>
      </c>
      <c r="I30" t="s">
        <v>228</v>
      </c>
      <c r="J30" t="s">
        <v>7</v>
      </c>
      <c r="K30" t="s">
        <v>229</v>
      </c>
      <c r="L30" t="s">
        <v>598</v>
      </c>
      <c r="M30">
        <f t="shared" si="0"/>
        <v>1</v>
      </c>
      <c r="N3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copper chemical element?</v>
      </c>
    </row>
    <row r="31" spans="1:14" x14ac:dyDescent="0.3">
      <c r="A31" t="s">
        <v>304</v>
      </c>
      <c r="B31" t="s">
        <v>305</v>
      </c>
      <c r="C31" t="s">
        <v>201</v>
      </c>
      <c r="D31" t="s">
        <v>599</v>
      </c>
      <c r="E31" t="s">
        <v>885</v>
      </c>
      <c r="F31" t="s">
        <v>104</v>
      </c>
      <c r="G31">
        <f>ROUND(elements_atomicNumber[[#This Row],[value]],2)</f>
        <v>30</v>
      </c>
      <c r="H31" t="s">
        <v>886</v>
      </c>
      <c r="I31" t="s">
        <v>48</v>
      </c>
      <c r="J31" t="s">
        <v>7</v>
      </c>
      <c r="K31" t="s">
        <v>307</v>
      </c>
      <c r="L31" t="s">
        <v>598</v>
      </c>
      <c r="M31">
        <f t="shared" si="0"/>
        <v>1</v>
      </c>
      <c r="N3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zinc chemical element?</v>
      </c>
    </row>
    <row r="32" spans="1:14" x14ac:dyDescent="0.3">
      <c r="A32" t="s">
        <v>382</v>
      </c>
      <c r="B32" t="s">
        <v>383</v>
      </c>
      <c r="C32" t="s">
        <v>201</v>
      </c>
      <c r="D32" t="s">
        <v>599</v>
      </c>
      <c r="E32" t="s">
        <v>885</v>
      </c>
      <c r="F32" t="s">
        <v>22</v>
      </c>
      <c r="G32">
        <f>ROUND(elements_atomicNumber[[#This Row],[value]],2)</f>
        <v>31</v>
      </c>
      <c r="H32" t="s">
        <v>886</v>
      </c>
      <c r="I32" t="s">
        <v>385</v>
      </c>
      <c r="J32" t="s">
        <v>7</v>
      </c>
      <c r="K32" t="s">
        <v>386</v>
      </c>
      <c r="L32" t="s">
        <v>598</v>
      </c>
      <c r="M32">
        <f t="shared" si="0"/>
        <v>1</v>
      </c>
      <c r="N3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gallium chemical element?</v>
      </c>
    </row>
    <row r="33" spans="1:14" x14ac:dyDescent="0.3">
      <c r="A33" t="s">
        <v>435</v>
      </c>
      <c r="B33" t="s">
        <v>436</v>
      </c>
      <c r="C33" t="s">
        <v>201</v>
      </c>
      <c r="D33" t="s">
        <v>599</v>
      </c>
      <c r="E33" t="s">
        <v>885</v>
      </c>
      <c r="F33" t="s">
        <v>166</v>
      </c>
      <c r="G33">
        <f>ROUND(elements_atomicNumber[[#This Row],[value]],2)</f>
        <v>32</v>
      </c>
      <c r="H33" t="s">
        <v>886</v>
      </c>
      <c r="I33" t="s">
        <v>438</v>
      </c>
      <c r="J33" t="s">
        <v>7</v>
      </c>
      <c r="K33" t="s">
        <v>439</v>
      </c>
      <c r="L33" t="s">
        <v>598</v>
      </c>
      <c r="M33">
        <f t="shared" si="0"/>
        <v>1</v>
      </c>
      <c r="N3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germanium chemical element?</v>
      </c>
    </row>
    <row r="34" spans="1:14" x14ac:dyDescent="0.3">
      <c r="A34" t="s">
        <v>343</v>
      </c>
      <c r="B34" t="s">
        <v>344</v>
      </c>
      <c r="C34" t="s">
        <v>201</v>
      </c>
      <c r="D34" t="s">
        <v>599</v>
      </c>
      <c r="E34" t="s">
        <v>885</v>
      </c>
      <c r="F34" t="s">
        <v>37</v>
      </c>
      <c r="G34">
        <f>ROUND(elements_atomicNumber[[#This Row],[value]],2)</f>
        <v>33</v>
      </c>
      <c r="H34" t="s">
        <v>886</v>
      </c>
      <c r="I34" t="s">
        <v>19</v>
      </c>
      <c r="J34" t="s">
        <v>7</v>
      </c>
      <c r="K34" t="s">
        <v>346</v>
      </c>
      <c r="L34" t="s">
        <v>598</v>
      </c>
      <c r="M34">
        <f t="shared" ref="M34:M65" si="1">COUNTIF(B:B,B34)</f>
        <v>1</v>
      </c>
      <c r="N3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arsenic chemical element?</v>
      </c>
    </row>
    <row r="35" spans="1:14" x14ac:dyDescent="0.3">
      <c r="A35" t="s">
        <v>391</v>
      </c>
      <c r="B35" t="s">
        <v>392</v>
      </c>
      <c r="C35" t="s">
        <v>201</v>
      </c>
      <c r="D35" t="s">
        <v>599</v>
      </c>
      <c r="E35" t="s">
        <v>885</v>
      </c>
      <c r="F35" t="s">
        <v>114</v>
      </c>
      <c r="G35">
        <f>ROUND(elements_atomicNumber[[#This Row],[value]],2)</f>
        <v>34</v>
      </c>
      <c r="H35" t="s">
        <v>886</v>
      </c>
      <c r="I35" t="s">
        <v>394</v>
      </c>
      <c r="J35" t="s">
        <v>7</v>
      </c>
      <c r="K35" t="s">
        <v>395</v>
      </c>
      <c r="L35" t="s">
        <v>598</v>
      </c>
      <c r="M35">
        <f t="shared" si="1"/>
        <v>1</v>
      </c>
      <c r="N3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selenium chemical element?</v>
      </c>
    </row>
    <row r="36" spans="1:14" x14ac:dyDescent="0.3">
      <c r="A36" t="s">
        <v>387</v>
      </c>
      <c r="B36" t="s">
        <v>388</v>
      </c>
      <c r="C36" t="s">
        <v>201</v>
      </c>
      <c r="D36" t="s">
        <v>599</v>
      </c>
      <c r="E36" t="s">
        <v>885</v>
      </c>
      <c r="F36" t="s">
        <v>81</v>
      </c>
      <c r="G36">
        <f>ROUND(elements_atomicNumber[[#This Row],[value]],2)</f>
        <v>35</v>
      </c>
      <c r="H36" t="s">
        <v>886</v>
      </c>
      <c r="I36" t="s">
        <v>385</v>
      </c>
      <c r="J36" t="s">
        <v>7</v>
      </c>
      <c r="K36" t="s">
        <v>390</v>
      </c>
      <c r="L36" t="s">
        <v>598</v>
      </c>
      <c r="M36">
        <f t="shared" si="1"/>
        <v>1</v>
      </c>
      <c r="N3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bromine chemical element?</v>
      </c>
    </row>
    <row r="37" spans="1:14" x14ac:dyDescent="0.3">
      <c r="A37" t="s">
        <v>369</v>
      </c>
      <c r="B37" t="s">
        <v>370</v>
      </c>
      <c r="C37" t="s">
        <v>201</v>
      </c>
      <c r="D37" t="s">
        <v>599</v>
      </c>
      <c r="E37" t="s">
        <v>885</v>
      </c>
      <c r="F37" t="s">
        <v>36</v>
      </c>
      <c r="G37">
        <f>ROUND(elements_atomicNumber[[#This Row],[value]],2)</f>
        <v>36</v>
      </c>
      <c r="H37" t="s">
        <v>886</v>
      </c>
      <c r="I37" t="s">
        <v>367</v>
      </c>
      <c r="J37" t="s">
        <v>7</v>
      </c>
      <c r="K37" t="s">
        <v>372</v>
      </c>
      <c r="L37" t="s">
        <v>598</v>
      </c>
      <c r="M37">
        <f t="shared" si="1"/>
        <v>1</v>
      </c>
      <c r="N3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krypton chemical element?</v>
      </c>
    </row>
    <row r="38" spans="1:14" x14ac:dyDescent="0.3">
      <c r="A38" t="s">
        <v>431</v>
      </c>
      <c r="B38" t="s">
        <v>432</v>
      </c>
      <c r="C38" t="s">
        <v>201</v>
      </c>
      <c r="D38" t="s">
        <v>599</v>
      </c>
      <c r="E38" t="s">
        <v>885</v>
      </c>
      <c r="F38" t="s">
        <v>122</v>
      </c>
      <c r="G38">
        <f>ROUND(elements_atomicNumber[[#This Row],[value]],2)</f>
        <v>37</v>
      </c>
      <c r="H38" t="s">
        <v>886</v>
      </c>
      <c r="I38" t="s">
        <v>429</v>
      </c>
      <c r="J38" t="s">
        <v>7</v>
      </c>
      <c r="K38" t="s">
        <v>434</v>
      </c>
      <c r="L38" t="s">
        <v>598</v>
      </c>
      <c r="M38">
        <f t="shared" si="1"/>
        <v>1</v>
      </c>
      <c r="N3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rubidium chemical element?</v>
      </c>
    </row>
    <row r="39" spans="1:14" x14ac:dyDescent="0.3">
      <c r="A39" t="s">
        <v>422</v>
      </c>
      <c r="B39" t="s">
        <v>423</v>
      </c>
      <c r="C39" t="s">
        <v>201</v>
      </c>
      <c r="D39" t="s">
        <v>599</v>
      </c>
      <c r="E39" t="s">
        <v>885</v>
      </c>
      <c r="F39" t="s">
        <v>106</v>
      </c>
      <c r="G39">
        <f>ROUND(elements_atomicNumber[[#This Row],[value]],2)</f>
        <v>38</v>
      </c>
      <c r="H39" t="s">
        <v>886</v>
      </c>
      <c r="I39" t="s">
        <v>416</v>
      </c>
      <c r="J39" t="s">
        <v>7</v>
      </c>
      <c r="K39" t="s">
        <v>425</v>
      </c>
      <c r="L39" t="s">
        <v>598</v>
      </c>
      <c r="M39">
        <f t="shared" si="1"/>
        <v>1</v>
      </c>
      <c r="N3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strontium chemical element?</v>
      </c>
    </row>
    <row r="40" spans="1:14" x14ac:dyDescent="0.3">
      <c r="A40" t="s">
        <v>474</v>
      </c>
      <c r="B40" t="s">
        <v>475</v>
      </c>
      <c r="C40" t="s">
        <v>201</v>
      </c>
      <c r="D40" t="s">
        <v>599</v>
      </c>
      <c r="E40" t="s">
        <v>885</v>
      </c>
      <c r="F40" t="s">
        <v>173</v>
      </c>
      <c r="G40">
        <f>ROUND(elements_atomicNumber[[#This Row],[value]],2)</f>
        <v>39</v>
      </c>
      <c r="H40" t="s">
        <v>886</v>
      </c>
      <c r="I40" t="s">
        <v>477</v>
      </c>
      <c r="J40" t="s">
        <v>7</v>
      </c>
      <c r="K40" t="s">
        <v>478</v>
      </c>
      <c r="L40" t="s">
        <v>598</v>
      </c>
      <c r="M40">
        <f t="shared" si="1"/>
        <v>1</v>
      </c>
      <c r="N4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yttrium chemical element?</v>
      </c>
    </row>
    <row r="41" spans="1:14" x14ac:dyDescent="0.3">
      <c r="A41" t="s">
        <v>479</v>
      </c>
      <c r="B41" t="s">
        <v>480</v>
      </c>
      <c r="C41" t="s">
        <v>201</v>
      </c>
      <c r="D41" t="s">
        <v>599</v>
      </c>
      <c r="E41" t="s">
        <v>885</v>
      </c>
      <c r="F41" t="s">
        <v>33</v>
      </c>
      <c r="G41">
        <f>ROUND(elements_atomicNumber[[#This Row],[value]],2)</f>
        <v>40</v>
      </c>
      <c r="H41" t="s">
        <v>886</v>
      </c>
      <c r="I41" t="s">
        <v>477</v>
      </c>
      <c r="J41" t="s">
        <v>7</v>
      </c>
      <c r="K41" t="s">
        <v>481</v>
      </c>
      <c r="L41" t="s">
        <v>598</v>
      </c>
      <c r="M41">
        <f t="shared" si="1"/>
        <v>1</v>
      </c>
      <c r="N4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zirconium chemical element?</v>
      </c>
    </row>
    <row r="42" spans="1:14" x14ac:dyDescent="0.3">
      <c r="A42" t="s">
        <v>448</v>
      </c>
      <c r="B42" t="s">
        <v>449</v>
      </c>
      <c r="C42" t="s">
        <v>201</v>
      </c>
      <c r="D42" t="s">
        <v>599</v>
      </c>
      <c r="E42" t="s">
        <v>885</v>
      </c>
      <c r="F42" t="s">
        <v>178</v>
      </c>
      <c r="G42">
        <f>ROUND(elements_atomicNumber[[#This Row],[value]],2)</f>
        <v>41</v>
      </c>
      <c r="H42" t="s">
        <v>886</v>
      </c>
      <c r="I42" t="s">
        <v>53</v>
      </c>
      <c r="J42" t="s">
        <v>7</v>
      </c>
      <c r="K42" t="s">
        <v>451</v>
      </c>
      <c r="L42" t="s">
        <v>598</v>
      </c>
      <c r="M42">
        <f t="shared" si="1"/>
        <v>1</v>
      </c>
      <c r="N4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niobium chemical element?</v>
      </c>
    </row>
    <row r="43" spans="1:14" x14ac:dyDescent="0.3">
      <c r="A43" t="s">
        <v>452</v>
      </c>
      <c r="B43" t="s">
        <v>453</v>
      </c>
      <c r="C43" t="s">
        <v>201</v>
      </c>
      <c r="D43" t="s">
        <v>599</v>
      </c>
      <c r="E43" t="s">
        <v>885</v>
      </c>
      <c r="F43" t="s">
        <v>24</v>
      </c>
      <c r="G43">
        <f>ROUND(elements_atomicNumber[[#This Row],[value]],2)</f>
        <v>42</v>
      </c>
      <c r="H43" t="s">
        <v>886</v>
      </c>
      <c r="I43" t="s">
        <v>455</v>
      </c>
      <c r="J43" t="s">
        <v>7</v>
      </c>
      <c r="K43" t="s">
        <v>456</v>
      </c>
      <c r="L43" t="s">
        <v>598</v>
      </c>
      <c r="M43">
        <f t="shared" si="1"/>
        <v>1</v>
      </c>
      <c r="N4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molybdenum chemical element?</v>
      </c>
    </row>
    <row r="44" spans="1:14" x14ac:dyDescent="0.3">
      <c r="A44" t="s">
        <v>483</v>
      </c>
      <c r="B44" t="s">
        <v>484</v>
      </c>
      <c r="C44" t="s">
        <v>201</v>
      </c>
      <c r="D44" t="s">
        <v>599</v>
      </c>
      <c r="E44" t="s">
        <v>885</v>
      </c>
      <c r="F44" t="s">
        <v>118</v>
      </c>
      <c r="G44">
        <f>ROUND(elements_atomicNumber[[#This Row],[value]],2)</f>
        <v>43</v>
      </c>
      <c r="H44" t="s">
        <v>886</v>
      </c>
      <c r="I44" t="s">
        <v>477</v>
      </c>
      <c r="J44" t="s">
        <v>7</v>
      </c>
      <c r="K44" t="s">
        <v>486</v>
      </c>
      <c r="L44" t="s">
        <v>598</v>
      </c>
      <c r="M44">
        <f t="shared" si="1"/>
        <v>1</v>
      </c>
      <c r="N4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technetium chemical element?</v>
      </c>
    </row>
    <row r="45" spans="1:14" x14ac:dyDescent="0.3">
      <c r="A45" t="s">
        <v>508</v>
      </c>
      <c r="B45" t="s">
        <v>509</v>
      </c>
      <c r="C45" t="s">
        <v>201</v>
      </c>
      <c r="D45" t="s">
        <v>599</v>
      </c>
      <c r="E45" t="s">
        <v>885</v>
      </c>
      <c r="F45" t="s">
        <v>127</v>
      </c>
      <c r="G45">
        <f>ROUND(elements_atomicNumber[[#This Row],[value]],2)</f>
        <v>44</v>
      </c>
      <c r="H45" t="s">
        <v>886</v>
      </c>
      <c r="I45" t="s">
        <v>502</v>
      </c>
      <c r="J45" t="s">
        <v>7</v>
      </c>
      <c r="K45" t="s">
        <v>511</v>
      </c>
      <c r="L45" t="s">
        <v>598</v>
      </c>
      <c r="M45">
        <f t="shared" si="1"/>
        <v>1</v>
      </c>
      <c r="N4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ruthenium chemical element?</v>
      </c>
    </row>
    <row r="46" spans="1:14" x14ac:dyDescent="0.3">
      <c r="A46" t="s">
        <v>487</v>
      </c>
      <c r="B46" t="s">
        <v>488</v>
      </c>
      <c r="C46" t="s">
        <v>201</v>
      </c>
      <c r="D46" t="s">
        <v>599</v>
      </c>
      <c r="E46" t="s">
        <v>885</v>
      </c>
      <c r="F46" t="s">
        <v>121</v>
      </c>
      <c r="G46">
        <f>ROUND(elements_atomicNumber[[#This Row],[value]],2)</f>
        <v>45</v>
      </c>
      <c r="H46" t="s">
        <v>886</v>
      </c>
      <c r="I46" t="s">
        <v>477</v>
      </c>
      <c r="J46" t="s">
        <v>7</v>
      </c>
      <c r="K46" t="s">
        <v>490</v>
      </c>
      <c r="L46" t="s">
        <v>598</v>
      </c>
      <c r="M46">
        <f t="shared" si="1"/>
        <v>1</v>
      </c>
      <c r="N4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rhodium chemical element?</v>
      </c>
    </row>
    <row r="47" spans="1:14" x14ac:dyDescent="0.3">
      <c r="A47" t="s">
        <v>457</v>
      </c>
      <c r="B47" t="s">
        <v>458</v>
      </c>
      <c r="C47" t="s">
        <v>201</v>
      </c>
      <c r="D47" t="s">
        <v>599</v>
      </c>
      <c r="E47" t="s">
        <v>885</v>
      </c>
      <c r="F47" t="s">
        <v>169</v>
      </c>
      <c r="G47">
        <f>ROUND(elements_atomicNumber[[#This Row],[value]],2)</f>
        <v>46</v>
      </c>
      <c r="H47" t="s">
        <v>886</v>
      </c>
      <c r="I47" t="s">
        <v>455</v>
      </c>
      <c r="J47" t="s">
        <v>7</v>
      </c>
      <c r="K47" t="s">
        <v>460</v>
      </c>
      <c r="L47" t="s">
        <v>598</v>
      </c>
      <c r="M47">
        <f t="shared" si="1"/>
        <v>1</v>
      </c>
      <c r="N4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palladium chemical element?</v>
      </c>
    </row>
    <row r="48" spans="1:14" x14ac:dyDescent="0.3">
      <c r="A48" t="s">
        <v>221</v>
      </c>
      <c r="B48" t="s">
        <v>222</v>
      </c>
      <c r="C48" t="s">
        <v>201</v>
      </c>
      <c r="D48" t="s">
        <v>599</v>
      </c>
      <c r="E48" t="s">
        <v>885</v>
      </c>
      <c r="F48" t="s">
        <v>193</v>
      </c>
      <c r="G48">
        <f>ROUND(elements_atomicNumber[[#This Row],[value]],2)</f>
        <v>47</v>
      </c>
      <c r="H48" t="s">
        <v>886</v>
      </c>
      <c r="I48" t="s">
        <v>21</v>
      </c>
      <c r="J48" t="s">
        <v>7</v>
      </c>
      <c r="K48" t="s">
        <v>224</v>
      </c>
      <c r="L48" t="s">
        <v>598</v>
      </c>
      <c r="M48">
        <f t="shared" si="1"/>
        <v>1</v>
      </c>
      <c r="N4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silver chemical element?</v>
      </c>
    </row>
    <row r="49" spans="1:14" x14ac:dyDescent="0.3">
      <c r="A49" t="s">
        <v>396</v>
      </c>
      <c r="B49" t="s">
        <v>397</v>
      </c>
      <c r="C49" t="s">
        <v>201</v>
      </c>
      <c r="D49" t="s">
        <v>599</v>
      </c>
      <c r="E49" t="s">
        <v>885</v>
      </c>
      <c r="F49" t="s">
        <v>167</v>
      </c>
      <c r="G49">
        <f>ROUND(elements_atomicNumber[[#This Row],[value]],2)</f>
        <v>48</v>
      </c>
      <c r="H49" t="s">
        <v>886</v>
      </c>
      <c r="I49" t="s">
        <v>399</v>
      </c>
      <c r="J49" t="s">
        <v>7</v>
      </c>
      <c r="K49" t="s">
        <v>400</v>
      </c>
      <c r="L49" t="s">
        <v>598</v>
      </c>
      <c r="M49">
        <f t="shared" si="1"/>
        <v>1</v>
      </c>
      <c r="N4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cadmium chemical element?</v>
      </c>
    </row>
    <row r="50" spans="1:14" x14ac:dyDescent="0.3">
      <c r="A50" t="s">
        <v>491</v>
      </c>
      <c r="B50" t="s">
        <v>492</v>
      </c>
      <c r="C50" t="s">
        <v>201</v>
      </c>
      <c r="D50" t="s">
        <v>599</v>
      </c>
      <c r="E50" t="s">
        <v>885</v>
      </c>
      <c r="F50" t="s">
        <v>102</v>
      </c>
      <c r="G50">
        <f>ROUND(elements_atomicNumber[[#This Row],[value]],2)</f>
        <v>49</v>
      </c>
      <c r="H50" t="s">
        <v>886</v>
      </c>
      <c r="I50" t="s">
        <v>477</v>
      </c>
      <c r="J50" t="s">
        <v>7</v>
      </c>
      <c r="K50" t="s">
        <v>494</v>
      </c>
      <c r="L50" t="s">
        <v>598</v>
      </c>
      <c r="M50">
        <f t="shared" si="1"/>
        <v>1</v>
      </c>
      <c r="N5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indium chemical element?</v>
      </c>
    </row>
    <row r="51" spans="1:14" x14ac:dyDescent="0.3">
      <c r="A51" t="s">
        <v>262</v>
      </c>
      <c r="B51" t="s">
        <v>263</v>
      </c>
      <c r="C51" t="s">
        <v>201</v>
      </c>
      <c r="D51" t="s">
        <v>599</v>
      </c>
      <c r="E51" t="s">
        <v>885</v>
      </c>
      <c r="F51" t="s">
        <v>161</v>
      </c>
      <c r="G51">
        <f>ROUND(elements_atomicNumber[[#This Row],[value]],2)</f>
        <v>50</v>
      </c>
      <c r="H51" t="s">
        <v>886</v>
      </c>
      <c r="I51" t="s">
        <v>265</v>
      </c>
      <c r="J51" t="s">
        <v>7</v>
      </c>
      <c r="K51" t="s">
        <v>266</v>
      </c>
      <c r="L51" t="s">
        <v>598</v>
      </c>
      <c r="M51">
        <f t="shared" si="1"/>
        <v>1</v>
      </c>
      <c r="N5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tin chemical element?</v>
      </c>
    </row>
    <row r="52" spans="1:14" x14ac:dyDescent="0.3">
      <c r="A52" t="s">
        <v>405</v>
      </c>
      <c r="B52" t="s">
        <v>406</v>
      </c>
      <c r="C52" t="s">
        <v>201</v>
      </c>
      <c r="D52" t="s">
        <v>599</v>
      </c>
      <c r="E52" t="s">
        <v>885</v>
      </c>
      <c r="F52" t="s">
        <v>145</v>
      </c>
      <c r="G52">
        <f>ROUND(elements_atomicNumber[[#This Row],[value]],2)</f>
        <v>51</v>
      </c>
      <c r="H52" t="s">
        <v>886</v>
      </c>
      <c r="I52" t="s">
        <v>52</v>
      </c>
      <c r="J52" t="s">
        <v>7</v>
      </c>
      <c r="K52" t="s">
        <v>408</v>
      </c>
      <c r="L52" t="s">
        <v>598</v>
      </c>
      <c r="M52">
        <f t="shared" si="1"/>
        <v>1</v>
      </c>
      <c r="N5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antimony chemical element?</v>
      </c>
    </row>
    <row r="53" spans="1:14" x14ac:dyDescent="0.3">
      <c r="A53" t="s">
        <v>465</v>
      </c>
      <c r="B53" t="s">
        <v>466</v>
      </c>
      <c r="C53" t="s">
        <v>201</v>
      </c>
      <c r="D53" t="s">
        <v>599</v>
      </c>
      <c r="E53" t="s">
        <v>885</v>
      </c>
      <c r="F53" t="s">
        <v>600</v>
      </c>
      <c r="G53">
        <f>ROUND(elements_atomicNumber[[#This Row],[value]],2)</f>
        <v>52</v>
      </c>
      <c r="H53" t="s">
        <v>886</v>
      </c>
      <c r="I53" t="s">
        <v>468</v>
      </c>
      <c r="J53" t="s">
        <v>7</v>
      </c>
      <c r="K53" t="s">
        <v>469</v>
      </c>
      <c r="L53" t="s">
        <v>598</v>
      </c>
      <c r="M53">
        <f t="shared" si="1"/>
        <v>1</v>
      </c>
      <c r="N5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tellurium chemical element?</v>
      </c>
    </row>
    <row r="54" spans="1:14" x14ac:dyDescent="0.3">
      <c r="A54" t="s">
        <v>347</v>
      </c>
      <c r="B54" t="s">
        <v>348</v>
      </c>
      <c r="C54" t="s">
        <v>201</v>
      </c>
      <c r="D54" t="s">
        <v>599</v>
      </c>
      <c r="E54" t="s">
        <v>885</v>
      </c>
      <c r="F54" t="s">
        <v>38</v>
      </c>
      <c r="G54">
        <f>ROUND(elements_atomicNumber[[#This Row],[value]],2)</f>
        <v>53</v>
      </c>
      <c r="H54" t="s">
        <v>886</v>
      </c>
      <c r="I54" t="s">
        <v>19</v>
      </c>
      <c r="J54" t="s">
        <v>7</v>
      </c>
      <c r="K54" t="s">
        <v>350</v>
      </c>
      <c r="L54" t="s">
        <v>598</v>
      </c>
      <c r="M54">
        <f t="shared" si="1"/>
        <v>1</v>
      </c>
      <c r="N5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iodine chemical element?</v>
      </c>
    </row>
    <row r="55" spans="1:14" x14ac:dyDescent="0.3">
      <c r="A55" t="s">
        <v>401</v>
      </c>
      <c r="B55" t="s">
        <v>402</v>
      </c>
      <c r="C55" t="s">
        <v>201</v>
      </c>
      <c r="D55" t="s">
        <v>599</v>
      </c>
      <c r="E55" t="s">
        <v>885</v>
      </c>
      <c r="F55" t="s">
        <v>99</v>
      </c>
      <c r="G55">
        <f>ROUND(elements_atomicNumber[[#This Row],[value]],2)</f>
        <v>54</v>
      </c>
      <c r="H55" t="s">
        <v>886</v>
      </c>
      <c r="I55" t="s">
        <v>399</v>
      </c>
      <c r="J55" t="s">
        <v>7</v>
      </c>
      <c r="K55" t="s">
        <v>404</v>
      </c>
      <c r="L55" t="s">
        <v>598</v>
      </c>
      <c r="M55">
        <f t="shared" si="1"/>
        <v>1</v>
      </c>
      <c r="N5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xenon chemical element?</v>
      </c>
    </row>
    <row r="56" spans="1:14" x14ac:dyDescent="0.3">
      <c r="A56" t="s">
        <v>409</v>
      </c>
      <c r="B56" t="s">
        <v>410</v>
      </c>
      <c r="C56" t="s">
        <v>201</v>
      </c>
      <c r="D56" t="s">
        <v>599</v>
      </c>
      <c r="E56" t="s">
        <v>885</v>
      </c>
      <c r="F56" t="s">
        <v>98</v>
      </c>
      <c r="G56">
        <f>ROUND(elements_atomicNumber[[#This Row],[value]],2)</f>
        <v>55</v>
      </c>
      <c r="H56" t="s">
        <v>886</v>
      </c>
      <c r="I56" t="s">
        <v>52</v>
      </c>
      <c r="J56" t="s">
        <v>7</v>
      </c>
      <c r="K56" t="s">
        <v>412</v>
      </c>
      <c r="L56" t="s">
        <v>598</v>
      </c>
      <c r="M56">
        <f t="shared" si="1"/>
        <v>1</v>
      </c>
      <c r="N5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caesium chemical element?</v>
      </c>
    </row>
    <row r="57" spans="1:14" x14ac:dyDescent="0.3">
      <c r="A57" t="s">
        <v>373</v>
      </c>
      <c r="B57" t="s">
        <v>374</v>
      </c>
      <c r="C57" t="s">
        <v>201</v>
      </c>
      <c r="D57" t="s">
        <v>599</v>
      </c>
      <c r="E57" t="s">
        <v>885</v>
      </c>
      <c r="F57" t="s">
        <v>97</v>
      </c>
      <c r="G57">
        <f>ROUND(elements_atomicNumber[[#This Row],[value]],2)</f>
        <v>56</v>
      </c>
      <c r="H57" t="s">
        <v>886</v>
      </c>
      <c r="I57" t="s">
        <v>376</v>
      </c>
      <c r="J57" t="s">
        <v>7</v>
      </c>
      <c r="K57" t="s">
        <v>377</v>
      </c>
      <c r="L57" t="s">
        <v>598</v>
      </c>
      <c r="M57">
        <f t="shared" si="1"/>
        <v>1</v>
      </c>
      <c r="N5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barium chemical element?</v>
      </c>
    </row>
    <row r="58" spans="1:14" x14ac:dyDescent="0.3">
      <c r="A58" t="s">
        <v>516</v>
      </c>
      <c r="B58" t="s">
        <v>517</v>
      </c>
      <c r="C58" t="s">
        <v>201</v>
      </c>
      <c r="D58" t="s">
        <v>599</v>
      </c>
      <c r="E58" t="s">
        <v>885</v>
      </c>
      <c r="F58" t="s">
        <v>94</v>
      </c>
      <c r="G58">
        <f>ROUND(elements_atomicNumber[[#This Row],[value]],2)</f>
        <v>57</v>
      </c>
      <c r="H58" t="s">
        <v>886</v>
      </c>
      <c r="I58" t="s">
        <v>136</v>
      </c>
      <c r="J58" t="s">
        <v>7</v>
      </c>
      <c r="K58" t="s">
        <v>519</v>
      </c>
      <c r="L58" t="s">
        <v>598</v>
      </c>
      <c r="M58">
        <f t="shared" si="1"/>
        <v>1</v>
      </c>
      <c r="N5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lanthanum chemical element?</v>
      </c>
    </row>
    <row r="59" spans="1:14" x14ac:dyDescent="0.3">
      <c r="A59" t="s">
        <v>529</v>
      </c>
      <c r="B59" t="s">
        <v>530</v>
      </c>
      <c r="C59" t="s">
        <v>201</v>
      </c>
      <c r="D59" t="s">
        <v>599</v>
      </c>
      <c r="E59" t="s">
        <v>885</v>
      </c>
      <c r="F59" t="s">
        <v>93</v>
      </c>
      <c r="G59">
        <f>ROUND(elements_atomicNumber[[#This Row],[value]],2)</f>
        <v>58</v>
      </c>
      <c r="H59" t="s">
        <v>886</v>
      </c>
      <c r="I59" t="s">
        <v>186</v>
      </c>
      <c r="J59" t="s">
        <v>7</v>
      </c>
      <c r="K59" t="s">
        <v>532</v>
      </c>
      <c r="L59" t="s">
        <v>598</v>
      </c>
      <c r="M59">
        <f t="shared" si="1"/>
        <v>1</v>
      </c>
      <c r="N5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cerium chemical element?</v>
      </c>
    </row>
    <row r="60" spans="1:14" x14ac:dyDescent="0.3">
      <c r="A60" t="s">
        <v>545</v>
      </c>
      <c r="B60" t="s">
        <v>546</v>
      </c>
      <c r="C60" t="s">
        <v>201</v>
      </c>
      <c r="D60" t="s">
        <v>599</v>
      </c>
      <c r="E60" t="s">
        <v>885</v>
      </c>
      <c r="F60" t="s">
        <v>92</v>
      </c>
      <c r="G60">
        <f>ROUND(elements_atomicNumber[[#This Row],[value]],2)</f>
        <v>59</v>
      </c>
      <c r="H60" t="s">
        <v>886</v>
      </c>
      <c r="I60" t="s">
        <v>548</v>
      </c>
      <c r="J60" t="s">
        <v>7</v>
      </c>
      <c r="K60" t="s">
        <v>549</v>
      </c>
      <c r="L60" t="s">
        <v>598</v>
      </c>
      <c r="M60">
        <f t="shared" si="1"/>
        <v>1</v>
      </c>
      <c r="N6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praseodymium chemical element?</v>
      </c>
    </row>
    <row r="61" spans="1:14" x14ac:dyDescent="0.3">
      <c r="A61" t="s">
        <v>550</v>
      </c>
      <c r="B61" t="s">
        <v>551</v>
      </c>
      <c r="C61" t="s">
        <v>201</v>
      </c>
      <c r="D61" t="s">
        <v>599</v>
      </c>
      <c r="E61" t="s">
        <v>885</v>
      </c>
      <c r="F61" t="s">
        <v>91</v>
      </c>
      <c r="G61">
        <f>ROUND(elements_atomicNumber[[#This Row],[value]],2)</f>
        <v>60</v>
      </c>
      <c r="H61" t="s">
        <v>886</v>
      </c>
      <c r="I61" t="s">
        <v>548</v>
      </c>
      <c r="J61" t="s">
        <v>7</v>
      </c>
      <c r="K61" t="s">
        <v>553</v>
      </c>
      <c r="L61" t="s">
        <v>598</v>
      </c>
      <c r="M61">
        <f t="shared" si="1"/>
        <v>1</v>
      </c>
      <c r="N6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neodymium chemical element?</v>
      </c>
    </row>
    <row r="62" spans="1:14" x14ac:dyDescent="0.3">
      <c r="A62" t="s">
        <v>601</v>
      </c>
      <c r="B62" t="s">
        <v>602</v>
      </c>
      <c r="C62" t="s">
        <v>201</v>
      </c>
      <c r="D62" t="s">
        <v>599</v>
      </c>
      <c r="E62" t="s">
        <v>885</v>
      </c>
      <c r="F62" t="s">
        <v>90</v>
      </c>
      <c r="G62">
        <f>ROUND(elements_atomicNumber[[#This Row],[value]],2)</f>
        <v>61</v>
      </c>
      <c r="H62" t="s">
        <v>886</v>
      </c>
      <c r="I62" t="s">
        <v>603</v>
      </c>
      <c r="J62" t="s">
        <v>7</v>
      </c>
      <c r="K62" t="s">
        <v>604</v>
      </c>
      <c r="L62" t="s">
        <v>598</v>
      </c>
      <c r="M62">
        <f t="shared" si="1"/>
        <v>1</v>
      </c>
      <c r="N6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promethium chemical element?</v>
      </c>
    </row>
    <row r="63" spans="1:14" x14ac:dyDescent="0.3">
      <c r="A63" t="s">
        <v>533</v>
      </c>
      <c r="B63" t="s">
        <v>534</v>
      </c>
      <c r="C63" t="s">
        <v>201</v>
      </c>
      <c r="D63" t="s">
        <v>599</v>
      </c>
      <c r="E63" t="s">
        <v>885</v>
      </c>
      <c r="F63" t="s">
        <v>89</v>
      </c>
      <c r="G63">
        <f>ROUND(elements_atomicNumber[[#This Row],[value]],2)</f>
        <v>62</v>
      </c>
      <c r="H63" t="s">
        <v>886</v>
      </c>
      <c r="I63" t="s">
        <v>186</v>
      </c>
      <c r="J63" t="s">
        <v>7</v>
      </c>
      <c r="K63" t="s">
        <v>536</v>
      </c>
      <c r="L63" t="s">
        <v>598</v>
      </c>
      <c r="M63">
        <f t="shared" si="1"/>
        <v>1</v>
      </c>
      <c r="N6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samarium chemical element?</v>
      </c>
    </row>
    <row r="64" spans="1:14" x14ac:dyDescent="0.3">
      <c r="A64" t="s">
        <v>520</v>
      </c>
      <c r="B64" t="s">
        <v>521</v>
      </c>
      <c r="C64" t="s">
        <v>201</v>
      </c>
      <c r="D64" t="s">
        <v>599</v>
      </c>
      <c r="E64" t="s">
        <v>885</v>
      </c>
      <c r="F64" t="s">
        <v>88</v>
      </c>
      <c r="G64">
        <f>ROUND(elements_atomicNumber[[#This Row],[value]],2)</f>
        <v>63</v>
      </c>
      <c r="H64" t="s">
        <v>886</v>
      </c>
      <c r="I64" t="s">
        <v>523</v>
      </c>
      <c r="J64" t="s">
        <v>7</v>
      </c>
      <c r="K64" t="s">
        <v>524</v>
      </c>
      <c r="L64" t="s">
        <v>598</v>
      </c>
      <c r="M64">
        <f t="shared" si="1"/>
        <v>1</v>
      </c>
      <c r="N6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europium chemical element?</v>
      </c>
    </row>
    <row r="65" spans="1:14" x14ac:dyDescent="0.3">
      <c r="A65" t="s">
        <v>554</v>
      </c>
      <c r="B65" t="s">
        <v>555</v>
      </c>
      <c r="C65" t="s">
        <v>201</v>
      </c>
      <c r="D65" t="s">
        <v>599</v>
      </c>
      <c r="E65" t="s">
        <v>885</v>
      </c>
      <c r="F65" t="s">
        <v>87</v>
      </c>
      <c r="G65">
        <f>ROUND(elements_atomicNumber[[#This Row],[value]],2)</f>
        <v>64</v>
      </c>
      <c r="H65" t="s">
        <v>886</v>
      </c>
      <c r="I65" t="s">
        <v>548</v>
      </c>
      <c r="J65" t="s">
        <v>7</v>
      </c>
      <c r="K65" t="s">
        <v>556</v>
      </c>
      <c r="L65" t="s">
        <v>598</v>
      </c>
      <c r="M65">
        <f t="shared" si="1"/>
        <v>1</v>
      </c>
      <c r="N6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gadolinium chemical element?</v>
      </c>
    </row>
    <row r="66" spans="1:14" x14ac:dyDescent="0.3">
      <c r="A66" t="s">
        <v>570</v>
      </c>
      <c r="B66" t="s">
        <v>571</v>
      </c>
      <c r="C66" t="s">
        <v>201</v>
      </c>
      <c r="D66" t="s">
        <v>599</v>
      </c>
      <c r="E66" t="s">
        <v>885</v>
      </c>
      <c r="F66" t="s">
        <v>86</v>
      </c>
      <c r="G66">
        <f>ROUND(elements_atomicNumber[[#This Row],[value]],2)</f>
        <v>65</v>
      </c>
      <c r="H66" t="s">
        <v>886</v>
      </c>
      <c r="I66" t="s">
        <v>96</v>
      </c>
      <c r="J66" t="s">
        <v>7</v>
      </c>
      <c r="K66" t="s">
        <v>573</v>
      </c>
      <c r="L66" t="s">
        <v>598</v>
      </c>
      <c r="M66">
        <f t="shared" ref="M66:M97" si="2">COUNTIF(B:B,B66)</f>
        <v>1</v>
      </c>
      <c r="N6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terbium chemical element?</v>
      </c>
    </row>
    <row r="67" spans="1:14" x14ac:dyDescent="0.3">
      <c r="A67" t="s">
        <v>566</v>
      </c>
      <c r="B67" t="s">
        <v>567</v>
      </c>
      <c r="C67" t="s">
        <v>201</v>
      </c>
      <c r="D67" t="s">
        <v>599</v>
      </c>
      <c r="E67" t="s">
        <v>885</v>
      </c>
      <c r="F67" t="s">
        <v>85</v>
      </c>
      <c r="G67">
        <f>ROUND(elements_atomicNumber[[#This Row],[value]],2)</f>
        <v>66</v>
      </c>
      <c r="H67" t="s">
        <v>886</v>
      </c>
      <c r="I67" t="s">
        <v>32</v>
      </c>
      <c r="J67" t="s">
        <v>7</v>
      </c>
      <c r="K67" t="s">
        <v>569</v>
      </c>
      <c r="L67" t="s">
        <v>598</v>
      </c>
      <c r="M67">
        <f t="shared" si="2"/>
        <v>1</v>
      </c>
      <c r="N6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dysprosium chemical element?</v>
      </c>
    </row>
    <row r="68" spans="1:14" x14ac:dyDescent="0.3">
      <c r="A68" t="s">
        <v>582</v>
      </c>
      <c r="B68" t="s">
        <v>583</v>
      </c>
      <c r="C68" t="s">
        <v>201</v>
      </c>
      <c r="D68" t="s">
        <v>599</v>
      </c>
      <c r="E68" t="s">
        <v>885</v>
      </c>
      <c r="F68" t="s">
        <v>84</v>
      </c>
      <c r="G68">
        <f>ROUND(elements_atomicNumber[[#This Row],[value]],2)</f>
        <v>67</v>
      </c>
      <c r="H68" t="s">
        <v>886</v>
      </c>
      <c r="I68" t="s">
        <v>585</v>
      </c>
      <c r="J68" t="s">
        <v>7</v>
      </c>
      <c r="K68" t="s">
        <v>586</v>
      </c>
      <c r="L68" t="s">
        <v>598</v>
      </c>
      <c r="M68">
        <f t="shared" si="2"/>
        <v>1</v>
      </c>
      <c r="N6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holmium chemical element?</v>
      </c>
    </row>
    <row r="69" spans="1:14" x14ac:dyDescent="0.3">
      <c r="A69" t="s">
        <v>574</v>
      </c>
      <c r="B69" t="s">
        <v>575</v>
      </c>
      <c r="C69" t="s">
        <v>201</v>
      </c>
      <c r="D69" t="s">
        <v>599</v>
      </c>
      <c r="E69" t="s">
        <v>885</v>
      </c>
      <c r="F69" t="s">
        <v>83</v>
      </c>
      <c r="G69">
        <f>ROUND(elements_atomicNumber[[#This Row],[value]],2)</f>
        <v>68</v>
      </c>
      <c r="H69" t="s">
        <v>886</v>
      </c>
      <c r="I69" t="s">
        <v>96</v>
      </c>
      <c r="J69" t="s">
        <v>7</v>
      </c>
      <c r="K69" t="s">
        <v>577</v>
      </c>
      <c r="L69" t="s">
        <v>598</v>
      </c>
      <c r="M69">
        <f t="shared" si="2"/>
        <v>1</v>
      </c>
      <c r="N6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erbium chemical element?</v>
      </c>
    </row>
    <row r="70" spans="1:14" x14ac:dyDescent="0.3">
      <c r="A70" t="s">
        <v>587</v>
      </c>
      <c r="B70" t="s">
        <v>588</v>
      </c>
      <c r="C70" t="s">
        <v>201</v>
      </c>
      <c r="D70" t="s">
        <v>599</v>
      </c>
      <c r="E70" t="s">
        <v>885</v>
      </c>
      <c r="F70" t="s">
        <v>82</v>
      </c>
      <c r="G70">
        <f>ROUND(elements_atomicNumber[[#This Row],[value]],2)</f>
        <v>69</v>
      </c>
      <c r="H70" t="s">
        <v>886</v>
      </c>
      <c r="I70" t="s">
        <v>590</v>
      </c>
      <c r="J70" t="s">
        <v>7</v>
      </c>
      <c r="K70" t="s">
        <v>591</v>
      </c>
      <c r="L70" t="s">
        <v>598</v>
      </c>
      <c r="M70">
        <f t="shared" si="2"/>
        <v>1</v>
      </c>
      <c r="N7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thulium chemical element?</v>
      </c>
    </row>
    <row r="71" spans="1:14" x14ac:dyDescent="0.3">
      <c r="A71" t="s">
        <v>578</v>
      </c>
      <c r="B71" t="s">
        <v>579</v>
      </c>
      <c r="C71" t="s">
        <v>201</v>
      </c>
      <c r="D71" t="s">
        <v>599</v>
      </c>
      <c r="E71" t="s">
        <v>885</v>
      </c>
      <c r="F71" t="s">
        <v>65</v>
      </c>
      <c r="G71">
        <f>ROUND(elements_atomicNumber[[#This Row],[value]],2)</f>
        <v>70</v>
      </c>
      <c r="H71" t="s">
        <v>886</v>
      </c>
      <c r="I71" t="s">
        <v>96</v>
      </c>
      <c r="J71" t="s">
        <v>7</v>
      </c>
      <c r="K71" t="s">
        <v>581</v>
      </c>
      <c r="L71" t="s">
        <v>598</v>
      </c>
      <c r="M71">
        <f t="shared" si="2"/>
        <v>1</v>
      </c>
      <c r="N7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ytterbium chemical element?</v>
      </c>
    </row>
    <row r="72" spans="1:14" x14ac:dyDescent="0.3">
      <c r="A72" t="s">
        <v>537</v>
      </c>
      <c r="B72" t="s">
        <v>538</v>
      </c>
      <c r="C72" t="s">
        <v>201</v>
      </c>
      <c r="D72" t="s">
        <v>599</v>
      </c>
      <c r="E72" t="s">
        <v>885</v>
      </c>
      <c r="F72" t="s">
        <v>80</v>
      </c>
      <c r="G72">
        <f>ROUND(elements_atomicNumber[[#This Row],[value]],2)</f>
        <v>71</v>
      </c>
      <c r="H72" t="s">
        <v>886</v>
      </c>
      <c r="I72" t="s">
        <v>186</v>
      </c>
      <c r="J72" t="s">
        <v>7</v>
      </c>
      <c r="K72" t="s">
        <v>539</v>
      </c>
      <c r="L72" t="s">
        <v>598</v>
      </c>
      <c r="M72">
        <f t="shared" si="2"/>
        <v>1</v>
      </c>
      <c r="N7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lutetium chemical element?</v>
      </c>
    </row>
    <row r="73" spans="1:14" x14ac:dyDescent="0.3">
      <c r="A73" t="s">
        <v>461</v>
      </c>
      <c r="B73" t="s">
        <v>462</v>
      </c>
      <c r="C73" t="s">
        <v>201</v>
      </c>
      <c r="D73" t="s">
        <v>599</v>
      </c>
      <c r="E73" t="s">
        <v>885</v>
      </c>
      <c r="F73" t="s">
        <v>605</v>
      </c>
      <c r="G73">
        <f>ROUND(elements_atomicNumber[[#This Row],[value]],2)</f>
        <v>72</v>
      </c>
      <c r="H73" t="s">
        <v>886</v>
      </c>
      <c r="I73" t="s">
        <v>455</v>
      </c>
      <c r="J73" t="s">
        <v>7</v>
      </c>
      <c r="K73" t="s">
        <v>464</v>
      </c>
      <c r="L73" t="s">
        <v>598</v>
      </c>
      <c r="M73">
        <f t="shared" si="2"/>
        <v>1</v>
      </c>
      <c r="N7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hafnium chemical element?</v>
      </c>
    </row>
    <row r="74" spans="1:14" x14ac:dyDescent="0.3">
      <c r="A74" t="s">
        <v>470</v>
      </c>
      <c r="B74" t="s">
        <v>471</v>
      </c>
      <c r="C74" t="s">
        <v>201</v>
      </c>
      <c r="D74" t="s">
        <v>599</v>
      </c>
      <c r="E74" t="s">
        <v>885</v>
      </c>
      <c r="F74" t="s">
        <v>79</v>
      </c>
      <c r="G74">
        <f>ROUND(elements_atomicNumber[[#This Row],[value]],2)</f>
        <v>73</v>
      </c>
      <c r="H74" t="s">
        <v>886</v>
      </c>
      <c r="I74" t="s">
        <v>468</v>
      </c>
      <c r="J74" t="s">
        <v>7</v>
      </c>
      <c r="K74" t="s">
        <v>473</v>
      </c>
      <c r="L74" t="s">
        <v>598</v>
      </c>
      <c r="M74">
        <f t="shared" si="2"/>
        <v>1</v>
      </c>
      <c r="N7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tantalum chemical element?</v>
      </c>
    </row>
    <row r="75" spans="1:14" x14ac:dyDescent="0.3">
      <c r="A75" t="s">
        <v>418</v>
      </c>
      <c r="B75" t="s">
        <v>419</v>
      </c>
      <c r="C75" t="s">
        <v>201</v>
      </c>
      <c r="D75" t="s">
        <v>599</v>
      </c>
      <c r="E75" t="s">
        <v>885</v>
      </c>
      <c r="F75" t="s">
        <v>66</v>
      </c>
      <c r="G75">
        <f>ROUND(elements_atomicNumber[[#This Row],[value]],2)</f>
        <v>74</v>
      </c>
      <c r="H75" t="s">
        <v>886</v>
      </c>
      <c r="I75" t="s">
        <v>416</v>
      </c>
      <c r="J75" t="s">
        <v>7</v>
      </c>
      <c r="K75" t="s">
        <v>421</v>
      </c>
      <c r="L75" t="s">
        <v>598</v>
      </c>
      <c r="M75">
        <f t="shared" si="2"/>
        <v>1</v>
      </c>
      <c r="N7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tungsten chemical element?</v>
      </c>
    </row>
    <row r="76" spans="1:14" x14ac:dyDescent="0.3">
      <c r="A76" t="s">
        <v>499</v>
      </c>
      <c r="B76" t="s">
        <v>500</v>
      </c>
      <c r="C76" t="s">
        <v>201</v>
      </c>
      <c r="D76" t="s">
        <v>599</v>
      </c>
      <c r="E76" t="s">
        <v>885</v>
      </c>
      <c r="F76" t="s">
        <v>77</v>
      </c>
      <c r="G76">
        <f>ROUND(elements_atomicNumber[[#This Row],[value]],2)</f>
        <v>75</v>
      </c>
      <c r="H76" t="s">
        <v>886</v>
      </c>
      <c r="I76" t="s">
        <v>502</v>
      </c>
      <c r="J76" t="s">
        <v>7</v>
      </c>
      <c r="K76" t="s">
        <v>503</v>
      </c>
      <c r="L76" t="s">
        <v>598</v>
      </c>
      <c r="M76">
        <f t="shared" si="2"/>
        <v>1</v>
      </c>
      <c r="N7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rhenium chemical element?</v>
      </c>
    </row>
    <row r="77" spans="1:14" x14ac:dyDescent="0.3">
      <c r="A77" t="s">
        <v>444</v>
      </c>
      <c r="B77" t="s">
        <v>445</v>
      </c>
      <c r="C77" t="s">
        <v>201</v>
      </c>
      <c r="D77" t="s">
        <v>599</v>
      </c>
      <c r="E77" t="s">
        <v>885</v>
      </c>
      <c r="F77" t="s">
        <v>76</v>
      </c>
      <c r="G77">
        <f>ROUND(elements_atomicNumber[[#This Row],[value]],2)</f>
        <v>76</v>
      </c>
      <c r="H77" t="s">
        <v>886</v>
      </c>
      <c r="I77" t="s">
        <v>53</v>
      </c>
      <c r="J77" t="s">
        <v>7</v>
      </c>
      <c r="K77" t="s">
        <v>447</v>
      </c>
      <c r="L77" t="s">
        <v>598</v>
      </c>
      <c r="M77">
        <f t="shared" si="2"/>
        <v>1</v>
      </c>
      <c r="N7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osmium chemical element?</v>
      </c>
    </row>
    <row r="78" spans="1:14" x14ac:dyDescent="0.3">
      <c r="A78" t="s">
        <v>426</v>
      </c>
      <c r="B78" t="s">
        <v>427</v>
      </c>
      <c r="C78" t="s">
        <v>201</v>
      </c>
      <c r="D78" t="s">
        <v>599</v>
      </c>
      <c r="E78" t="s">
        <v>885</v>
      </c>
      <c r="F78" t="s">
        <v>75</v>
      </c>
      <c r="G78">
        <f>ROUND(elements_atomicNumber[[#This Row],[value]],2)</f>
        <v>77</v>
      </c>
      <c r="H78" t="s">
        <v>886</v>
      </c>
      <c r="I78" t="s">
        <v>429</v>
      </c>
      <c r="J78" t="s">
        <v>7</v>
      </c>
      <c r="K78" t="s">
        <v>430</v>
      </c>
      <c r="L78" t="s">
        <v>598</v>
      </c>
      <c r="M78">
        <f t="shared" si="2"/>
        <v>1</v>
      </c>
      <c r="N7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iridium chemical element?</v>
      </c>
    </row>
    <row r="79" spans="1:14" x14ac:dyDescent="0.3">
      <c r="A79" t="s">
        <v>364</v>
      </c>
      <c r="B79" t="s">
        <v>365</v>
      </c>
      <c r="C79" t="s">
        <v>201</v>
      </c>
      <c r="D79" t="s">
        <v>599</v>
      </c>
      <c r="E79" t="s">
        <v>885</v>
      </c>
      <c r="F79" t="s">
        <v>74</v>
      </c>
      <c r="G79">
        <f>ROUND(elements_atomicNumber[[#This Row],[value]],2)</f>
        <v>78</v>
      </c>
      <c r="H79" t="s">
        <v>886</v>
      </c>
      <c r="I79" t="s">
        <v>367</v>
      </c>
      <c r="J79" t="s">
        <v>7</v>
      </c>
      <c r="K79" t="s">
        <v>368</v>
      </c>
      <c r="L79" t="s">
        <v>598</v>
      </c>
      <c r="M79">
        <f t="shared" si="2"/>
        <v>1</v>
      </c>
      <c r="N7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platinum chemical element?</v>
      </c>
    </row>
    <row r="80" spans="1:14" x14ac:dyDescent="0.3">
      <c r="A80" t="s">
        <v>199</v>
      </c>
      <c r="B80" t="s">
        <v>200</v>
      </c>
      <c r="C80" t="s">
        <v>201</v>
      </c>
      <c r="D80" t="s">
        <v>599</v>
      </c>
      <c r="E80" t="s">
        <v>885</v>
      </c>
      <c r="F80" t="s">
        <v>73</v>
      </c>
      <c r="G80">
        <f>ROUND(elements_atomicNumber[[#This Row],[value]],2)</f>
        <v>79</v>
      </c>
      <c r="H80" t="s">
        <v>886</v>
      </c>
      <c r="I80" t="s">
        <v>205</v>
      </c>
      <c r="J80" t="s">
        <v>7</v>
      </c>
      <c r="K80" t="s">
        <v>206</v>
      </c>
      <c r="L80" t="s">
        <v>598</v>
      </c>
      <c r="M80">
        <f t="shared" si="2"/>
        <v>1</v>
      </c>
      <c r="N8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gold chemical element?</v>
      </c>
    </row>
    <row r="81" spans="1:14" x14ac:dyDescent="0.3">
      <c r="A81" t="s">
        <v>267</v>
      </c>
      <c r="B81" t="s">
        <v>268</v>
      </c>
      <c r="C81" t="s">
        <v>201</v>
      </c>
      <c r="D81" t="s">
        <v>599</v>
      </c>
      <c r="E81" t="s">
        <v>885</v>
      </c>
      <c r="F81" t="s">
        <v>72</v>
      </c>
      <c r="G81">
        <f>ROUND(elements_atomicNumber[[#This Row],[value]],2)</f>
        <v>80</v>
      </c>
      <c r="H81" t="s">
        <v>886</v>
      </c>
      <c r="I81" t="s">
        <v>270</v>
      </c>
      <c r="J81" t="s">
        <v>7</v>
      </c>
      <c r="K81" t="s">
        <v>271</v>
      </c>
      <c r="L81" t="s">
        <v>598</v>
      </c>
      <c r="M81">
        <f t="shared" si="2"/>
        <v>1</v>
      </c>
      <c r="N8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mercury chemical element?</v>
      </c>
    </row>
    <row r="82" spans="1:14" x14ac:dyDescent="0.3">
      <c r="A82" t="s">
        <v>504</v>
      </c>
      <c r="B82" t="s">
        <v>505</v>
      </c>
      <c r="C82" t="s">
        <v>201</v>
      </c>
      <c r="D82" t="s">
        <v>599</v>
      </c>
      <c r="E82" t="s">
        <v>885</v>
      </c>
      <c r="F82" t="s">
        <v>606</v>
      </c>
      <c r="G82">
        <f>ROUND(elements_atomicNumber[[#This Row],[value]],2)</f>
        <v>81</v>
      </c>
      <c r="H82" t="s">
        <v>886</v>
      </c>
      <c r="I82" t="s">
        <v>502</v>
      </c>
      <c r="J82" t="s">
        <v>7</v>
      </c>
      <c r="K82" t="s">
        <v>507</v>
      </c>
      <c r="L82" t="s">
        <v>598</v>
      </c>
      <c r="M82">
        <f t="shared" si="2"/>
        <v>1</v>
      </c>
      <c r="N8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thallium chemical element?</v>
      </c>
    </row>
    <row r="83" spans="1:14" x14ac:dyDescent="0.3">
      <c r="A83" t="s">
        <v>258</v>
      </c>
      <c r="B83" t="s">
        <v>259</v>
      </c>
      <c r="C83" t="s">
        <v>201</v>
      </c>
      <c r="D83" t="s">
        <v>599</v>
      </c>
      <c r="E83" t="s">
        <v>885</v>
      </c>
      <c r="F83" t="s">
        <v>71</v>
      </c>
      <c r="G83">
        <f>ROUND(elements_atomicNumber[[#This Row],[value]],2)</f>
        <v>82</v>
      </c>
      <c r="H83" t="s">
        <v>886</v>
      </c>
      <c r="I83" t="s">
        <v>139</v>
      </c>
      <c r="J83" t="s">
        <v>7</v>
      </c>
      <c r="K83" t="s">
        <v>261</v>
      </c>
      <c r="L83" t="s">
        <v>598</v>
      </c>
      <c r="M83">
        <f t="shared" si="2"/>
        <v>1</v>
      </c>
      <c r="N8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lead chemical element?</v>
      </c>
    </row>
    <row r="84" spans="1:14" x14ac:dyDescent="0.3">
      <c r="A84" t="s">
        <v>440</v>
      </c>
      <c r="B84" t="s">
        <v>441</v>
      </c>
      <c r="C84" t="s">
        <v>201</v>
      </c>
      <c r="D84" t="s">
        <v>599</v>
      </c>
      <c r="E84" t="s">
        <v>885</v>
      </c>
      <c r="F84" t="s">
        <v>190</v>
      </c>
      <c r="G84">
        <f>ROUND(elements_atomicNumber[[#This Row],[value]],2)</f>
        <v>83</v>
      </c>
      <c r="H84" t="s">
        <v>886</v>
      </c>
      <c r="I84" t="s">
        <v>438</v>
      </c>
      <c r="J84" t="s">
        <v>7</v>
      </c>
      <c r="K84" t="s">
        <v>443</v>
      </c>
      <c r="L84" t="s">
        <v>598</v>
      </c>
      <c r="M84">
        <f t="shared" si="2"/>
        <v>1</v>
      </c>
      <c r="N8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bismuth chemical element?</v>
      </c>
    </row>
    <row r="85" spans="1:14" x14ac:dyDescent="0.3">
      <c r="A85" t="s">
        <v>607</v>
      </c>
      <c r="B85" t="s">
        <v>608</v>
      </c>
      <c r="C85" t="s">
        <v>201</v>
      </c>
      <c r="D85" t="s">
        <v>599</v>
      </c>
      <c r="E85" t="s">
        <v>885</v>
      </c>
      <c r="F85" t="s">
        <v>70</v>
      </c>
      <c r="G85">
        <f>ROUND(elements_atomicNumber[[#This Row],[value]],2)</f>
        <v>84</v>
      </c>
      <c r="H85" t="s">
        <v>886</v>
      </c>
      <c r="I85" t="s">
        <v>53</v>
      </c>
      <c r="J85" t="s">
        <v>7</v>
      </c>
      <c r="K85" t="s">
        <v>609</v>
      </c>
      <c r="L85" t="s">
        <v>598</v>
      </c>
      <c r="M85">
        <f t="shared" si="2"/>
        <v>1</v>
      </c>
      <c r="N8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polonium chemical element?</v>
      </c>
    </row>
    <row r="86" spans="1:14" x14ac:dyDescent="0.3">
      <c r="A86" t="s">
        <v>610</v>
      </c>
      <c r="B86" t="s">
        <v>611</v>
      </c>
      <c r="C86" t="s">
        <v>201</v>
      </c>
      <c r="D86" t="s">
        <v>599</v>
      </c>
      <c r="E86" t="s">
        <v>885</v>
      </c>
      <c r="F86" t="s">
        <v>69</v>
      </c>
      <c r="G86">
        <f>ROUND(elements_atomicNumber[[#This Row],[value]],2)</f>
        <v>85</v>
      </c>
      <c r="H86" t="s">
        <v>886</v>
      </c>
      <c r="I86" t="s">
        <v>468</v>
      </c>
      <c r="J86" t="s">
        <v>7</v>
      </c>
      <c r="K86" t="s">
        <v>612</v>
      </c>
      <c r="L86" t="s">
        <v>598</v>
      </c>
      <c r="M86">
        <f t="shared" si="2"/>
        <v>1</v>
      </c>
      <c r="N8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astatine chemical element?</v>
      </c>
    </row>
    <row r="87" spans="1:14" x14ac:dyDescent="0.3">
      <c r="A87" t="s">
        <v>613</v>
      </c>
      <c r="B87" t="s">
        <v>614</v>
      </c>
      <c r="C87" t="s">
        <v>201</v>
      </c>
      <c r="D87" t="s">
        <v>599</v>
      </c>
      <c r="E87" t="s">
        <v>885</v>
      </c>
      <c r="F87" t="s">
        <v>615</v>
      </c>
      <c r="G87">
        <f>ROUND(elements_atomicNumber[[#This Row],[value]],2)</f>
        <v>86</v>
      </c>
      <c r="H87" t="s">
        <v>886</v>
      </c>
      <c r="I87" t="s">
        <v>385</v>
      </c>
      <c r="J87" t="s">
        <v>7</v>
      </c>
      <c r="K87" t="s">
        <v>616</v>
      </c>
      <c r="L87" t="s">
        <v>598</v>
      </c>
      <c r="M87">
        <f t="shared" si="2"/>
        <v>1</v>
      </c>
      <c r="N8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radon chemical element?</v>
      </c>
    </row>
    <row r="88" spans="1:14" x14ac:dyDescent="0.3">
      <c r="A88" t="s">
        <v>617</v>
      </c>
      <c r="B88" t="s">
        <v>618</v>
      </c>
      <c r="C88" t="s">
        <v>201</v>
      </c>
      <c r="D88" t="s">
        <v>599</v>
      </c>
      <c r="E88" t="s">
        <v>885</v>
      </c>
      <c r="F88" t="s">
        <v>68</v>
      </c>
      <c r="G88">
        <f>ROUND(elements_atomicNumber[[#This Row],[value]],2)</f>
        <v>87</v>
      </c>
      <c r="H88" t="s">
        <v>886</v>
      </c>
      <c r="I88" t="s">
        <v>385</v>
      </c>
      <c r="J88" t="s">
        <v>7</v>
      </c>
      <c r="K88" t="s">
        <v>619</v>
      </c>
      <c r="L88" t="s">
        <v>598</v>
      </c>
      <c r="M88">
        <f t="shared" si="2"/>
        <v>1</v>
      </c>
      <c r="N8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francium chemical element?</v>
      </c>
    </row>
    <row r="89" spans="1:14" x14ac:dyDescent="0.3">
      <c r="A89" t="s">
        <v>620</v>
      </c>
      <c r="B89" t="s">
        <v>621</v>
      </c>
      <c r="C89" t="s">
        <v>201</v>
      </c>
      <c r="D89" t="s">
        <v>599</v>
      </c>
      <c r="E89" t="s">
        <v>885</v>
      </c>
      <c r="F89" t="s">
        <v>67</v>
      </c>
      <c r="G89">
        <f>ROUND(elements_atomicNumber[[#This Row],[value]],2)</f>
        <v>88</v>
      </c>
      <c r="H89" t="s">
        <v>886</v>
      </c>
      <c r="I89" t="s">
        <v>367</v>
      </c>
      <c r="J89" t="s">
        <v>7</v>
      </c>
      <c r="K89" t="s">
        <v>622</v>
      </c>
      <c r="L89" t="s">
        <v>598</v>
      </c>
      <c r="M89">
        <f t="shared" si="2"/>
        <v>1</v>
      </c>
      <c r="N8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radium chemical element?</v>
      </c>
    </row>
    <row r="90" spans="1:14" x14ac:dyDescent="0.3">
      <c r="A90" t="s">
        <v>512</v>
      </c>
      <c r="B90" t="s">
        <v>513</v>
      </c>
      <c r="C90" t="s">
        <v>201</v>
      </c>
      <c r="D90" t="s">
        <v>599</v>
      </c>
      <c r="E90" t="s">
        <v>885</v>
      </c>
      <c r="F90" t="s">
        <v>623</v>
      </c>
      <c r="G90">
        <f>ROUND(elements_atomicNumber[[#This Row],[value]],2)</f>
        <v>89</v>
      </c>
      <c r="H90" t="s">
        <v>886</v>
      </c>
      <c r="I90" t="s">
        <v>502</v>
      </c>
      <c r="J90" t="s">
        <v>7</v>
      </c>
      <c r="K90" t="s">
        <v>515</v>
      </c>
      <c r="L90" t="s">
        <v>598</v>
      </c>
      <c r="M90">
        <f t="shared" si="2"/>
        <v>1</v>
      </c>
      <c r="N9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actinium chemical element?</v>
      </c>
    </row>
    <row r="91" spans="1:14" x14ac:dyDescent="0.3">
      <c r="A91" t="s">
        <v>495</v>
      </c>
      <c r="B91" t="s">
        <v>496</v>
      </c>
      <c r="C91" t="s">
        <v>201</v>
      </c>
      <c r="D91" t="s">
        <v>599</v>
      </c>
      <c r="E91" t="s">
        <v>885</v>
      </c>
      <c r="F91" t="s">
        <v>624</v>
      </c>
      <c r="G91">
        <f>ROUND(elements_atomicNumber[[#This Row],[value]],2)</f>
        <v>90</v>
      </c>
      <c r="H91" t="s">
        <v>886</v>
      </c>
      <c r="I91" t="s">
        <v>477</v>
      </c>
      <c r="J91" t="s">
        <v>7</v>
      </c>
      <c r="K91" t="s">
        <v>498</v>
      </c>
      <c r="L91" t="s">
        <v>598</v>
      </c>
      <c r="M91">
        <f t="shared" si="2"/>
        <v>1</v>
      </c>
      <c r="N9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thorium chemical element?</v>
      </c>
    </row>
    <row r="92" spans="1:14" x14ac:dyDescent="0.3">
      <c r="A92" t="s">
        <v>525</v>
      </c>
      <c r="B92" t="s">
        <v>526</v>
      </c>
      <c r="C92" t="s">
        <v>201</v>
      </c>
      <c r="D92" t="s">
        <v>599</v>
      </c>
      <c r="E92" t="s">
        <v>885</v>
      </c>
      <c r="F92" t="s">
        <v>625</v>
      </c>
      <c r="G92">
        <f>ROUND(elements_atomicNumber[[#This Row],[value]],2)</f>
        <v>91</v>
      </c>
      <c r="H92" t="s">
        <v>886</v>
      </c>
      <c r="I92" t="s">
        <v>186</v>
      </c>
      <c r="J92" t="s">
        <v>7</v>
      </c>
      <c r="K92" t="s">
        <v>528</v>
      </c>
      <c r="L92" t="s">
        <v>598</v>
      </c>
      <c r="M92">
        <f t="shared" si="2"/>
        <v>1</v>
      </c>
      <c r="N9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protactinium chemical element?</v>
      </c>
    </row>
    <row r="93" spans="1:14" x14ac:dyDescent="0.3">
      <c r="A93" t="s">
        <v>296</v>
      </c>
      <c r="B93" t="s">
        <v>297</v>
      </c>
      <c r="C93" t="s">
        <v>201</v>
      </c>
      <c r="D93" t="s">
        <v>599</v>
      </c>
      <c r="E93" t="s">
        <v>885</v>
      </c>
      <c r="F93" t="s">
        <v>626</v>
      </c>
      <c r="G93">
        <f>ROUND(elements_atomicNumber[[#This Row],[value]],2)</f>
        <v>92</v>
      </c>
      <c r="H93" t="s">
        <v>886</v>
      </c>
      <c r="I93" t="s">
        <v>294</v>
      </c>
      <c r="J93" t="s">
        <v>7</v>
      </c>
      <c r="K93" t="s">
        <v>299</v>
      </c>
      <c r="L93" t="s">
        <v>598</v>
      </c>
      <c r="M93">
        <f t="shared" si="2"/>
        <v>1</v>
      </c>
      <c r="N9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uranium chemical element?</v>
      </c>
    </row>
    <row r="94" spans="1:14" x14ac:dyDescent="0.3">
      <c r="A94" t="s">
        <v>627</v>
      </c>
      <c r="B94" t="s">
        <v>628</v>
      </c>
      <c r="C94" t="s">
        <v>201</v>
      </c>
      <c r="D94" t="s">
        <v>599</v>
      </c>
      <c r="E94" t="s">
        <v>885</v>
      </c>
      <c r="F94" t="s">
        <v>172</v>
      </c>
      <c r="G94">
        <f>ROUND(elements_atomicNumber[[#This Row],[value]],2)</f>
        <v>93</v>
      </c>
      <c r="H94" t="s">
        <v>886</v>
      </c>
      <c r="I94" t="s">
        <v>502</v>
      </c>
      <c r="J94" t="s">
        <v>7</v>
      </c>
      <c r="K94" t="s">
        <v>629</v>
      </c>
      <c r="L94" t="s">
        <v>598</v>
      </c>
      <c r="M94">
        <f t="shared" si="2"/>
        <v>1</v>
      </c>
      <c r="N9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neptunium chemical element?</v>
      </c>
    </row>
    <row r="95" spans="1:14" x14ac:dyDescent="0.3">
      <c r="A95" t="s">
        <v>630</v>
      </c>
      <c r="B95" t="s">
        <v>631</v>
      </c>
      <c r="C95" t="s">
        <v>201</v>
      </c>
      <c r="D95" t="s">
        <v>599</v>
      </c>
      <c r="E95" t="s">
        <v>885</v>
      </c>
      <c r="F95" t="s">
        <v>632</v>
      </c>
      <c r="G95">
        <f>ROUND(elements_atomicNumber[[#This Row],[value]],2)</f>
        <v>94</v>
      </c>
      <c r="H95" t="s">
        <v>886</v>
      </c>
      <c r="I95" t="s">
        <v>416</v>
      </c>
      <c r="J95" t="s">
        <v>7</v>
      </c>
      <c r="K95" t="s">
        <v>633</v>
      </c>
      <c r="L95" t="s">
        <v>598</v>
      </c>
      <c r="M95">
        <f t="shared" si="2"/>
        <v>1</v>
      </c>
      <c r="N9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plutonium chemical element?</v>
      </c>
    </row>
    <row r="96" spans="1:14" x14ac:dyDescent="0.3">
      <c r="A96" t="s">
        <v>541</v>
      </c>
      <c r="B96" t="s">
        <v>542</v>
      </c>
      <c r="C96" t="s">
        <v>201</v>
      </c>
      <c r="D96" t="s">
        <v>599</v>
      </c>
      <c r="E96" t="s">
        <v>885</v>
      </c>
      <c r="F96" t="s">
        <v>64</v>
      </c>
      <c r="G96">
        <f>ROUND(elements_atomicNumber[[#This Row],[value]],2)</f>
        <v>95</v>
      </c>
      <c r="H96" t="s">
        <v>886</v>
      </c>
      <c r="I96" t="s">
        <v>186</v>
      </c>
      <c r="J96" t="s">
        <v>7</v>
      </c>
      <c r="K96" t="s">
        <v>544</v>
      </c>
      <c r="L96" t="s">
        <v>598</v>
      </c>
      <c r="M96">
        <f t="shared" si="2"/>
        <v>1</v>
      </c>
      <c r="N9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americium chemical element?</v>
      </c>
    </row>
    <row r="97" spans="1:14" x14ac:dyDescent="0.3">
      <c r="A97" t="s">
        <v>558</v>
      </c>
      <c r="B97" t="s">
        <v>559</v>
      </c>
      <c r="C97" t="s">
        <v>201</v>
      </c>
      <c r="D97" t="s">
        <v>599</v>
      </c>
      <c r="E97" t="s">
        <v>885</v>
      </c>
      <c r="F97" t="s">
        <v>63</v>
      </c>
      <c r="G97">
        <f>ROUND(elements_atomicNumber[[#This Row],[value]],2)</f>
        <v>96</v>
      </c>
      <c r="H97" t="s">
        <v>886</v>
      </c>
      <c r="I97" t="s">
        <v>188</v>
      </c>
      <c r="J97" t="s">
        <v>7</v>
      </c>
      <c r="K97" t="s">
        <v>561</v>
      </c>
      <c r="L97" t="s">
        <v>598</v>
      </c>
      <c r="M97">
        <f t="shared" si="2"/>
        <v>1</v>
      </c>
      <c r="N9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curium chemical element?</v>
      </c>
    </row>
    <row r="98" spans="1:14" x14ac:dyDescent="0.3">
      <c r="A98" t="s">
        <v>634</v>
      </c>
      <c r="B98" t="s">
        <v>635</v>
      </c>
      <c r="C98" t="s">
        <v>201</v>
      </c>
      <c r="D98" t="s">
        <v>599</v>
      </c>
      <c r="E98" t="s">
        <v>885</v>
      </c>
      <c r="F98" t="s">
        <v>62</v>
      </c>
      <c r="G98">
        <f>ROUND(elements_atomicNumber[[#This Row],[value]],2)</f>
        <v>97</v>
      </c>
      <c r="H98" t="s">
        <v>886</v>
      </c>
      <c r="I98" t="s">
        <v>188</v>
      </c>
      <c r="J98" t="s">
        <v>7</v>
      </c>
      <c r="K98" t="s">
        <v>636</v>
      </c>
      <c r="L98" t="s">
        <v>598</v>
      </c>
      <c r="M98">
        <f t="shared" ref="M98:M129" si="3">COUNTIF(B:B,B98)</f>
        <v>1</v>
      </c>
      <c r="N9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berkelium chemical element?</v>
      </c>
    </row>
    <row r="99" spans="1:14" x14ac:dyDescent="0.3">
      <c r="A99" t="s">
        <v>637</v>
      </c>
      <c r="B99" t="s">
        <v>638</v>
      </c>
      <c r="C99" t="s">
        <v>201</v>
      </c>
      <c r="D99" t="s">
        <v>599</v>
      </c>
      <c r="E99" t="s">
        <v>885</v>
      </c>
      <c r="F99" t="s">
        <v>639</v>
      </c>
      <c r="G99">
        <f>ROUND(elements_atomicNumber[[#This Row],[value]],2)</f>
        <v>98</v>
      </c>
      <c r="H99" t="s">
        <v>886</v>
      </c>
      <c r="I99" t="s">
        <v>603</v>
      </c>
      <c r="J99" t="s">
        <v>7</v>
      </c>
      <c r="K99" t="s">
        <v>640</v>
      </c>
      <c r="L99" t="s">
        <v>598</v>
      </c>
      <c r="M99">
        <f t="shared" si="3"/>
        <v>1</v>
      </c>
      <c r="N9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californium chemical element?</v>
      </c>
    </row>
    <row r="100" spans="1:14" x14ac:dyDescent="0.3">
      <c r="A100" t="s">
        <v>641</v>
      </c>
      <c r="B100" t="s">
        <v>642</v>
      </c>
      <c r="C100" t="s">
        <v>201</v>
      </c>
      <c r="D100" t="s">
        <v>599</v>
      </c>
      <c r="E100" t="s">
        <v>885</v>
      </c>
      <c r="F100" t="s">
        <v>61</v>
      </c>
      <c r="G100">
        <f>ROUND(elements_atomicNumber[[#This Row],[value]],2)</f>
        <v>99</v>
      </c>
      <c r="H100" t="s">
        <v>886</v>
      </c>
      <c r="I100" t="s">
        <v>186</v>
      </c>
      <c r="J100" t="s">
        <v>7</v>
      </c>
      <c r="K100" t="s">
        <v>643</v>
      </c>
      <c r="L100" t="s">
        <v>598</v>
      </c>
      <c r="M100">
        <f t="shared" si="3"/>
        <v>1</v>
      </c>
      <c r="N10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einsteinium chemical element?</v>
      </c>
    </row>
    <row r="101" spans="1:14" x14ac:dyDescent="0.3">
      <c r="A101" t="s">
        <v>562</v>
      </c>
      <c r="B101" t="s">
        <v>563</v>
      </c>
      <c r="C101" t="s">
        <v>201</v>
      </c>
      <c r="D101" t="s">
        <v>599</v>
      </c>
      <c r="E101" t="s">
        <v>885</v>
      </c>
      <c r="F101" t="s">
        <v>137</v>
      </c>
      <c r="G101">
        <f>ROUND(elements_atomicNumber[[#This Row],[value]],2)</f>
        <v>100</v>
      </c>
      <c r="H101" t="s">
        <v>886</v>
      </c>
      <c r="I101" t="s">
        <v>188</v>
      </c>
      <c r="J101" t="s">
        <v>7</v>
      </c>
      <c r="K101" t="s">
        <v>565</v>
      </c>
      <c r="L101" t="s">
        <v>598</v>
      </c>
      <c r="M101">
        <f t="shared" si="3"/>
        <v>1</v>
      </c>
      <c r="N10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fermium chemical element?</v>
      </c>
    </row>
    <row r="102" spans="1:14" x14ac:dyDescent="0.3">
      <c r="A102" t="s">
        <v>644</v>
      </c>
      <c r="B102" t="s">
        <v>645</v>
      </c>
      <c r="C102" t="s">
        <v>201</v>
      </c>
      <c r="D102" t="s">
        <v>599</v>
      </c>
      <c r="E102" t="s">
        <v>885</v>
      </c>
      <c r="F102" t="s">
        <v>60</v>
      </c>
      <c r="G102">
        <f>ROUND(elements_atomicNumber[[#This Row],[value]],2)</f>
        <v>101</v>
      </c>
      <c r="H102" t="s">
        <v>886</v>
      </c>
      <c r="I102" t="s">
        <v>32</v>
      </c>
      <c r="J102" t="s">
        <v>7</v>
      </c>
      <c r="K102" t="s">
        <v>646</v>
      </c>
      <c r="L102" t="s">
        <v>598</v>
      </c>
      <c r="M102">
        <f t="shared" si="3"/>
        <v>1</v>
      </c>
      <c r="N10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mendelevium chemical element?</v>
      </c>
    </row>
    <row r="103" spans="1:14" x14ac:dyDescent="0.3">
      <c r="A103" t="s">
        <v>647</v>
      </c>
      <c r="B103" t="s">
        <v>648</v>
      </c>
      <c r="C103" t="s">
        <v>201</v>
      </c>
      <c r="D103" t="s">
        <v>599</v>
      </c>
      <c r="E103" t="s">
        <v>885</v>
      </c>
      <c r="F103" t="s">
        <v>59</v>
      </c>
      <c r="G103">
        <f>ROUND(elements_atomicNumber[[#This Row],[value]],2)</f>
        <v>102</v>
      </c>
      <c r="H103" t="s">
        <v>886</v>
      </c>
      <c r="I103" t="s">
        <v>188</v>
      </c>
      <c r="J103" t="s">
        <v>7</v>
      </c>
      <c r="K103" t="s">
        <v>649</v>
      </c>
      <c r="L103" t="s">
        <v>598</v>
      </c>
      <c r="M103">
        <f t="shared" si="3"/>
        <v>1</v>
      </c>
      <c r="N10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nobelium chemical element?</v>
      </c>
    </row>
    <row r="104" spans="1:14" x14ac:dyDescent="0.3">
      <c r="A104" t="s">
        <v>650</v>
      </c>
      <c r="B104" t="s">
        <v>651</v>
      </c>
      <c r="C104" t="s">
        <v>201</v>
      </c>
      <c r="D104" t="s">
        <v>599</v>
      </c>
      <c r="E104" t="s">
        <v>885</v>
      </c>
      <c r="F104" t="s">
        <v>652</v>
      </c>
      <c r="G104">
        <f>ROUND(elements_atomicNumber[[#This Row],[value]],2)</f>
        <v>103</v>
      </c>
      <c r="H104" t="s">
        <v>886</v>
      </c>
      <c r="I104" t="s">
        <v>96</v>
      </c>
      <c r="J104" t="s">
        <v>7</v>
      </c>
      <c r="K104" t="s">
        <v>653</v>
      </c>
      <c r="L104" t="s">
        <v>598</v>
      </c>
      <c r="M104">
        <f t="shared" si="3"/>
        <v>1</v>
      </c>
      <c r="N10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lawrencium chemical element?</v>
      </c>
    </row>
    <row r="105" spans="1:14" x14ac:dyDescent="0.3">
      <c r="A105" t="s">
        <v>654</v>
      </c>
      <c r="B105" t="s">
        <v>655</v>
      </c>
      <c r="C105" t="s">
        <v>201</v>
      </c>
      <c r="D105" t="s">
        <v>599</v>
      </c>
      <c r="E105" t="s">
        <v>885</v>
      </c>
      <c r="F105" t="s">
        <v>656</v>
      </c>
      <c r="G105">
        <f>ROUND(elements_atomicNumber[[#This Row],[value]],2)</f>
        <v>104</v>
      </c>
      <c r="H105" t="s">
        <v>886</v>
      </c>
      <c r="I105" t="s">
        <v>657</v>
      </c>
      <c r="J105" t="s">
        <v>7</v>
      </c>
      <c r="K105" t="s">
        <v>658</v>
      </c>
      <c r="L105" t="s">
        <v>598</v>
      </c>
      <c r="M105">
        <f t="shared" si="3"/>
        <v>1</v>
      </c>
      <c r="N10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rutherfordium chemical element?</v>
      </c>
    </row>
    <row r="106" spans="1:14" x14ac:dyDescent="0.3">
      <c r="A106" t="s">
        <v>659</v>
      </c>
      <c r="B106" t="s">
        <v>660</v>
      </c>
      <c r="C106" t="s">
        <v>201</v>
      </c>
      <c r="D106" t="s">
        <v>599</v>
      </c>
      <c r="E106" t="s">
        <v>885</v>
      </c>
      <c r="F106" t="s">
        <v>58</v>
      </c>
      <c r="G106">
        <f>ROUND(elements_atomicNumber[[#This Row],[value]],2)</f>
        <v>105</v>
      </c>
      <c r="H106" t="s">
        <v>886</v>
      </c>
      <c r="I106" t="s">
        <v>548</v>
      </c>
      <c r="J106" t="s">
        <v>7</v>
      </c>
      <c r="K106" t="s">
        <v>661</v>
      </c>
      <c r="L106" t="s">
        <v>598</v>
      </c>
      <c r="M106">
        <f t="shared" si="3"/>
        <v>1</v>
      </c>
      <c r="N10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dubnium chemical element?</v>
      </c>
    </row>
    <row r="107" spans="1:14" x14ac:dyDescent="0.3">
      <c r="A107" t="s">
        <v>662</v>
      </c>
      <c r="B107" t="s">
        <v>663</v>
      </c>
      <c r="C107" t="s">
        <v>201</v>
      </c>
      <c r="D107" t="s">
        <v>599</v>
      </c>
      <c r="E107" t="s">
        <v>885</v>
      </c>
      <c r="F107" t="s">
        <v>57</v>
      </c>
      <c r="G107">
        <f>ROUND(elements_atomicNumber[[#This Row],[value]],2)</f>
        <v>106</v>
      </c>
      <c r="H107" t="s">
        <v>886</v>
      </c>
      <c r="I107" t="s">
        <v>186</v>
      </c>
      <c r="J107" t="s">
        <v>7</v>
      </c>
      <c r="K107" t="s">
        <v>664</v>
      </c>
      <c r="L107" t="s">
        <v>598</v>
      </c>
      <c r="M107">
        <f t="shared" si="3"/>
        <v>1</v>
      </c>
      <c r="N10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seaborgium chemical element?</v>
      </c>
    </row>
    <row r="108" spans="1:14" x14ac:dyDescent="0.3">
      <c r="A108" t="s">
        <v>665</v>
      </c>
      <c r="B108" t="s">
        <v>666</v>
      </c>
      <c r="C108" t="s">
        <v>201</v>
      </c>
      <c r="D108" t="s">
        <v>599</v>
      </c>
      <c r="E108" t="s">
        <v>885</v>
      </c>
      <c r="F108" t="s">
        <v>667</v>
      </c>
      <c r="G108">
        <f>ROUND(elements_atomicNumber[[#This Row],[value]],2)</f>
        <v>107</v>
      </c>
      <c r="H108" t="s">
        <v>886</v>
      </c>
      <c r="I108" t="s">
        <v>188</v>
      </c>
      <c r="J108" t="s">
        <v>7</v>
      </c>
      <c r="K108" t="s">
        <v>668</v>
      </c>
      <c r="L108" t="s">
        <v>598</v>
      </c>
      <c r="M108">
        <f t="shared" si="3"/>
        <v>1</v>
      </c>
      <c r="N10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bohrium chemical element?</v>
      </c>
    </row>
    <row r="109" spans="1:14" x14ac:dyDescent="0.3">
      <c r="A109" t="s">
        <v>669</v>
      </c>
      <c r="B109" t="s">
        <v>670</v>
      </c>
      <c r="C109" t="s">
        <v>201</v>
      </c>
      <c r="D109" t="s">
        <v>599</v>
      </c>
      <c r="E109" t="s">
        <v>885</v>
      </c>
      <c r="F109" t="s">
        <v>56</v>
      </c>
      <c r="G109">
        <f>ROUND(elements_atomicNumber[[#This Row],[value]],2)</f>
        <v>108</v>
      </c>
      <c r="H109" t="s">
        <v>886</v>
      </c>
      <c r="I109" t="s">
        <v>186</v>
      </c>
      <c r="J109" t="s">
        <v>7</v>
      </c>
      <c r="K109" t="s">
        <v>671</v>
      </c>
      <c r="L109" t="s">
        <v>598</v>
      </c>
      <c r="M109">
        <f t="shared" si="3"/>
        <v>1</v>
      </c>
      <c r="N10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hassium chemical element?</v>
      </c>
    </row>
    <row r="110" spans="1:14" x14ac:dyDescent="0.3">
      <c r="A110" t="s">
        <v>672</v>
      </c>
      <c r="B110" t="s">
        <v>673</v>
      </c>
      <c r="C110" t="s">
        <v>201</v>
      </c>
      <c r="D110" t="s">
        <v>599</v>
      </c>
      <c r="E110" t="s">
        <v>885</v>
      </c>
      <c r="F110" t="s">
        <v>120</v>
      </c>
      <c r="G110">
        <f>ROUND(elements_atomicNumber[[#This Row],[value]],2)</f>
        <v>109</v>
      </c>
      <c r="H110" t="s">
        <v>886</v>
      </c>
      <c r="I110" t="s">
        <v>188</v>
      </c>
      <c r="J110" t="s">
        <v>7</v>
      </c>
      <c r="K110" t="s">
        <v>674</v>
      </c>
      <c r="L110" t="s">
        <v>598</v>
      </c>
      <c r="M110">
        <f t="shared" si="3"/>
        <v>1</v>
      </c>
      <c r="N11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meitnerium chemical element?</v>
      </c>
    </row>
    <row r="111" spans="1:14" x14ac:dyDescent="0.3">
      <c r="A111" t="s">
        <v>675</v>
      </c>
      <c r="B111" t="s">
        <v>676</v>
      </c>
      <c r="C111" t="s">
        <v>201</v>
      </c>
      <c r="D111" t="s">
        <v>599</v>
      </c>
      <c r="E111" t="s">
        <v>885</v>
      </c>
      <c r="F111" t="s">
        <v>138</v>
      </c>
      <c r="G111">
        <f>ROUND(elements_atomicNumber[[#This Row],[value]],2)</f>
        <v>110</v>
      </c>
      <c r="H111" t="s">
        <v>886</v>
      </c>
      <c r="I111" t="s">
        <v>129</v>
      </c>
      <c r="J111" t="s">
        <v>7</v>
      </c>
      <c r="K111" t="s">
        <v>677</v>
      </c>
      <c r="L111" t="s">
        <v>598</v>
      </c>
      <c r="M111">
        <f t="shared" si="3"/>
        <v>1</v>
      </c>
      <c r="N11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darmstadtium chemical element?</v>
      </c>
    </row>
    <row r="112" spans="1:14" x14ac:dyDescent="0.3">
      <c r="A112" t="s">
        <v>678</v>
      </c>
      <c r="B112" t="s">
        <v>679</v>
      </c>
      <c r="C112" t="s">
        <v>201</v>
      </c>
      <c r="D112" t="s">
        <v>599</v>
      </c>
      <c r="E112" t="s">
        <v>885</v>
      </c>
      <c r="F112" t="s">
        <v>680</v>
      </c>
      <c r="G112">
        <f>ROUND(elements_atomicNumber[[#This Row],[value]],2)</f>
        <v>111</v>
      </c>
      <c r="H112" t="s">
        <v>886</v>
      </c>
      <c r="I112" t="s">
        <v>585</v>
      </c>
      <c r="J112" t="s">
        <v>7</v>
      </c>
      <c r="K112" t="s">
        <v>681</v>
      </c>
      <c r="L112" t="s">
        <v>598</v>
      </c>
      <c r="M112">
        <f t="shared" si="3"/>
        <v>1</v>
      </c>
      <c r="N11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roentgenium chemical element?</v>
      </c>
    </row>
    <row r="113" spans="1:14" x14ac:dyDescent="0.3">
      <c r="A113" t="s">
        <v>682</v>
      </c>
      <c r="B113" t="s">
        <v>683</v>
      </c>
      <c r="C113" t="s">
        <v>201</v>
      </c>
      <c r="D113" t="s">
        <v>599</v>
      </c>
      <c r="E113" t="s">
        <v>885</v>
      </c>
      <c r="F113" t="s">
        <v>684</v>
      </c>
      <c r="G113">
        <f>ROUND(elements_atomicNumber[[#This Row],[value]],2)</f>
        <v>112</v>
      </c>
      <c r="H113" t="s">
        <v>886</v>
      </c>
      <c r="I113" t="s">
        <v>590</v>
      </c>
      <c r="J113" t="s">
        <v>7</v>
      </c>
      <c r="K113" t="s">
        <v>685</v>
      </c>
      <c r="L113" t="s">
        <v>598</v>
      </c>
      <c r="M113">
        <f t="shared" si="3"/>
        <v>1</v>
      </c>
      <c r="N11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copernicium chemical element?</v>
      </c>
    </row>
    <row r="114" spans="1:14" x14ac:dyDescent="0.3">
      <c r="A114" t="s">
        <v>686</v>
      </c>
      <c r="B114" t="s">
        <v>687</v>
      </c>
      <c r="C114" t="s">
        <v>201</v>
      </c>
      <c r="D114" t="s">
        <v>599</v>
      </c>
      <c r="E114" t="s">
        <v>885</v>
      </c>
      <c r="F114" t="s">
        <v>189</v>
      </c>
      <c r="G114">
        <f>ROUND(elements_atomicNumber[[#This Row],[value]],2)</f>
        <v>113</v>
      </c>
      <c r="H114" t="s">
        <v>886</v>
      </c>
      <c r="I114" t="s">
        <v>14</v>
      </c>
      <c r="J114" t="s">
        <v>7</v>
      </c>
      <c r="K114" t="s">
        <v>688</v>
      </c>
      <c r="L114" t="s">
        <v>598</v>
      </c>
      <c r="M114">
        <f t="shared" si="3"/>
        <v>1</v>
      </c>
      <c r="N11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nihonium chemical element?</v>
      </c>
    </row>
    <row r="115" spans="1:14" x14ac:dyDescent="0.3">
      <c r="A115" t="s">
        <v>592</v>
      </c>
      <c r="B115" t="s">
        <v>593</v>
      </c>
      <c r="C115" t="s">
        <v>201</v>
      </c>
      <c r="D115" t="s">
        <v>599</v>
      </c>
      <c r="E115" t="s">
        <v>885</v>
      </c>
      <c r="F115" t="s">
        <v>689</v>
      </c>
      <c r="G115">
        <f>ROUND(elements_atomicNumber[[#This Row],[value]],2)</f>
        <v>114</v>
      </c>
      <c r="H115" t="s">
        <v>886</v>
      </c>
      <c r="I115" t="s">
        <v>595</v>
      </c>
      <c r="J115" t="s">
        <v>7</v>
      </c>
      <c r="K115" t="s">
        <v>596</v>
      </c>
      <c r="L115" t="s">
        <v>598</v>
      </c>
      <c r="M115">
        <f t="shared" si="3"/>
        <v>1</v>
      </c>
      <c r="N11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flerovium chemical element?</v>
      </c>
    </row>
    <row r="116" spans="1:14" x14ac:dyDescent="0.3">
      <c r="A116" t="s">
        <v>690</v>
      </c>
      <c r="B116" t="s">
        <v>691</v>
      </c>
      <c r="C116" t="s">
        <v>201</v>
      </c>
      <c r="D116" t="s">
        <v>599</v>
      </c>
      <c r="E116" t="s">
        <v>885</v>
      </c>
      <c r="F116" t="s">
        <v>692</v>
      </c>
      <c r="G116">
        <f>ROUND(elements_atomicNumber[[#This Row],[value]],2)</f>
        <v>115</v>
      </c>
      <c r="H116" t="s">
        <v>886</v>
      </c>
      <c r="I116" t="s">
        <v>100</v>
      </c>
      <c r="J116" t="s">
        <v>7</v>
      </c>
      <c r="K116" t="s">
        <v>693</v>
      </c>
      <c r="L116" t="s">
        <v>598</v>
      </c>
      <c r="M116">
        <f t="shared" si="3"/>
        <v>1</v>
      </c>
      <c r="N11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moscovium chemical element?</v>
      </c>
    </row>
    <row r="117" spans="1:14" x14ac:dyDescent="0.3">
      <c r="A117" t="s">
        <v>694</v>
      </c>
      <c r="B117" t="s">
        <v>695</v>
      </c>
      <c r="C117" t="s">
        <v>201</v>
      </c>
      <c r="D117" t="s">
        <v>599</v>
      </c>
      <c r="E117" t="s">
        <v>885</v>
      </c>
      <c r="F117" t="s">
        <v>696</v>
      </c>
      <c r="G117">
        <f>ROUND(elements_atomicNumber[[#This Row],[value]],2)</f>
        <v>116</v>
      </c>
      <c r="H117" t="s">
        <v>886</v>
      </c>
      <c r="I117" t="s">
        <v>595</v>
      </c>
      <c r="J117" t="s">
        <v>7</v>
      </c>
      <c r="K117" t="s">
        <v>697</v>
      </c>
      <c r="L117" t="s">
        <v>598</v>
      </c>
      <c r="M117">
        <f t="shared" si="3"/>
        <v>1</v>
      </c>
      <c r="N11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livermorium chemical element?</v>
      </c>
    </row>
    <row r="118" spans="1:14" x14ac:dyDescent="0.3">
      <c r="A118" t="s">
        <v>698</v>
      </c>
      <c r="B118" t="s">
        <v>699</v>
      </c>
      <c r="C118" t="s">
        <v>201</v>
      </c>
      <c r="D118" t="s">
        <v>599</v>
      </c>
      <c r="E118" t="s">
        <v>885</v>
      </c>
      <c r="F118" t="s">
        <v>700</v>
      </c>
      <c r="G118">
        <f>ROUND(elements_atomicNumber[[#This Row],[value]],2)</f>
        <v>117</v>
      </c>
      <c r="H118" t="s">
        <v>886</v>
      </c>
      <c r="I118" t="s">
        <v>700</v>
      </c>
      <c r="J118" t="s">
        <v>7</v>
      </c>
      <c r="K118" t="s">
        <v>701</v>
      </c>
      <c r="L118" t="s">
        <v>598</v>
      </c>
      <c r="M118">
        <f t="shared" si="3"/>
        <v>1</v>
      </c>
      <c r="N11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tennessine chemical element?</v>
      </c>
    </row>
    <row r="119" spans="1:14" x14ac:dyDescent="0.3">
      <c r="A119" t="s">
        <v>702</v>
      </c>
      <c r="B119" t="s">
        <v>703</v>
      </c>
      <c r="C119" t="s">
        <v>201</v>
      </c>
      <c r="D119" t="s">
        <v>599</v>
      </c>
      <c r="E119" t="s">
        <v>885</v>
      </c>
      <c r="F119" t="s">
        <v>704</v>
      </c>
      <c r="G119">
        <f>ROUND(elements_atomicNumber[[#This Row],[value]],2)</f>
        <v>118</v>
      </c>
      <c r="H119" t="s">
        <v>886</v>
      </c>
      <c r="I119" t="s">
        <v>129</v>
      </c>
      <c r="J119" t="s">
        <v>7</v>
      </c>
      <c r="K119" t="s">
        <v>705</v>
      </c>
      <c r="L119" t="s">
        <v>598</v>
      </c>
      <c r="M119">
        <f t="shared" si="3"/>
        <v>1</v>
      </c>
      <c r="N11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oganesson chemical element?</v>
      </c>
    </row>
    <row r="120" spans="1:14" x14ac:dyDescent="0.3">
      <c r="A120" t="s">
        <v>706</v>
      </c>
      <c r="B120" t="s">
        <v>707</v>
      </c>
      <c r="C120" t="s">
        <v>201</v>
      </c>
      <c r="D120" t="s">
        <v>599</v>
      </c>
      <c r="E120" t="s">
        <v>885</v>
      </c>
      <c r="F120" t="s">
        <v>55</v>
      </c>
      <c r="G120">
        <f>ROUND(elements_atomicNumber[[#This Row],[value]],2)</f>
        <v>119</v>
      </c>
      <c r="H120" t="s">
        <v>886</v>
      </c>
      <c r="I120" t="s">
        <v>99</v>
      </c>
      <c r="J120" t="s">
        <v>7</v>
      </c>
      <c r="K120" t="s">
        <v>708</v>
      </c>
      <c r="L120" t="s">
        <v>598</v>
      </c>
      <c r="M120">
        <f t="shared" si="3"/>
        <v>1</v>
      </c>
      <c r="N12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ununennium chemical element?</v>
      </c>
    </row>
    <row r="121" spans="1:14" x14ac:dyDescent="0.3">
      <c r="A121" t="s">
        <v>709</v>
      </c>
      <c r="B121" t="s">
        <v>710</v>
      </c>
      <c r="C121" t="s">
        <v>201</v>
      </c>
      <c r="D121" t="s">
        <v>599</v>
      </c>
      <c r="E121" t="s">
        <v>885</v>
      </c>
      <c r="F121" t="s">
        <v>45</v>
      </c>
      <c r="G121">
        <f>ROUND(elements_atomicNumber[[#This Row],[value]],2)</f>
        <v>120</v>
      </c>
      <c r="H121" t="s">
        <v>886</v>
      </c>
      <c r="I121" t="s">
        <v>127</v>
      </c>
      <c r="J121" t="s">
        <v>7</v>
      </c>
      <c r="K121" t="s">
        <v>711</v>
      </c>
      <c r="L121" t="s">
        <v>598</v>
      </c>
      <c r="M121">
        <f t="shared" si="3"/>
        <v>1</v>
      </c>
      <c r="N12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unbinilium chemical element?</v>
      </c>
    </row>
    <row r="122" spans="1:14" x14ac:dyDescent="0.3">
      <c r="A122" t="s">
        <v>712</v>
      </c>
      <c r="B122" t="s">
        <v>713</v>
      </c>
      <c r="C122" t="s">
        <v>201</v>
      </c>
      <c r="D122" t="s">
        <v>599</v>
      </c>
      <c r="E122" t="s">
        <v>885</v>
      </c>
      <c r="F122" t="s">
        <v>714</v>
      </c>
      <c r="G122">
        <f>ROUND(elements_atomicNumber[[#This Row],[value]],2)</f>
        <v>121</v>
      </c>
      <c r="H122" t="s">
        <v>886</v>
      </c>
      <c r="I122" t="s">
        <v>106</v>
      </c>
      <c r="J122" t="s">
        <v>7</v>
      </c>
      <c r="K122" t="s">
        <v>715</v>
      </c>
      <c r="L122" t="s">
        <v>598</v>
      </c>
      <c r="M122">
        <f t="shared" si="3"/>
        <v>1</v>
      </c>
      <c r="N12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unbiunium chemical element?</v>
      </c>
    </row>
    <row r="123" spans="1:14" x14ac:dyDescent="0.3">
      <c r="A123" t="s">
        <v>716</v>
      </c>
      <c r="B123" t="s">
        <v>717</v>
      </c>
      <c r="C123" t="s">
        <v>201</v>
      </c>
      <c r="D123" t="s">
        <v>599</v>
      </c>
      <c r="E123" t="s">
        <v>885</v>
      </c>
      <c r="F123" t="s">
        <v>54</v>
      </c>
      <c r="G123">
        <f>ROUND(elements_atomicNumber[[#This Row],[value]],2)</f>
        <v>122</v>
      </c>
      <c r="H123" t="s">
        <v>886</v>
      </c>
      <c r="I123" t="s">
        <v>81</v>
      </c>
      <c r="J123" t="s">
        <v>7</v>
      </c>
      <c r="K123" t="s">
        <v>718</v>
      </c>
      <c r="L123" t="s">
        <v>598</v>
      </c>
      <c r="M123">
        <f t="shared" si="3"/>
        <v>1</v>
      </c>
      <c r="N12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unbibium chemical element?</v>
      </c>
    </row>
    <row r="124" spans="1:14" x14ac:dyDescent="0.3">
      <c r="A124" t="s">
        <v>719</v>
      </c>
      <c r="B124" t="s">
        <v>720</v>
      </c>
      <c r="C124" t="s">
        <v>201</v>
      </c>
      <c r="D124" t="s">
        <v>599</v>
      </c>
      <c r="E124" t="s">
        <v>885</v>
      </c>
      <c r="F124" t="s">
        <v>721</v>
      </c>
      <c r="G124">
        <f>ROUND(elements_atomicNumber[[#This Row],[value]],2)</f>
        <v>123</v>
      </c>
      <c r="H124" t="s">
        <v>886</v>
      </c>
      <c r="I124" t="s">
        <v>105</v>
      </c>
      <c r="J124" t="s">
        <v>7</v>
      </c>
      <c r="K124" t="s">
        <v>722</v>
      </c>
      <c r="L124" t="s">
        <v>598</v>
      </c>
      <c r="M124">
        <f t="shared" si="3"/>
        <v>1</v>
      </c>
      <c r="N12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unbitrium chemical element?</v>
      </c>
    </row>
    <row r="125" spans="1:14" x14ac:dyDescent="0.3">
      <c r="A125" t="s">
        <v>723</v>
      </c>
      <c r="B125" t="s">
        <v>724</v>
      </c>
      <c r="C125" t="s">
        <v>201</v>
      </c>
      <c r="D125" t="s">
        <v>599</v>
      </c>
      <c r="E125" t="s">
        <v>885</v>
      </c>
      <c r="F125" t="s">
        <v>595</v>
      </c>
      <c r="G125">
        <f>ROUND(elements_atomicNumber[[#This Row],[value]],2)</f>
        <v>124</v>
      </c>
      <c r="H125" t="s">
        <v>886</v>
      </c>
      <c r="I125" t="s">
        <v>168</v>
      </c>
      <c r="J125" t="s">
        <v>7</v>
      </c>
      <c r="K125" t="s">
        <v>725</v>
      </c>
      <c r="L125" t="s">
        <v>598</v>
      </c>
      <c r="M125">
        <f t="shared" si="3"/>
        <v>1</v>
      </c>
      <c r="N12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unbiquadium chemical element?</v>
      </c>
    </row>
    <row r="126" spans="1:14" x14ac:dyDescent="0.3">
      <c r="A126" t="s">
        <v>726</v>
      </c>
      <c r="B126" t="s">
        <v>727</v>
      </c>
      <c r="C126" t="s">
        <v>201</v>
      </c>
      <c r="D126" t="s">
        <v>599</v>
      </c>
      <c r="E126" t="s">
        <v>885</v>
      </c>
      <c r="F126" t="s">
        <v>100</v>
      </c>
      <c r="G126">
        <f>ROUND(elements_atomicNumber[[#This Row],[value]],2)</f>
        <v>125</v>
      </c>
      <c r="H126" t="s">
        <v>886</v>
      </c>
      <c r="I126" t="s">
        <v>110</v>
      </c>
      <c r="J126" t="s">
        <v>7</v>
      </c>
      <c r="K126" t="s">
        <v>728</v>
      </c>
      <c r="L126" t="s">
        <v>598</v>
      </c>
      <c r="M126">
        <f t="shared" si="3"/>
        <v>1</v>
      </c>
      <c r="N12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unbipentium chemical element?</v>
      </c>
    </row>
    <row r="127" spans="1:14" x14ac:dyDescent="0.3">
      <c r="A127" t="s">
        <v>729</v>
      </c>
      <c r="B127" t="s">
        <v>730</v>
      </c>
      <c r="C127" t="s">
        <v>201</v>
      </c>
      <c r="D127" t="s">
        <v>599</v>
      </c>
      <c r="E127" t="s">
        <v>885</v>
      </c>
      <c r="F127" t="s">
        <v>14</v>
      </c>
      <c r="G127">
        <f>ROUND(elements_atomicNumber[[#This Row],[value]],2)</f>
        <v>126</v>
      </c>
      <c r="H127" t="s">
        <v>886</v>
      </c>
      <c r="I127" t="s">
        <v>37</v>
      </c>
      <c r="J127" t="s">
        <v>7</v>
      </c>
      <c r="K127" t="s">
        <v>731</v>
      </c>
      <c r="L127" t="s">
        <v>598</v>
      </c>
      <c r="M127">
        <f t="shared" si="3"/>
        <v>1</v>
      </c>
      <c r="N12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unbihexium chemical element?</v>
      </c>
    </row>
    <row r="128" spans="1:14" x14ac:dyDescent="0.3">
      <c r="A128" t="s">
        <v>732</v>
      </c>
      <c r="B128" t="s">
        <v>733</v>
      </c>
      <c r="C128" t="s">
        <v>201</v>
      </c>
      <c r="D128" t="s">
        <v>599</v>
      </c>
      <c r="E128" t="s">
        <v>885</v>
      </c>
      <c r="F128" t="s">
        <v>590</v>
      </c>
      <c r="G128">
        <f>ROUND(elements_atomicNumber[[#This Row],[value]],2)</f>
        <v>127</v>
      </c>
      <c r="H128" t="s">
        <v>886</v>
      </c>
      <c r="I128" t="s">
        <v>112</v>
      </c>
      <c r="J128" t="s">
        <v>7</v>
      </c>
      <c r="K128" t="s">
        <v>734</v>
      </c>
      <c r="L128" t="s">
        <v>598</v>
      </c>
      <c r="M128">
        <f t="shared" si="3"/>
        <v>1</v>
      </c>
      <c r="N12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unbiseptium chemical element?</v>
      </c>
    </row>
    <row r="129" spans="1:14" x14ac:dyDescent="0.3">
      <c r="A129" t="s">
        <v>735</v>
      </c>
      <c r="B129" t="s">
        <v>736</v>
      </c>
      <c r="C129" t="s">
        <v>201</v>
      </c>
      <c r="D129" t="s">
        <v>599</v>
      </c>
      <c r="E129" t="s">
        <v>885</v>
      </c>
      <c r="F129" t="s">
        <v>129</v>
      </c>
      <c r="G129">
        <f>ROUND(elements_atomicNumber[[#This Row],[value]],2)</f>
        <v>128</v>
      </c>
      <c r="H129" t="s">
        <v>886</v>
      </c>
      <c r="I129" t="s">
        <v>128</v>
      </c>
      <c r="J129" t="s">
        <v>7</v>
      </c>
      <c r="K129" t="s">
        <v>737</v>
      </c>
      <c r="L129" t="s">
        <v>598</v>
      </c>
      <c r="M129">
        <f t="shared" si="3"/>
        <v>1</v>
      </c>
      <c r="N12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unbioctium chemical element?</v>
      </c>
    </row>
    <row r="130" spans="1:14" x14ac:dyDescent="0.3">
      <c r="A130" t="s">
        <v>738</v>
      </c>
      <c r="B130" t="s">
        <v>739</v>
      </c>
      <c r="C130" t="s">
        <v>201</v>
      </c>
      <c r="D130" t="s">
        <v>599</v>
      </c>
      <c r="E130" t="s">
        <v>885</v>
      </c>
      <c r="F130" t="s">
        <v>585</v>
      </c>
      <c r="G130">
        <f>ROUND(elements_atomicNumber[[#This Row],[value]],2)</f>
        <v>129</v>
      </c>
      <c r="H130" t="s">
        <v>886</v>
      </c>
      <c r="I130" t="s">
        <v>26</v>
      </c>
      <c r="J130" t="s">
        <v>7</v>
      </c>
      <c r="K130" t="s">
        <v>740</v>
      </c>
      <c r="L130" t="s">
        <v>598</v>
      </c>
      <c r="M130">
        <f t="shared" ref="M130:M161" si="4">COUNTIF(B:B,B130)</f>
        <v>1</v>
      </c>
      <c r="N13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unbiennium chemical element?</v>
      </c>
    </row>
    <row r="131" spans="1:14" x14ac:dyDescent="0.3">
      <c r="A131" t="s">
        <v>741</v>
      </c>
      <c r="B131" t="s">
        <v>742</v>
      </c>
      <c r="C131" t="s">
        <v>201</v>
      </c>
      <c r="D131" t="s">
        <v>599</v>
      </c>
      <c r="E131" t="s">
        <v>885</v>
      </c>
      <c r="F131" t="s">
        <v>96</v>
      </c>
      <c r="G131">
        <f>ROUND(elements_atomicNumber[[#This Row],[value]],2)</f>
        <v>130</v>
      </c>
      <c r="H131" t="s">
        <v>886</v>
      </c>
      <c r="I131" t="s">
        <v>26</v>
      </c>
      <c r="J131" t="s">
        <v>7</v>
      </c>
      <c r="K131" t="s">
        <v>743</v>
      </c>
      <c r="L131" t="s">
        <v>598</v>
      </c>
      <c r="M131">
        <f t="shared" si="4"/>
        <v>1</v>
      </c>
      <c r="N13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untrinilium chemical element?</v>
      </c>
    </row>
    <row r="132" spans="1:14" x14ac:dyDescent="0.3">
      <c r="A132" t="s">
        <v>744</v>
      </c>
      <c r="B132" t="s">
        <v>745</v>
      </c>
      <c r="C132" t="s">
        <v>201</v>
      </c>
      <c r="D132" t="s">
        <v>599</v>
      </c>
      <c r="E132" t="s">
        <v>885</v>
      </c>
      <c r="F132" t="s">
        <v>32</v>
      </c>
      <c r="G132">
        <f>ROUND(elements_atomicNumber[[#This Row],[value]],2)</f>
        <v>131</v>
      </c>
      <c r="H132" t="s">
        <v>886</v>
      </c>
      <c r="I132" t="s">
        <v>17</v>
      </c>
      <c r="J132" t="s">
        <v>7</v>
      </c>
      <c r="K132" t="s">
        <v>746</v>
      </c>
      <c r="L132" t="s">
        <v>598</v>
      </c>
      <c r="M132">
        <f t="shared" si="4"/>
        <v>1</v>
      </c>
      <c r="N13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untriunium chemical element?</v>
      </c>
    </row>
    <row r="133" spans="1:14" x14ac:dyDescent="0.3">
      <c r="A133" t="s">
        <v>747</v>
      </c>
      <c r="B133" t="s">
        <v>748</v>
      </c>
      <c r="C133" t="s">
        <v>201</v>
      </c>
      <c r="D133" t="s">
        <v>599</v>
      </c>
      <c r="E133" t="s">
        <v>885</v>
      </c>
      <c r="F133" t="s">
        <v>188</v>
      </c>
      <c r="G133">
        <f>ROUND(elements_atomicNumber[[#This Row],[value]],2)</f>
        <v>132</v>
      </c>
      <c r="H133" t="s">
        <v>886</v>
      </c>
      <c r="I133" t="s">
        <v>17</v>
      </c>
      <c r="J133" t="s">
        <v>7</v>
      </c>
      <c r="K133" t="s">
        <v>749</v>
      </c>
      <c r="L133" t="s">
        <v>598</v>
      </c>
      <c r="M133">
        <f t="shared" si="4"/>
        <v>1</v>
      </c>
      <c r="N13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untribium chemical element?</v>
      </c>
    </row>
    <row r="134" spans="1:14" x14ac:dyDescent="0.3">
      <c r="A134" t="s">
        <v>750</v>
      </c>
      <c r="B134" t="s">
        <v>751</v>
      </c>
      <c r="C134" t="s">
        <v>201</v>
      </c>
      <c r="D134" t="s">
        <v>599</v>
      </c>
      <c r="E134" t="s">
        <v>885</v>
      </c>
      <c r="F134" t="s">
        <v>548</v>
      </c>
      <c r="G134">
        <f>ROUND(elements_atomicNumber[[#This Row],[value]],2)</f>
        <v>133</v>
      </c>
      <c r="H134" t="s">
        <v>886</v>
      </c>
      <c r="I134" t="s">
        <v>29</v>
      </c>
      <c r="J134" t="s">
        <v>7</v>
      </c>
      <c r="K134" t="s">
        <v>752</v>
      </c>
      <c r="L134" t="s">
        <v>598</v>
      </c>
      <c r="M134">
        <f t="shared" si="4"/>
        <v>1</v>
      </c>
      <c r="N13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untritrium chemical element?</v>
      </c>
    </row>
    <row r="135" spans="1:14" x14ac:dyDescent="0.3">
      <c r="A135" t="s">
        <v>753</v>
      </c>
      <c r="B135" t="s">
        <v>754</v>
      </c>
      <c r="C135" t="s">
        <v>201</v>
      </c>
      <c r="D135" t="s">
        <v>599</v>
      </c>
      <c r="E135" t="s">
        <v>885</v>
      </c>
      <c r="F135" t="s">
        <v>603</v>
      </c>
      <c r="G135">
        <f>ROUND(elements_atomicNumber[[#This Row],[value]],2)</f>
        <v>134</v>
      </c>
      <c r="H135" t="s">
        <v>886</v>
      </c>
      <c r="I135" t="s">
        <v>28</v>
      </c>
      <c r="J135" t="s">
        <v>7</v>
      </c>
      <c r="K135" t="s">
        <v>755</v>
      </c>
      <c r="L135" t="s">
        <v>598</v>
      </c>
      <c r="M135">
        <f t="shared" si="4"/>
        <v>1</v>
      </c>
      <c r="N13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untriquadium chemical element?</v>
      </c>
    </row>
    <row r="136" spans="1:14" x14ac:dyDescent="0.3">
      <c r="A136" t="s">
        <v>756</v>
      </c>
      <c r="B136" t="s">
        <v>757</v>
      </c>
      <c r="C136" t="s">
        <v>201</v>
      </c>
      <c r="D136" t="s">
        <v>599</v>
      </c>
      <c r="E136" t="s">
        <v>885</v>
      </c>
      <c r="F136" t="s">
        <v>186</v>
      </c>
      <c r="G136">
        <f>ROUND(elements_atomicNumber[[#This Row],[value]],2)</f>
        <v>135</v>
      </c>
      <c r="H136" t="s">
        <v>886</v>
      </c>
      <c r="I136" t="s">
        <v>29</v>
      </c>
      <c r="J136" t="s">
        <v>7</v>
      </c>
      <c r="K136" t="s">
        <v>758</v>
      </c>
      <c r="L136" t="s">
        <v>598</v>
      </c>
      <c r="M136">
        <f t="shared" si="4"/>
        <v>1</v>
      </c>
      <c r="N13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untripentium chemical element?</v>
      </c>
    </row>
    <row r="137" spans="1:14" x14ac:dyDescent="0.3">
      <c r="A137" t="s">
        <v>759</v>
      </c>
      <c r="B137" t="s">
        <v>760</v>
      </c>
      <c r="C137" t="s">
        <v>201</v>
      </c>
      <c r="D137" t="s">
        <v>599</v>
      </c>
      <c r="E137" t="s">
        <v>885</v>
      </c>
      <c r="F137" t="s">
        <v>761</v>
      </c>
      <c r="G137">
        <f>ROUND(elements_atomicNumber[[#This Row],[value]],2)</f>
        <v>136</v>
      </c>
      <c r="H137" t="s">
        <v>886</v>
      </c>
      <c r="I137" t="s">
        <v>28</v>
      </c>
      <c r="J137" t="s">
        <v>7</v>
      </c>
      <c r="K137" t="s">
        <v>762</v>
      </c>
      <c r="L137" t="s">
        <v>598</v>
      </c>
      <c r="M137">
        <f t="shared" si="4"/>
        <v>1</v>
      </c>
      <c r="N13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untrihexium chemical element?</v>
      </c>
    </row>
    <row r="138" spans="1:14" x14ac:dyDescent="0.3">
      <c r="A138" t="s">
        <v>763</v>
      </c>
      <c r="B138" t="s">
        <v>764</v>
      </c>
      <c r="C138" t="s">
        <v>201</v>
      </c>
      <c r="D138" t="s">
        <v>599</v>
      </c>
      <c r="E138" t="s">
        <v>885</v>
      </c>
      <c r="F138" t="s">
        <v>657</v>
      </c>
      <c r="G138">
        <f>ROUND(elements_atomicNumber[[#This Row],[value]],2)</f>
        <v>137</v>
      </c>
      <c r="H138" t="s">
        <v>886</v>
      </c>
      <c r="I138" t="s">
        <v>26</v>
      </c>
      <c r="J138" t="s">
        <v>7</v>
      </c>
      <c r="K138" t="s">
        <v>765</v>
      </c>
      <c r="L138" t="s">
        <v>598</v>
      </c>
      <c r="M138">
        <f t="shared" si="4"/>
        <v>1</v>
      </c>
      <c r="N13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untriseptium chemical element?</v>
      </c>
    </row>
    <row r="139" spans="1:14" x14ac:dyDescent="0.3">
      <c r="A139" t="s">
        <v>766</v>
      </c>
      <c r="B139" t="s">
        <v>767</v>
      </c>
      <c r="C139" t="s">
        <v>201</v>
      </c>
      <c r="D139" t="s">
        <v>599</v>
      </c>
      <c r="E139" t="s">
        <v>885</v>
      </c>
      <c r="F139" t="s">
        <v>523</v>
      </c>
      <c r="G139">
        <f>ROUND(elements_atomicNumber[[#This Row],[value]],2)</f>
        <v>138</v>
      </c>
      <c r="H139" t="s">
        <v>886</v>
      </c>
      <c r="I139" t="s">
        <v>34</v>
      </c>
      <c r="J139" t="s">
        <v>7</v>
      </c>
      <c r="K139" t="s">
        <v>768</v>
      </c>
      <c r="L139" t="s">
        <v>598</v>
      </c>
      <c r="M139">
        <f t="shared" si="4"/>
        <v>1</v>
      </c>
      <c r="N13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untrioctium chemical element?</v>
      </c>
    </row>
    <row r="140" spans="1:14" x14ac:dyDescent="0.3">
      <c r="A140" t="s">
        <v>769</v>
      </c>
      <c r="B140" t="s">
        <v>770</v>
      </c>
      <c r="C140" t="s">
        <v>201</v>
      </c>
      <c r="D140" t="s">
        <v>599</v>
      </c>
      <c r="E140" t="s">
        <v>885</v>
      </c>
      <c r="F140" t="s">
        <v>771</v>
      </c>
      <c r="G140">
        <f>ROUND(elements_atomicNumber[[#This Row],[value]],2)</f>
        <v>139</v>
      </c>
      <c r="H140" t="s">
        <v>886</v>
      </c>
      <c r="I140" t="s">
        <v>28</v>
      </c>
      <c r="J140" t="s">
        <v>7</v>
      </c>
      <c r="K140" t="s">
        <v>772</v>
      </c>
      <c r="L140" t="s">
        <v>598</v>
      </c>
      <c r="M140">
        <f t="shared" si="4"/>
        <v>1</v>
      </c>
      <c r="N14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untriennium chemical element?</v>
      </c>
    </row>
    <row r="141" spans="1:14" x14ac:dyDescent="0.3">
      <c r="A141" t="s">
        <v>773</v>
      </c>
      <c r="B141" t="s">
        <v>774</v>
      </c>
      <c r="C141" t="s">
        <v>201</v>
      </c>
      <c r="D141" t="s">
        <v>599</v>
      </c>
      <c r="E141" t="s">
        <v>885</v>
      </c>
      <c r="F141" t="s">
        <v>136</v>
      </c>
      <c r="G141">
        <f>ROUND(elements_atomicNumber[[#This Row],[value]],2)</f>
        <v>140</v>
      </c>
      <c r="H141" t="s">
        <v>886</v>
      </c>
      <c r="I141" t="s">
        <v>39</v>
      </c>
      <c r="J141" t="s">
        <v>7</v>
      </c>
      <c r="K141" t="s">
        <v>775</v>
      </c>
      <c r="L141" t="s">
        <v>598</v>
      </c>
      <c r="M141">
        <f t="shared" si="4"/>
        <v>1</v>
      </c>
      <c r="N14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unquadnilium chemical element?</v>
      </c>
    </row>
    <row r="142" spans="1:14" x14ac:dyDescent="0.3">
      <c r="A142" t="s">
        <v>776</v>
      </c>
      <c r="B142" t="s">
        <v>777</v>
      </c>
      <c r="C142" t="s">
        <v>201</v>
      </c>
      <c r="D142" t="s">
        <v>599</v>
      </c>
      <c r="E142" t="s">
        <v>885</v>
      </c>
      <c r="F142" t="s">
        <v>502</v>
      </c>
      <c r="G142">
        <f>ROUND(elements_atomicNumber[[#This Row],[value]],2)</f>
        <v>141</v>
      </c>
      <c r="H142" t="s">
        <v>886</v>
      </c>
      <c r="I142" t="s">
        <v>27</v>
      </c>
      <c r="J142" t="s">
        <v>7</v>
      </c>
      <c r="K142" t="s">
        <v>778</v>
      </c>
      <c r="L142" t="s">
        <v>598</v>
      </c>
      <c r="M142">
        <f t="shared" si="4"/>
        <v>1</v>
      </c>
      <c r="N14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unquadunium chemical element?</v>
      </c>
    </row>
    <row r="143" spans="1:14" x14ac:dyDescent="0.3">
      <c r="A143" t="s">
        <v>779</v>
      </c>
      <c r="B143" t="s">
        <v>780</v>
      </c>
      <c r="C143" t="s">
        <v>201</v>
      </c>
      <c r="D143" t="s">
        <v>599</v>
      </c>
      <c r="E143" t="s">
        <v>885</v>
      </c>
      <c r="F143" t="s">
        <v>477</v>
      </c>
      <c r="G143">
        <f>ROUND(elements_atomicNumber[[#This Row],[value]],2)</f>
        <v>142</v>
      </c>
      <c r="H143" t="s">
        <v>886</v>
      </c>
      <c r="I143" t="s">
        <v>27</v>
      </c>
      <c r="J143" t="s">
        <v>7</v>
      </c>
      <c r="K143" t="s">
        <v>781</v>
      </c>
      <c r="L143" t="s">
        <v>598</v>
      </c>
      <c r="M143">
        <f t="shared" si="4"/>
        <v>1</v>
      </c>
      <c r="N14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unquadbium chemical element?</v>
      </c>
    </row>
    <row r="144" spans="1:14" x14ac:dyDescent="0.3">
      <c r="A144" t="s">
        <v>782</v>
      </c>
      <c r="B144" t="s">
        <v>783</v>
      </c>
      <c r="C144" t="s">
        <v>201</v>
      </c>
      <c r="D144" t="s">
        <v>599</v>
      </c>
      <c r="E144" t="s">
        <v>885</v>
      </c>
      <c r="F144" t="s">
        <v>468</v>
      </c>
      <c r="G144">
        <f>ROUND(elements_atomicNumber[[#This Row],[value]],2)</f>
        <v>143</v>
      </c>
      <c r="H144" t="s">
        <v>886</v>
      </c>
      <c r="I144" t="s">
        <v>15</v>
      </c>
      <c r="J144" t="s">
        <v>7</v>
      </c>
      <c r="K144" t="s">
        <v>784</v>
      </c>
      <c r="L144" t="s">
        <v>598</v>
      </c>
      <c r="M144">
        <f t="shared" si="4"/>
        <v>1</v>
      </c>
      <c r="N14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unquadtrium chemical element?</v>
      </c>
    </row>
    <row r="145" spans="1:14" x14ac:dyDescent="0.3">
      <c r="A145" t="s">
        <v>785</v>
      </c>
      <c r="B145" t="s">
        <v>786</v>
      </c>
      <c r="C145" t="s">
        <v>201</v>
      </c>
      <c r="D145" t="s">
        <v>599</v>
      </c>
      <c r="E145" t="s">
        <v>885</v>
      </c>
      <c r="F145" t="s">
        <v>455</v>
      </c>
      <c r="G145">
        <f>ROUND(elements_atomicNumber[[#This Row],[value]],2)</f>
        <v>144</v>
      </c>
      <c r="H145" t="s">
        <v>886</v>
      </c>
      <c r="I145" t="s">
        <v>27</v>
      </c>
      <c r="J145" t="s">
        <v>7</v>
      </c>
      <c r="K145" t="s">
        <v>787</v>
      </c>
      <c r="L145" t="s">
        <v>598</v>
      </c>
      <c r="M145">
        <f t="shared" si="4"/>
        <v>1</v>
      </c>
      <c r="N14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unquadquadium chemical element?</v>
      </c>
    </row>
    <row r="146" spans="1:14" x14ac:dyDescent="0.3">
      <c r="A146" t="s">
        <v>788</v>
      </c>
      <c r="B146" t="s">
        <v>789</v>
      </c>
      <c r="C146" t="s">
        <v>201</v>
      </c>
      <c r="D146" t="s">
        <v>599</v>
      </c>
      <c r="E146" t="s">
        <v>885</v>
      </c>
      <c r="F146" t="s">
        <v>194</v>
      </c>
      <c r="G146">
        <f>ROUND(elements_atomicNumber[[#This Row],[value]],2)</f>
        <v>145</v>
      </c>
      <c r="H146" t="s">
        <v>886</v>
      </c>
      <c r="I146" t="s">
        <v>25</v>
      </c>
      <c r="J146" t="s">
        <v>7</v>
      </c>
      <c r="K146" t="s">
        <v>790</v>
      </c>
      <c r="L146" t="s">
        <v>598</v>
      </c>
      <c r="M146">
        <f t="shared" si="4"/>
        <v>1</v>
      </c>
      <c r="N14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unquadpentium chemical element?</v>
      </c>
    </row>
    <row r="147" spans="1:14" x14ac:dyDescent="0.3">
      <c r="A147" t="s">
        <v>791</v>
      </c>
      <c r="B147" t="s">
        <v>792</v>
      </c>
      <c r="C147" t="s">
        <v>201</v>
      </c>
      <c r="D147" t="s">
        <v>599</v>
      </c>
      <c r="E147" t="s">
        <v>885</v>
      </c>
      <c r="F147" t="s">
        <v>53</v>
      </c>
      <c r="G147">
        <f>ROUND(elements_atomicNumber[[#This Row],[value]],2)</f>
        <v>146</v>
      </c>
      <c r="H147" t="s">
        <v>886</v>
      </c>
      <c r="I147" t="s">
        <v>23</v>
      </c>
      <c r="J147" t="s">
        <v>7</v>
      </c>
      <c r="K147" t="s">
        <v>793</v>
      </c>
      <c r="L147" t="s">
        <v>598</v>
      </c>
      <c r="M147">
        <f t="shared" si="4"/>
        <v>1</v>
      </c>
      <c r="N14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unquadhexium chemical element?</v>
      </c>
    </row>
    <row r="148" spans="1:14" x14ac:dyDescent="0.3">
      <c r="A148" t="s">
        <v>794</v>
      </c>
      <c r="B148" t="s">
        <v>795</v>
      </c>
      <c r="C148" t="s">
        <v>201</v>
      </c>
      <c r="D148" t="s">
        <v>599</v>
      </c>
      <c r="E148" t="s">
        <v>885</v>
      </c>
      <c r="F148" t="s">
        <v>438</v>
      </c>
      <c r="G148">
        <f>ROUND(elements_atomicNumber[[#This Row],[value]],2)</f>
        <v>147</v>
      </c>
      <c r="H148" t="s">
        <v>886</v>
      </c>
      <c r="I148" t="s">
        <v>44</v>
      </c>
      <c r="J148" t="s">
        <v>7</v>
      </c>
      <c r="K148" t="s">
        <v>796</v>
      </c>
      <c r="L148" t="s">
        <v>598</v>
      </c>
      <c r="M148">
        <f t="shared" si="4"/>
        <v>1</v>
      </c>
      <c r="N14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unquadseptium chemical element?</v>
      </c>
    </row>
    <row r="149" spans="1:14" x14ac:dyDescent="0.3">
      <c r="A149" t="s">
        <v>797</v>
      </c>
      <c r="B149" t="s">
        <v>798</v>
      </c>
      <c r="C149" t="s">
        <v>201</v>
      </c>
      <c r="D149" t="s">
        <v>599</v>
      </c>
      <c r="E149" t="s">
        <v>885</v>
      </c>
      <c r="F149" t="s">
        <v>429</v>
      </c>
      <c r="G149">
        <f>ROUND(elements_atomicNumber[[#This Row],[value]],2)</f>
        <v>148</v>
      </c>
      <c r="H149" t="s">
        <v>886</v>
      </c>
      <c r="I149" t="s">
        <v>23</v>
      </c>
      <c r="J149" t="s">
        <v>7</v>
      </c>
      <c r="K149" t="s">
        <v>799</v>
      </c>
      <c r="L149" t="s">
        <v>598</v>
      </c>
      <c r="M149">
        <f t="shared" si="4"/>
        <v>1</v>
      </c>
      <c r="N14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unquadoctium chemical element?</v>
      </c>
    </row>
    <row r="150" spans="1:14" x14ac:dyDescent="0.3">
      <c r="A150" t="s">
        <v>800</v>
      </c>
      <c r="B150" t="s">
        <v>801</v>
      </c>
      <c r="C150" t="s">
        <v>201</v>
      </c>
      <c r="D150" t="s">
        <v>599</v>
      </c>
      <c r="E150" t="s">
        <v>885</v>
      </c>
      <c r="F150" t="s">
        <v>416</v>
      </c>
      <c r="G150">
        <f>ROUND(elements_atomicNumber[[#This Row],[value]],2)</f>
        <v>149</v>
      </c>
      <c r="H150" t="s">
        <v>886</v>
      </c>
      <c r="I150" t="s">
        <v>23</v>
      </c>
      <c r="J150" t="s">
        <v>7</v>
      </c>
      <c r="K150" t="s">
        <v>802</v>
      </c>
      <c r="L150" t="s">
        <v>598</v>
      </c>
      <c r="M150">
        <f t="shared" si="4"/>
        <v>1</v>
      </c>
      <c r="N15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unquadennium chemical element?</v>
      </c>
    </row>
    <row r="151" spans="1:14" x14ac:dyDescent="0.3">
      <c r="A151" t="s">
        <v>803</v>
      </c>
      <c r="B151" t="s">
        <v>804</v>
      </c>
      <c r="C151" t="s">
        <v>201</v>
      </c>
      <c r="D151" t="s">
        <v>599</v>
      </c>
      <c r="E151" t="s">
        <v>885</v>
      </c>
      <c r="F151" t="s">
        <v>52</v>
      </c>
      <c r="G151">
        <f>ROUND(elements_atomicNumber[[#This Row],[value]],2)</f>
        <v>150</v>
      </c>
      <c r="H151" t="s">
        <v>886</v>
      </c>
      <c r="I151" t="s">
        <v>23</v>
      </c>
      <c r="J151" t="s">
        <v>7</v>
      </c>
      <c r="K151" t="s">
        <v>805</v>
      </c>
      <c r="L151" t="s">
        <v>598</v>
      </c>
      <c r="M151">
        <f t="shared" si="4"/>
        <v>1</v>
      </c>
      <c r="N15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unpentnilium chemical element?</v>
      </c>
    </row>
    <row r="152" spans="1:14" x14ac:dyDescent="0.3">
      <c r="A152" t="s">
        <v>806</v>
      </c>
      <c r="B152" t="s">
        <v>807</v>
      </c>
      <c r="C152" t="s">
        <v>201</v>
      </c>
      <c r="D152" t="s">
        <v>599</v>
      </c>
      <c r="E152" t="s">
        <v>885</v>
      </c>
      <c r="F152" t="s">
        <v>399</v>
      </c>
      <c r="G152">
        <f>ROUND(elements_atomicNumber[[#This Row],[value]],2)</f>
        <v>151</v>
      </c>
      <c r="H152" t="s">
        <v>886</v>
      </c>
      <c r="I152" t="s">
        <v>23</v>
      </c>
      <c r="J152" t="s">
        <v>7</v>
      </c>
      <c r="K152" t="s">
        <v>808</v>
      </c>
      <c r="L152" t="s">
        <v>598</v>
      </c>
      <c r="M152">
        <f t="shared" si="4"/>
        <v>1</v>
      </c>
      <c r="N15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unpentunium chemical element?</v>
      </c>
    </row>
    <row r="153" spans="1:14" x14ac:dyDescent="0.3">
      <c r="A153" t="s">
        <v>809</v>
      </c>
      <c r="B153" t="s">
        <v>810</v>
      </c>
      <c r="C153" t="s">
        <v>201</v>
      </c>
      <c r="D153" t="s">
        <v>599</v>
      </c>
      <c r="E153" t="s">
        <v>885</v>
      </c>
      <c r="F153" t="s">
        <v>394</v>
      </c>
      <c r="G153">
        <f>ROUND(elements_atomicNumber[[#This Row],[value]],2)</f>
        <v>152</v>
      </c>
      <c r="H153" t="s">
        <v>886</v>
      </c>
      <c r="I153" t="s">
        <v>23</v>
      </c>
      <c r="J153" t="s">
        <v>7</v>
      </c>
      <c r="K153" t="s">
        <v>811</v>
      </c>
      <c r="L153" t="s">
        <v>598</v>
      </c>
      <c r="M153">
        <f t="shared" si="4"/>
        <v>1</v>
      </c>
      <c r="N15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unpentbium chemical element?</v>
      </c>
    </row>
    <row r="154" spans="1:14" x14ac:dyDescent="0.3">
      <c r="A154" t="s">
        <v>812</v>
      </c>
      <c r="B154" t="s">
        <v>813</v>
      </c>
      <c r="C154" t="s">
        <v>201</v>
      </c>
      <c r="D154" t="s">
        <v>599</v>
      </c>
      <c r="E154" t="s">
        <v>885</v>
      </c>
      <c r="F154" t="s">
        <v>385</v>
      </c>
      <c r="G154">
        <f>ROUND(elements_atomicNumber[[#This Row],[value]],2)</f>
        <v>153</v>
      </c>
      <c r="H154" t="s">
        <v>886</v>
      </c>
      <c r="I154" t="s">
        <v>23</v>
      </c>
      <c r="J154" t="s">
        <v>7</v>
      </c>
      <c r="K154" t="s">
        <v>814</v>
      </c>
      <c r="L154" t="s">
        <v>598</v>
      </c>
      <c r="M154">
        <f t="shared" si="4"/>
        <v>1</v>
      </c>
      <c r="N15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unpenttrium chemical element?</v>
      </c>
    </row>
    <row r="155" spans="1:14" x14ac:dyDescent="0.3">
      <c r="A155" t="s">
        <v>815</v>
      </c>
      <c r="B155" t="s">
        <v>816</v>
      </c>
      <c r="C155" t="s">
        <v>201</v>
      </c>
      <c r="D155" t="s">
        <v>599</v>
      </c>
      <c r="E155" t="s">
        <v>885</v>
      </c>
      <c r="F155" t="s">
        <v>51</v>
      </c>
      <c r="G155">
        <f>ROUND(elements_atomicNumber[[#This Row],[value]],2)</f>
        <v>154</v>
      </c>
      <c r="H155" t="s">
        <v>886</v>
      </c>
      <c r="I155" t="s">
        <v>44</v>
      </c>
      <c r="J155" t="s">
        <v>7</v>
      </c>
      <c r="K155" t="s">
        <v>817</v>
      </c>
      <c r="L155" t="s">
        <v>598</v>
      </c>
      <c r="M155">
        <f t="shared" si="4"/>
        <v>1</v>
      </c>
      <c r="N15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unpentquadium chemical element?</v>
      </c>
    </row>
    <row r="156" spans="1:14" x14ac:dyDescent="0.3">
      <c r="A156" t="s">
        <v>818</v>
      </c>
      <c r="B156" t="s">
        <v>819</v>
      </c>
      <c r="C156" t="s">
        <v>201</v>
      </c>
      <c r="D156" t="s">
        <v>599</v>
      </c>
      <c r="E156" t="s">
        <v>885</v>
      </c>
      <c r="F156" t="s">
        <v>376</v>
      </c>
      <c r="G156">
        <f>ROUND(elements_atomicNumber[[#This Row],[value]],2)</f>
        <v>155</v>
      </c>
      <c r="H156" t="s">
        <v>886</v>
      </c>
      <c r="I156" t="s">
        <v>23</v>
      </c>
      <c r="J156" t="s">
        <v>7</v>
      </c>
      <c r="K156" t="s">
        <v>820</v>
      </c>
      <c r="L156" t="s">
        <v>598</v>
      </c>
      <c r="M156">
        <f t="shared" si="4"/>
        <v>1</v>
      </c>
      <c r="N15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unpentpentium chemical element?</v>
      </c>
    </row>
    <row r="157" spans="1:14" x14ac:dyDescent="0.3">
      <c r="A157" t="s">
        <v>821</v>
      </c>
      <c r="B157" t="s">
        <v>822</v>
      </c>
      <c r="C157" t="s">
        <v>201</v>
      </c>
      <c r="D157" t="s">
        <v>599</v>
      </c>
      <c r="E157" t="s">
        <v>885</v>
      </c>
      <c r="F157" t="s">
        <v>367</v>
      </c>
      <c r="G157">
        <f>ROUND(elements_atomicNumber[[#This Row],[value]],2)</f>
        <v>156</v>
      </c>
      <c r="H157" t="s">
        <v>886</v>
      </c>
      <c r="I157" t="s">
        <v>47</v>
      </c>
      <c r="J157" t="s">
        <v>7</v>
      </c>
      <c r="K157" t="s">
        <v>823</v>
      </c>
      <c r="L157" t="s">
        <v>598</v>
      </c>
      <c r="M157">
        <f t="shared" si="4"/>
        <v>1</v>
      </c>
      <c r="N15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unpenthexium chemical element?</v>
      </c>
    </row>
    <row r="158" spans="1:14" x14ac:dyDescent="0.3">
      <c r="A158" t="s">
        <v>824</v>
      </c>
      <c r="B158" t="s">
        <v>825</v>
      </c>
      <c r="C158" t="s">
        <v>201</v>
      </c>
      <c r="D158" t="s">
        <v>599</v>
      </c>
      <c r="E158" t="s">
        <v>885</v>
      </c>
      <c r="F158" t="s">
        <v>826</v>
      </c>
      <c r="G158">
        <f>ROUND(elements_atomicNumber[[#This Row],[value]],2)</f>
        <v>157</v>
      </c>
      <c r="H158" t="s">
        <v>886</v>
      </c>
      <c r="I158" t="s">
        <v>41</v>
      </c>
      <c r="J158" t="s">
        <v>7</v>
      </c>
      <c r="K158" t="s">
        <v>827</v>
      </c>
      <c r="L158" t="s">
        <v>598</v>
      </c>
      <c r="M158">
        <f t="shared" si="4"/>
        <v>1</v>
      </c>
      <c r="N15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unpentseptium chemical element?</v>
      </c>
    </row>
    <row r="159" spans="1:14" x14ac:dyDescent="0.3">
      <c r="A159" t="s">
        <v>828</v>
      </c>
      <c r="B159" t="s">
        <v>829</v>
      </c>
      <c r="C159" t="s">
        <v>201</v>
      </c>
      <c r="D159" t="s">
        <v>599</v>
      </c>
      <c r="E159" t="s">
        <v>885</v>
      </c>
      <c r="F159" t="s">
        <v>354</v>
      </c>
      <c r="G159">
        <f>ROUND(elements_atomicNumber[[#This Row],[value]],2)</f>
        <v>158</v>
      </c>
      <c r="H159" t="s">
        <v>886</v>
      </c>
      <c r="I159" t="s">
        <v>47</v>
      </c>
      <c r="J159" t="s">
        <v>7</v>
      </c>
      <c r="K159" t="s">
        <v>830</v>
      </c>
      <c r="L159" t="s">
        <v>598</v>
      </c>
      <c r="M159">
        <f t="shared" si="4"/>
        <v>1</v>
      </c>
      <c r="N15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unpentoctium chemical element?</v>
      </c>
    </row>
    <row r="160" spans="1:14" x14ac:dyDescent="0.3">
      <c r="A160" t="s">
        <v>831</v>
      </c>
      <c r="B160" t="s">
        <v>832</v>
      </c>
      <c r="C160" t="s">
        <v>201</v>
      </c>
      <c r="D160" t="s">
        <v>599</v>
      </c>
      <c r="E160" t="s">
        <v>885</v>
      </c>
      <c r="F160" t="s">
        <v>833</v>
      </c>
      <c r="G160">
        <f>ROUND(elements_atomicNumber[[#This Row],[value]],2)</f>
        <v>159</v>
      </c>
      <c r="H160" t="s">
        <v>886</v>
      </c>
      <c r="I160" t="s">
        <v>47</v>
      </c>
      <c r="J160" t="s">
        <v>7</v>
      </c>
      <c r="K160" t="s">
        <v>834</v>
      </c>
      <c r="L160" t="s">
        <v>598</v>
      </c>
      <c r="M160">
        <f t="shared" si="4"/>
        <v>1</v>
      </c>
      <c r="N16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unpentennium chemical element?</v>
      </c>
    </row>
    <row r="161" spans="1:14" x14ac:dyDescent="0.3">
      <c r="A161" t="s">
        <v>835</v>
      </c>
      <c r="B161" t="s">
        <v>836</v>
      </c>
      <c r="C161" t="s">
        <v>201</v>
      </c>
      <c r="D161" t="s">
        <v>599</v>
      </c>
      <c r="E161" t="s">
        <v>885</v>
      </c>
      <c r="F161" t="s">
        <v>19</v>
      </c>
      <c r="G161">
        <f>ROUND(elements_atomicNumber[[#This Row],[value]],2)</f>
        <v>160</v>
      </c>
      <c r="H161" t="s">
        <v>886</v>
      </c>
      <c r="I161" t="s">
        <v>41</v>
      </c>
      <c r="J161" t="s">
        <v>7</v>
      </c>
      <c r="K161" t="s">
        <v>837</v>
      </c>
      <c r="L161" t="s">
        <v>598</v>
      </c>
      <c r="M161">
        <f t="shared" si="4"/>
        <v>1</v>
      </c>
      <c r="N16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unhexnilium chemical element?</v>
      </c>
    </row>
    <row r="162" spans="1:14" x14ac:dyDescent="0.3">
      <c r="A162" t="s">
        <v>838</v>
      </c>
      <c r="B162" t="s">
        <v>839</v>
      </c>
      <c r="C162" t="s">
        <v>201</v>
      </c>
      <c r="D162" t="s">
        <v>599</v>
      </c>
      <c r="E162" t="s">
        <v>885</v>
      </c>
      <c r="F162" t="s">
        <v>337</v>
      </c>
      <c r="G162">
        <f>ROUND(elements_atomicNumber[[#This Row],[value]],2)</f>
        <v>161</v>
      </c>
      <c r="H162" t="s">
        <v>886</v>
      </c>
      <c r="I162" t="s">
        <v>47</v>
      </c>
      <c r="J162" t="s">
        <v>7</v>
      </c>
      <c r="K162" t="s">
        <v>840</v>
      </c>
      <c r="L162" t="s">
        <v>598</v>
      </c>
      <c r="M162">
        <f t="shared" ref="M162:M175" si="5">COUNTIF(B:B,B162)</f>
        <v>1</v>
      </c>
      <c r="N16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unhexunium chemical element?</v>
      </c>
    </row>
    <row r="163" spans="1:14" x14ac:dyDescent="0.3">
      <c r="A163" t="s">
        <v>841</v>
      </c>
      <c r="B163" t="s">
        <v>842</v>
      </c>
      <c r="C163" t="s">
        <v>201</v>
      </c>
      <c r="D163" t="s">
        <v>599</v>
      </c>
      <c r="E163" t="s">
        <v>885</v>
      </c>
      <c r="F163" t="s">
        <v>101</v>
      </c>
      <c r="G163">
        <f>ROUND(elements_atomicNumber[[#This Row],[value]],2)</f>
        <v>162</v>
      </c>
      <c r="H163" t="s">
        <v>886</v>
      </c>
      <c r="I163" t="s">
        <v>47</v>
      </c>
      <c r="J163" t="s">
        <v>7</v>
      </c>
      <c r="K163" t="s">
        <v>843</v>
      </c>
      <c r="L163" t="s">
        <v>598</v>
      </c>
      <c r="M163">
        <f t="shared" si="5"/>
        <v>1</v>
      </c>
      <c r="N16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unhexbium chemical element?</v>
      </c>
    </row>
    <row r="164" spans="1:14" x14ac:dyDescent="0.3">
      <c r="A164" t="s">
        <v>844</v>
      </c>
      <c r="B164" t="s">
        <v>845</v>
      </c>
      <c r="C164" t="s">
        <v>201</v>
      </c>
      <c r="D164" t="s">
        <v>599</v>
      </c>
      <c r="E164" t="s">
        <v>885</v>
      </c>
      <c r="F164" t="s">
        <v>846</v>
      </c>
      <c r="G164">
        <f>ROUND(elements_atomicNumber[[#This Row],[value]],2)</f>
        <v>163</v>
      </c>
      <c r="H164" t="s">
        <v>886</v>
      </c>
      <c r="I164" t="s">
        <v>41</v>
      </c>
      <c r="J164" t="s">
        <v>7</v>
      </c>
      <c r="K164" t="s">
        <v>847</v>
      </c>
      <c r="L164" t="s">
        <v>598</v>
      </c>
      <c r="M164">
        <f t="shared" si="5"/>
        <v>1</v>
      </c>
      <c r="N16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unhextrium chemical element?</v>
      </c>
    </row>
    <row r="165" spans="1:14" x14ac:dyDescent="0.3">
      <c r="A165" t="s">
        <v>848</v>
      </c>
      <c r="B165" t="s">
        <v>849</v>
      </c>
      <c r="C165" t="s">
        <v>201</v>
      </c>
      <c r="D165" t="s">
        <v>599</v>
      </c>
      <c r="E165" t="s">
        <v>885</v>
      </c>
      <c r="F165" t="s">
        <v>850</v>
      </c>
      <c r="G165">
        <f>ROUND(elements_atomicNumber[[#This Row],[value]],2)</f>
        <v>164</v>
      </c>
      <c r="H165" t="s">
        <v>886</v>
      </c>
      <c r="I165" t="s">
        <v>23</v>
      </c>
      <c r="J165" t="s">
        <v>7</v>
      </c>
      <c r="K165" t="s">
        <v>851</v>
      </c>
      <c r="L165" t="s">
        <v>598</v>
      </c>
      <c r="M165">
        <f t="shared" si="5"/>
        <v>1</v>
      </c>
      <c r="N16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unhexquadium chemical element?</v>
      </c>
    </row>
    <row r="166" spans="1:14" x14ac:dyDescent="0.3">
      <c r="A166" t="s">
        <v>852</v>
      </c>
      <c r="B166" t="s">
        <v>853</v>
      </c>
      <c r="C166" t="s">
        <v>201</v>
      </c>
      <c r="D166" t="s">
        <v>599</v>
      </c>
      <c r="E166" t="s">
        <v>885</v>
      </c>
      <c r="F166" t="s">
        <v>185</v>
      </c>
      <c r="G166">
        <f>ROUND(elements_atomicNumber[[#This Row],[value]],2)</f>
        <v>165</v>
      </c>
      <c r="H166" t="s">
        <v>886</v>
      </c>
      <c r="I166" t="s">
        <v>44</v>
      </c>
      <c r="J166" t="s">
        <v>7</v>
      </c>
      <c r="K166" t="s">
        <v>854</v>
      </c>
      <c r="L166" t="s">
        <v>598</v>
      </c>
      <c r="M166">
        <f t="shared" si="5"/>
        <v>1</v>
      </c>
      <c r="N166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unhexpentium chemical element?</v>
      </c>
    </row>
    <row r="167" spans="1:14" x14ac:dyDescent="0.3">
      <c r="A167" t="s">
        <v>855</v>
      </c>
      <c r="B167" t="s">
        <v>856</v>
      </c>
      <c r="C167" t="s">
        <v>201</v>
      </c>
      <c r="D167" t="s">
        <v>599</v>
      </c>
      <c r="E167" t="s">
        <v>885</v>
      </c>
      <c r="F167" t="s">
        <v>332</v>
      </c>
      <c r="G167">
        <f>ROUND(elements_atomicNumber[[#This Row],[value]],2)</f>
        <v>166</v>
      </c>
      <c r="H167" t="s">
        <v>886</v>
      </c>
      <c r="I167" t="s">
        <v>41</v>
      </c>
      <c r="J167" t="s">
        <v>7</v>
      </c>
      <c r="K167" t="s">
        <v>857</v>
      </c>
      <c r="L167" t="s">
        <v>598</v>
      </c>
      <c r="M167">
        <f t="shared" si="5"/>
        <v>1</v>
      </c>
      <c r="N167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unhexhexium chemical element?</v>
      </c>
    </row>
    <row r="168" spans="1:14" x14ac:dyDescent="0.3">
      <c r="A168" t="s">
        <v>858</v>
      </c>
      <c r="B168" t="s">
        <v>859</v>
      </c>
      <c r="C168" t="s">
        <v>201</v>
      </c>
      <c r="D168" t="s">
        <v>599</v>
      </c>
      <c r="E168" t="s">
        <v>885</v>
      </c>
      <c r="F168" t="s">
        <v>860</v>
      </c>
      <c r="G168">
        <f>ROUND(elements_atomicNumber[[#This Row],[value]],2)</f>
        <v>167</v>
      </c>
      <c r="H168" t="s">
        <v>886</v>
      </c>
      <c r="I168" t="s">
        <v>44</v>
      </c>
      <c r="J168" t="s">
        <v>7</v>
      </c>
      <c r="K168" t="s">
        <v>861</v>
      </c>
      <c r="L168" t="s">
        <v>598</v>
      </c>
      <c r="M168">
        <f t="shared" si="5"/>
        <v>1</v>
      </c>
      <c r="N168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unhexseptium chemical element?</v>
      </c>
    </row>
    <row r="169" spans="1:14" x14ac:dyDescent="0.3">
      <c r="A169" t="s">
        <v>862</v>
      </c>
      <c r="B169" t="s">
        <v>863</v>
      </c>
      <c r="C169" t="s">
        <v>201</v>
      </c>
      <c r="D169" t="s">
        <v>599</v>
      </c>
      <c r="E169" t="s">
        <v>885</v>
      </c>
      <c r="F169" t="s">
        <v>864</v>
      </c>
      <c r="G169">
        <f>ROUND(elements_atomicNumber[[#This Row],[value]],2)</f>
        <v>168</v>
      </c>
      <c r="H169" t="s">
        <v>886</v>
      </c>
      <c r="I169" t="s">
        <v>44</v>
      </c>
      <c r="J169" t="s">
        <v>7</v>
      </c>
      <c r="K169" t="s">
        <v>865</v>
      </c>
      <c r="L169" t="s">
        <v>598</v>
      </c>
      <c r="M169">
        <f t="shared" si="5"/>
        <v>1</v>
      </c>
      <c r="N169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unhexoctium chemical element?</v>
      </c>
    </row>
    <row r="170" spans="1:14" x14ac:dyDescent="0.3">
      <c r="A170" t="s">
        <v>866</v>
      </c>
      <c r="B170" t="s">
        <v>867</v>
      </c>
      <c r="C170" t="s">
        <v>201</v>
      </c>
      <c r="D170" t="s">
        <v>599</v>
      </c>
      <c r="E170" t="s">
        <v>885</v>
      </c>
      <c r="F170" t="s">
        <v>183</v>
      </c>
      <c r="G170">
        <f>ROUND(elements_atomicNumber[[#This Row],[value]],2)</f>
        <v>169</v>
      </c>
      <c r="H170" t="s">
        <v>886</v>
      </c>
      <c r="I170" t="s">
        <v>31</v>
      </c>
      <c r="J170" t="s">
        <v>7</v>
      </c>
      <c r="K170" t="s">
        <v>868</v>
      </c>
      <c r="L170" t="s">
        <v>598</v>
      </c>
      <c r="M170">
        <f t="shared" si="5"/>
        <v>1</v>
      </c>
      <c r="N170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unhexennium chemical element?</v>
      </c>
    </row>
    <row r="171" spans="1:14" x14ac:dyDescent="0.3">
      <c r="A171" t="s">
        <v>869</v>
      </c>
      <c r="B171" t="s">
        <v>870</v>
      </c>
      <c r="C171" t="s">
        <v>201</v>
      </c>
      <c r="D171" t="s">
        <v>599</v>
      </c>
      <c r="E171" t="s">
        <v>885</v>
      </c>
      <c r="F171" t="s">
        <v>103</v>
      </c>
      <c r="G171">
        <f>ROUND(elements_atomicNumber[[#This Row],[value]],2)</f>
        <v>170</v>
      </c>
      <c r="H171" t="s">
        <v>886</v>
      </c>
      <c r="I171" t="s">
        <v>47</v>
      </c>
      <c r="J171" t="s">
        <v>7</v>
      </c>
      <c r="K171" t="s">
        <v>871</v>
      </c>
      <c r="L171" t="s">
        <v>598</v>
      </c>
      <c r="M171">
        <f t="shared" si="5"/>
        <v>1</v>
      </c>
      <c r="N171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unseptnilium chemical element?</v>
      </c>
    </row>
    <row r="172" spans="1:14" x14ac:dyDescent="0.3">
      <c r="A172" t="s">
        <v>872</v>
      </c>
      <c r="B172" t="s">
        <v>873</v>
      </c>
      <c r="C172" t="s">
        <v>201</v>
      </c>
      <c r="D172" t="s">
        <v>599</v>
      </c>
      <c r="E172" t="s">
        <v>885</v>
      </c>
      <c r="F172" t="s">
        <v>311</v>
      </c>
      <c r="G172">
        <f>ROUND(elements_atomicNumber[[#This Row],[value]],2)</f>
        <v>171</v>
      </c>
      <c r="H172" t="s">
        <v>886</v>
      </c>
      <c r="I172" t="s">
        <v>47</v>
      </c>
      <c r="J172" t="s">
        <v>7</v>
      </c>
      <c r="K172" t="s">
        <v>874</v>
      </c>
      <c r="L172" t="s">
        <v>598</v>
      </c>
      <c r="M172">
        <f t="shared" si="5"/>
        <v>1</v>
      </c>
      <c r="N172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unseptunium chemical element?</v>
      </c>
    </row>
    <row r="173" spans="1:14" x14ac:dyDescent="0.3">
      <c r="A173" t="s">
        <v>875</v>
      </c>
      <c r="B173" t="s">
        <v>876</v>
      </c>
      <c r="C173" t="s">
        <v>201</v>
      </c>
      <c r="D173" t="s">
        <v>599</v>
      </c>
      <c r="E173" t="s">
        <v>885</v>
      </c>
      <c r="F173" t="s">
        <v>48</v>
      </c>
      <c r="G173">
        <f>ROUND(elements_atomicNumber[[#This Row],[value]],2)</f>
        <v>172</v>
      </c>
      <c r="H173" t="s">
        <v>886</v>
      </c>
      <c r="I173" t="s">
        <v>23</v>
      </c>
      <c r="J173" t="s">
        <v>7</v>
      </c>
      <c r="K173" t="s">
        <v>877</v>
      </c>
      <c r="L173" t="s">
        <v>598</v>
      </c>
      <c r="M173">
        <f t="shared" si="5"/>
        <v>1</v>
      </c>
      <c r="N173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unseptbium chemical element?</v>
      </c>
    </row>
    <row r="174" spans="1:14" x14ac:dyDescent="0.3">
      <c r="A174" t="s">
        <v>878</v>
      </c>
      <c r="B174" t="s">
        <v>879</v>
      </c>
      <c r="C174" t="s">
        <v>201</v>
      </c>
      <c r="D174" t="s">
        <v>599</v>
      </c>
      <c r="E174" t="s">
        <v>885</v>
      </c>
      <c r="F174" t="s">
        <v>294</v>
      </c>
      <c r="G174">
        <f>ROUND(elements_atomicNumber[[#This Row],[value]],2)</f>
        <v>173</v>
      </c>
      <c r="H174" t="s">
        <v>886</v>
      </c>
      <c r="I174" t="s">
        <v>20</v>
      </c>
      <c r="J174" t="s">
        <v>7</v>
      </c>
      <c r="K174" t="s">
        <v>880</v>
      </c>
      <c r="L174" t="s">
        <v>598</v>
      </c>
      <c r="M174">
        <f t="shared" si="5"/>
        <v>1</v>
      </c>
      <c r="N174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unsepttrium chemical element?</v>
      </c>
    </row>
    <row r="175" spans="1:14" x14ac:dyDescent="0.3">
      <c r="A175" t="s">
        <v>881</v>
      </c>
      <c r="B175" t="s">
        <v>882</v>
      </c>
      <c r="C175" t="s">
        <v>201</v>
      </c>
      <c r="D175" t="s">
        <v>599</v>
      </c>
      <c r="E175" t="s">
        <v>885</v>
      </c>
      <c r="F175" t="s">
        <v>883</v>
      </c>
      <c r="G175">
        <f>ROUND(elements_atomicNumber[[#This Row],[value]],2)</f>
        <v>184</v>
      </c>
      <c r="H175" t="s">
        <v>886</v>
      </c>
      <c r="I175" t="s">
        <v>31</v>
      </c>
      <c r="J175" t="s">
        <v>7</v>
      </c>
      <c r="K175" t="s">
        <v>884</v>
      </c>
      <c r="L175" t="s">
        <v>598</v>
      </c>
      <c r="M175">
        <f t="shared" si="5"/>
        <v>1</v>
      </c>
      <c r="N175" t="str">
        <f>"What is the " &amp; elements_atomicNumber[[#This Row],[propertyLabel]] &amp; " " &amp; "of the " &amp; elements_atomicNumber[[#This Row],[entityLabel]] &amp; " " &amp; elements_atomicNumber[[#This Row],[entityType]] &amp; "?"</f>
        <v>What is the atomic number of the unoctquadium chemical element?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C3F1-56A8-4404-9171-8C540A9C9478}">
  <dimension ref="A1:N28"/>
  <sheetViews>
    <sheetView topLeftCell="B1" workbookViewId="0">
      <selection activeCell="M2" sqref="M2"/>
    </sheetView>
  </sheetViews>
  <sheetFormatPr defaultRowHeight="14.4" x14ac:dyDescent="0.3"/>
  <cols>
    <col min="1" max="1" width="31.88671875" bestFit="1" customWidth="1"/>
    <col min="2" max="3" width="10.6640625" bestFit="1" customWidth="1"/>
    <col min="4" max="4" width="36.44140625" bestFit="1" customWidth="1"/>
    <col min="5" max="5" width="14.88671875" bestFit="1" customWidth="1"/>
    <col min="6" max="6" width="10.6640625" bestFit="1" customWidth="1"/>
    <col min="7" max="7" width="10.6640625" customWidth="1"/>
    <col min="8" max="8" width="12.77734375" bestFit="1" customWidth="1"/>
    <col min="9" max="9" width="10.6640625" bestFit="1" customWidth="1"/>
    <col min="10" max="10" width="11" bestFit="1" customWidth="1"/>
    <col min="11" max="11" width="19.44140625" bestFit="1" customWidth="1"/>
    <col min="12" max="12" width="15.44140625" bestFit="1" customWidth="1"/>
    <col min="14" max="14" width="91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11</v>
      </c>
      <c r="I1" t="s">
        <v>6</v>
      </c>
      <c r="J1" t="s">
        <v>8</v>
      </c>
      <c r="K1" t="s">
        <v>9</v>
      </c>
      <c r="L1" t="s">
        <v>12</v>
      </c>
      <c r="M1" t="s">
        <v>10</v>
      </c>
      <c r="N1" t="s">
        <v>13</v>
      </c>
    </row>
    <row r="2" spans="1:14" x14ac:dyDescent="0.3">
      <c r="A2" t="s">
        <v>199</v>
      </c>
      <c r="B2" t="s">
        <v>200</v>
      </c>
      <c r="C2" t="s">
        <v>201</v>
      </c>
      <c r="D2" t="s">
        <v>887</v>
      </c>
      <c r="E2" t="s">
        <v>914</v>
      </c>
      <c r="F2" t="s">
        <v>888</v>
      </c>
      <c r="G2">
        <f>ROUND(elements_meltingPoint[[#This Row],[value]],2)</f>
        <v>1064.18</v>
      </c>
      <c r="H2" t="s">
        <v>889</v>
      </c>
      <c r="I2" t="s">
        <v>205</v>
      </c>
      <c r="J2" t="s">
        <v>7</v>
      </c>
      <c r="K2" t="s">
        <v>206</v>
      </c>
      <c r="L2" t="s">
        <v>598</v>
      </c>
      <c r="M2" s="2">
        <f t="shared" ref="M2:M28" si="0">COUNTIF(B:B,B2)</f>
        <v>1</v>
      </c>
      <c r="N2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gold chemical element, in degree Celsius?</v>
      </c>
    </row>
    <row r="3" spans="1:14" x14ac:dyDescent="0.3">
      <c r="A3" t="s">
        <v>207</v>
      </c>
      <c r="B3" t="s">
        <v>208</v>
      </c>
      <c r="C3" t="s">
        <v>201</v>
      </c>
      <c r="D3" t="s">
        <v>887</v>
      </c>
      <c r="E3" t="s">
        <v>914</v>
      </c>
      <c r="F3" t="s">
        <v>890</v>
      </c>
      <c r="G3">
        <f>ROUND(elements_meltingPoint[[#This Row],[value]],2)</f>
        <v>1538</v>
      </c>
      <c r="H3" t="s">
        <v>889</v>
      </c>
      <c r="I3" t="s">
        <v>210</v>
      </c>
      <c r="J3" t="s">
        <v>7</v>
      </c>
      <c r="K3" t="s">
        <v>211</v>
      </c>
      <c r="L3" t="s">
        <v>598</v>
      </c>
      <c r="M3">
        <f t="shared" si="0"/>
        <v>1</v>
      </c>
      <c r="N3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iron chemical element, in degree Celsius?</v>
      </c>
    </row>
    <row r="4" spans="1:14" x14ac:dyDescent="0.3">
      <c r="A4" t="s">
        <v>212</v>
      </c>
      <c r="B4" t="s">
        <v>213</v>
      </c>
      <c r="C4" t="s">
        <v>201</v>
      </c>
      <c r="D4" t="s">
        <v>887</v>
      </c>
      <c r="E4" t="s">
        <v>914</v>
      </c>
      <c r="F4" t="s">
        <v>891</v>
      </c>
      <c r="G4">
        <f>ROUND(elements_meltingPoint[[#This Row],[value]],2)</f>
        <v>-259.14</v>
      </c>
      <c r="H4" t="s">
        <v>889</v>
      </c>
      <c r="I4" t="s">
        <v>215</v>
      </c>
      <c r="J4" t="s">
        <v>7</v>
      </c>
      <c r="K4" t="s">
        <v>216</v>
      </c>
      <c r="L4" t="s">
        <v>598</v>
      </c>
      <c r="M4">
        <f t="shared" si="0"/>
        <v>1</v>
      </c>
      <c r="N4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hydrogen chemical element, in degree Celsius?</v>
      </c>
    </row>
    <row r="5" spans="1:14" x14ac:dyDescent="0.3">
      <c r="A5" t="s">
        <v>225</v>
      </c>
      <c r="B5" t="s">
        <v>226</v>
      </c>
      <c r="C5" t="s">
        <v>201</v>
      </c>
      <c r="D5" t="s">
        <v>887</v>
      </c>
      <c r="E5" t="s">
        <v>914</v>
      </c>
      <c r="F5" t="s">
        <v>892</v>
      </c>
      <c r="G5">
        <f>ROUND(elements_meltingPoint[[#This Row],[value]],2)</f>
        <v>1085</v>
      </c>
      <c r="H5" t="s">
        <v>889</v>
      </c>
      <c r="I5" t="s">
        <v>228</v>
      </c>
      <c r="J5" t="s">
        <v>7</v>
      </c>
      <c r="K5" t="s">
        <v>229</v>
      </c>
      <c r="L5" t="s">
        <v>598</v>
      </c>
      <c r="M5">
        <f t="shared" si="0"/>
        <v>1</v>
      </c>
      <c r="N5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copper chemical element, in degree Celsius?</v>
      </c>
    </row>
    <row r="6" spans="1:14" x14ac:dyDescent="0.3">
      <c r="A6" t="s">
        <v>234</v>
      </c>
      <c r="B6" t="s">
        <v>235</v>
      </c>
      <c r="C6" t="s">
        <v>201</v>
      </c>
      <c r="D6" t="s">
        <v>887</v>
      </c>
      <c r="E6" t="s">
        <v>914</v>
      </c>
      <c r="F6" t="s">
        <v>893</v>
      </c>
      <c r="G6">
        <f>ROUND(elements_meltingPoint[[#This Row],[value]],2)</f>
        <v>-272.05</v>
      </c>
      <c r="H6" t="s">
        <v>889</v>
      </c>
      <c r="I6" t="s">
        <v>237</v>
      </c>
      <c r="J6" t="s">
        <v>7</v>
      </c>
      <c r="K6" t="s">
        <v>238</v>
      </c>
      <c r="L6" t="s">
        <v>598</v>
      </c>
      <c r="M6">
        <f t="shared" si="0"/>
        <v>1</v>
      </c>
      <c r="N6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helium chemical element, in degree Celsius?</v>
      </c>
    </row>
    <row r="7" spans="1:14" x14ac:dyDescent="0.3">
      <c r="A7" t="s">
        <v>239</v>
      </c>
      <c r="B7" t="s">
        <v>240</v>
      </c>
      <c r="C7" t="s">
        <v>201</v>
      </c>
      <c r="D7" t="s">
        <v>887</v>
      </c>
      <c r="E7" t="s">
        <v>914</v>
      </c>
      <c r="F7" t="s">
        <v>174</v>
      </c>
      <c r="G7">
        <f>ROUND(elements_meltingPoint[[#This Row],[value]],2)</f>
        <v>660</v>
      </c>
      <c r="H7" t="s">
        <v>889</v>
      </c>
      <c r="I7" t="s">
        <v>78</v>
      </c>
      <c r="J7" t="s">
        <v>7</v>
      </c>
      <c r="K7" t="s">
        <v>242</v>
      </c>
      <c r="L7" t="s">
        <v>598</v>
      </c>
      <c r="M7">
        <f t="shared" si="0"/>
        <v>1</v>
      </c>
      <c r="N7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aluminium chemical element, in degree Celsius?</v>
      </c>
    </row>
    <row r="8" spans="1:14" x14ac:dyDescent="0.3">
      <c r="A8" t="s">
        <v>248</v>
      </c>
      <c r="B8" t="s">
        <v>249</v>
      </c>
      <c r="C8" t="s">
        <v>201</v>
      </c>
      <c r="D8" t="s">
        <v>887</v>
      </c>
      <c r="E8" t="s">
        <v>914</v>
      </c>
      <c r="F8" t="s">
        <v>894</v>
      </c>
      <c r="G8">
        <f>ROUND(elements_meltingPoint[[#This Row],[value]],2)</f>
        <v>180.5</v>
      </c>
      <c r="H8" t="s">
        <v>889</v>
      </c>
      <c r="I8" t="s">
        <v>251</v>
      </c>
      <c r="J8" t="s">
        <v>7</v>
      </c>
      <c r="K8" t="s">
        <v>252</v>
      </c>
      <c r="L8" t="s">
        <v>598</v>
      </c>
      <c r="M8">
        <f t="shared" si="0"/>
        <v>1</v>
      </c>
      <c r="N8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lithium chemical element, in degree Celsius?</v>
      </c>
    </row>
    <row r="9" spans="1:14" x14ac:dyDescent="0.3">
      <c r="A9" t="s">
        <v>258</v>
      </c>
      <c r="B9" t="s">
        <v>259</v>
      </c>
      <c r="C9" t="s">
        <v>201</v>
      </c>
      <c r="D9" t="s">
        <v>887</v>
      </c>
      <c r="E9" t="s">
        <v>914</v>
      </c>
      <c r="F9" t="s">
        <v>895</v>
      </c>
      <c r="G9">
        <f>ROUND(elements_meltingPoint[[#This Row],[value]],2)</f>
        <v>328</v>
      </c>
      <c r="H9" t="s">
        <v>889</v>
      </c>
      <c r="I9" t="s">
        <v>139</v>
      </c>
      <c r="J9" t="s">
        <v>7</v>
      </c>
      <c r="K9" t="s">
        <v>261</v>
      </c>
      <c r="L9" t="s">
        <v>598</v>
      </c>
      <c r="M9">
        <f t="shared" si="0"/>
        <v>1</v>
      </c>
      <c r="N9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lead chemical element, in degree Celsius?</v>
      </c>
    </row>
    <row r="10" spans="1:14" x14ac:dyDescent="0.3">
      <c r="A10" t="s">
        <v>262</v>
      </c>
      <c r="B10" t="s">
        <v>263</v>
      </c>
      <c r="C10" t="s">
        <v>201</v>
      </c>
      <c r="D10" t="s">
        <v>887</v>
      </c>
      <c r="E10" t="s">
        <v>914</v>
      </c>
      <c r="F10" t="s">
        <v>896</v>
      </c>
      <c r="G10">
        <f>ROUND(elements_meltingPoint[[#This Row],[value]],2)</f>
        <v>231.9</v>
      </c>
      <c r="H10" t="s">
        <v>889</v>
      </c>
      <c r="I10" t="s">
        <v>265</v>
      </c>
      <c r="J10" t="s">
        <v>7</v>
      </c>
      <c r="K10" t="s">
        <v>266</v>
      </c>
      <c r="L10" t="s">
        <v>598</v>
      </c>
      <c r="M10">
        <f t="shared" si="0"/>
        <v>1</v>
      </c>
      <c r="N10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tin chemical element, in degree Celsius?</v>
      </c>
    </row>
    <row r="11" spans="1:14" x14ac:dyDescent="0.3">
      <c r="A11" t="s">
        <v>267</v>
      </c>
      <c r="B11" t="s">
        <v>268</v>
      </c>
      <c r="C11" t="s">
        <v>201</v>
      </c>
      <c r="D11" t="s">
        <v>887</v>
      </c>
      <c r="E11" t="s">
        <v>914</v>
      </c>
      <c r="F11" t="s">
        <v>897</v>
      </c>
      <c r="G11">
        <f>ROUND(elements_meltingPoint[[#This Row],[value]],2)</f>
        <v>-38.83</v>
      </c>
      <c r="H11" t="s">
        <v>889</v>
      </c>
      <c r="I11" t="s">
        <v>270</v>
      </c>
      <c r="J11" t="s">
        <v>7</v>
      </c>
      <c r="K11" t="s">
        <v>271</v>
      </c>
      <c r="L11" t="s">
        <v>598</v>
      </c>
      <c r="M11">
        <f t="shared" si="0"/>
        <v>1</v>
      </c>
      <c r="N11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mercury chemical element, in degree Celsius?</v>
      </c>
    </row>
    <row r="12" spans="1:14" x14ac:dyDescent="0.3">
      <c r="A12" t="s">
        <v>272</v>
      </c>
      <c r="B12" t="s">
        <v>273</v>
      </c>
      <c r="C12" t="s">
        <v>201</v>
      </c>
      <c r="D12" t="s">
        <v>887</v>
      </c>
      <c r="E12" t="s">
        <v>914</v>
      </c>
      <c r="F12" t="s">
        <v>898</v>
      </c>
      <c r="G12">
        <f>ROUND(elements_meltingPoint[[#This Row],[value]],2)</f>
        <v>1278</v>
      </c>
      <c r="H12" t="s">
        <v>889</v>
      </c>
      <c r="I12" t="s">
        <v>275</v>
      </c>
      <c r="J12" t="s">
        <v>7</v>
      </c>
      <c r="K12" t="s">
        <v>276</v>
      </c>
      <c r="L12" t="s">
        <v>598</v>
      </c>
      <c r="M12">
        <f t="shared" si="0"/>
        <v>1</v>
      </c>
      <c r="N12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beryllium chemical element, in degree Celsius?</v>
      </c>
    </row>
    <row r="13" spans="1:14" x14ac:dyDescent="0.3">
      <c r="A13" t="s">
        <v>281</v>
      </c>
      <c r="B13" t="s">
        <v>282</v>
      </c>
      <c r="C13" t="s">
        <v>201</v>
      </c>
      <c r="D13" t="s">
        <v>887</v>
      </c>
      <c r="E13" t="s">
        <v>914</v>
      </c>
      <c r="F13" t="s">
        <v>899</v>
      </c>
      <c r="G13">
        <f>ROUND(elements_meltingPoint[[#This Row],[value]],2)</f>
        <v>838.85</v>
      </c>
      <c r="H13" t="s">
        <v>889</v>
      </c>
      <c r="I13" t="s">
        <v>284</v>
      </c>
      <c r="J13" t="s">
        <v>7</v>
      </c>
      <c r="K13" t="s">
        <v>285</v>
      </c>
      <c r="L13" t="s">
        <v>598</v>
      </c>
      <c r="M13">
        <f t="shared" si="0"/>
        <v>1</v>
      </c>
      <c r="N13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calcium chemical element, in degree Celsius?</v>
      </c>
    </row>
    <row r="14" spans="1:14" x14ac:dyDescent="0.3">
      <c r="A14" t="s">
        <v>286</v>
      </c>
      <c r="B14" t="s">
        <v>287</v>
      </c>
      <c r="C14" t="s">
        <v>201</v>
      </c>
      <c r="D14" t="s">
        <v>887</v>
      </c>
      <c r="E14" t="s">
        <v>914</v>
      </c>
      <c r="F14" t="s">
        <v>900</v>
      </c>
      <c r="G14">
        <f>ROUND(elements_meltingPoint[[#This Row],[value]],2)</f>
        <v>-248.6</v>
      </c>
      <c r="H14" t="s">
        <v>889</v>
      </c>
      <c r="I14" t="s">
        <v>289</v>
      </c>
      <c r="J14" t="s">
        <v>7</v>
      </c>
      <c r="K14" t="s">
        <v>290</v>
      </c>
      <c r="L14" t="s">
        <v>598</v>
      </c>
      <c r="M14">
        <f t="shared" si="0"/>
        <v>1</v>
      </c>
      <c r="N14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neon chemical element, in degree Celsius?</v>
      </c>
    </row>
    <row r="15" spans="1:14" x14ac:dyDescent="0.3">
      <c r="A15" t="s">
        <v>304</v>
      </c>
      <c r="B15" t="s">
        <v>305</v>
      </c>
      <c r="C15" t="s">
        <v>201</v>
      </c>
      <c r="D15" t="s">
        <v>887</v>
      </c>
      <c r="E15" t="s">
        <v>914</v>
      </c>
      <c r="F15" t="s">
        <v>123</v>
      </c>
      <c r="G15">
        <f>ROUND(elements_meltingPoint[[#This Row],[value]],2)</f>
        <v>419</v>
      </c>
      <c r="H15" t="s">
        <v>889</v>
      </c>
      <c r="I15" t="s">
        <v>48</v>
      </c>
      <c r="J15" t="s">
        <v>7</v>
      </c>
      <c r="K15" t="s">
        <v>307</v>
      </c>
      <c r="L15" t="s">
        <v>598</v>
      </c>
      <c r="M15">
        <f t="shared" si="0"/>
        <v>1</v>
      </c>
      <c r="N15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zinc chemical element, in degree Celsius?</v>
      </c>
    </row>
    <row r="16" spans="1:14" x14ac:dyDescent="0.3">
      <c r="A16" t="s">
        <v>321</v>
      </c>
      <c r="B16" t="s">
        <v>322</v>
      </c>
      <c r="C16" t="s">
        <v>201</v>
      </c>
      <c r="D16" t="s">
        <v>887</v>
      </c>
      <c r="E16" t="s">
        <v>914</v>
      </c>
      <c r="F16" t="s">
        <v>901</v>
      </c>
      <c r="G16">
        <f>ROUND(elements_meltingPoint[[#This Row],[value]],2)</f>
        <v>649</v>
      </c>
      <c r="H16" t="s">
        <v>889</v>
      </c>
      <c r="I16" t="s">
        <v>103</v>
      </c>
      <c r="J16" t="s">
        <v>7</v>
      </c>
      <c r="K16" t="s">
        <v>324</v>
      </c>
      <c r="L16" t="s">
        <v>598</v>
      </c>
      <c r="M16">
        <f t="shared" si="0"/>
        <v>1</v>
      </c>
      <c r="N16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magnesium chemical element, in degree Celsius?</v>
      </c>
    </row>
    <row r="17" spans="1:14" x14ac:dyDescent="0.3">
      <c r="A17" t="s">
        <v>325</v>
      </c>
      <c r="B17" t="s">
        <v>326</v>
      </c>
      <c r="C17" t="s">
        <v>201</v>
      </c>
      <c r="D17" t="s">
        <v>887</v>
      </c>
      <c r="E17" t="s">
        <v>914</v>
      </c>
      <c r="F17" t="s">
        <v>902</v>
      </c>
      <c r="G17">
        <f>ROUND(elements_meltingPoint[[#This Row],[value]],2)</f>
        <v>63.65</v>
      </c>
      <c r="H17" t="s">
        <v>889</v>
      </c>
      <c r="I17" t="s">
        <v>103</v>
      </c>
      <c r="J17" t="s">
        <v>7</v>
      </c>
      <c r="K17" t="s">
        <v>328</v>
      </c>
      <c r="L17" t="s">
        <v>598</v>
      </c>
      <c r="M17">
        <f t="shared" si="0"/>
        <v>1</v>
      </c>
      <c r="N17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potassium chemical element, in degree Celsius?</v>
      </c>
    </row>
    <row r="18" spans="1:14" x14ac:dyDescent="0.3">
      <c r="A18" t="s">
        <v>329</v>
      </c>
      <c r="B18" t="s">
        <v>330</v>
      </c>
      <c r="C18" t="s">
        <v>201</v>
      </c>
      <c r="D18" t="s">
        <v>887</v>
      </c>
      <c r="E18" t="s">
        <v>914</v>
      </c>
      <c r="F18" t="s">
        <v>903</v>
      </c>
      <c r="G18">
        <f>ROUND(elements_meltingPoint[[#This Row],[value]],2)</f>
        <v>-189.34</v>
      </c>
      <c r="H18" t="s">
        <v>889</v>
      </c>
      <c r="I18" t="s">
        <v>332</v>
      </c>
      <c r="J18" t="s">
        <v>7</v>
      </c>
      <c r="K18" t="s">
        <v>333</v>
      </c>
      <c r="L18" t="s">
        <v>598</v>
      </c>
      <c r="M18">
        <f t="shared" si="0"/>
        <v>1</v>
      </c>
      <c r="N18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argon chemical element, in degree Celsius?</v>
      </c>
    </row>
    <row r="19" spans="1:14" x14ac:dyDescent="0.3">
      <c r="A19" t="s">
        <v>334</v>
      </c>
      <c r="B19" t="s">
        <v>335</v>
      </c>
      <c r="C19" t="s">
        <v>201</v>
      </c>
      <c r="D19" t="s">
        <v>887</v>
      </c>
      <c r="E19" t="s">
        <v>914</v>
      </c>
      <c r="F19" t="s">
        <v>904</v>
      </c>
      <c r="G19">
        <f>ROUND(elements_meltingPoint[[#This Row],[value]],2)</f>
        <v>1670</v>
      </c>
      <c r="H19" t="s">
        <v>889</v>
      </c>
      <c r="I19" t="s">
        <v>337</v>
      </c>
      <c r="J19" t="s">
        <v>7</v>
      </c>
      <c r="K19" t="s">
        <v>338</v>
      </c>
      <c r="L19" t="s">
        <v>598</v>
      </c>
      <c r="M19">
        <f t="shared" si="0"/>
        <v>1</v>
      </c>
      <c r="N19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titanium chemical element, in degree Celsius?</v>
      </c>
    </row>
    <row r="20" spans="1:14" x14ac:dyDescent="0.3">
      <c r="A20" t="s">
        <v>347</v>
      </c>
      <c r="B20" t="s">
        <v>348</v>
      </c>
      <c r="C20" t="s">
        <v>201</v>
      </c>
      <c r="D20" t="s">
        <v>887</v>
      </c>
      <c r="E20" t="s">
        <v>914</v>
      </c>
      <c r="F20" t="s">
        <v>905</v>
      </c>
      <c r="G20">
        <f>ROUND(elements_meltingPoint[[#This Row],[value]],2)</f>
        <v>113.7</v>
      </c>
      <c r="H20" t="s">
        <v>889</v>
      </c>
      <c r="I20" t="s">
        <v>19</v>
      </c>
      <c r="J20" t="s">
        <v>7</v>
      </c>
      <c r="K20" t="s">
        <v>350</v>
      </c>
      <c r="L20" t="s">
        <v>598</v>
      </c>
      <c r="M20">
        <f t="shared" si="0"/>
        <v>1</v>
      </c>
      <c r="N20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iodine chemical element, in degree Celsius?</v>
      </c>
    </row>
    <row r="21" spans="1:14" x14ac:dyDescent="0.3">
      <c r="A21" t="s">
        <v>351</v>
      </c>
      <c r="B21" t="s">
        <v>352</v>
      </c>
      <c r="C21" t="s">
        <v>201</v>
      </c>
      <c r="D21" t="s">
        <v>887</v>
      </c>
      <c r="E21" t="s">
        <v>914</v>
      </c>
      <c r="F21" t="s">
        <v>906</v>
      </c>
      <c r="G21">
        <f>ROUND(elements_meltingPoint[[#This Row],[value]],2)</f>
        <v>1243</v>
      </c>
      <c r="H21" t="s">
        <v>889</v>
      </c>
      <c r="I21" t="s">
        <v>354</v>
      </c>
      <c r="J21" t="s">
        <v>7</v>
      </c>
      <c r="K21" t="s">
        <v>355</v>
      </c>
      <c r="L21" t="s">
        <v>598</v>
      </c>
      <c r="M21">
        <f t="shared" si="0"/>
        <v>1</v>
      </c>
      <c r="N21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manganese chemical element, in degree Celsius?</v>
      </c>
    </row>
    <row r="22" spans="1:14" x14ac:dyDescent="0.3">
      <c r="A22" t="s">
        <v>356</v>
      </c>
      <c r="B22" t="s">
        <v>357</v>
      </c>
      <c r="C22" t="s">
        <v>201</v>
      </c>
      <c r="D22" t="s">
        <v>887</v>
      </c>
      <c r="E22" t="s">
        <v>914</v>
      </c>
      <c r="F22" t="s">
        <v>907</v>
      </c>
      <c r="G22">
        <f>ROUND(elements_meltingPoint[[#This Row],[value]],2)</f>
        <v>1495</v>
      </c>
      <c r="H22" t="s">
        <v>889</v>
      </c>
      <c r="I22" t="s">
        <v>354</v>
      </c>
      <c r="J22" t="s">
        <v>7</v>
      </c>
      <c r="K22" t="s">
        <v>359</v>
      </c>
      <c r="L22" t="s">
        <v>598</v>
      </c>
      <c r="M22">
        <f t="shared" si="0"/>
        <v>1</v>
      </c>
      <c r="N22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cobalt chemical element, in degree Celsius?</v>
      </c>
    </row>
    <row r="23" spans="1:14" x14ac:dyDescent="0.3">
      <c r="A23" t="s">
        <v>360</v>
      </c>
      <c r="B23" t="s">
        <v>361</v>
      </c>
      <c r="C23" t="s">
        <v>201</v>
      </c>
      <c r="D23" t="s">
        <v>887</v>
      </c>
      <c r="E23" t="s">
        <v>914</v>
      </c>
      <c r="F23" t="s">
        <v>908</v>
      </c>
      <c r="G23">
        <f>ROUND(elements_meltingPoint[[#This Row],[value]],2)</f>
        <v>1455</v>
      </c>
      <c r="H23" t="s">
        <v>889</v>
      </c>
      <c r="I23" t="s">
        <v>354</v>
      </c>
      <c r="J23" t="s">
        <v>7</v>
      </c>
      <c r="K23" t="s">
        <v>363</v>
      </c>
      <c r="L23" t="s">
        <v>598</v>
      </c>
      <c r="M23">
        <f t="shared" si="0"/>
        <v>1</v>
      </c>
      <c r="N23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nickel chemical element, in degree Celsius?</v>
      </c>
    </row>
    <row r="24" spans="1:14" x14ac:dyDescent="0.3">
      <c r="A24" t="s">
        <v>373</v>
      </c>
      <c r="B24" t="s">
        <v>374</v>
      </c>
      <c r="C24" t="s">
        <v>201</v>
      </c>
      <c r="D24" t="s">
        <v>887</v>
      </c>
      <c r="E24" t="s">
        <v>914</v>
      </c>
      <c r="F24" t="s">
        <v>909</v>
      </c>
      <c r="G24">
        <f>ROUND(elements_meltingPoint[[#This Row],[value]],2)</f>
        <v>727</v>
      </c>
      <c r="H24" t="s">
        <v>889</v>
      </c>
      <c r="I24" t="s">
        <v>376</v>
      </c>
      <c r="J24" t="s">
        <v>7</v>
      </c>
      <c r="K24" t="s">
        <v>377</v>
      </c>
      <c r="L24" t="s">
        <v>598</v>
      </c>
      <c r="M24">
        <f t="shared" si="0"/>
        <v>1</v>
      </c>
      <c r="N24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barium chemical element, in degree Celsius?</v>
      </c>
    </row>
    <row r="25" spans="1:14" x14ac:dyDescent="0.3">
      <c r="A25" t="s">
        <v>378</v>
      </c>
      <c r="B25" t="s">
        <v>379</v>
      </c>
      <c r="C25" t="s">
        <v>201</v>
      </c>
      <c r="D25" t="s">
        <v>887</v>
      </c>
      <c r="E25" t="s">
        <v>914</v>
      </c>
      <c r="F25" t="s">
        <v>910</v>
      </c>
      <c r="G25">
        <f>ROUND(elements_meltingPoint[[#This Row],[value]],2)</f>
        <v>1887</v>
      </c>
      <c r="H25" t="s">
        <v>889</v>
      </c>
      <c r="I25" t="s">
        <v>51</v>
      </c>
      <c r="J25" t="s">
        <v>7</v>
      </c>
      <c r="K25" t="s">
        <v>381</v>
      </c>
      <c r="L25" t="s">
        <v>598</v>
      </c>
      <c r="M25">
        <f t="shared" si="0"/>
        <v>1</v>
      </c>
      <c r="N25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vanadium chemical element, in degree Celsius?</v>
      </c>
    </row>
    <row r="26" spans="1:14" x14ac:dyDescent="0.3">
      <c r="A26" t="s">
        <v>413</v>
      </c>
      <c r="B26" t="s">
        <v>414</v>
      </c>
      <c r="C26" t="s">
        <v>201</v>
      </c>
      <c r="D26" t="s">
        <v>887</v>
      </c>
      <c r="E26" t="s">
        <v>914</v>
      </c>
      <c r="F26" t="s">
        <v>911</v>
      </c>
      <c r="G26">
        <f>ROUND(elements_meltingPoint[[#This Row],[value]],2)</f>
        <v>1540.85</v>
      </c>
      <c r="H26" t="s">
        <v>889</v>
      </c>
      <c r="I26" t="s">
        <v>416</v>
      </c>
      <c r="J26" t="s">
        <v>7</v>
      </c>
      <c r="K26" t="s">
        <v>417</v>
      </c>
      <c r="L26" t="s">
        <v>598</v>
      </c>
      <c r="M26">
        <f t="shared" si="0"/>
        <v>1</v>
      </c>
      <c r="N26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scandium chemical element, in degree Celsius?</v>
      </c>
    </row>
    <row r="27" spans="1:14" x14ac:dyDescent="0.3">
      <c r="A27" t="s">
        <v>418</v>
      </c>
      <c r="B27" t="s">
        <v>419</v>
      </c>
      <c r="C27" t="s">
        <v>201</v>
      </c>
      <c r="D27" t="s">
        <v>887</v>
      </c>
      <c r="E27" t="s">
        <v>914</v>
      </c>
      <c r="F27" t="s">
        <v>912</v>
      </c>
      <c r="G27">
        <f>ROUND(elements_meltingPoint[[#This Row],[value]],2)</f>
        <v>3410</v>
      </c>
      <c r="H27" t="s">
        <v>889</v>
      </c>
      <c r="I27" t="s">
        <v>416</v>
      </c>
      <c r="J27" t="s">
        <v>7</v>
      </c>
      <c r="K27" t="s">
        <v>421</v>
      </c>
      <c r="L27" t="s">
        <v>598</v>
      </c>
      <c r="M27">
        <f t="shared" si="0"/>
        <v>1</v>
      </c>
      <c r="N27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tungsten chemical element, in degree Celsius?</v>
      </c>
    </row>
    <row r="28" spans="1:14" x14ac:dyDescent="0.3">
      <c r="A28" t="s">
        <v>483</v>
      </c>
      <c r="B28" t="s">
        <v>484</v>
      </c>
      <c r="C28" t="s">
        <v>201</v>
      </c>
      <c r="D28" t="s">
        <v>887</v>
      </c>
      <c r="E28" t="s">
        <v>914</v>
      </c>
      <c r="F28" t="s">
        <v>913</v>
      </c>
      <c r="G28">
        <f>ROUND(elements_meltingPoint[[#This Row],[value]],2)</f>
        <v>2170</v>
      </c>
      <c r="H28" t="s">
        <v>889</v>
      </c>
      <c r="I28" t="s">
        <v>477</v>
      </c>
      <c r="J28" t="s">
        <v>7</v>
      </c>
      <c r="K28" t="s">
        <v>486</v>
      </c>
      <c r="L28" t="s">
        <v>598</v>
      </c>
      <c r="M28">
        <f t="shared" si="0"/>
        <v>1</v>
      </c>
      <c r="N28" t="str">
        <f>"What is the " &amp; elements_meltingPoint[[#This Row],[propertyLabel]] &amp; " " &amp; "of the " &amp; elements_meltingPoint[[#This Row],[entityLabel]] &amp; " " &amp; elements_meltingPoint[[#This Row],[entityType]] &amp; ", in " &amp; elements_meltingPoint[[#This Row],[unitLabel]] &amp; "?"</f>
        <v>What is the melting point of the technetium chemical element, in degree Celsius?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D11E-5B53-433E-BADF-A8B2B44DCDF0}">
  <dimension ref="A1:N228"/>
  <sheetViews>
    <sheetView topLeftCell="D1" workbookViewId="0">
      <selection activeCell="A240" sqref="A229:XFD240"/>
    </sheetView>
  </sheetViews>
  <sheetFormatPr defaultRowHeight="14.4" x14ac:dyDescent="0.3"/>
  <cols>
    <col min="1" max="1" width="37" bestFit="1" customWidth="1"/>
    <col min="2" max="2" width="20" bestFit="1" customWidth="1"/>
    <col min="3" max="3" width="10.6640625" bestFit="1" customWidth="1"/>
    <col min="4" max="4" width="36.44140625" bestFit="1" customWidth="1"/>
    <col min="5" max="5" width="14.88671875" bestFit="1" customWidth="1"/>
    <col min="6" max="6" width="17.77734375" bestFit="1" customWidth="1"/>
    <col min="7" max="7" width="17.77734375" customWidth="1"/>
    <col min="8" max="9" width="10.6640625" bestFit="1" customWidth="1"/>
    <col min="10" max="10" width="10.6640625" customWidth="1"/>
    <col min="11" max="11" width="15.5546875" style="3" bestFit="1" customWidth="1"/>
    <col min="13" max="13" width="68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11</v>
      </c>
      <c r="I1" t="s">
        <v>6</v>
      </c>
      <c r="J1" t="s">
        <v>8</v>
      </c>
      <c r="K1" s="3" t="s">
        <v>9</v>
      </c>
      <c r="L1" t="s">
        <v>12</v>
      </c>
      <c r="M1" t="s">
        <v>10</v>
      </c>
      <c r="N1" t="s">
        <v>13</v>
      </c>
    </row>
    <row r="2" spans="1:14" x14ac:dyDescent="0.3">
      <c r="A2" t="s">
        <v>1064</v>
      </c>
      <c r="B2" t="s">
        <v>1065</v>
      </c>
      <c r="C2" t="s">
        <v>201</v>
      </c>
      <c r="D2" t="s">
        <v>917</v>
      </c>
      <c r="E2" t="s">
        <v>1593</v>
      </c>
      <c r="F2" t="s">
        <v>1066</v>
      </c>
      <c r="G2">
        <f>ROUND(astronomy_orbitalPeriods[[#This Row],[value]],2)</f>
        <v>100.4</v>
      </c>
      <c r="H2" t="s">
        <v>1042</v>
      </c>
      <c r="I2" t="s">
        <v>34</v>
      </c>
      <c r="K2" s="3">
        <v>45495.327314814815</v>
      </c>
      <c r="L2" t="s">
        <v>1594</v>
      </c>
      <c r="M2">
        <f>COUNTIF(B:B,B2)</f>
        <v>1</v>
      </c>
      <c r="N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Iridium 33 astronomic object, in minutes?</v>
      </c>
    </row>
    <row r="3" spans="1:14" x14ac:dyDescent="0.3">
      <c r="A3" t="s">
        <v>1250</v>
      </c>
      <c r="B3" t="s">
        <v>1251</v>
      </c>
      <c r="C3" t="s">
        <v>201</v>
      </c>
      <c r="D3" t="s">
        <v>917</v>
      </c>
      <c r="E3" t="s">
        <v>1593</v>
      </c>
      <c r="F3" t="s">
        <v>45</v>
      </c>
      <c r="G3">
        <f>ROUND(astronomy_orbitalPeriods[[#This Row],[value]],2)</f>
        <v>120</v>
      </c>
      <c r="H3" t="s">
        <v>1042</v>
      </c>
      <c r="I3" t="s">
        <v>93</v>
      </c>
      <c r="K3" s="3">
        <v>45545.481435185182</v>
      </c>
      <c r="L3" t="s">
        <v>1594</v>
      </c>
      <c r="M3">
        <f>COUNTIF(B:B,B3)</f>
        <v>1</v>
      </c>
      <c r="N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Apollo 14 astronomic object, in minutes?</v>
      </c>
    </row>
    <row r="4" spans="1:14" x14ac:dyDescent="0.3">
      <c r="A4" t="s">
        <v>1106</v>
      </c>
      <c r="B4" t="s">
        <v>1107</v>
      </c>
      <c r="C4" t="s">
        <v>201</v>
      </c>
      <c r="D4" t="s">
        <v>917</v>
      </c>
      <c r="E4" t="s">
        <v>1593</v>
      </c>
      <c r="F4" t="s">
        <v>174</v>
      </c>
      <c r="G4">
        <f>ROUND(astronomy_orbitalPeriods[[#This Row],[value]],2)</f>
        <v>660</v>
      </c>
      <c r="H4" t="s">
        <v>919</v>
      </c>
      <c r="I4" t="s">
        <v>106</v>
      </c>
      <c r="K4" s="3">
        <v>45570.370405092595</v>
      </c>
      <c r="L4" t="s">
        <v>1594</v>
      </c>
      <c r="M4">
        <f>COUNTIF(B:B,B4)</f>
        <v>1</v>
      </c>
      <c r="N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S/2015 (136472) 1 astronomic object, in days?</v>
      </c>
    </row>
    <row r="5" spans="1:14" x14ac:dyDescent="0.3">
      <c r="A5" t="s">
        <v>1399</v>
      </c>
      <c r="B5" t="s">
        <v>1400</v>
      </c>
      <c r="C5" t="s">
        <v>201</v>
      </c>
      <c r="D5" t="s">
        <v>917</v>
      </c>
      <c r="E5" t="s">
        <v>1593</v>
      </c>
      <c r="F5" t="s">
        <v>626</v>
      </c>
      <c r="G5">
        <f>ROUND(astronomy_orbitalPeriods[[#This Row],[value]],2)</f>
        <v>92</v>
      </c>
      <c r="H5" t="s">
        <v>1042</v>
      </c>
      <c r="I5" t="s">
        <v>37</v>
      </c>
      <c r="K5" s="3">
        <v>45586.298958333333</v>
      </c>
      <c r="L5" t="s">
        <v>1594</v>
      </c>
      <c r="M5">
        <f>COUNTIF(B:B,B5)</f>
        <v>1</v>
      </c>
      <c r="N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Tiangong-2 astronomic object, in minutes?</v>
      </c>
    </row>
    <row r="6" spans="1:14" x14ac:dyDescent="0.3">
      <c r="A6" t="s">
        <v>1135</v>
      </c>
      <c r="B6" t="s">
        <v>1136</v>
      </c>
      <c r="C6" t="s">
        <v>201</v>
      </c>
      <c r="D6" t="s">
        <v>917</v>
      </c>
      <c r="E6" t="s">
        <v>1593</v>
      </c>
      <c r="F6" t="s">
        <v>1137</v>
      </c>
      <c r="G6">
        <f>ROUND(astronomy_orbitalPeriods[[#This Row],[value]],2)</f>
        <v>114.8</v>
      </c>
      <c r="H6" t="s">
        <v>1042</v>
      </c>
      <c r="I6" t="s">
        <v>145</v>
      </c>
      <c r="K6" s="3">
        <v>45590.696886574071</v>
      </c>
      <c r="L6" t="s">
        <v>1594</v>
      </c>
      <c r="M6">
        <f>COUNTIF(B:B,B6)</f>
        <v>1</v>
      </c>
      <c r="N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Explorer 1 astronomic object, in minutes?</v>
      </c>
    </row>
    <row r="7" spans="1:14" x14ac:dyDescent="0.3">
      <c r="A7" t="s">
        <v>1168</v>
      </c>
      <c r="B7" t="s">
        <v>1169</v>
      </c>
      <c r="C7" t="s">
        <v>201</v>
      </c>
      <c r="D7" t="s">
        <v>917</v>
      </c>
      <c r="E7" t="s">
        <v>1593</v>
      </c>
      <c r="F7" t="s">
        <v>1170</v>
      </c>
      <c r="G7">
        <f>ROUND(astronomy_orbitalPeriods[[#This Row],[value]],2)</f>
        <v>95.3</v>
      </c>
      <c r="H7" t="s">
        <v>1042</v>
      </c>
      <c r="I7" t="s">
        <v>34</v>
      </c>
      <c r="K7" s="3">
        <v>45590.713530092595</v>
      </c>
      <c r="L7" t="s">
        <v>1594</v>
      </c>
      <c r="M7">
        <f>COUNTIF(B:B,B7)</f>
        <v>1</v>
      </c>
      <c r="N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Ariel 5 astronomic object, in minutes?</v>
      </c>
    </row>
    <row r="8" spans="1:14" x14ac:dyDescent="0.3">
      <c r="A8" t="s">
        <v>1147</v>
      </c>
      <c r="B8" t="s">
        <v>1148</v>
      </c>
      <c r="C8" t="s">
        <v>201</v>
      </c>
      <c r="D8" t="s">
        <v>917</v>
      </c>
      <c r="E8" t="s">
        <v>1593</v>
      </c>
      <c r="F8" t="s">
        <v>1149</v>
      </c>
      <c r="G8">
        <f>ROUND(astronomy_orbitalPeriods[[#This Row],[value]],2)</f>
        <v>24.08</v>
      </c>
      <c r="H8" t="s">
        <v>964</v>
      </c>
      <c r="I8" t="s">
        <v>118</v>
      </c>
      <c r="K8" s="3">
        <v>45590.714224537034</v>
      </c>
      <c r="L8" t="s">
        <v>1594</v>
      </c>
      <c r="M8">
        <f>COUNTIF(B:B,B8)</f>
        <v>1</v>
      </c>
      <c r="N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Viking 2 astronomic object, in hours?</v>
      </c>
    </row>
    <row r="9" spans="1:14" x14ac:dyDescent="0.3">
      <c r="A9" t="s">
        <v>1208</v>
      </c>
      <c r="B9" t="s">
        <v>1209</v>
      </c>
      <c r="C9" t="s">
        <v>201</v>
      </c>
      <c r="D9" t="s">
        <v>917</v>
      </c>
      <c r="E9" t="s">
        <v>1593</v>
      </c>
      <c r="F9" t="s">
        <v>1210</v>
      </c>
      <c r="G9">
        <f>ROUND(astronomy_orbitalPeriods[[#This Row],[value]],2)</f>
        <v>4.95</v>
      </c>
      <c r="H9" t="s">
        <v>964</v>
      </c>
      <c r="I9" t="s">
        <v>114</v>
      </c>
      <c r="K9" s="3">
        <v>45590.714270833334</v>
      </c>
      <c r="L9" t="s">
        <v>1594</v>
      </c>
      <c r="M9">
        <f>COUNTIF(B:B,B9)</f>
        <v>1</v>
      </c>
      <c r="N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SMART-1 astronomic object, in hours?</v>
      </c>
    </row>
    <row r="10" spans="1:14" x14ac:dyDescent="0.3">
      <c r="A10" t="s">
        <v>1480</v>
      </c>
      <c r="B10" t="s">
        <v>1481</v>
      </c>
      <c r="C10" t="s">
        <v>201</v>
      </c>
      <c r="D10" t="s">
        <v>917</v>
      </c>
      <c r="E10" t="s">
        <v>1593</v>
      </c>
      <c r="F10" t="s">
        <v>1482</v>
      </c>
      <c r="G10">
        <f>ROUND(astronomy_orbitalPeriods[[#This Row],[value]],2)</f>
        <v>117.84</v>
      </c>
      <c r="H10" t="s">
        <v>1042</v>
      </c>
      <c r="I10" t="s">
        <v>102</v>
      </c>
      <c r="K10" s="3">
        <v>45590.715578703705</v>
      </c>
      <c r="L10" t="s">
        <v>1594</v>
      </c>
      <c r="M10">
        <f>COUNTIF(B:B,B10)</f>
        <v>1</v>
      </c>
      <c r="N1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2001 Mars Odyssey astronomic object, in minutes?</v>
      </c>
    </row>
    <row r="11" spans="1:14" x14ac:dyDescent="0.3">
      <c r="A11" t="s">
        <v>1407</v>
      </c>
      <c r="B11" t="s">
        <v>1408</v>
      </c>
      <c r="C11" t="s">
        <v>201</v>
      </c>
      <c r="D11" t="s">
        <v>917</v>
      </c>
      <c r="E11" t="s">
        <v>1593</v>
      </c>
      <c r="F11" t="s">
        <v>1409</v>
      </c>
      <c r="G11">
        <f>ROUND(astronomy_orbitalPeriods[[#This Row],[value]],2)</f>
        <v>719.47</v>
      </c>
      <c r="H11" t="s">
        <v>1042</v>
      </c>
      <c r="I11" t="s">
        <v>98</v>
      </c>
      <c r="K11" s="3">
        <v>45590.716307870367</v>
      </c>
      <c r="L11" t="s">
        <v>1594</v>
      </c>
      <c r="M11">
        <f>COUNTIF(B:B,B11)</f>
        <v>1</v>
      </c>
      <c r="N1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Mariner 9 astronomic object, in minutes?</v>
      </c>
    </row>
    <row r="12" spans="1:14" x14ac:dyDescent="0.3">
      <c r="A12" t="s">
        <v>1232</v>
      </c>
      <c r="B12" t="s">
        <v>1233</v>
      </c>
      <c r="C12" t="s">
        <v>201</v>
      </c>
      <c r="D12" t="s">
        <v>917</v>
      </c>
      <c r="E12" t="s">
        <v>1593</v>
      </c>
      <c r="F12" t="s">
        <v>1234</v>
      </c>
      <c r="G12">
        <f>ROUND(astronomy_orbitalPeriods[[#This Row],[value]],2)</f>
        <v>96.46</v>
      </c>
      <c r="H12" t="s">
        <v>1042</v>
      </c>
      <c r="I12" t="s">
        <v>166</v>
      </c>
      <c r="K12" s="3">
        <v>45595.112581018519</v>
      </c>
      <c r="L12" t="s">
        <v>1594</v>
      </c>
      <c r="M12">
        <f>COUNTIF(B:B,B12)</f>
        <v>1</v>
      </c>
      <c r="N1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Aryabhata astronomic object, in minutes?</v>
      </c>
    </row>
    <row r="13" spans="1:14" x14ac:dyDescent="0.3">
      <c r="A13" t="s">
        <v>1432</v>
      </c>
      <c r="B13" t="s">
        <v>1433</v>
      </c>
      <c r="C13" t="s">
        <v>201</v>
      </c>
      <c r="D13" t="s">
        <v>917</v>
      </c>
      <c r="E13" t="s">
        <v>1593</v>
      </c>
      <c r="F13" t="s">
        <v>1434</v>
      </c>
      <c r="G13">
        <f>ROUND(astronomy_orbitalPeriods[[#This Row],[value]],2)</f>
        <v>1681.4</v>
      </c>
      <c r="H13" t="s">
        <v>919</v>
      </c>
      <c r="I13" t="s">
        <v>657</v>
      </c>
      <c r="K13" s="3">
        <v>45628.232129629629</v>
      </c>
      <c r="L13" t="s">
        <v>1594</v>
      </c>
      <c r="M13">
        <f>COUNTIF(B:B,B13)</f>
        <v>1</v>
      </c>
      <c r="N1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Ceres astronomic object, in days?</v>
      </c>
    </row>
    <row r="14" spans="1:14" x14ac:dyDescent="0.3">
      <c r="A14" t="s">
        <v>1456</v>
      </c>
      <c r="B14" t="s">
        <v>1457</v>
      </c>
      <c r="C14" t="s">
        <v>201</v>
      </c>
      <c r="D14" t="s">
        <v>917</v>
      </c>
      <c r="E14" t="s">
        <v>1593</v>
      </c>
      <c r="F14" t="s">
        <v>1458</v>
      </c>
      <c r="G14">
        <f>ROUND(astronomy_orbitalPeriods[[#This Row],[value]],2)</f>
        <v>905.57</v>
      </c>
      <c r="H14" t="s">
        <v>919</v>
      </c>
      <c r="I14" t="s">
        <v>128</v>
      </c>
      <c r="K14" s="3">
        <v>45632.520787037036</v>
      </c>
      <c r="L14" t="s">
        <v>1594</v>
      </c>
      <c r="M14">
        <f>COUNTIF(B:B,B14)</f>
        <v>1</v>
      </c>
      <c r="N1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Gamma Cephei Ab astronomic object, in days?</v>
      </c>
    </row>
    <row r="15" spans="1:14" x14ac:dyDescent="0.3">
      <c r="A15" t="s">
        <v>1498</v>
      </c>
      <c r="B15" t="s">
        <v>1499</v>
      </c>
      <c r="C15" t="s">
        <v>201</v>
      </c>
      <c r="D15" t="s">
        <v>917</v>
      </c>
      <c r="E15" t="s">
        <v>1593</v>
      </c>
      <c r="F15" t="s">
        <v>1500</v>
      </c>
      <c r="G15">
        <f>ROUND(astronomy_orbitalPeriods[[#This Row],[value]],2)</f>
        <v>264.60000000000002</v>
      </c>
      <c r="H15" t="s">
        <v>919</v>
      </c>
      <c r="I15" t="s">
        <v>29</v>
      </c>
      <c r="K15" s="3">
        <v>45632.708692129629</v>
      </c>
      <c r="L15" t="s">
        <v>1594</v>
      </c>
      <c r="M15">
        <f>COUNTIF(B:B,B15)</f>
        <v>1</v>
      </c>
      <c r="N1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23 Librae b astronomic object, in days?</v>
      </c>
    </row>
    <row r="16" spans="1:14" x14ac:dyDescent="0.3">
      <c r="A16" t="s">
        <v>1091</v>
      </c>
      <c r="B16" t="s">
        <v>1092</v>
      </c>
      <c r="C16" t="s">
        <v>201</v>
      </c>
      <c r="D16" t="s">
        <v>917</v>
      </c>
      <c r="E16" t="s">
        <v>1593</v>
      </c>
      <c r="F16" t="s">
        <v>1093</v>
      </c>
      <c r="G16">
        <f>ROUND(astronomy_orbitalPeriods[[#This Row],[value]],2)</f>
        <v>1.74</v>
      </c>
      <c r="H16" t="s">
        <v>919</v>
      </c>
      <c r="I16" t="s">
        <v>146</v>
      </c>
      <c r="K16" s="3">
        <v>45632.708854166667</v>
      </c>
      <c r="L16" t="s">
        <v>1594</v>
      </c>
      <c r="M16">
        <f>COUNTIF(B:B,B16)</f>
        <v>1</v>
      </c>
      <c r="N1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CoRoT-2 b astronomic object, in days?</v>
      </c>
    </row>
    <row r="17" spans="1:14" x14ac:dyDescent="0.3">
      <c r="A17" t="s">
        <v>1381</v>
      </c>
      <c r="B17" t="s">
        <v>1382</v>
      </c>
      <c r="C17" t="s">
        <v>201</v>
      </c>
      <c r="D17" t="s">
        <v>917</v>
      </c>
      <c r="E17" t="s">
        <v>1593</v>
      </c>
      <c r="F17" t="s">
        <v>1383</v>
      </c>
      <c r="G17">
        <f>ROUND(astronomy_orbitalPeriods[[#This Row],[value]],2)</f>
        <v>95.27</v>
      </c>
      <c r="H17" t="s">
        <v>919</v>
      </c>
      <c r="I17" t="s">
        <v>146</v>
      </c>
      <c r="K17" s="3">
        <v>45632.70890046296</v>
      </c>
      <c r="L17" t="s">
        <v>1594</v>
      </c>
      <c r="M17">
        <f>COUNTIF(B:B,B17)</f>
        <v>1</v>
      </c>
      <c r="N1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COROT-9b astronomic object, in days?</v>
      </c>
    </row>
    <row r="18" spans="1:14" x14ac:dyDescent="0.3">
      <c r="A18" t="s">
        <v>1007</v>
      </c>
      <c r="B18" t="s">
        <v>1008</v>
      </c>
      <c r="C18" t="s">
        <v>201</v>
      </c>
      <c r="D18" t="s">
        <v>917</v>
      </c>
      <c r="E18" t="s">
        <v>1593</v>
      </c>
      <c r="F18" t="s">
        <v>1009</v>
      </c>
      <c r="G18">
        <f>ROUND(astronomy_orbitalPeriods[[#This Row],[value]],2)</f>
        <v>2.2000000000000002</v>
      </c>
      <c r="H18" t="s">
        <v>919</v>
      </c>
      <c r="I18" t="s">
        <v>128</v>
      </c>
      <c r="K18" s="3">
        <v>45632.709166666667</v>
      </c>
      <c r="L18" t="s">
        <v>1594</v>
      </c>
      <c r="M18">
        <f>COUNTIF(B:B,B18)</f>
        <v>1</v>
      </c>
      <c r="N1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HAT-P-7 b astronomic object, in days?</v>
      </c>
    </row>
    <row r="19" spans="1:14" x14ac:dyDescent="0.3">
      <c r="A19" t="s">
        <v>1132</v>
      </c>
      <c r="B19" t="s">
        <v>1133</v>
      </c>
      <c r="C19" t="s">
        <v>201</v>
      </c>
      <c r="D19" t="s">
        <v>917</v>
      </c>
      <c r="E19" t="s">
        <v>1593</v>
      </c>
      <c r="F19" t="s">
        <v>1134</v>
      </c>
      <c r="G19">
        <f>ROUND(astronomy_orbitalPeriods[[#This Row],[value]],2)</f>
        <v>2.4700000000000002</v>
      </c>
      <c r="H19" t="s">
        <v>919</v>
      </c>
      <c r="I19" t="s">
        <v>105</v>
      </c>
      <c r="K19" s="3">
        <v>45632.709409722222</v>
      </c>
      <c r="L19" t="s">
        <v>1594</v>
      </c>
      <c r="M19">
        <f>COUNTIF(B:B,B19)</f>
        <v>1</v>
      </c>
      <c r="N1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TrES-2b astronomic object, in days?</v>
      </c>
    </row>
    <row r="20" spans="1:14" x14ac:dyDescent="0.3">
      <c r="A20" t="s">
        <v>1276</v>
      </c>
      <c r="B20" t="s">
        <v>1277</v>
      </c>
      <c r="C20" t="s">
        <v>201</v>
      </c>
      <c r="D20" t="s">
        <v>917</v>
      </c>
      <c r="E20" t="s">
        <v>1593</v>
      </c>
      <c r="F20" t="s">
        <v>147</v>
      </c>
      <c r="G20">
        <f>ROUND(astronomy_orbitalPeriods[[#This Row],[value]],2)</f>
        <v>3.7</v>
      </c>
      <c r="H20" t="s">
        <v>919</v>
      </c>
      <c r="I20" t="s">
        <v>34</v>
      </c>
      <c r="K20" s="3">
        <v>45632.709479166668</v>
      </c>
      <c r="L20" t="s">
        <v>1594</v>
      </c>
      <c r="M20">
        <f>COUNTIF(B:B,B20)</f>
        <v>1</v>
      </c>
      <c r="N2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COROT-7c astronomic object, in days?</v>
      </c>
    </row>
    <row r="21" spans="1:14" x14ac:dyDescent="0.3">
      <c r="A21" t="s">
        <v>1412</v>
      </c>
      <c r="B21" t="s">
        <v>1413</v>
      </c>
      <c r="C21" t="s">
        <v>201</v>
      </c>
      <c r="D21" t="s">
        <v>917</v>
      </c>
      <c r="E21" t="s">
        <v>1593</v>
      </c>
      <c r="F21" t="s">
        <v>1414</v>
      </c>
      <c r="G21">
        <f>ROUND(astronomy_orbitalPeriods[[#This Row],[value]],2)</f>
        <v>186.76</v>
      </c>
      <c r="H21" t="s">
        <v>919</v>
      </c>
      <c r="I21" t="s">
        <v>17</v>
      </c>
      <c r="K21" s="3">
        <v>45632.709513888891</v>
      </c>
      <c r="L21" t="s">
        <v>1594</v>
      </c>
      <c r="M21">
        <f>COUNTIF(B:B,B21)</f>
        <v>1</v>
      </c>
      <c r="N2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14 Andromedae b astronomic object, in days?</v>
      </c>
    </row>
    <row r="22" spans="1:14" x14ac:dyDescent="0.3">
      <c r="A22" t="s">
        <v>1384</v>
      </c>
      <c r="B22" t="s">
        <v>1385</v>
      </c>
      <c r="C22" t="s">
        <v>201</v>
      </c>
      <c r="D22" t="s">
        <v>917</v>
      </c>
      <c r="E22" t="s">
        <v>1593</v>
      </c>
      <c r="F22" t="s">
        <v>1386</v>
      </c>
      <c r="G22">
        <f>ROUND(astronomy_orbitalPeriods[[#This Row],[value]],2)</f>
        <v>4.62</v>
      </c>
      <c r="H22" t="s">
        <v>919</v>
      </c>
      <c r="I22" t="s">
        <v>108</v>
      </c>
      <c r="K22" s="3">
        <v>45632.709537037037</v>
      </c>
      <c r="L22" t="s">
        <v>1594</v>
      </c>
      <c r="M22">
        <f>COUNTIF(B:B,B22)</f>
        <v>1</v>
      </c>
      <c r="N2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Upsilon Andromedae b astronomic object, in days?</v>
      </c>
    </row>
    <row r="23" spans="1:14" x14ac:dyDescent="0.3">
      <c r="A23" t="s">
        <v>1267</v>
      </c>
      <c r="B23" t="s">
        <v>1268</v>
      </c>
      <c r="C23" t="s">
        <v>201</v>
      </c>
      <c r="D23" t="s">
        <v>917</v>
      </c>
      <c r="E23" t="s">
        <v>1593</v>
      </c>
      <c r="F23" t="s">
        <v>1269</v>
      </c>
      <c r="G23">
        <f>ROUND(astronomy_orbitalPeriods[[#This Row],[value]],2)</f>
        <v>241.26</v>
      </c>
      <c r="H23" t="s">
        <v>919</v>
      </c>
      <c r="I23" t="s">
        <v>17</v>
      </c>
      <c r="K23" s="3">
        <v>45632.709560185183</v>
      </c>
      <c r="L23" t="s">
        <v>1594</v>
      </c>
      <c r="M23">
        <f>COUNTIF(B:B,B23)</f>
        <v>1</v>
      </c>
      <c r="N2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Upsilon Andromedae c astronomic object, in days?</v>
      </c>
    </row>
    <row r="24" spans="1:14" x14ac:dyDescent="0.3">
      <c r="A24" t="s">
        <v>1223</v>
      </c>
      <c r="B24" t="s">
        <v>1224</v>
      </c>
      <c r="C24" t="s">
        <v>201</v>
      </c>
      <c r="D24" t="s">
        <v>917</v>
      </c>
      <c r="E24" t="s">
        <v>1593</v>
      </c>
      <c r="F24" t="s">
        <v>1225</v>
      </c>
      <c r="G24">
        <f>ROUND(astronomy_orbitalPeriods[[#This Row],[value]],2)</f>
        <v>1281.51</v>
      </c>
      <c r="H24" t="s">
        <v>919</v>
      </c>
      <c r="I24" t="s">
        <v>108</v>
      </c>
      <c r="K24" s="3">
        <v>45632.709583333337</v>
      </c>
      <c r="L24" t="s">
        <v>1594</v>
      </c>
      <c r="M24">
        <f>COUNTIF(B:B,B24)</f>
        <v>1</v>
      </c>
      <c r="N2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Upsilon Andromedae d astronomic object, in days?</v>
      </c>
    </row>
    <row r="25" spans="1:14" x14ac:dyDescent="0.3">
      <c r="A25" t="s">
        <v>1238</v>
      </c>
      <c r="B25" t="s">
        <v>1239</v>
      </c>
      <c r="C25" t="s">
        <v>201</v>
      </c>
      <c r="D25" t="s">
        <v>917</v>
      </c>
      <c r="E25" t="s">
        <v>1593</v>
      </c>
      <c r="F25" t="s">
        <v>1240</v>
      </c>
      <c r="G25">
        <f>ROUND(astronomy_orbitalPeriods[[#This Row],[value]],2)</f>
        <v>3848.86</v>
      </c>
      <c r="H25" t="s">
        <v>919</v>
      </c>
      <c r="I25" t="s">
        <v>30</v>
      </c>
      <c r="K25" s="3">
        <v>45632.709594907406</v>
      </c>
      <c r="L25" t="s">
        <v>1594</v>
      </c>
      <c r="M25">
        <f>COUNTIF(B:B,B25)</f>
        <v>1</v>
      </c>
      <c r="N2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Upsilon Andromedae e astronomic object, in days?</v>
      </c>
    </row>
    <row r="26" spans="1:14" x14ac:dyDescent="0.3">
      <c r="A26" t="s">
        <v>1290</v>
      </c>
      <c r="B26" t="s">
        <v>1291</v>
      </c>
      <c r="C26" t="s">
        <v>201</v>
      </c>
      <c r="D26" t="s">
        <v>917</v>
      </c>
      <c r="E26" t="s">
        <v>1593</v>
      </c>
      <c r="F26" t="s">
        <v>1292</v>
      </c>
      <c r="G26">
        <f>ROUND(astronomy_orbitalPeriods[[#This Row],[value]],2)</f>
        <v>136.97</v>
      </c>
      <c r="H26" t="s">
        <v>919</v>
      </c>
      <c r="I26" t="s">
        <v>29</v>
      </c>
      <c r="K26" s="3">
        <v>45632.709687499999</v>
      </c>
      <c r="L26" t="s">
        <v>1594</v>
      </c>
      <c r="M26">
        <f>COUNTIF(B:B,B26)</f>
        <v>1</v>
      </c>
      <c r="N2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Xi Aquilae b astronomic object, in days?</v>
      </c>
    </row>
    <row r="27" spans="1:14" x14ac:dyDescent="0.3">
      <c r="A27" t="s">
        <v>1308</v>
      </c>
      <c r="B27" t="s">
        <v>1309</v>
      </c>
      <c r="C27" t="s">
        <v>201</v>
      </c>
      <c r="D27" t="s">
        <v>917</v>
      </c>
      <c r="E27" t="s">
        <v>1593</v>
      </c>
      <c r="F27" t="s">
        <v>1310</v>
      </c>
      <c r="G27">
        <f>ROUND(astronomy_orbitalPeriods[[#This Row],[value]],2)</f>
        <v>637</v>
      </c>
      <c r="H27" t="s">
        <v>919</v>
      </c>
      <c r="I27" t="s">
        <v>128</v>
      </c>
      <c r="K27" s="3">
        <v>45632.709710648145</v>
      </c>
      <c r="L27" t="s">
        <v>1594</v>
      </c>
      <c r="M27">
        <f>COUNTIF(B:B,B27)</f>
        <v>1</v>
      </c>
      <c r="N2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Mu Arae b astronomic object, in days?</v>
      </c>
    </row>
    <row r="28" spans="1:14" x14ac:dyDescent="0.3">
      <c r="A28" t="s">
        <v>947</v>
      </c>
      <c r="B28" t="s">
        <v>948</v>
      </c>
      <c r="C28" t="s">
        <v>201</v>
      </c>
      <c r="D28" t="s">
        <v>917</v>
      </c>
      <c r="E28" t="s">
        <v>1593</v>
      </c>
      <c r="F28" t="s">
        <v>949</v>
      </c>
      <c r="G28">
        <f>ROUND(astronomy_orbitalPeriods[[#This Row],[value]],2)</f>
        <v>4472.97</v>
      </c>
      <c r="H28" t="s">
        <v>919</v>
      </c>
      <c r="I28" t="s">
        <v>16</v>
      </c>
      <c r="K28" s="3">
        <v>45632.709733796299</v>
      </c>
      <c r="L28" t="s">
        <v>1594</v>
      </c>
      <c r="M28">
        <f>COUNTIF(B:B,B28)</f>
        <v>1</v>
      </c>
      <c r="N2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Mu Arae c astronomic object, in days?</v>
      </c>
    </row>
    <row r="29" spans="1:14" x14ac:dyDescent="0.3">
      <c r="A29" t="s">
        <v>1320</v>
      </c>
      <c r="B29" t="s">
        <v>1321</v>
      </c>
      <c r="C29" t="s">
        <v>201</v>
      </c>
      <c r="D29" t="s">
        <v>917</v>
      </c>
      <c r="E29" t="s">
        <v>1593</v>
      </c>
      <c r="F29" t="s">
        <v>1322</v>
      </c>
      <c r="G29">
        <f>ROUND(astronomy_orbitalPeriods[[#This Row],[value]],2)</f>
        <v>9.5500000000000007</v>
      </c>
      <c r="H29" t="s">
        <v>919</v>
      </c>
      <c r="I29" t="s">
        <v>128</v>
      </c>
      <c r="K29" s="3">
        <v>45632.709756944445</v>
      </c>
      <c r="L29" t="s">
        <v>1594</v>
      </c>
      <c r="M29">
        <f>COUNTIF(B:B,B29)</f>
        <v>1</v>
      </c>
      <c r="N2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Mu Arae d astronomic object, in days?</v>
      </c>
    </row>
    <row r="30" spans="1:14" x14ac:dyDescent="0.3">
      <c r="A30" t="s">
        <v>1521</v>
      </c>
      <c r="B30" t="s">
        <v>1522</v>
      </c>
      <c r="C30" t="s">
        <v>201</v>
      </c>
      <c r="D30" t="s">
        <v>917</v>
      </c>
      <c r="E30" t="s">
        <v>1593</v>
      </c>
      <c r="F30" t="s">
        <v>1523</v>
      </c>
      <c r="G30">
        <f>ROUND(astronomy_orbitalPeriods[[#This Row],[value]],2)</f>
        <v>307.48</v>
      </c>
      <c r="H30" t="s">
        <v>919</v>
      </c>
      <c r="I30" t="s">
        <v>26</v>
      </c>
      <c r="K30" s="3">
        <v>45632.709780092591</v>
      </c>
      <c r="L30" t="s">
        <v>1594</v>
      </c>
      <c r="M30">
        <f>COUNTIF(B:B,B30)</f>
        <v>1</v>
      </c>
      <c r="N3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Mu Arae e astronomic object, in days?</v>
      </c>
    </row>
    <row r="31" spans="1:14" x14ac:dyDescent="0.3">
      <c r="A31" t="s">
        <v>995</v>
      </c>
      <c r="B31" t="s">
        <v>996</v>
      </c>
      <c r="C31" t="s">
        <v>201</v>
      </c>
      <c r="D31" t="s">
        <v>917</v>
      </c>
      <c r="E31" t="s">
        <v>1593</v>
      </c>
      <c r="F31" t="s">
        <v>997</v>
      </c>
      <c r="G31">
        <f>ROUND(astronomy_orbitalPeriods[[#This Row],[value]],2)</f>
        <v>3.49</v>
      </c>
      <c r="H31" t="s">
        <v>919</v>
      </c>
      <c r="I31" t="s">
        <v>29</v>
      </c>
      <c r="K31" s="3">
        <v>45632.709965277776</v>
      </c>
      <c r="L31" t="s">
        <v>1594</v>
      </c>
      <c r="M31">
        <f>COUNTIF(B:B,B31)</f>
        <v>1</v>
      </c>
      <c r="N3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BD-10°3166 b astronomic object, in days?</v>
      </c>
    </row>
    <row r="32" spans="1:14" x14ac:dyDescent="0.3">
      <c r="A32" t="s">
        <v>1031</v>
      </c>
      <c r="B32" t="s">
        <v>1032</v>
      </c>
      <c r="C32" t="s">
        <v>201</v>
      </c>
      <c r="D32" t="s">
        <v>917</v>
      </c>
      <c r="E32" t="s">
        <v>1593</v>
      </c>
      <c r="F32" t="s">
        <v>1033</v>
      </c>
      <c r="G32">
        <f>ROUND(astronomy_orbitalPeriods[[#This Row],[value]],2)</f>
        <v>41.69</v>
      </c>
      <c r="H32" t="s">
        <v>919</v>
      </c>
      <c r="I32" t="s">
        <v>29</v>
      </c>
      <c r="K32" s="3">
        <v>45632.710277777776</v>
      </c>
      <c r="L32" t="s">
        <v>1594</v>
      </c>
      <c r="M32">
        <f>COUNTIF(B:B,B32)</f>
        <v>1</v>
      </c>
      <c r="N3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BD+20594b astronomic object, in days?</v>
      </c>
    </row>
    <row r="33" spans="1:14" x14ac:dyDescent="0.3">
      <c r="A33" t="s">
        <v>1393</v>
      </c>
      <c r="B33" t="s">
        <v>1394</v>
      </c>
      <c r="C33" t="s">
        <v>201</v>
      </c>
      <c r="D33" t="s">
        <v>917</v>
      </c>
      <c r="E33" t="s">
        <v>1593</v>
      </c>
      <c r="F33" t="s">
        <v>1395</v>
      </c>
      <c r="G33">
        <f>ROUND(astronomy_orbitalPeriods[[#This Row],[value]],2)</f>
        <v>1.51</v>
      </c>
      <c r="H33" t="s">
        <v>919</v>
      </c>
      <c r="I33" t="s">
        <v>35</v>
      </c>
      <c r="K33" s="3">
        <v>45632.710497685184</v>
      </c>
      <c r="L33" t="s">
        <v>1594</v>
      </c>
      <c r="M33">
        <f>COUNTIF(B:B,B33)</f>
        <v>1</v>
      </c>
      <c r="N3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CoRoT-1 b astronomic object, in days?</v>
      </c>
    </row>
    <row r="34" spans="1:14" x14ac:dyDescent="0.3">
      <c r="A34" t="s">
        <v>1299</v>
      </c>
      <c r="B34" t="s">
        <v>1300</v>
      </c>
      <c r="C34" t="s">
        <v>201</v>
      </c>
      <c r="D34" t="s">
        <v>917</v>
      </c>
      <c r="E34" t="s">
        <v>1593</v>
      </c>
      <c r="F34" t="s">
        <v>1301</v>
      </c>
      <c r="G34">
        <f>ROUND(astronomy_orbitalPeriods[[#This Row],[value]],2)</f>
        <v>9.1999999999999993</v>
      </c>
      <c r="H34" t="s">
        <v>919</v>
      </c>
      <c r="I34" t="s">
        <v>146</v>
      </c>
      <c r="K34" s="3">
        <v>45632.710972222223</v>
      </c>
      <c r="L34" t="s">
        <v>1594</v>
      </c>
      <c r="M34">
        <f>COUNTIF(B:B,B34)</f>
        <v>1</v>
      </c>
      <c r="N3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CoRoT-4 b astronomic object, in days?</v>
      </c>
    </row>
    <row r="35" spans="1:14" x14ac:dyDescent="0.3">
      <c r="A35" t="s">
        <v>1287</v>
      </c>
      <c r="B35" t="s">
        <v>1288</v>
      </c>
      <c r="C35" t="s">
        <v>201</v>
      </c>
      <c r="D35" t="s">
        <v>917</v>
      </c>
      <c r="E35" t="s">
        <v>1593</v>
      </c>
      <c r="F35" t="s">
        <v>1289</v>
      </c>
      <c r="G35">
        <f>ROUND(astronomy_orbitalPeriods[[#This Row],[value]],2)</f>
        <v>4.04</v>
      </c>
      <c r="H35" t="s">
        <v>919</v>
      </c>
      <c r="I35" t="s">
        <v>17</v>
      </c>
      <c r="K35" s="3">
        <v>45632.710995370369</v>
      </c>
      <c r="L35" t="s">
        <v>1594</v>
      </c>
      <c r="M35">
        <f>COUNTIF(B:B,B35)</f>
        <v>1</v>
      </c>
      <c r="N3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CoRoT-5 b astronomic object, in days?</v>
      </c>
    </row>
    <row r="36" spans="1:14" x14ac:dyDescent="0.3">
      <c r="A36" t="s">
        <v>986</v>
      </c>
      <c r="B36" t="s">
        <v>987</v>
      </c>
      <c r="C36" t="s">
        <v>201</v>
      </c>
      <c r="D36" t="s">
        <v>917</v>
      </c>
      <c r="E36" t="s">
        <v>1593</v>
      </c>
      <c r="F36" t="s">
        <v>988</v>
      </c>
      <c r="G36">
        <f>ROUND(astronomy_orbitalPeriods[[#This Row],[value]],2)</f>
        <v>8.89</v>
      </c>
      <c r="H36" t="s">
        <v>919</v>
      </c>
      <c r="I36" t="s">
        <v>30</v>
      </c>
      <c r="K36" s="3">
        <v>45632.711018518516</v>
      </c>
      <c r="L36" t="s">
        <v>1594</v>
      </c>
      <c r="M36">
        <f>COUNTIF(B:B,B36)</f>
        <v>1</v>
      </c>
      <c r="N3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COROT-6b astronomic object, in days?</v>
      </c>
    </row>
    <row r="37" spans="1:14" x14ac:dyDescent="0.3">
      <c r="A37" t="s">
        <v>1441</v>
      </c>
      <c r="B37" t="s">
        <v>1442</v>
      </c>
      <c r="C37" t="s">
        <v>201</v>
      </c>
      <c r="D37" t="s">
        <v>917</v>
      </c>
      <c r="E37" t="s">
        <v>1593</v>
      </c>
      <c r="F37" t="s">
        <v>1443</v>
      </c>
      <c r="G37">
        <f>ROUND(astronomy_orbitalPeriods[[#This Row],[value]],2)</f>
        <v>4.47</v>
      </c>
      <c r="H37" t="s">
        <v>919</v>
      </c>
      <c r="I37" t="s">
        <v>109</v>
      </c>
      <c r="K37" s="3">
        <v>45632.711064814815</v>
      </c>
      <c r="L37" t="s">
        <v>1594</v>
      </c>
      <c r="M37">
        <f>COUNTIF(B:B,B37)</f>
        <v>1</v>
      </c>
      <c r="N3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HAT-P-1b astronomic object, in days?</v>
      </c>
    </row>
    <row r="38" spans="1:14" x14ac:dyDescent="0.3">
      <c r="A38" t="s">
        <v>1329</v>
      </c>
      <c r="B38" t="s">
        <v>1330</v>
      </c>
      <c r="C38" t="s">
        <v>201</v>
      </c>
      <c r="D38" t="s">
        <v>917</v>
      </c>
      <c r="E38" t="s">
        <v>1593</v>
      </c>
      <c r="F38" t="s">
        <v>1331</v>
      </c>
      <c r="G38">
        <f>ROUND(astronomy_orbitalPeriods[[#This Row],[value]],2)</f>
        <v>4.8899999999999997</v>
      </c>
      <c r="H38" t="s">
        <v>919</v>
      </c>
      <c r="I38" t="s">
        <v>124</v>
      </c>
      <c r="K38" s="3">
        <v>45632.711087962962</v>
      </c>
      <c r="L38" t="s">
        <v>1594</v>
      </c>
      <c r="M38">
        <f>COUNTIF(B:B,B38)</f>
        <v>1</v>
      </c>
      <c r="N3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HAT-P-11 b astronomic object, in days?</v>
      </c>
    </row>
    <row r="39" spans="1:14" x14ac:dyDescent="0.3">
      <c r="A39" t="s">
        <v>1217</v>
      </c>
      <c r="B39" t="s">
        <v>1218</v>
      </c>
      <c r="C39" t="s">
        <v>201</v>
      </c>
      <c r="D39" t="s">
        <v>917</v>
      </c>
      <c r="E39" t="s">
        <v>1593</v>
      </c>
      <c r="F39" t="s">
        <v>1219</v>
      </c>
      <c r="G39">
        <f>ROUND(astronomy_orbitalPeriods[[#This Row],[value]],2)</f>
        <v>3.06</v>
      </c>
      <c r="H39" t="s">
        <v>919</v>
      </c>
      <c r="I39" t="s">
        <v>34</v>
      </c>
      <c r="K39" s="3">
        <v>45632.711527777778</v>
      </c>
      <c r="L39" t="s">
        <v>1594</v>
      </c>
      <c r="M39">
        <f>COUNTIF(B:B,B39)</f>
        <v>1</v>
      </c>
      <c r="N3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HAT-P-4 b astronomic object, in days?</v>
      </c>
    </row>
    <row r="40" spans="1:14" x14ac:dyDescent="0.3">
      <c r="A40" t="s">
        <v>1444</v>
      </c>
      <c r="B40" t="s">
        <v>1445</v>
      </c>
      <c r="C40" t="s">
        <v>201</v>
      </c>
      <c r="D40" t="s">
        <v>917</v>
      </c>
      <c r="E40" t="s">
        <v>1593</v>
      </c>
      <c r="F40" t="s">
        <v>1446</v>
      </c>
      <c r="G40">
        <f>ROUND(astronomy_orbitalPeriods[[#This Row],[value]],2)</f>
        <v>1.31</v>
      </c>
      <c r="H40" t="s">
        <v>919</v>
      </c>
      <c r="I40" t="s">
        <v>17</v>
      </c>
      <c r="K40" s="3">
        <v>45632.713738425926</v>
      </c>
      <c r="L40" t="s">
        <v>1594</v>
      </c>
      <c r="M40">
        <f>COUNTIF(B:B,B40)</f>
        <v>1</v>
      </c>
      <c r="N4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TrES-3b astronomic object, in days?</v>
      </c>
    </row>
    <row r="41" spans="1:14" x14ac:dyDescent="0.3">
      <c r="A41" t="s">
        <v>1199</v>
      </c>
      <c r="B41" t="s">
        <v>1200</v>
      </c>
      <c r="C41" t="s">
        <v>201</v>
      </c>
      <c r="D41" t="s">
        <v>917</v>
      </c>
      <c r="E41" t="s">
        <v>1593</v>
      </c>
      <c r="F41" t="s">
        <v>1201</v>
      </c>
      <c r="G41">
        <f>ROUND(astronomy_orbitalPeriods[[#This Row],[value]],2)</f>
        <v>3.31</v>
      </c>
      <c r="H41" t="s">
        <v>919</v>
      </c>
      <c r="I41" t="s">
        <v>128</v>
      </c>
      <c r="K41" s="3">
        <v>45632.713819444441</v>
      </c>
      <c r="L41" t="s">
        <v>1594</v>
      </c>
      <c r="M41">
        <f>COUNTIF(B:B,B41)</f>
        <v>1</v>
      </c>
      <c r="N4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Tau Boötis b astronomic object, in days?</v>
      </c>
    </row>
    <row r="42" spans="1:14" x14ac:dyDescent="0.3">
      <c r="A42" t="s">
        <v>965</v>
      </c>
      <c r="B42" t="s">
        <v>966</v>
      </c>
      <c r="C42" t="s">
        <v>201</v>
      </c>
      <c r="D42" t="s">
        <v>917</v>
      </c>
      <c r="E42" t="s">
        <v>1593</v>
      </c>
      <c r="F42" t="s">
        <v>967</v>
      </c>
      <c r="G42">
        <f>ROUND(astronomy_orbitalPeriods[[#This Row],[value]],2)</f>
        <v>14.65</v>
      </c>
      <c r="H42" t="s">
        <v>919</v>
      </c>
      <c r="I42" t="s">
        <v>116</v>
      </c>
      <c r="K42" s="3">
        <v>45632.714247685188</v>
      </c>
      <c r="L42" t="s">
        <v>1594</v>
      </c>
      <c r="M42">
        <f>COUNTIF(B:B,B42)</f>
        <v>1</v>
      </c>
      <c r="N4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55 Cancri b astronomic object, in days?</v>
      </c>
    </row>
    <row r="43" spans="1:14" x14ac:dyDescent="0.3">
      <c r="A43" t="s">
        <v>1447</v>
      </c>
      <c r="B43" t="s">
        <v>1448</v>
      </c>
      <c r="C43" t="s">
        <v>201</v>
      </c>
      <c r="D43" t="s">
        <v>917</v>
      </c>
      <c r="E43" t="s">
        <v>1593</v>
      </c>
      <c r="F43" t="s">
        <v>1449</v>
      </c>
      <c r="G43">
        <f>ROUND(astronomy_orbitalPeriods[[#This Row],[value]],2)</f>
        <v>44.37</v>
      </c>
      <c r="H43" t="s">
        <v>919</v>
      </c>
      <c r="I43" t="s">
        <v>105</v>
      </c>
      <c r="K43" s="3">
        <v>45632.714270833334</v>
      </c>
      <c r="L43" t="s">
        <v>1594</v>
      </c>
      <c r="M43">
        <f>COUNTIF(B:B,B43)</f>
        <v>1</v>
      </c>
      <c r="N4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55 Cancri c astronomic object, in days?</v>
      </c>
    </row>
    <row r="44" spans="1:14" x14ac:dyDescent="0.3">
      <c r="A44" t="s">
        <v>989</v>
      </c>
      <c r="B44" t="s">
        <v>990</v>
      </c>
      <c r="C44" t="s">
        <v>201</v>
      </c>
      <c r="D44" t="s">
        <v>917</v>
      </c>
      <c r="E44" t="s">
        <v>1593</v>
      </c>
      <c r="F44" t="s">
        <v>991</v>
      </c>
      <c r="G44">
        <f>ROUND(astronomy_orbitalPeriods[[#This Row],[value]],2)</f>
        <v>5574.2</v>
      </c>
      <c r="H44" t="s">
        <v>919</v>
      </c>
      <c r="I44" t="s">
        <v>112</v>
      </c>
      <c r="K44" s="3">
        <v>45632.71429398148</v>
      </c>
      <c r="L44" t="s">
        <v>1594</v>
      </c>
      <c r="M44">
        <f>COUNTIF(B:B,B44)</f>
        <v>1</v>
      </c>
      <c r="N4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55 Cancri d astronomic object, in days?</v>
      </c>
    </row>
    <row r="45" spans="1:14" x14ac:dyDescent="0.3">
      <c r="A45" t="s">
        <v>1527</v>
      </c>
      <c r="B45" t="s">
        <v>1528</v>
      </c>
      <c r="C45" t="s">
        <v>201</v>
      </c>
      <c r="D45" t="s">
        <v>917</v>
      </c>
      <c r="E45" t="s">
        <v>1593</v>
      </c>
      <c r="F45" t="s">
        <v>1529</v>
      </c>
      <c r="G45">
        <f>ROUND(astronomy_orbitalPeriods[[#This Row],[value]],2)</f>
        <v>260</v>
      </c>
      <c r="H45" t="s">
        <v>919</v>
      </c>
      <c r="I45" t="s">
        <v>111</v>
      </c>
      <c r="K45" s="3">
        <v>45632.71434027778</v>
      </c>
      <c r="L45" t="s">
        <v>1594</v>
      </c>
      <c r="M45">
        <f>COUNTIF(B:B,B45)</f>
        <v>1</v>
      </c>
      <c r="N4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55 Cancri f astronomic object, in days?</v>
      </c>
    </row>
    <row r="46" spans="1:14" x14ac:dyDescent="0.3">
      <c r="A46" t="s">
        <v>1560</v>
      </c>
      <c r="B46" t="s">
        <v>1561</v>
      </c>
      <c r="C46" t="s">
        <v>201</v>
      </c>
      <c r="D46" t="s">
        <v>917</v>
      </c>
      <c r="E46" t="s">
        <v>1593</v>
      </c>
      <c r="F46" t="s">
        <v>1562</v>
      </c>
      <c r="G46">
        <f>ROUND(astronomy_orbitalPeriods[[#This Row],[value]],2)</f>
        <v>5.17</v>
      </c>
      <c r="H46" t="s">
        <v>919</v>
      </c>
      <c r="I46" t="s">
        <v>35</v>
      </c>
      <c r="K46" s="3">
        <v>45632.714513888888</v>
      </c>
      <c r="L46" t="s">
        <v>1594</v>
      </c>
      <c r="M46">
        <f>COUNTIF(B:B,B46)</f>
        <v>1</v>
      </c>
      <c r="N4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Proxima Centauri d astronomic object, in days?</v>
      </c>
    </row>
    <row r="47" spans="1:14" x14ac:dyDescent="0.3">
      <c r="A47" t="s">
        <v>1563</v>
      </c>
      <c r="B47" t="s">
        <v>1564</v>
      </c>
      <c r="C47" t="s">
        <v>201</v>
      </c>
      <c r="D47" t="s">
        <v>917</v>
      </c>
      <c r="E47" t="s">
        <v>1593</v>
      </c>
      <c r="F47" t="s">
        <v>1565</v>
      </c>
      <c r="G47">
        <f>ROUND(astronomy_orbitalPeriods[[#This Row],[value]],2)</f>
        <v>75.459999999999994</v>
      </c>
      <c r="H47" t="s">
        <v>919</v>
      </c>
      <c r="I47" t="s">
        <v>17</v>
      </c>
      <c r="K47" s="3">
        <v>45632.714618055557</v>
      </c>
      <c r="L47" t="s">
        <v>1594</v>
      </c>
      <c r="M47">
        <f>COUNTIF(B:B,B47)</f>
        <v>1</v>
      </c>
      <c r="N4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79 Ceti b astronomic object, in days?</v>
      </c>
    </row>
    <row r="48" spans="1:14" x14ac:dyDescent="0.3">
      <c r="A48" t="s">
        <v>1120</v>
      </c>
      <c r="B48" t="s">
        <v>1121</v>
      </c>
      <c r="C48" t="s">
        <v>201</v>
      </c>
      <c r="D48" t="s">
        <v>917</v>
      </c>
      <c r="E48" t="s">
        <v>1593</v>
      </c>
      <c r="F48" t="s">
        <v>1122</v>
      </c>
      <c r="G48">
        <f>ROUND(astronomy_orbitalPeriods[[#This Row],[value]],2)</f>
        <v>162.87</v>
      </c>
      <c r="H48" t="s">
        <v>919</v>
      </c>
      <c r="I48" t="s">
        <v>17</v>
      </c>
      <c r="K48" s="3">
        <v>45632.714814814812</v>
      </c>
      <c r="L48" t="s">
        <v>1594</v>
      </c>
      <c r="M48">
        <f>COUNTIF(B:B,B48)</f>
        <v>1</v>
      </c>
      <c r="N4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Tau Ceti e astronomic object, in days?</v>
      </c>
    </row>
    <row r="49" spans="1:14" x14ac:dyDescent="0.3">
      <c r="A49" t="s">
        <v>1566</v>
      </c>
      <c r="B49" t="s">
        <v>1567</v>
      </c>
      <c r="C49" t="s">
        <v>201</v>
      </c>
      <c r="D49" t="s">
        <v>917</v>
      </c>
      <c r="E49" t="s">
        <v>1593</v>
      </c>
      <c r="F49" t="s">
        <v>1568</v>
      </c>
      <c r="G49">
        <f>ROUND(astronomy_orbitalPeriods[[#This Row],[value]],2)</f>
        <v>636.13</v>
      </c>
      <c r="H49" t="s">
        <v>919</v>
      </c>
      <c r="I49" t="s">
        <v>29</v>
      </c>
      <c r="K49" s="3">
        <v>45632.714837962965</v>
      </c>
      <c r="L49" t="s">
        <v>1594</v>
      </c>
      <c r="M49">
        <f>COUNTIF(B:B,B49)</f>
        <v>1</v>
      </c>
      <c r="N4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Tau Ceti f astronomic object, in days?</v>
      </c>
    </row>
    <row r="50" spans="1:14" x14ac:dyDescent="0.3">
      <c r="A50" t="s">
        <v>968</v>
      </c>
      <c r="B50" t="s">
        <v>969</v>
      </c>
      <c r="C50" t="s">
        <v>201</v>
      </c>
      <c r="D50" t="s">
        <v>917</v>
      </c>
      <c r="E50" t="s">
        <v>1593</v>
      </c>
      <c r="F50" t="s">
        <v>970</v>
      </c>
      <c r="G50">
        <f>ROUND(astronomy_orbitalPeriods[[#This Row],[value]],2)</f>
        <v>982.85</v>
      </c>
      <c r="H50" t="s">
        <v>919</v>
      </c>
      <c r="I50" t="s">
        <v>146</v>
      </c>
      <c r="K50" s="3">
        <v>45632.715196759258</v>
      </c>
      <c r="L50" t="s">
        <v>1594</v>
      </c>
      <c r="M50">
        <f>COUNTIF(B:B,B50)</f>
        <v>1</v>
      </c>
      <c r="N5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18 Delphini b astronomic object, in days?</v>
      </c>
    </row>
    <row r="51" spans="1:14" x14ac:dyDescent="0.3">
      <c r="A51" t="s">
        <v>1492</v>
      </c>
      <c r="B51" t="s">
        <v>1493</v>
      </c>
      <c r="C51" t="s">
        <v>201</v>
      </c>
      <c r="D51" t="s">
        <v>917</v>
      </c>
      <c r="E51" t="s">
        <v>1593</v>
      </c>
      <c r="F51" t="s">
        <v>1494</v>
      </c>
      <c r="G51">
        <f>ROUND(astronomy_orbitalPeriods[[#This Row],[value]],2)</f>
        <v>510.85</v>
      </c>
      <c r="H51" t="s">
        <v>919</v>
      </c>
      <c r="I51" t="s">
        <v>34</v>
      </c>
      <c r="K51" s="3">
        <v>45632.715324074074</v>
      </c>
      <c r="L51" t="s">
        <v>1594</v>
      </c>
      <c r="M51">
        <f>COUNTIF(B:B,B51)</f>
        <v>1</v>
      </c>
      <c r="N5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Iota Draconis b astronomic object, in days?</v>
      </c>
    </row>
    <row r="52" spans="1:14" x14ac:dyDescent="0.3">
      <c r="A52" t="s">
        <v>998</v>
      </c>
      <c r="B52" t="s">
        <v>999</v>
      </c>
      <c r="C52" t="s">
        <v>201</v>
      </c>
      <c r="D52" t="s">
        <v>917</v>
      </c>
      <c r="E52" t="s">
        <v>1593</v>
      </c>
      <c r="F52" t="s">
        <v>1000</v>
      </c>
      <c r="G52">
        <f>ROUND(astronomy_orbitalPeriods[[#This Row],[value]],2)</f>
        <v>11688</v>
      </c>
      <c r="H52" t="s">
        <v>919</v>
      </c>
      <c r="I52" t="s">
        <v>26</v>
      </c>
      <c r="K52" s="3">
        <v>45632.71539351852</v>
      </c>
      <c r="L52" t="s">
        <v>1594</v>
      </c>
      <c r="M52">
        <f>COUNTIF(B:B,B52)</f>
        <v>1</v>
      </c>
      <c r="N5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51 Eridani b astronomic object, in days?</v>
      </c>
    </row>
    <row r="53" spans="1:14" x14ac:dyDescent="0.3">
      <c r="A53" t="s">
        <v>1515</v>
      </c>
      <c r="B53" t="s">
        <v>1516</v>
      </c>
      <c r="C53" t="s">
        <v>201</v>
      </c>
      <c r="D53" t="s">
        <v>917</v>
      </c>
      <c r="E53" t="s">
        <v>1593</v>
      </c>
      <c r="F53" t="s">
        <v>1517</v>
      </c>
      <c r="G53">
        <f>ROUND(astronomy_orbitalPeriods[[#This Row],[value]],2)</f>
        <v>2502.1</v>
      </c>
      <c r="H53" t="s">
        <v>919</v>
      </c>
      <c r="I53" t="s">
        <v>110</v>
      </c>
      <c r="K53" s="3">
        <v>45632.715474537035</v>
      </c>
      <c r="L53" t="s">
        <v>1594</v>
      </c>
      <c r="M53">
        <f>COUNTIF(B:B,B53)</f>
        <v>1</v>
      </c>
      <c r="N5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Epsilon Eridani b astronomic object, in days?</v>
      </c>
    </row>
    <row r="54" spans="1:14" x14ac:dyDescent="0.3">
      <c r="A54" t="s">
        <v>1114</v>
      </c>
      <c r="B54" t="s">
        <v>1115</v>
      </c>
      <c r="C54" t="s">
        <v>201</v>
      </c>
      <c r="D54" t="s">
        <v>917</v>
      </c>
      <c r="E54" t="s">
        <v>1593</v>
      </c>
      <c r="F54" t="s">
        <v>1116</v>
      </c>
      <c r="G54">
        <f>ROUND(astronomy_orbitalPeriods[[#This Row],[value]],2)</f>
        <v>596.6</v>
      </c>
      <c r="H54" t="s">
        <v>919</v>
      </c>
      <c r="I54" t="s">
        <v>146</v>
      </c>
      <c r="K54" s="3">
        <v>45632.715601851851</v>
      </c>
      <c r="L54" t="s">
        <v>1594</v>
      </c>
      <c r="M54">
        <f>COUNTIF(B:B,B54)</f>
        <v>1</v>
      </c>
      <c r="N5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Pollux b astronomic object, in days?</v>
      </c>
    </row>
    <row r="55" spans="1:14" x14ac:dyDescent="0.3">
      <c r="A55" t="s">
        <v>1354</v>
      </c>
      <c r="B55" t="s">
        <v>1355</v>
      </c>
      <c r="C55" t="s">
        <v>201</v>
      </c>
      <c r="D55" t="s">
        <v>917</v>
      </c>
      <c r="E55" t="s">
        <v>1593</v>
      </c>
      <c r="F55" t="s">
        <v>1356</v>
      </c>
      <c r="G55">
        <f>ROUND(astronomy_orbitalPeriods[[#This Row],[value]],2)</f>
        <v>1763.3</v>
      </c>
      <c r="H55" t="s">
        <v>919</v>
      </c>
      <c r="I55" t="s">
        <v>26</v>
      </c>
      <c r="K55" s="3">
        <v>45632.715648148151</v>
      </c>
      <c r="L55" t="s">
        <v>1594</v>
      </c>
      <c r="M55">
        <f>COUNTIF(B:B,B55)</f>
        <v>1</v>
      </c>
      <c r="N5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14 Herculis b astronomic object, in days?</v>
      </c>
    </row>
    <row r="56" spans="1:14" x14ac:dyDescent="0.3">
      <c r="A56" t="s">
        <v>1366</v>
      </c>
      <c r="B56" t="s">
        <v>1367</v>
      </c>
      <c r="C56" t="s">
        <v>201</v>
      </c>
      <c r="D56" t="s">
        <v>917</v>
      </c>
      <c r="E56" t="s">
        <v>1593</v>
      </c>
      <c r="F56" t="s">
        <v>1368</v>
      </c>
      <c r="G56">
        <f>ROUND(astronomy_orbitalPeriods[[#This Row],[value]],2)</f>
        <v>25000</v>
      </c>
      <c r="H56" t="s">
        <v>919</v>
      </c>
      <c r="I56" t="s">
        <v>17</v>
      </c>
      <c r="K56" s="3">
        <v>45632.715671296297</v>
      </c>
      <c r="L56" t="s">
        <v>1594</v>
      </c>
      <c r="M56">
        <f>COUNTIF(B:B,B56)</f>
        <v>1</v>
      </c>
      <c r="N5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14 Herculis c astronomic object, in days?</v>
      </c>
    </row>
    <row r="57" spans="1:14" x14ac:dyDescent="0.3">
      <c r="A57" t="s">
        <v>1323</v>
      </c>
      <c r="B57" t="s">
        <v>1324</v>
      </c>
      <c r="C57" t="s">
        <v>201</v>
      </c>
      <c r="D57" t="s">
        <v>917</v>
      </c>
      <c r="E57" t="s">
        <v>1593</v>
      </c>
      <c r="F57" t="s">
        <v>1325</v>
      </c>
      <c r="G57">
        <f>ROUND(astronomy_orbitalPeriods[[#This Row],[value]],2)</f>
        <v>302.8</v>
      </c>
      <c r="H57" t="s">
        <v>919</v>
      </c>
      <c r="I57" t="s">
        <v>34</v>
      </c>
      <c r="K57" s="3">
        <v>45632.71570601852</v>
      </c>
      <c r="L57" t="s">
        <v>1594</v>
      </c>
      <c r="M57">
        <f>COUNTIF(B:B,B57)</f>
        <v>1</v>
      </c>
      <c r="N5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Iota Horologii b astronomic object, in days?</v>
      </c>
    </row>
    <row r="58" spans="1:14" x14ac:dyDescent="0.3">
      <c r="A58" t="s">
        <v>1076</v>
      </c>
      <c r="B58" t="s">
        <v>1077</v>
      </c>
      <c r="C58" t="s">
        <v>201</v>
      </c>
      <c r="D58" t="s">
        <v>917</v>
      </c>
      <c r="E58" t="s">
        <v>1593</v>
      </c>
      <c r="F58" t="s">
        <v>1078</v>
      </c>
      <c r="G58">
        <f>ROUND(astronomy_orbitalPeriods[[#This Row],[value]],2)</f>
        <v>17.04</v>
      </c>
      <c r="H58" t="s">
        <v>919</v>
      </c>
      <c r="I58" t="s">
        <v>30</v>
      </c>
      <c r="K58" s="3">
        <v>45632.715891203705</v>
      </c>
      <c r="L58" t="s">
        <v>1594</v>
      </c>
      <c r="M58">
        <f>COUNTIF(B:B,B58)</f>
        <v>1</v>
      </c>
      <c r="N5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83 Leonis Bb astronomic object, in days?</v>
      </c>
    </row>
    <row r="59" spans="1:14" x14ac:dyDescent="0.3">
      <c r="A59" t="s">
        <v>1049</v>
      </c>
      <c r="B59" t="s">
        <v>1050</v>
      </c>
      <c r="C59" t="s">
        <v>201</v>
      </c>
      <c r="D59" t="s">
        <v>917</v>
      </c>
      <c r="E59" t="s">
        <v>1593</v>
      </c>
      <c r="F59" t="s">
        <v>1051</v>
      </c>
      <c r="G59">
        <f>ROUND(astronomy_orbitalPeriods[[#This Row],[value]],2)</f>
        <v>183.93</v>
      </c>
      <c r="H59" t="s">
        <v>919</v>
      </c>
      <c r="I59" t="s">
        <v>28</v>
      </c>
      <c r="K59" s="3">
        <v>45632.716111111113</v>
      </c>
      <c r="L59" t="s">
        <v>1594</v>
      </c>
      <c r="M59">
        <f>COUNTIF(B:B,B59)</f>
        <v>1</v>
      </c>
      <c r="N5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41 Lyncis b astronomic object, in days?</v>
      </c>
    </row>
    <row r="60" spans="1:14" x14ac:dyDescent="0.3">
      <c r="A60" t="s">
        <v>1302</v>
      </c>
      <c r="B60" t="s">
        <v>1303</v>
      </c>
      <c r="C60" t="s">
        <v>201</v>
      </c>
      <c r="D60" t="s">
        <v>917</v>
      </c>
      <c r="E60" t="s">
        <v>1593</v>
      </c>
      <c r="F60" t="s">
        <v>1304</v>
      </c>
      <c r="G60">
        <f>ROUND(astronomy_orbitalPeriods[[#This Row],[value]],2)</f>
        <v>4.2300000000000004</v>
      </c>
      <c r="H60" t="s">
        <v>919</v>
      </c>
      <c r="I60" t="s">
        <v>167</v>
      </c>
      <c r="K60" s="3">
        <v>45632.716412037036</v>
      </c>
      <c r="L60" t="s">
        <v>1594</v>
      </c>
      <c r="M60">
        <f>COUNTIF(B:B,B60)</f>
        <v>1</v>
      </c>
      <c r="N6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51 Pegasi b astronomic object, in days?</v>
      </c>
    </row>
    <row r="61" spans="1:14" x14ac:dyDescent="0.3">
      <c r="A61" t="s">
        <v>1067</v>
      </c>
      <c r="B61" t="s">
        <v>1068</v>
      </c>
      <c r="C61" t="s">
        <v>201</v>
      </c>
      <c r="D61" t="s">
        <v>917</v>
      </c>
      <c r="E61" t="s">
        <v>1593</v>
      </c>
      <c r="F61" t="s">
        <v>1069</v>
      </c>
      <c r="G61">
        <f>ROUND(astronomy_orbitalPeriods[[#This Row],[value]],2)</f>
        <v>1170</v>
      </c>
      <c r="H61" t="s">
        <v>919</v>
      </c>
      <c r="I61" t="s">
        <v>28</v>
      </c>
      <c r="K61" s="3">
        <v>45632.716435185182</v>
      </c>
      <c r="L61" t="s">
        <v>1594</v>
      </c>
      <c r="M61">
        <f>COUNTIF(B:B,B61)</f>
        <v>1</v>
      </c>
      <c r="N6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V391 Pegasi b astronomic object, in days?</v>
      </c>
    </row>
    <row r="62" spans="1:14" x14ac:dyDescent="0.3">
      <c r="A62" t="s">
        <v>1539</v>
      </c>
      <c r="B62" t="s">
        <v>1540</v>
      </c>
      <c r="C62" t="s">
        <v>201</v>
      </c>
      <c r="D62" t="s">
        <v>917</v>
      </c>
      <c r="E62" t="s">
        <v>1593</v>
      </c>
      <c r="F62" t="s">
        <v>1541</v>
      </c>
      <c r="G62">
        <f>ROUND(astronomy_orbitalPeriods[[#This Row],[value]],2)</f>
        <v>8207</v>
      </c>
      <c r="H62" t="s">
        <v>919</v>
      </c>
      <c r="I62" t="s">
        <v>108</v>
      </c>
      <c r="K62" s="3">
        <v>45632.716493055559</v>
      </c>
      <c r="L62" t="s">
        <v>1594</v>
      </c>
      <c r="M62">
        <f>COUNTIF(B:B,B62)</f>
        <v>1</v>
      </c>
      <c r="N6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Beta Pictoris b astronomic object, in days?</v>
      </c>
    </row>
    <row r="63" spans="1:14" x14ac:dyDescent="0.3">
      <c r="A63" t="s">
        <v>1348</v>
      </c>
      <c r="B63" t="s">
        <v>1349</v>
      </c>
      <c r="C63" t="s">
        <v>201</v>
      </c>
      <c r="D63" t="s">
        <v>917</v>
      </c>
      <c r="E63" t="s">
        <v>1593</v>
      </c>
      <c r="F63" t="s">
        <v>1350</v>
      </c>
      <c r="G63">
        <f>ROUND(astronomy_orbitalPeriods[[#This Row],[value]],2)</f>
        <v>62.2</v>
      </c>
      <c r="H63" t="s">
        <v>919</v>
      </c>
      <c r="I63" t="s">
        <v>34</v>
      </c>
      <c r="K63" s="3">
        <v>45632.716585648152</v>
      </c>
      <c r="L63" t="s">
        <v>1594</v>
      </c>
      <c r="M63">
        <f>COUNTIF(B:B,B63)</f>
        <v>1</v>
      </c>
      <c r="N6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54 Piscium b astronomic object, in days?</v>
      </c>
    </row>
    <row r="64" spans="1:14" x14ac:dyDescent="0.3">
      <c r="A64" t="s">
        <v>1165</v>
      </c>
      <c r="B64" t="s">
        <v>1166</v>
      </c>
      <c r="C64" t="s">
        <v>201</v>
      </c>
      <c r="D64" t="s">
        <v>917</v>
      </c>
      <c r="E64" t="s">
        <v>1593</v>
      </c>
      <c r="F64" t="s">
        <v>1167</v>
      </c>
      <c r="G64">
        <f>ROUND(astronomy_orbitalPeriods[[#This Row],[value]],2)</f>
        <v>585.82000000000005</v>
      </c>
      <c r="H64" t="s">
        <v>919</v>
      </c>
      <c r="I64" t="s">
        <v>34</v>
      </c>
      <c r="K64" s="3">
        <v>45632.717152777775</v>
      </c>
      <c r="L64" t="s">
        <v>1594</v>
      </c>
      <c r="M64">
        <f>COUNTIF(B:B,B64)</f>
        <v>1</v>
      </c>
      <c r="N6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Epsilon Tauri b astronomic object, in days?</v>
      </c>
    </row>
    <row r="65" spans="1:14" x14ac:dyDescent="0.3">
      <c r="A65" t="s">
        <v>1486</v>
      </c>
      <c r="B65" t="s">
        <v>1487</v>
      </c>
      <c r="C65" t="s">
        <v>201</v>
      </c>
      <c r="D65" t="s">
        <v>917</v>
      </c>
      <c r="E65" t="s">
        <v>1593</v>
      </c>
      <c r="F65" t="s">
        <v>1488</v>
      </c>
      <c r="G65">
        <f>ROUND(astronomy_orbitalPeriods[[#This Row],[value]],2)</f>
        <v>270.27</v>
      </c>
      <c r="H65" t="s">
        <v>919</v>
      </c>
      <c r="I65" t="s">
        <v>30</v>
      </c>
      <c r="K65" s="3">
        <v>45632.717245370368</v>
      </c>
      <c r="L65" t="s">
        <v>1594</v>
      </c>
      <c r="M65">
        <f>COUNTIF(B:B,B65)</f>
        <v>1</v>
      </c>
      <c r="N6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4 Ursae Majoris b astronomic object, in days?</v>
      </c>
    </row>
    <row r="66" spans="1:14" x14ac:dyDescent="0.3">
      <c r="A66" t="s">
        <v>1453</v>
      </c>
      <c r="B66" t="s">
        <v>1454</v>
      </c>
      <c r="C66" t="s">
        <v>201</v>
      </c>
      <c r="D66" t="s">
        <v>917</v>
      </c>
      <c r="E66" t="s">
        <v>1593</v>
      </c>
      <c r="F66" t="s">
        <v>1455</v>
      </c>
      <c r="G66">
        <f>ROUND(astronomy_orbitalPeriods[[#This Row],[value]],2)</f>
        <v>1076.5999999999999</v>
      </c>
      <c r="H66" t="s">
        <v>919</v>
      </c>
      <c r="I66" t="s">
        <v>146</v>
      </c>
      <c r="K66" s="3">
        <v>45632.717268518521</v>
      </c>
      <c r="L66" t="s">
        <v>1594</v>
      </c>
      <c r="M66">
        <f>COUNTIF(B:B,B66)</f>
        <v>1</v>
      </c>
      <c r="N6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47 Ursae Majoris b astronomic object, in days?</v>
      </c>
    </row>
    <row r="67" spans="1:14" x14ac:dyDescent="0.3">
      <c r="A67" t="s">
        <v>1554</v>
      </c>
      <c r="B67" t="s">
        <v>1555</v>
      </c>
      <c r="C67" t="s">
        <v>201</v>
      </c>
      <c r="D67" t="s">
        <v>917</v>
      </c>
      <c r="E67" t="s">
        <v>1593</v>
      </c>
      <c r="F67" t="s">
        <v>1556</v>
      </c>
      <c r="G67">
        <f>ROUND(astronomy_orbitalPeriods[[#This Row],[value]],2)</f>
        <v>2287</v>
      </c>
      <c r="H67" t="s">
        <v>919</v>
      </c>
      <c r="I67" t="s">
        <v>34</v>
      </c>
      <c r="K67" s="3">
        <v>45632.717291666668</v>
      </c>
      <c r="L67" t="s">
        <v>1594</v>
      </c>
      <c r="M67">
        <f>COUNTIF(B:B,B67)</f>
        <v>1</v>
      </c>
      <c r="N6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47 Ursae Majoris c astronomic object, in days?</v>
      </c>
    </row>
    <row r="68" spans="1:14" x14ac:dyDescent="0.3">
      <c r="A68" t="s">
        <v>920</v>
      </c>
      <c r="B68" t="s">
        <v>921</v>
      </c>
      <c r="C68" t="s">
        <v>201</v>
      </c>
      <c r="D68" t="s">
        <v>917</v>
      </c>
      <c r="E68" t="s">
        <v>1593</v>
      </c>
      <c r="F68" t="s">
        <v>922</v>
      </c>
      <c r="G68">
        <f>ROUND(astronomy_orbitalPeriods[[#This Row],[value]],2)</f>
        <v>19000</v>
      </c>
      <c r="H68" t="s">
        <v>919</v>
      </c>
      <c r="I68" t="s">
        <v>28</v>
      </c>
      <c r="K68" s="3">
        <v>45632.717314814814</v>
      </c>
      <c r="L68" t="s">
        <v>1594</v>
      </c>
      <c r="M68">
        <f>COUNTIF(B:B,B68)</f>
        <v>1</v>
      </c>
      <c r="N6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47 Ursae Majoris d astronomic object, in days?</v>
      </c>
    </row>
    <row r="69" spans="1:14" x14ac:dyDescent="0.3">
      <c r="A69" t="s">
        <v>1159</v>
      </c>
      <c r="B69" t="s">
        <v>1160</v>
      </c>
      <c r="C69" t="s">
        <v>201</v>
      </c>
      <c r="D69" t="s">
        <v>917</v>
      </c>
      <c r="E69" t="s">
        <v>1593</v>
      </c>
      <c r="F69" t="s">
        <v>1161</v>
      </c>
      <c r="G69">
        <f>ROUND(astronomy_orbitalPeriods[[#This Row],[value]],2)</f>
        <v>4.22</v>
      </c>
      <c r="H69" t="s">
        <v>919</v>
      </c>
      <c r="I69" t="s">
        <v>17</v>
      </c>
      <c r="K69" s="3">
        <v>45632.717407407406</v>
      </c>
      <c r="L69" t="s">
        <v>1594</v>
      </c>
      <c r="M69">
        <f>COUNTIF(B:B,B69)</f>
        <v>1</v>
      </c>
      <c r="N6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61 Virginis b astronomic object, in days?</v>
      </c>
    </row>
    <row r="70" spans="1:14" x14ac:dyDescent="0.3">
      <c r="A70" t="s">
        <v>1296</v>
      </c>
      <c r="B70" t="s">
        <v>1297</v>
      </c>
      <c r="C70" t="s">
        <v>201</v>
      </c>
      <c r="D70" t="s">
        <v>917</v>
      </c>
      <c r="E70" t="s">
        <v>1593</v>
      </c>
      <c r="F70" t="s">
        <v>1298</v>
      </c>
      <c r="G70">
        <f>ROUND(astronomy_orbitalPeriods[[#This Row],[value]],2)</f>
        <v>38.1</v>
      </c>
      <c r="H70" t="s">
        <v>919</v>
      </c>
      <c r="I70" t="s">
        <v>30</v>
      </c>
      <c r="K70" s="3">
        <v>45632.717418981483</v>
      </c>
      <c r="L70" t="s">
        <v>1594</v>
      </c>
      <c r="M70">
        <f>COUNTIF(B:B,B70)</f>
        <v>1</v>
      </c>
      <c r="N7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61 Virginis c astronomic object, in days?</v>
      </c>
    </row>
    <row r="71" spans="1:14" x14ac:dyDescent="0.3">
      <c r="A71" t="s">
        <v>1141</v>
      </c>
      <c r="B71" t="s">
        <v>1142</v>
      </c>
      <c r="C71" t="s">
        <v>201</v>
      </c>
      <c r="D71" t="s">
        <v>917</v>
      </c>
      <c r="E71" t="s">
        <v>1593</v>
      </c>
      <c r="F71" t="s">
        <v>1143</v>
      </c>
      <c r="G71">
        <f>ROUND(astronomy_orbitalPeriods[[#This Row],[value]],2)</f>
        <v>123.01</v>
      </c>
      <c r="H71" t="s">
        <v>919</v>
      </c>
      <c r="I71" t="s">
        <v>34</v>
      </c>
      <c r="K71" s="3">
        <v>45632.717442129629</v>
      </c>
      <c r="L71" t="s">
        <v>1594</v>
      </c>
      <c r="M71">
        <f>COUNTIF(B:B,B71)</f>
        <v>1</v>
      </c>
      <c r="N7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61 Virginis d astronomic object, in days?</v>
      </c>
    </row>
    <row r="72" spans="1:14" x14ac:dyDescent="0.3">
      <c r="A72" t="s">
        <v>1061</v>
      </c>
      <c r="B72" t="s">
        <v>1062</v>
      </c>
      <c r="C72" t="s">
        <v>201</v>
      </c>
      <c r="D72" t="s">
        <v>917</v>
      </c>
      <c r="E72" t="s">
        <v>1593</v>
      </c>
      <c r="F72" t="s">
        <v>1063</v>
      </c>
      <c r="G72">
        <f>ROUND(astronomy_orbitalPeriods[[#This Row],[value]],2)</f>
        <v>116.69</v>
      </c>
      <c r="H72" t="s">
        <v>919</v>
      </c>
      <c r="I72" t="s">
        <v>146</v>
      </c>
      <c r="K72" s="3">
        <v>45632.717453703706</v>
      </c>
      <c r="L72" t="s">
        <v>1594</v>
      </c>
      <c r="M72">
        <f>COUNTIF(B:B,B72)</f>
        <v>1</v>
      </c>
      <c r="N7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70 Virginis b astronomic object, in days?</v>
      </c>
    </row>
    <row r="73" spans="1:14" x14ac:dyDescent="0.3">
      <c r="A73" t="s">
        <v>929</v>
      </c>
      <c r="B73" t="s">
        <v>930</v>
      </c>
      <c r="C73" t="s">
        <v>201</v>
      </c>
      <c r="D73" t="s">
        <v>917</v>
      </c>
      <c r="E73" t="s">
        <v>1593</v>
      </c>
      <c r="F73" t="s">
        <v>931</v>
      </c>
      <c r="G73">
        <f>ROUND(astronomy_orbitalPeriods[[#This Row],[value]],2)</f>
        <v>2.92</v>
      </c>
      <c r="H73" t="s">
        <v>919</v>
      </c>
      <c r="I73" t="s">
        <v>28</v>
      </c>
      <c r="K73" s="3">
        <v>45632.747743055559</v>
      </c>
      <c r="L73" t="s">
        <v>1594</v>
      </c>
      <c r="M73">
        <f>COUNTIF(B:B,B73)</f>
        <v>1</v>
      </c>
      <c r="N7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HAT-P-13 b astronomic object, in days?</v>
      </c>
    </row>
    <row r="74" spans="1:14" x14ac:dyDescent="0.3">
      <c r="A74" t="s">
        <v>1339</v>
      </c>
      <c r="B74" t="s">
        <v>1340</v>
      </c>
      <c r="C74" t="s">
        <v>201</v>
      </c>
      <c r="D74" t="s">
        <v>917</v>
      </c>
      <c r="E74" t="s">
        <v>1593</v>
      </c>
      <c r="F74" t="s">
        <v>1341</v>
      </c>
      <c r="G74">
        <f>ROUND(astronomy_orbitalPeriods[[#This Row],[value]],2)</f>
        <v>3.21</v>
      </c>
      <c r="H74" t="s">
        <v>919</v>
      </c>
      <c r="I74" t="s">
        <v>29</v>
      </c>
      <c r="K74" s="3">
        <v>45632.747743055559</v>
      </c>
      <c r="L74" t="s">
        <v>1594</v>
      </c>
      <c r="M74">
        <f>COUNTIF(B:B,B74)</f>
        <v>1</v>
      </c>
      <c r="N7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Puli astronomic object, in days?</v>
      </c>
    </row>
    <row r="75" spans="1:14" x14ac:dyDescent="0.3">
      <c r="A75" t="s">
        <v>1375</v>
      </c>
      <c r="B75" t="s">
        <v>1376</v>
      </c>
      <c r="C75" t="s">
        <v>201</v>
      </c>
      <c r="D75" t="s">
        <v>917</v>
      </c>
      <c r="E75" t="s">
        <v>1593</v>
      </c>
      <c r="F75" t="s">
        <v>1377</v>
      </c>
      <c r="G75">
        <f>ROUND(astronomy_orbitalPeriods[[#This Row],[value]],2)</f>
        <v>2.9</v>
      </c>
      <c r="H75" t="s">
        <v>919</v>
      </c>
      <c r="I75" t="s">
        <v>26</v>
      </c>
      <c r="K75" s="3">
        <v>45632.747789351852</v>
      </c>
      <c r="L75" t="s">
        <v>1594</v>
      </c>
      <c r="M75">
        <f>COUNTIF(B:B,B75)</f>
        <v>1</v>
      </c>
      <c r="N7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Teberda astronomic object, in days?</v>
      </c>
    </row>
    <row r="76" spans="1:14" x14ac:dyDescent="0.3">
      <c r="A76" t="s">
        <v>1468</v>
      </c>
      <c r="B76" t="s">
        <v>1469</v>
      </c>
      <c r="C76" t="s">
        <v>201</v>
      </c>
      <c r="D76" t="s">
        <v>917</v>
      </c>
      <c r="E76" t="s">
        <v>1593</v>
      </c>
      <c r="F76" t="s">
        <v>1470</v>
      </c>
      <c r="G76">
        <f>ROUND(astronomy_orbitalPeriods[[#This Row],[value]],2)</f>
        <v>3.92</v>
      </c>
      <c r="H76" t="s">
        <v>919</v>
      </c>
      <c r="I76" t="s">
        <v>28</v>
      </c>
      <c r="K76" s="3">
        <v>45632.747800925928</v>
      </c>
      <c r="L76" t="s">
        <v>1594</v>
      </c>
      <c r="M76">
        <f>COUNTIF(B:B,B76)</f>
        <v>1</v>
      </c>
      <c r="N7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HAT-P-9 b astronomic object, in days?</v>
      </c>
    </row>
    <row r="77" spans="1:14" x14ac:dyDescent="0.3">
      <c r="A77" t="s">
        <v>938</v>
      </c>
      <c r="B77" t="s">
        <v>939</v>
      </c>
      <c r="C77" t="s">
        <v>201</v>
      </c>
      <c r="D77" t="s">
        <v>917</v>
      </c>
      <c r="E77" t="s">
        <v>1593</v>
      </c>
      <c r="F77" t="s">
        <v>940</v>
      </c>
      <c r="G77">
        <f>ROUND(astronomy_orbitalPeriods[[#This Row],[value]],2)</f>
        <v>11.06</v>
      </c>
      <c r="H77" t="s">
        <v>919</v>
      </c>
      <c r="I77" t="s">
        <v>29</v>
      </c>
      <c r="K77" s="3">
        <v>45632.821851851855</v>
      </c>
      <c r="L77" t="s">
        <v>1594</v>
      </c>
      <c r="M77">
        <f>COUNTIF(B:B,B77)</f>
        <v>1</v>
      </c>
      <c r="N7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TOI-1452 b astronomic object, in days?</v>
      </c>
    </row>
    <row r="78" spans="1:14" x14ac:dyDescent="0.3">
      <c r="A78" t="s">
        <v>1471</v>
      </c>
      <c r="B78" t="s">
        <v>1472</v>
      </c>
      <c r="C78" t="s">
        <v>201</v>
      </c>
      <c r="D78" t="s">
        <v>917</v>
      </c>
      <c r="E78" t="s">
        <v>1593</v>
      </c>
      <c r="F78" t="s">
        <v>1473</v>
      </c>
      <c r="G78">
        <f>ROUND(astronomy_orbitalPeriods[[#This Row],[value]],2)</f>
        <v>37.43</v>
      </c>
      <c r="H78" t="s">
        <v>919</v>
      </c>
      <c r="I78" t="s">
        <v>124</v>
      </c>
      <c r="K78" s="3">
        <v>45632.828206018516</v>
      </c>
      <c r="L78" t="s">
        <v>1594</v>
      </c>
      <c r="M78">
        <f>COUNTIF(B:B,B78)</f>
        <v>1</v>
      </c>
      <c r="N7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TOI 700 d astronomic object, in days?</v>
      </c>
    </row>
    <row r="79" spans="1:14" x14ac:dyDescent="0.3">
      <c r="A79" t="s">
        <v>1459</v>
      </c>
      <c r="B79" t="s">
        <v>1460</v>
      </c>
      <c r="C79" t="s">
        <v>201</v>
      </c>
      <c r="D79" t="s">
        <v>917</v>
      </c>
      <c r="E79" t="s">
        <v>1593</v>
      </c>
      <c r="F79" t="s">
        <v>1461</v>
      </c>
      <c r="G79">
        <f>ROUND(astronomy_orbitalPeriods[[#This Row],[value]],2)</f>
        <v>799.5</v>
      </c>
      <c r="H79" t="s">
        <v>919</v>
      </c>
      <c r="I79" t="s">
        <v>146</v>
      </c>
      <c r="K79" s="3">
        <v>45632.851574074077</v>
      </c>
      <c r="L79" t="s">
        <v>1594</v>
      </c>
      <c r="M79">
        <f>COUNTIF(B:B,B79)</f>
        <v>1</v>
      </c>
      <c r="N7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16 Cygni Bb astronomic object, in days?</v>
      </c>
    </row>
    <row r="80" spans="1:14" x14ac:dyDescent="0.3">
      <c r="A80" t="s">
        <v>1226</v>
      </c>
      <c r="B80" t="s">
        <v>1227</v>
      </c>
      <c r="C80" t="s">
        <v>201</v>
      </c>
      <c r="D80" t="s">
        <v>917</v>
      </c>
      <c r="E80" t="s">
        <v>1593</v>
      </c>
      <c r="F80" t="s">
        <v>1228</v>
      </c>
      <c r="G80">
        <f>ROUND(astronomy_orbitalPeriods[[#This Row],[value]],2)</f>
        <v>10.3</v>
      </c>
      <c r="H80" t="s">
        <v>919</v>
      </c>
      <c r="I80" t="s">
        <v>34</v>
      </c>
      <c r="K80" s="3">
        <v>45633.624039351853</v>
      </c>
      <c r="L80" t="s">
        <v>1594</v>
      </c>
      <c r="M80">
        <f>COUNTIF(B:B,B80)</f>
        <v>1</v>
      </c>
      <c r="N8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Kepler-11 b astronomic object, in days?</v>
      </c>
    </row>
    <row r="81" spans="1:14" x14ac:dyDescent="0.3">
      <c r="A81" t="s">
        <v>1495</v>
      </c>
      <c r="B81" t="s">
        <v>1496</v>
      </c>
      <c r="C81" t="s">
        <v>201</v>
      </c>
      <c r="D81" t="s">
        <v>917</v>
      </c>
      <c r="E81" t="s">
        <v>1593</v>
      </c>
      <c r="F81" t="s">
        <v>1497</v>
      </c>
      <c r="G81">
        <f>ROUND(astronomy_orbitalPeriods[[#This Row],[value]],2)</f>
        <v>13.02</v>
      </c>
      <c r="H81" t="s">
        <v>919</v>
      </c>
      <c r="I81" t="s">
        <v>34</v>
      </c>
      <c r="K81" s="3">
        <v>45633.624050925922</v>
      </c>
      <c r="L81" t="s">
        <v>1594</v>
      </c>
      <c r="M81">
        <f>COUNTIF(B:B,B81)</f>
        <v>1</v>
      </c>
      <c r="N8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Kepler-11 c astronomic object, in days?</v>
      </c>
    </row>
    <row r="82" spans="1:14" x14ac:dyDescent="0.3">
      <c r="A82" t="s">
        <v>1073</v>
      </c>
      <c r="B82" t="s">
        <v>1074</v>
      </c>
      <c r="C82" t="s">
        <v>201</v>
      </c>
      <c r="D82" t="s">
        <v>917</v>
      </c>
      <c r="E82" t="s">
        <v>1593</v>
      </c>
      <c r="F82" t="s">
        <v>1075</v>
      </c>
      <c r="G82">
        <f>ROUND(astronomy_orbitalPeriods[[#This Row],[value]],2)</f>
        <v>22.69</v>
      </c>
      <c r="H82" t="s">
        <v>919</v>
      </c>
      <c r="I82" t="s">
        <v>29</v>
      </c>
      <c r="K82" s="3">
        <v>45633.624074074076</v>
      </c>
      <c r="L82" t="s">
        <v>1594</v>
      </c>
      <c r="M82">
        <f>COUNTIF(B:B,B82)</f>
        <v>1</v>
      </c>
      <c r="N8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Kepler-11 d astronomic object, in days?</v>
      </c>
    </row>
    <row r="83" spans="1:14" x14ac:dyDescent="0.3">
      <c r="A83" t="s">
        <v>1404</v>
      </c>
      <c r="B83" t="s">
        <v>1405</v>
      </c>
      <c r="C83" t="s">
        <v>201</v>
      </c>
      <c r="D83" t="s">
        <v>917</v>
      </c>
      <c r="E83" t="s">
        <v>1593</v>
      </c>
      <c r="F83" t="s">
        <v>1406</v>
      </c>
      <c r="G83">
        <f>ROUND(astronomy_orbitalPeriods[[#This Row],[value]],2)</f>
        <v>228.78</v>
      </c>
      <c r="H83" t="s">
        <v>919</v>
      </c>
      <c r="I83" t="s">
        <v>168</v>
      </c>
      <c r="K83" s="3">
        <v>45633.634560185186</v>
      </c>
      <c r="L83" t="s">
        <v>1594</v>
      </c>
      <c r="M83">
        <f>COUNTIF(B:B,B83)</f>
        <v>1</v>
      </c>
      <c r="N8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Kepler-16 b astronomic object, in days?</v>
      </c>
    </row>
    <row r="84" spans="1:14" x14ac:dyDescent="0.3">
      <c r="A84" t="s">
        <v>1252</v>
      </c>
      <c r="B84" t="s">
        <v>1253</v>
      </c>
      <c r="C84" t="s">
        <v>201</v>
      </c>
      <c r="D84" t="s">
        <v>917</v>
      </c>
      <c r="E84" t="s">
        <v>1593</v>
      </c>
      <c r="F84" t="s">
        <v>1254</v>
      </c>
      <c r="G84">
        <f>ROUND(astronomy_orbitalPeriods[[#This Row],[value]],2)</f>
        <v>1107.5899999999999</v>
      </c>
      <c r="H84" t="s">
        <v>919</v>
      </c>
      <c r="I84" t="s">
        <v>29</v>
      </c>
      <c r="K84" s="3">
        <v>45633.635613425926</v>
      </c>
      <c r="L84" t="s">
        <v>1594</v>
      </c>
      <c r="M84">
        <f>COUNTIF(B:B,B84)</f>
        <v>1</v>
      </c>
      <c r="N8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Kepler-1647 b astronomic object, in days?</v>
      </c>
    </row>
    <row r="85" spans="1:14" x14ac:dyDescent="0.3">
      <c r="A85" t="s">
        <v>1311</v>
      </c>
      <c r="B85" t="s">
        <v>1312</v>
      </c>
      <c r="C85" t="s">
        <v>201</v>
      </c>
      <c r="D85" t="s">
        <v>917</v>
      </c>
      <c r="E85" t="s">
        <v>1593</v>
      </c>
      <c r="F85" t="s">
        <v>1313</v>
      </c>
      <c r="G85">
        <f>ROUND(astronomy_orbitalPeriods[[#This Row],[value]],2)</f>
        <v>6.1</v>
      </c>
      <c r="H85" t="s">
        <v>919</v>
      </c>
      <c r="I85" t="s">
        <v>128</v>
      </c>
      <c r="K85" s="3">
        <v>45633.656898148147</v>
      </c>
      <c r="L85" t="s">
        <v>1594</v>
      </c>
      <c r="M85">
        <f>COUNTIF(B:B,B85)</f>
        <v>1</v>
      </c>
      <c r="N8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Kepler-20 e astronomic object, in days?</v>
      </c>
    </row>
    <row r="86" spans="1:14" x14ac:dyDescent="0.3">
      <c r="A86" t="s">
        <v>983</v>
      </c>
      <c r="B86" t="s">
        <v>984</v>
      </c>
      <c r="C86" t="s">
        <v>201</v>
      </c>
      <c r="D86" t="s">
        <v>917</v>
      </c>
      <c r="E86" t="s">
        <v>1593</v>
      </c>
      <c r="F86" t="s">
        <v>985</v>
      </c>
      <c r="G86">
        <f>ROUND(astronomy_orbitalPeriods[[#This Row],[value]],2)</f>
        <v>19.579999999999998</v>
      </c>
      <c r="H86" t="s">
        <v>919</v>
      </c>
      <c r="I86" t="s">
        <v>112</v>
      </c>
      <c r="K86" s="3">
        <v>45633.656898148147</v>
      </c>
      <c r="L86" t="s">
        <v>1594</v>
      </c>
      <c r="M86">
        <f>COUNTIF(B:B,B86)</f>
        <v>1</v>
      </c>
      <c r="N8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Kepler-20 f astronomic object, in days?</v>
      </c>
    </row>
    <row r="87" spans="1:14" x14ac:dyDescent="0.3">
      <c r="A87" t="s">
        <v>1025</v>
      </c>
      <c r="B87" t="s">
        <v>1026</v>
      </c>
      <c r="C87" t="s">
        <v>201</v>
      </c>
      <c r="D87" t="s">
        <v>917</v>
      </c>
      <c r="E87" t="s">
        <v>1593</v>
      </c>
      <c r="F87" t="s">
        <v>1027</v>
      </c>
      <c r="G87">
        <f>ROUND(astronomy_orbitalPeriods[[#This Row],[value]],2)</f>
        <v>92.75</v>
      </c>
      <c r="H87" t="s">
        <v>919</v>
      </c>
      <c r="I87" t="s">
        <v>28</v>
      </c>
      <c r="K87" s="3">
        <v>45633.664652777778</v>
      </c>
      <c r="L87" t="s">
        <v>1594</v>
      </c>
      <c r="M87">
        <f>COUNTIF(B:B,B87)</f>
        <v>1</v>
      </c>
      <c r="N8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Kepler-283 c astronomic object, in days?</v>
      </c>
    </row>
    <row r="88" spans="1:14" x14ac:dyDescent="0.3">
      <c r="A88" t="s">
        <v>1088</v>
      </c>
      <c r="B88" t="s">
        <v>1089</v>
      </c>
      <c r="C88" t="s">
        <v>201</v>
      </c>
      <c r="D88" t="s">
        <v>917</v>
      </c>
      <c r="E88" t="s">
        <v>1593</v>
      </c>
      <c r="F88" t="s">
        <v>1090</v>
      </c>
      <c r="G88">
        <f>ROUND(astronomy_orbitalPeriods[[#This Row],[value]],2)</f>
        <v>13.37</v>
      </c>
      <c r="H88" t="s">
        <v>919</v>
      </c>
      <c r="I88" t="s">
        <v>105</v>
      </c>
      <c r="K88" s="3">
        <v>45633.668946759259</v>
      </c>
      <c r="L88" t="s">
        <v>1594</v>
      </c>
      <c r="M88">
        <f>COUNTIF(B:B,B88)</f>
        <v>1</v>
      </c>
      <c r="N8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Kepler-37 b astronomic object, in days?</v>
      </c>
    </row>
    <row r="89" spans="1:14" x14ac:dyDescent="0.3">
      <c r="A89" t="s">
        <v>1258</v>
      </c>
      <c r="B89" t="s">
        <v>1259</v>
      </c>
      <c r="C89" t="s">
        <v>201</v>
      </c>
      <c r="D89" t="s">
        <v>917</v>
      </c>
      <c r="E89" t="s">
        <v>1593</v>
      </c>
      <c r="F89" t="s">
        <v>1260</v>
      </c>
      <c r="G89">
        <f>ROUND(astronomy_orbitalPeriods[[#This Row],[value]],2)</f>
        <v>21.3</v>
      </c>
      <c r="H89" t="s">
        <v>919</v>
      </c>
      <c r="I89" t="s">
        <v>17</v>
      </c>
      <c r="K89" s="3">
        <v>45633.668958333335</v>
      </c>
      <c r="L89" t="s">
        <v>1594</v>
      </c>
      <c r="M89">
        <f>COUNTIF(B:B,B89)</f>
        <v>1</v>
      </c>
      <c r="N8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Kepler-37 c astronomic object, in days?</v>
      </c>
    </row>
    <row r="90" spans="1:14" x14ac:dyDescent="0.3">
      <c r="A90" t="s">
        <v>1284</v>
      </c>
      <c r="B90" t="s">
        <v>1285</v>
      </c>
      <c r="C90" t="s">
        <v>201</v>
      </c>
      <c r="D90" t="s">
        <v>917</v>
      </c>
      <c r="E90" t="s">
        <v>1593</v>
      </c>
      <c r="F90" t="s">
        <v>1286</v>
      </c>
      <c r="G90">
        <f>ROUND(astronomy_orbitalPeriods[[#This Row],[value]],2)</f>
        <v>39.79</v>
      </c>
      <c r="H90" t="s">
        <v>919</v>
      </c>
      <c r="I90" t="s">
        <v>17</v>
      </c>
      <c r="K90" s="3">
        <v>45633.668981481482</v>
      </c>
      <c r="L90" t="s">
        <v>1594</v>
      </c>
      <c r="M90">
        <f>COUNTIF(B:B,B90)</f>
        <v>1</v>
      </c>
      <c r="N9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Kepler-37 d astronomic object, in days?</v>
      </c>
    </row>
    <row r="91" spans="1:14" x14ac:dyDescent="0.3">
      <c r="A91" t="s">
        <v>926</v>
      </c>
      <c r="B91" t="s">
        <v>927</v>
      </c>
      <c r="C91" t="s">
        <v>201</v>
      </c>
      <c r="D91" t="s">
        <v>917</v>
      </c>
      <c r="E91" t="s">
        <v>1593</v>
      </c>
      <c r="F91" t="s">
        <v>928</v>
      </c>
      <c r="G91">
        <f>ROUND(astronomy_orbitalPeriods[[#This Row],[value]],2)</f>
        <v>3.21</v>
      </c>
      <c r="H91" t="s">
        <v>919</v>
      </c>
      <c r="I91" t="s">
        <v>16</v>
      </c>
      <c r="K91" s="3">
        <v>45633.670254629629</v>
      </c>
      <c r="L91" t="s">
        <v>1594</v>
      </c>
      <c r="M91">
        <f>COUNTIF(B:B,B91)</f>
        <v>1</v>
      </c>
      <c r="N9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Kepler-4 b astronomic object, in days?</v>
      </c>
    </row>
    <row r="92" spans="1:14" x14ac:dyDescent="0.3">
      <c r="A92" t="s">
        <v>1205</v>
      </c>
      <c r="B92" t="s">
        <v>1206</v>
      </c>
      <c r="C92" t="s">
        <v>201</v>
      </c>
      <c r="D92" t="s">
        <v>917</v>
      </c>
      <c r="E92" t="s">
        <v>1593</v>
      </c>
      <c r="F92" t="s">
        <v>1207</v>
      </c>
      <c r="G92">
        <f>ROUND(astronomy_orbitalPeriods[[#This Row],[value]],2)</f>
        <v>3.55</v>
      </c>
      <c r="H92" t="s">
        <v>919</v>
      </c>
      <c r="I92" t="s">
        <v>146</v>
      </c>
      <c r="K92" s="3">
        <v>45633.67324074074</v>
      </c>
      <c r="L92" t="s">
        <v>1594</v>
      </c>
      <c r="M92">
        <f>COUNTIF(B:B,B92)</f>
        <v>1</v>
      </c>
      <c r="N9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Kepler-5 b astronomic object, in days?</v>
      </c>
    </row>
    <row r="93" spans="1:14" x14ac:dyDescent="0.3">
      <c r="A93" t="s">
        <v>1536</v>
      </c>
      <c r="B93" t="s">
        <v>1537</v>
      </c>
      <c r="C93" t="s">
        <v>201</v>
      </c>
      <c r="D93" t="s">
        <v>917</v>
      </c>
      <c r="E93" t="s">
        <v>1593</v>
      </c>
      <c r="F93" t="s">
        <v>1538</v>
      </c>
      <c r="G93">
        <f>ROUND(astronomy_orbitalPeriods[[#This Row],[value]],2)</f>
        <v>3.23</v>
      </c>
      <c r="H93" t="s">
        <v>919</v>
      </c>
      <c r="I93" t="s">
        <v>30</v>
      </c>
      <c r="K93" s="3">
        <v>45633.675636574073</v>
      </c>
      <c r="L93" t="s">
        <v>1594</v>
      </c>
      <c r="M93">
        <f>COUNTIF(B:B,B93)</f>
        <v>1</v>
      </c>
      <c r="N9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Kepler-6 b astronomic object, in days?</v>
      </c>
    </row>
    <row r="94" spans="1:14" x14ac:dyDescent="0.3">
      <c r="A94" t="s">
        <v>944</v>
      </c>
      <c r="B94" t="s">
        <v>945</v>
      </c>
      <c r="C94" t="s">
        <v>201</v>
      </c>
      <c r="D94" t="s">
        <v>917</v>
      </c>
      <c r="E94" t="s">
        <v>1593</v>
      </c>
      <c r="F94" t="s">
        <v>946</v>
      </c>
      <c r="G94">
        <f>ROUND(astronomy_orbitalPeriods[[#This Row],[value]],2)</f>
        <v>138.32</v>
      </c>
      <c r="H94" t="s">
        <v>919</v>
      </c>
      <c r="I94" t="s">
        <v>26</v>
      </c>
      <c r="K94" s="3">
        <v>45633.676689814813</v>
      </c>
      <c r="L94" t="s">
        <v>1594</v>
      </c>
      <c r="M94">
        <f>COUNTIF(B:B,B94)</f>
        <v>1</v>
      </c>
      <c r="N9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PH1 astronomic object, in days?</v>
      </c>
    </row>
    <row r="95" spans="1:14" x14ac:dyDescent="0.3">
      <c r="A95" t="s">
        <v>1587</v>
      </c>
      <c r="B95" t="s">
        <v>1588</v>
      </c>
      <c r="C95" t="s">
        <v>201</v>
      </c>
      <c r="D95" t="s">
        <v>917</v>
      </c>
      <c r="E95" t="s">
        <v>1593</v>
      </c>
      <c r="F95" t="s">
        <v>1589</v>
      </c>
      <c r="G95">
        <f>ROUND(astronomy_orbitalPeriods[[#This Row],[value]],2)</f>
        <v>242.47</v>
      </c>
      <c r="H95" t="s">
        <v>919</v>
      </c>
      <c r="I95" t="s">
        <v>110</v>
      </c>
      <c r="K95" s="3">
        <v>45633.67769675926</v>
      </c>
      <c r="L95" t="s">
        <v>1594</v>
      </c>
      <c r="M95">
        <f>COUNTIF(B:B,B95)</f>
        <v>1</v>
      </c>
      <c r="N9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Kepler-69 c astronomic object, in days?</v>
      </c>
    </row>
    <row r="96" spans="1:14" x14ac:dyDescent="0.3">
      <c r="A96" t="s">
        <v>1590</v>
      </c>
      <c r="B96" t="s">
        <v>1591</v>
      </c>
      <c r="C96" t="s">
        <v>201</v>
      </c>
      <c r="D96" t="s">
        <v>917</v>
      </c>
      <c r="E96" t="s">
        <v>1593</v>
      </c>
      <c r="F96" t="s">
        <v>1592</v>
      </c>
      <c r="G96">
        <f>ROUND(astronomy_orbitalPeriods[[#This Row],[value]],2)</f>
        <v>4.8899999999999997</v>
      </c>
      <c r="H96" t="s">
        <v>919</v>
      </c>
      <c r="I96" t="s">
        <v>128</v>
      </c>
      <c r="K96" s="3">
        <v>45633.677847222221</v>
      </c>
      <c r="L96" t="s">
        <v>1594</v>
      </c>
      <c r="M96">
        <f>COUNTIF(B:B,B96)</f>
        <v>1</v>
      </c>
      <c r="N9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Kepler-7 b astronomic object, in days?</v>
      </c>
    </row>
    <row r="97" spans="1:14" x14ac:dyDescent="0.3">
      <c r="A97" t="s">
        <v>1001</v>
      </c>
      <c r="B97" t="s">
        <v>1002</v>
      </c>
      <c r="C97" t="s">
        <v>201</v>
      </c>
      <c r="D97" t="s">
        <v>917</v>
      </c>
      <c r="E97" t="s">
        <v>1593</v>
      </c>
      <c r="F97" t="s">
        <v>1003</v>
      </c>
      <c r="G97">
        <f>ROUND(astronomy_orbitalPeriods[[#This Row],[value]],2)</f>
        <v>0.36</v>
      </c>
      <c r="H97" t="s">
        <v>919</v>
      </c>
      <c r="I97" t="s">
        <v>146</v>
      </c>
      <c r="K97" s="3">
        <v>45633.686898148146</v>
      </c>
      <c r="L97" t="s">
        <v>1594</v>
      </c>
      <c r="M97">
        <f>COUNTIF(B:B,B97)</f>
        <v>1</v>
      </c>
      <c r="N9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Kepler-78 b astronomic object, in days?</v>
      </c>
    </row>
    <row r="98" spans="1:14" x14ac:dyDescent="0.3">
      <c r="A98" t="s">
        <v>1533</v>
      </c>
      <c r="B98" t="s">
        <v>1534</v>
      </c>
      <c r="C98" t="s">
        <v>201</v>
      </c>
      <c r="D98" t="s">
        <v>917</v>
      </c>
      <c r="E98" t="s">
        <v>1593</v>
      </c>
      <c r="F98" t="s">
        <v>1535</v>
      </c>
      <c r="G98">
        <f>ROUND(astronomy_orbitalPeriods[[#This Row],[value]],2)</f>
        <v>3.52</v>
      </c>
      <c r="H98" t="s">
        <v>919</v>
      </c>
      <c r="I98" t="s">
        <v>17</v>
      </c>
      <c r="K98" s="3">
        <v>45633.687407407408</v>
      </c>
      <c r="L98" t="s">
        <v>1594</v>
      </c>
      <c r="M98">
        <f>COUNTIF(B:B,B98)</f>
        <v>1</v>
      </c>
      <c r="N9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Kepler-8 b astronomic object, in days?</v>
      </c>
    </row>
    <row r="99" spans="1:14" x14ac:dyDescent="0.3">
      <c r="A99" t="s">
        <v>1211</v>
      </c>
      <c r="B99" t="s">
        <v>1212</v>
      </c>
      <c r="C99" t="s">
        <v>201</v>
      </c>
      <c r="D99" t="s">
        <v>917</v>
      </c>
      <c r="E99" t="s">
        <v>1593</v>
      </c>
      <c r="F99" t="s">
        <v>1213</v>
      </c>
      <c r="G99">
        <f>ROUND(astronomy_orbitalPeriods[[#This Row],[value]],2)</f>
        <v>19.239999999999998</v>
      </c>
      <c r="H99" t="s">
        <v>919</v>
      </c>
      <c r="I99" t="s">
        <v>26</v>
      </c>
      <c r="K99" s="3">
        <v>45633.689895833333</v>
      </c>
      <c r="L99" t="s">
        <v>1594</v>
      </c>
      <c r="M99">
        <f>COUNTIF(B:B,B99)</f>
        <v>1</v>
      </c>
      <c r="N9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Kepler-9 b astronomic object, in days?</v>
      </c>
    </row>
    <row r="100" spans="1:14" x14ac:dyDescent="0.3">
      <c r="A100" t="s">
        <v>1578</v>
      </c>
      <c r="B100" t="s">
        <v>1579</v>
      </c>
      <c r="C100" t="s">
        <v>201</v>
      </c>
      <c r="D100" t="s">
        <v>917</v>
      </c>
      <c r="E100" t="s">
        <v>1593</v>
      </c>
      <c r="F100" t="s">
        <v>1580</v>
      </c>
      <c r="G100">
        <f>ROUND(astronomy_orbitalPeriods[[#This Row],[value]],2)</f>
        <v>38.909999999999997</v>
      </c>
      <c r="H100" t="s">
        <v>919</v>
      </c>
      <c r="I100" t="s">
        <v>34</v>
      </c>
      <c r="K100" s="3">
        <v>45633.689918981479</v>
      </c>
      <c r="L100" t="s">
        <v>1594</v>
      </c>
      <c r="M100">
        <f>COUNTIF(B:B,B100)</f>
        <v>1</v>
      </c>
      <c r="N10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Kepler-9 c astronomic object, in days?</v>
      </c>
    </row>
    <row r="101" spans="1:14" x14ac:dyDescent="0.3">
      <c r="A101" t="s">
        <v>1474</v>
      </c>
      <c r="B101" t="s">
        <v>1475</v>
      </c>
      <c r="C101" t="s">
        <v>201</v>
      </c>
      <c r="D101" t="s">
        <v>917</v>
      </c>
      <c r="E101" t="s">
        <v>1593</v>
      </c>
      <c r="F101" t="s">
        <v>1476</v>
      </c>
      <c r="G101">
        <f>ROUND(astronomy_orbitalPeriods[[#This Row],[value]],2)</f>
        <v>331.6</v>
      </c>
      <c r="H101" t="s">
        <v>919</v>
      </c>
      <c r="I101" t="s">
        <v>30</v>
      </c>
      <c r="K101" s="3">
        <v>45633.690057870372</v>
      </c>
      <c r="L101" t="s">
        <v>1594</v>
      </c>
      <c r="M101">
        <f>COUNTIF(B:B,B101)</f>
        <v>1</v>
      </c>
      <c r="N10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Kepler-90 h astronomic object, in days?</v>
      </c>
    </row>
    <row r="102" spans="1:14" x14ac:dyDescent="0.3">
      <c r="A102" t="s">
        <v>1326</v>
      </c>
      <c r="B102" t="s">
        <v>1327</v>
      </c>
      <c r="C102" t="s">
        <v>201</v>
      </c>
      <c r="D102" t="s">
        <v>917</v>
      </c>
      <c r="E102" t="s">
        <v>1593</v>
      </c>
      <c r="F102" t="s">
        <v>1328</v>
      </c>
      <c r="G102">
        <f>ROUND(astronomy_orbitalPeriods[[#This Row],[value]],2)</f>
        <v>198.2</v>
      </c>
      <c r="H102" t="s">
        <v>919</v>
      </c>
      <c r="I102" t="s">
        <v>30</v>
      </c>
      <c r="K102" s="3">
        <v>45634.351168981484</v>
      </c>
      <c r="L102" t="s">
        <v>1594</v>
      </c>
      <c r="M102">
        <f>COUNTIF(B:B,B102)</f>
        <v>1</v>
      </c>
      <c r="N10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104985 b astronomic object, in days?</v>
      </c>
    </row>
    <row r="103" spans="1:14" x14ac:dyDescent="0.3">
      <c r="A103" t="s">
        <v>1100</v>
      </c>
      <c r="B103" t="s">
        <v>1101</v>
      </c>
      <c r="C103" t="s">
        <v>201</v>
      </c>
      <c r="D103" t="s">
        <v>917</v>
      </c>
      <c r="E103" t="s">
        <v>1593</v>
      </c>
      <c r="F103" t="s">
        <v>1102</v>
      </c>
      <c r="G103">
        <f>ROUND(astronomy_orbitalPeriods[[#This Row],[value]],2)</f>
        <v>262.70999999999998</v>
      </c>
      <c r="H103" t="s">
        <v>919</v>
      </c>
      <c r="I103" t="s">
        <v>34</v>
      </c>
      <c r="K103" s="3">
        <v>45634.352430555555</v>
      </c>
      <c r="L103" t="s">
        <v>1594</v>
      </c>
      <c r="M103">
        <f>COUNTIF(B:B,B103)</f>
        <v>1</v>
      </c>
      <c r="N10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12661 b astronomic object, in days?</v>
      </c>
    </row>
    <row r="104" spans="1:14" x14ac:dyDescent="0.3">
      <c r="A104" t="s">
        <v>1177</v>
      </c>
      <c r="B104" t="s">
        <v>1178</v>
      </c>
      <c r="C104" t="s">
        <v>201</v>
      </c>
      <c r="D104" t="s">
        <v>917</v>
      </c>
      <c r="E104" t="s">
        <v>1593</v>
      </c>
      <c r="F104" t="s">
        <v>1179</v>
      </c>
      <c r="G104">
        <f>ROUND(astronomy_orbitalPeriods[[#This Row],[value]],2)</f>
        <v>1708</v>
      </c>
      <c r="H104" t="s">
        <v>919</v>
      </c>
      <c r="I104" t="s">
        <v>30</v>
      </c>
      <c r="K104" s="3">
        <v>45634.352442129632</v>
      </c>
      <c r="L104" t="s">
        <v>1594</v>
      </c>
      <c r="M104">
        <f>COUNTIF(B:B,B104)</f>
        <v>1</v>
      </c>
      <c r="N10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12661 c astronomic object, in days?</v>
      </c>
    </row>
    <row r="105" spans="1:14" x14ac:dyDescent="0.3">
      <c r="A105" t="s">
        <v>977</v>
      </c>
      <c r="B105" t="s">
        <v>978</v>
      </c>
      <c r="C105" t="s">
        <v>201</v>
      </c>
      <c r="D105" t="s">
        <v>917</v>
      </c>
      <c r="E105" t="s">
        <v>1593</v>
      </c>
      <c r="F105" t="s">
        <v>979</v>
      </c>
      <c r="G105">
        <f>ROUND(astronomy_orbitalPeriods[[#This Row],[value]],2)</f>
        <v>15.76</v>
      </c>
      <c r="H105" t="s">
        <v>919</v>
      </c>
      <c r="I105" t="s">
        <v>28</v>
      </c>
      <c r="K105" s="3">
        <v>45634.352743055555</v>
      </c>
      <c r="L105" t="s">
        <v>1594</v>
      </c>
      <c r="M105">
        <f>COUNTIF(B:B,B105)</f>
        <v>1</v>
      </c>
      <c r="N10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86 b astronomic object, in days?</v>
      </c>
    </row>
    <row r="106" spans="1:14" x14ac:dyDescent="0.3">
      <c r="A106" t="s">
        <v>1058</v>
      </c>
      <c r="B106" t="s">
        <v>1059</v>
      </c>
      <c r="C106" t="s">
        <v>201</v>
      </c>
      <c r="D106" t="s">
        <v>917</v>
      </c>
      <c r="E106" t="s">
        <v>1593</v>
      </c>
      <c r="F106" t="s">
        <v>1060</v>
      </c>
      <c r="G106">
        <f>ROUND(astronomy_orbitalPeriods[[#This Row],[value]],2)</f>
        <v>2.88</v>
      </c>
      <c r="H106" t="s">
        <v>919</v>
      </c>
      <c r="I106" t="s">
        <v>16</v>
      </c>
      <c r="K106" s="3">
        <v>45634.35355324074</v>
      </c>
      <c r="L106" t="s">
        <v>1594</v>
      </c>
      <c r="M106">
        <f>COUNTIF(B:B,B106)</f>
        <v>1</v>
      </c>
      <c r="N10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149026 b astronomic object, in days?</v>
      </c>
    </row>
    <row r="107" spans="1:14" x14ac:dyDescent="0.3">
      <c r="A107" t="s">
        <v>1557</v>
      </c>
      <c r="B107" t="s">
        <v>1558</v>
      </c>
      <c r="C107" t="s">
        <v>201</v>
      </c>
      <c r="D107" t="s">
        <v>917</v>
      </c>
      <c r="E107" t="s">
        <v>1593</v>
      </c>
      <c r="F107" t="s">
        <v>1559</v>
      </c>
      <c r="G107">
        <f>ROUND(astronomy_orbitalPeriods[[#This Row],[value]],2)</f>
        <v>7.2</v>
      </c>
      <c r="H107" t="s">
        <v>919</v>
      </c>
      <c r="I107" t="s">
        <v>35</v>
      </c>
      <c r="K107" s="3">
        <v>45634.354039351849</v>
      </c>
      <c r="L107" t="s">
        <v>1594</v>
      </c>
      <c r="M107">
        <f>COUNTIF(B:B,B107)</f>
        <v>1</v>
      </c>
      <c r="N10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667 Cb astronomic object, in days?</v>
      </c>
    </row>
    <row r="108" spans="1:14" x14ac:dyDescent="0.3">
      <c r="A108" t="s">
        <v>1010</v>
      </c>
      <c r="B108" t="s">
        <v>1011</v>
      </c>
      <c r="C108" t="s">
        <v>201</v>
      </c>
      <c r="D108" t="s">
        <v>917</v>
      </c>
      <c r="E108" t="s">
        <v>1593</v>
      </c>
      <c r="F108" t="s">
        <v>1012</v>
      </c>
      <c r="G108">
        <f>ROUND(astronomy_orbitalPeriods[[#This Row],[value]],2)</f>
        <v>28.14</v>
      </c>
      <c r="H108" t="s">
        <v>919</v>
      </c>
      <c r="I108" t="s">
        <v>168</v>
      </c>
      <c r="K108" s="3">
        <v>45634.354050925926</v>
      </c>
      <c r="L108" t="s">
        <v>1594</v>
      </c>
      <c r="M108">
        <f>COUNTIF(B:B,B108)</f>
        <v>1</v>
      </c>
      <c r="N10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667 Cc astronomic object, in days?</v>
      </c>
    </row>
    <row r="109" spans="1:14" x14ac:dyDescent="0.3">
      <c r="A109" t="s">
        <v>1342</v>
      </c>
      <c r="B109" t="s">
        <v>1343</v>
      </c>
      <c r="C109" t="s">
        <v>201</v>
      </c>
      <c r="D109" t="s">
        <v>917</v>
      </c>
      <c r="E109" t="s">
        <v>1593</v>
      </c>
      <c r="F109" t="s">
        <v>1344</v>
      </c>
      <c r="G109">
        <f>ROUND(astronomy_orbitalPeriods[[#This Row],[value]],2)</f>
        <v>4.6500000000000004</v>
      </c>
      <c r="H109" t="s">
        <v>919</v>
      </c>
      <c r="I109" t="s">
        <v>34</v>
      </c>
      <c r="K109" s="3">
        <v>45634.354120370372</v>
      </c>
      <c r="L109" t="s">
        <v>1594</v>
      </c>
      <c r="M109">
        <f>COUNTIF(B:B,B109)</f>
        <v>1</v>
      </c>
      <c r="N10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156668 b astronomic object, in days?</v>
      </c>
    </row>
    <row r="110" spans="1:14" x14ac:dyDescent="0.3">
      <c r="A110" t="s">
        <v>1336</v>
      </c>
      <c r="B110" t="s">
        <v>1337</v>
      </c>
      <c r="C110" t="s">
        <v>201</v>
      </c>
      <c r="D110" t="s">
        <v>917</v>
      </c>
      <c r="E110" t="s">
        <v>1593</v>
      </c>
      <c r="F110" t="s">
        <v>1338</v>
      </c>
      <c r="G110">
        <f>ROUND(astronomy_orbitalPeriods[[#This Row],[value]],2)</f>
        <v>21.22</v>
      </c>
      <c r="H110" t="s">
        <v>919</v>
      </c>
      <c r="I110" t="s">
        <v>26</v>
      </c>
      <c r="K110" s="3">
        <v>45634.354826388888</v>
      </c>
      <c r="L110" t="s">
        <v>1594</v>
      </c>
      <c r="M110">
        <f>COUNTIF(B:B,B110)</f>
        <v>1</v>
      </c>
      <c r="N11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Mulchatna astronomic object, in days?</v>
      </c>
    </row>
    <row r="111" spans="1:14" x14ac:dyDescent="0.3">
      <c r="A111" t="s">
        <v>1530</v>
      </c>
      <c r="B111" t="s">
        <v>1531</v>
      </c>
      <c r="C111" t="s">
        <v>201</v>
      </c>
      <c r="D111" t="s">
        <v>917</v>
      </c>
      <c r="E111" t="s">
        <v>1593</v>
      </c>
      <c r="F111" t="s">
        <v>1532</v>
      </c>
      <c r="G111">
        <f>ROUND(astronomy_orbitalPeriods[[#This Row],[value]],2)</f>
        <v>3.1</v>
      </c>
      <c r="H111" t="s">
        <v>919</v>
      </c>
      <c r="I111" t="s">
        <v>29</v>
      </c>
      <c r="K111" s="3">
        <v>45634.358749999999</v>
      </c>
      <c r="L111" t="s">
        <v>1594</v>
      </c>
      <c r="M111">
        <f>COUNTIF(B:B,B111)</f>
        <v>1</v>
      </c>
      <c r="N11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187123 b astronomic object, in days?</v>
      </c>
    </row>
    <row r="112" spans="1:14" x14ac:dyDescent="0.3">
      <c r="A112" t="s">
        <v>1424</v>
      </c>
      <c r="B112" t="s">
        <v>1425</v>
      </c>
      <c r="C112" t="s">
        <v>201</v>
      </c>
      <c r="D112" t="s">
        <v>917</v>
      </c>
      <c r="E112" t="s">
        <v>1593</v>
      </c>
      <c r="F112" t="s">
        <v>1426</v>
      </c>
      <c r="G112">
        <f>ROUND(astronomy_orbitalPeriods[[#This Row],[value]],2)</f>
        <v>17.100000000000001</v>
      </c>
      <c r="H112" t="s">
        <v>919</v>
      </c>
      <c r="I112" t="s">
        <v>29</v>
      </c>
      <c r="K112" s="3">
        <v>45634.358888888892</v>
      </c>
      <c r="L112" t="s">
        <v>1594</v>
      </c>
      <c r="M112">
        <f>COUNTIF(B:B,B112)</f>
        <v>1</v>
      </c>
      <c r="N11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777 c astronomic object, in days?</v>
      </c>
    </row>
    <row r="113" spans="1:14" x14ac:dyDescent="0.3">
      <c r="A113" t="s">
        <v>1019</v>
      </c>
      <c r="B113" t="s">
        <v>1020</v>
      </c>
      <c r="C113" t="s">
        <v>201</v>
      </c>
      <c r="D113" t="s">
        <v>917</v>
      </c>
      <c r="E113" t="s">
        <v>1593</v>
      </c>
      <c r="F113" t="s">
        <v>1021</v>
      </c>
      <c r="G113">
        <f>ROUND(astronomy_orbitalPeriods[[#This Row],[value]],2)</f>
        <v>4.95</v>
      </c>
      <c r="H113" t="s">
        <v>919</v>
      </c>
      <c r="I113" t="s">
        <v>30</v>
      </c>
      <c r="K113" s="3">
        <v>45634.359143518515</v>
      </c>
      <c r="L113" t="s">
        <v>1594</v>
      </c>
      <c r="M113">
        <f>COUNTIF(B:B,B113)</f>
        <v>1</v>
      </c>
      <c r="N11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WASP-7b astronomic object, in days?</v>
      </c>
    </row>
    <row r="114" spans="1:14" x14ac:dyDescent="0.3">
      <c r="A114" t="s">
        <v>1004</v>
      </c>
      <c r="B114" t="s">
        <v>1005</v>
      </c>
      <c r="C114" t="s">
        <v>201</v>
      </c>
      <c r="D114" t="s">
        <v>917</v>
      </c>
      <c r="E114" t="s">
        <v>1593</v>
      </c>
      <c r="F114" t="s">
        <v>1006</v>
      </c>
      <c r="G114">
        <f>ROUND(astronomy_orbitalPeriods[[#This Row],[value]],2)</f>
        <v>1183</v>
      </c>
      <c r="H114" t="s">
        <v>919</v>
      </c>
      <c r="I114" t="s">
        <v>29</v>
      </c>
      <c r="K114" s="3">
        <v>45634.359317129631</v>
      </c>
      <c r="L114" t="s">
        <v>1594</v>
      </c>
      <c r="M114">
        <f>COUNTIF(B:B,B114)</f>
        <v>1</v>
      </c>
      <c r="N11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2039 b astronomic object, in days?</v>
      </c>
    </row>
    <row r="115" spans="1:14" x14ac:dyDescent="0.3">
      <c r="A115" t="s">
        <v>1387</v>
      </c>
      <c r="B115" t="s">
        <v>1388</v>
      </c>
      <c r="C115" t="s">
        <v>201</v>
      </c>
      <c r="D115" t="s">
        <v>917</v>
      </c>
      <c r="E115" t="s">
        <v>1593</v>
      </c>
      <c r="F115" t="s">
        <v>1389</v>
      </c>
      <c r="G115">
        <f>ROUND(astronomy_orbitalPeriods[[#This Row],[value]],2)</f>
        <v>3507</v>
      </c>
      <c r="H115" t="s">
        <v>919</v>
      </c>
      <c r="I115" t="s">
        <v>28</v>
      </c>
      <c r="K115" s="3">
        <v>45634.359375</v>
      </c>
      <c r="L115" t="s">
        <v>1594</v>
      </c>
      <c r="M115">
        <f>COUNTIF(B:B,B115)</f>
        <v>1</v>
      </c>
      <c r="N11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832 b astronomic object, in days?</v>
      </c>
    </row>
    <row r="116" spans="1:14" x14ac:dyDescent="0.3">
      <c r="A116" t="s">
        <v>1183</v>
      </c>
      <c r="B116" t="s">
        <v>1184</v>
      </c>
      <c r="C116" t="s">
        <v>201</v>
      </c>
      <c r="D116" t="s">
        <v>917</v>
      </c>
      <c r="E116" t="s">
        <v>1593</v>
      </c>
      <c r="F116" t="s">
        <v>1185</v>
      </c>
      <c r="G116">
        <f>ROUND(astronomy_orbitalPeriods[[#This Row],[value]],2)</f>
        <v>577.9</v>
      </c>
      <c r="H116" t="s">
        <v>919</v>
      </c>
      <c r="I116" t="s">
        <v>34</v>
      </c>
      <c r="K116" s="3">
        <v>45634.359537037039</v>
      </c>
      <c r="L116" t="s">
        <v>1594</v>
      </c>
      <c r="M116">
        <f>COUNTIF(B:B,B116)</f>
        <v>1</v>
      </c>
      <c r="N11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20782 b astronomic object, in days?</v>
      </c>
    </row>
    <row r="117" spans="1:14" x14ac:dyDescent="0.3">
      <c r="A117" t="s">
        <v>1396</v>
      </c>
      <c r="B117" t="s">
        <v>1397</v>
      </c>
      <c r="C117" t="s">
        <v>201</v>
      </c>
      <c r="D117" t="s">
        <v>917</v>
      </c>
      <c r="E117" t="s">
        <v>1593</v>
      </c>
      <c r="F117" t="s">
        <v>1398</v>
      </c>
      <c r="G117">
        <f>ROUND(astronomy_orbitalPeriods[[#This Row],[value]],2)</f>
        <v>3.52</v>
      </c>
      <c r="H117" t="s">
        <v>919</v>
      </c>
      <c r="I117" t="s">
        <v>33</v>
      </c>
      <c r="K117" s="3">
        <v>45634.359629629631</v>
      </c>
      <c r="L117" t="s">
        <v>1594</v>
      </c>
      <c r="M117">
        <f>COUNTIF(B:B,B117)</f>
        <v>1</v>
      </c>
      <c r="N11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209458 b astronomic object, in days?</v>
      </c>
    </row>
    <row r="118" spans="1:14" x14ac:dyDescent="0.3">
      <c r="A118" t="s">
        <v>959</v>
      </c>
      <c r="B118" t="s">
        <v>960</v>
      </c>
      <c r="C118" t="s">
        <v>201</v>
      </c>
      <c r="D118" t="s">
        <v>917</v>
      </c>
      <c r="E118" t="s">
        <v>1593</v>
      </c>
      <c r="F118" t="s">
        <v>961</v>
      </c>
      <c r="G118">
        <f>ROUND(astronomy_orbitalPeriods[[#This Row],[value]],2)</f>
        <v>118.45</v>
      </c>
      <c r="H118" t="s">
        <v>919</v>
      </c>
      <c r="I118" t="s">
        <v>28</v>
      </c>
      <c r="K118" s="3">
        <v>45634.359872685185</v>
      </c>
      <c r="L118" t="s">
        <v>1594</v>
      </c>
      <c r="M118">
        <f>COUNTIF(B:B,B118)</f>
        <v>1</v>
      </c>
      <c r="N11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216770 b astronomic object, in days?</v>
      </c>
    </row>
    <row r="119" spans="1:14" x14ac:dyDescent="0.3">
      <c r="A119" t="s">
        <v>1477</v>
      </c>
      <c r="B119" t="s">
        <v>1478</v>
      </c>
      <c r="C119" t="s">
        <v>201</v>
      </c>
      <c r="D119" t="s">
        <v>917</v>
      </c>
      <c r="E119" t="s">
        <v>1593</v>
      </c>
      <c r="F119" t="s">
        <v>1479</v>
      </c>
      <c r="G119">
        <f>ROUND(astronomy_orbitalPeriods[[#This Row],[value]],2)</f>
        <v>7.13</v>
      </c>
      <c r="H119" t="s">
        <v>919</v>
      </c>
      <c r="I119" t="s">
        <v>34</v>
      </c>
      <c r="K119" s="3">
        <v>45634.359895833331</v>
      </c>
      <c r="L119" t="s">
        <v>1594</v>
      </c>
      <c r="M119">
        <f>COUNTIF(B:B,B119)</f>
        <v>1</v>
      </c>
      <c r="N11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217107 b astronomic object, in days?</v>
      </c>
    </row>
    <row r="120" spans="1:14" x14ac:dyDescent="0.3">
      <c r="A120" t="s">
        <v>1372</v>
      </c>
      <c r="B120" t="s">
        <v>1373</v>
      </c>
      <c r="C120" t="s">
        <v>201</v>
      </c>
      <c r="D120" t="s">
        <v>917</v>
      </c>
      <c r="E120" t="s">
        <v>1593</v>
      </c>
      <c r="F120" t="s">
        <v>1374</v>
      </c>
      <c r="G120">
        <f>ROUND(astronomy_orbitalPeriods[[#This Row],[value]],2)</f>
        <v>3150</v>
      </c>
      <c r="H120" t="s">
        <v>919</v>
      </c>
      <c r="I120" t="s">
        <v>34</v>
      </c>
      <c r="K120" s="3">
        <v>45634.359907407408</v>
      </c>
      <c r="L120" t="s">
        <v>1594</v>
      </c>
      <c r="M120">
        <f>COUNTIF(B:B,B120)</f>
        <v>1</v>
      </c>
      <c r="N12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217107 c astronomic object, in days?</v>
      </c>
    </row>
    <row r="121" spans="1:14" x14ac:dyDescent="0.3">
      <c r="A121" t="s">
        <v>1162</v>
      </c>
      <c r="B121" t="s">
        <v>1163</v>
      </c>
      <c r="C121" t="s">
        <v>201</v>
      </c>
      <c r="D121" t="s">
        <v>917</v>
      </c>
      <c r="E121" t="s">
        <v>1593</v>
      </c>
      <c r="F121" t="s">
        <v>1164</v>
      </c>
      <c r="G121">
        <f>ROUND(astronomy_orbitalPeriods[[#This Row],[value]],2)</f>
        <v>171667.5</v>
      </c>
      <c r="H121" t="s">
        <v>919</v>
      </c>
      <c r="I121" t="s">
        <v>26</v>
      </c>
      <c r="K121" s="3">
        <v>45634.36</v>
      </c>
      <c r="L121" t="s">
        <v>1594</v>
      </c>
      <c r="M121">
        <f>COUNTIF(B:B,B121)</f>
        <v>1</v>
      </c>
      <c r="N12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HR 8799 b astronomic object, in days?</v>
      </c>
    </row>
    <row r="122" spans="1:14" x14ac:dyDescent="0.3">
      <c r="A122" t="s">
        <v>1305</v>
      </c>
      <c r="B122" t="s">
        <v>1306</v>
      </c>
      <c r="C122" t="s">
        <v>201</v>
      </c>
      <c r="D122" t="s">
        <v>917</v>
      </c>
      <c r="E122" t="s">
        <v>1593</v>
      </c>
      <c r="F122" t="s">
        <v>1307</v>
      </c>
      <c r="G122">
        <f>ROUND(astronomy_orbitalPeriods[[#This Row],[value]],2)</f>
        <v>83255.09</v>
      </c>
      <c r="H122" t="s">
        <v>919</v>
      </c>
      <c r="I122" t="s">
        <v>26</v>
      </c>
      <c r="K122" s="3">
        <v>45634.360011574077</v>
      </c>
      <c r="L122" t="s">
        <v>1594</v>
      </c>
      <c r="M122">
        <f>COUNTIF(B:B,B122)</f>
        <v>1</v>
      </c>
      <c r="N12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HR 8799 c astronomic object, in days?</v>
      </c>
    </row>
    <row r="123" spans="1:14" x14ac:dyDescent="0.3">
      <c r="A123" t="s">
        <v>1261</v>
      </c>
      <c r="B123" t="s">
        <v>1262</v>
      </c>
      <c r="C123" t="s">
        <v>201</v>
      </c>
      <c r="D123" t="s">
        <v>917</v>
      </c>
      <c r="E123" t="s">
        <v>1593</v>
      </c>
      <c r="F123" t="s">
        <v>1263</v>
      </c>
      <c r="G123">
        <f>ROUND(astronomy_orbitalPeriods[[#This Row],[value]],2)</f>
        <v>41627.54</v>
      </c>
      <c r="H123" t="s">
        <v>919</v>
      </c>
      <c r="I123" t="s">
        <v>17</v>
      </c>
      <c r="K123" s="3">
        <v>45634.360023148147</v>
      </c>
      <c r="L123" t="s">
        <v>1594</v>
      </c>
      <c r="M123">
        <f>COUNTIF(B:B,B123)</f>
        <v>1</v>
      </c>
      <c r="N12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HR 8799 d astronomic object, in days?</v>
      </c>
    </row>
    <row r="124" spans="1:14" x14ac:dyDescent="0.3">
      <c r="A124" t="s">
        <v>1545</v>
      </c>
      <c r="B124" t="s">
        <v>1546</v>
      </c>
      <c r="C124" t="s">
        <v>201</v>
      </c>
      <c r="D124" t="s">
        <v>917</v>
      </c>
      <c r="E124" t="s">
        <v>1593</v>
      </c>
      <c r="F124" t="s">
        <v>1547</v>
      </c>
      <c r="G124">
        <f>ROUND(astronomy_orbitalPeriods[[#This Row],[value]],2)</f>
        <v>20815.599999999999</v>
      </c>
      <c r="H124" t="s">
        <v>919</v>
      </c>
      <c r="I124" t="s">
        <v>28</v>
      </c>
      <c r="K124" s="3">
        <v>45634.360034722224</v>
      </c>
      <c r="L124" t="s">
        <v>1594</v>
      </c>
      <c r="M124">
        <f>COUNTIF(B:B,B124)</f>
        <v>1</v>
      </c>
      <c r="N12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HR 8799 e astronomic object, in days?</v>
      </c>
    </row>
    <row r="125" spans="1:14" x14ac:dyDescent="0.3">
      <c r="A125" t="s">
        <v>1094</v>
      </c>
      <c r="B125" t="s">
        <v>1095</v>
      </c>
      <c r="C125" t="s">
        <v>201</v>
      </c>
      <c r="D125" t="s">
        <v>917</v>
      </c>
      <c r="E125" t="s">
        <v>1593</v>
      </c>
      <c r="F125" t="s">
        <v>1096</v>
      </c>
      <c r="G125">
        <f>ROUND(astronomy_orbitalPeriods[[#This Row],[value]],2)</f>
        <v>3.09</v>
      </c>
      <c r="H125" t="s">
        <v>919</v>
      </c>
      <c r="I125" t="s">
        <v>17</v>
      </c>
      <c r="K125" s="3">
        <v>45634.360069444447</v>
      </c>
      <c r="L125" t="s">
        <v>1594</v>
      </c>
      <c r="M125">
        <f>COUNTIF(B:B,B125)</f>
        <v>1</v>
      </c>
      <c r="N12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219134 b astronomic object, in days?</v>
      </c>
    </row>
    <row r="126" spans="1:14" x14ac:dyDescent="0.3">
      <c r="A126" t="s">
        <v>1156</v>
      </c>
      <c r="B126" t="s">
        <v>1157</v>
      </c>
      <c r="C126" t="s">
        <v>201</v>
      </c>
      <c r="D126" t="s">
        <v>917</v>
      </c>
      <c r="E126" t="s">
        <v>1593</v>
      </c>
      <c r="F126" t="s">
        <v>1158</v>
      </c>
      <c r="G126">
        <f>ROUND(astronomy_orbitalPeriods[[#This Row],[value]],2)</f>
        <v>26.69</v>
      </c>
      <c r="H126" t="s">
        <v>919</v>
      </c>
      <c r="I126" t="s">
        <v>29</v>
      </c>
      <c r="K126" s="3">
        <v>45634.360347222224</v>
      </c>
      <c r="L126" t="s">
        <v>1594</v>
      </c>
      <c r="M126">
        <f>COUNTIF(B:B,B126)</f>
        <v>1</v>
      </c>
      <c r="N12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224693 b astronomic object, in days?</v>
      </c>
    </row>
    <row r="127" spans="1:14" x14ac:dyDescent="0.3">
      <c r="A127" t="s">
        <v>1214</v>
      </c>
      <c r="B127" t="s">
        <v>1215</v>
      </c>
      <c r="C127" t="s">
        <v>201</v>
      </c>
      <c r="D127" t="s">
        <v>917</v>
      </c>
      <c r="E127" t="s">
        <v>1593</v>
      </c>
      <c r="F127" t="s">
        <v>1216</v>
      </c>
      <c r="G127">
        <f>ROUND(astronomy_orbitalPeriods[[#This Row],[value]],2)</f>
        <v>1211.17</v>
      </c>
      <c r="H127" t="s">
        <v>919</v>
      </c>
      <c r="I127" t="s">
        <v>28</v>
      </c>
      <c r="K127" s="3">
        <v>45634.360405092593</v>
      </c>
      <c r="L127" t="s">
        <v>1594</v>
      </c>
      <c r="M127">
        <f>COUNTIF(B:B,B127)</f>
        <v>1</v>
      </c>
      <c r="N12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23127 b astronomic object, in days?</v>
      </c>
    </row>
    <row r="128" spans="1:14" x14ac:dyDescent="0.3">
      <c r="A128" t="s">
        <v>1046</v>
      </c>
      <c r="B128" t="s">
        <v>1047</v>
      </c>
      <c r="C128" t="s">
        <v>201</v>
      </c>
      <c r="D128" t="s">
        <v>917</v>
      </c>
      <c r="E128" t="s">
        <v>1593</v>
      </c>
      <c r="F128" t="s">
        <v>1048</v>
      </c>
      <c r="G128">
        <f>ROUND(astronomy_orbitalPeriods[[#This Row],[value]],2)</f>
        <v>385.9</v>
      </c>
      <c r="H128" t="s">
        <v>919</v>
      </c>
      <c r="I128" t="s">
        <v>124</v>
      </c>
      <c r="K128" s="3">
        <v>45634.36078703704</v>
      </c>
      <c r="L128" t="s">
        <v>1594</v>
      </c>
      <c r="M128">
        <f>COUNTIF(B:B,B128)</f>
        <v>1</v>
      </c>
      <c r="N12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28185 b astronomic object, in days?</v>
      </c>
    </row>
    <row r="129" spans="1:14" x14ac:dyDescent="0.3">
      <c r="A129" t="s">
        <v>1037</v>
      </c>
      <c r="B129" t="s">
        <v>1038</v>
      </c>
      <c r="C129" t="s">
        <v>201</v>
      </c>
      <c r="D129" t="s">
        <v>917</v>
      </c>
      <c r="E129" t="s">
        <v>1593</v>
      </c>
      <c r="F129" t="s">
        <v>1039</v>
      </c>
      <c r="G129">
        <f>ROUND(astronomy_orbitalPeriods[[#This Row],[value]],2)</f>
        <v>8.7799999999999994</v>
      </c>
      <c r="H129" t="s">
        <v>919</v>
      </c>
      <c r="I129" t="s">
        <v>34</v>
      </c>
      <c r="K129" s="3">
        <v>45634.360868055555</v>
      </c>
      <c r="L129" t="s">
        <v>1594</v>
      </c>
      <c r="M129">
        <f>COUNTIF(B:B,B129)</f>
        <v>1</v>
      </c>
      <c r="N12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176 b astronomic object, in days?</v>
      </c>
    </row>
    <row r="130" spans="1:14" x14ac:dyDescent="0.3">
      <c r="A130" t="s">
        <v>1548</v>
      </c>
      <c r="B130" t="s">
        <v>1549</v>
      </c>
      <c r="C130" t="s">
        <v>201</v>
      </c>
      <c r="D130" t="s">
        <v>917</v>
      </c>
      <c r="E130" t="s">
        <v>1593</v>
      </c>
      <c r="F130" t="s">
        <v>1550</v>
      </c>
      <c r="G130">
        <f>ROUND(astronomy_orbitalPeriods[[#This Row],[value]],2)</f>
        <v>154.38</v>
      </c>
      <c r="H130" t="s">
        <v>919</v>
      </c>
      <c r="I130" t="s">
        <v>29</v>
      </c>
      <c r="K130" s="3">
        <v>45634.36136574074</v>
      </c>
      <c r="L130" t="s">
        <v>1594</v>
      </c>
      <c r="M130">
        <f>COUNTIF(B:B,B130)</f>
        <v>1</v>
      </c>
      <c r="N13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37124 b astronomic object, in days?</v>
      </c>
    </row>
    <row r="131" spans="1:14" x14ac:dyDescent="0.3">
      <c r="A131" t="s">
        <v>1542</v>
      </c>
      <c r="B131" t="s">
        <v>1543</v>
      </c>
      <c r="C131" t="s">
        <v>201</v>
      </c>
      <c r="D131" t="s">
        <v>917</v>
      </c>
      <c r="E131" t="s">
        <v>1593</v>
      </c>
      <c r="F131" t="s">
        <v>1544</v>
      </c>
      <c r="G131">
        <f>ROUND(astronomy_orbitalPeriods[[#This Row],[value]],2)</f>
        <v>14.31</v>
      </c>
      <c r="H131" t="s">
        <v>919</v>
      </c>
      <c r="I131" t="s">
        <v>29</v>
      </c>
      <c r="K131" s="3">
        <v>45634.361458333333</v>
      </c>
      <c r="L131" t="s">
        <v>1594</v>
      </c>
      <c r="M131">
        <f>COUNTIF(B:B,B131)</f>
        <v>1</v>
      </c>
      <c r="N13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38529 b astronomic object, in days?</v>
      </c>
    </row>
    <row r="132" spans="1:14" x14ac:dyDescent="0.3">
      <c r="A132" t="s">
        <v>1082</v>
      </c>
      <c r="B132" t="s">
        <v>1083</v>
      </c>
      <c r="C132" t="s">
        <v>201</v>
      </c>
      <c r="D132" t="s">
        <v>917</v>
      </c>
      <c r="E132" t="s">
        <v>1593</v>
      </c>
      <c r="F132" t="s">
        <v>1084</v>
      </c>
      <c r="G132">
        <f>ROUND(astronomy_orbitalPeriods[[#This Row],[value]],2)</f>
        <v>4.3099999999999996</v>
      </c>
      <c r="H132" t="s">
        <v>919</v>
      </c>
      <c r="I132" t="s">
        <v>29</v>
      </c>
      <c r="K132" s="3">
        <v>45634.361585648148</v>
      </c>
      <c r="L132" t="s">
        <v>1594</v>
      </c>
      <c r="M132">
        <f>COUNTIF(B:B,B132)</f>
        <v>1</v>
      </c>
      <c r="N13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40307 b astronomic object, in days?</v>
      </c>
    </row>
    <row r="133" spans="1:14" x14ac:dyDescent="0.3">
      <c r="A133" t="s">
        <v>1193</v>
      </c>
      <c r="B133" t="s">
        <v>1194</v>
      </c>
      <c r="C133" t="s">
        <v>201</v>
      </c>
      <c r="D133" t="s">
        <v>917</v>
      </c>
      <c r="E133" t="s">
        <v>1593</v>
      </c>
      <c r="F133" t="s">
        <v>1195</v>
      </c>
      <c r="G133">
        <f>ROUND(astronomy_orbitalPeriods[[#This Row],[value]],2)</f>
        <v>20.43</v>
      </c>
      <c r="H133" t="s">
        <v>919</v>
      </c>
      <c r="I133" t="s">
        <v>29</v>
      </c>
      <c r="K133" s="3">
        <v>45634.361608796295</v>
      </c>
      <c r="L133" t="s">
        <v>1594</v>
      </c>
      <c r="M133">
        <f>COUNTIF(B:B,B133)</f>
        <v>1</v>
      </c>
      <c r="N13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40307 d astronomic object, in days?</v>
      </c>
    </row>
    <row r="134" spans="1:14" x14ac:dyDescent="0.3">
      <c r="A134" t="s">
        <v>1085</v>
      </c>
      <c r="B134" t="s">
        <v>1086</v>
      </c>
      <c r="C134" t="s">
        <v>201</v>
      </c>
      <c r="D134" t="s">
        <v>917</v>
      </c>
      <c r="E134" t="s">
        <v>1593</v>
      </c>
      <c r="F134" t="s">
        <v>1087</v>
      </c>
      <c r="G134">
        <f>ROUND(astronomy_orbitalPeriods[[#This Row],[value]],2)</f>
        <v>832.97</v>
      </c>
      <c r="H134" t="s">
        <v>919</v>
      </c>
      <c r="I134" t="s">
        <v>30</v>
      </c>
      <c r="K134" s="3">
        <v>45634.36173611111</v>
      </c>
      <c r="L134" t="s">
        <v>1594</v>
      </c>
      <c r="M134">
        <f>COUNTIF(B:B,B134)</f>
        <v>1</v>
      </c>
      <c r="N13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Xolotlan astronomic object, in days?</v>
      </c>
    </row>
    <row r="135" spans="1:14" x14ac:dyDescent="0.3">
      <c r="A135" t="s">
        <v>950</v>
      </c>
      <c r="B135" t="s">
        <v>951</v>
      </c>
      <c r="C135" t="s">
        <v>201</v>
      </c>
      <c r="D135" t="s">
        <v>917</v>
      </c>
      <c r="E135" t="s">
        <v>1593</v>
      </c>
      <c r="F135" t="s">
        <v>952</v>
      </c>
      <c r="G135">
        <f>ROUND(astronomy_orbitalPeriods[[#This Row],[value]],2)</f>
        <v>15.56</v>
      </c>
      <c r="H135" t="s">
        <v>919</v>
      </c>
      <c r="I135" t="s">
        <v>29</v>
      </c>
      <c r="K135" s="3">
        <v>45634.361793981479</v>
      </c>
      <c r="L135" t="s">
        <v>1594</v>
      </c>
      <c r="M135">
        <f>COUNTIF(B:B,B135)</f>
        <v>1</v>
      </c>
      <c r="N13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4308 b astronomic object, in days?</v>
      </c>
    </row>
    <row r="136" spans="1:14" x14ac:dyDescent="0.3">
      <c r="A136" t="s">
        <v>1390</v>
      </c>
      <c r="B136" t="s">
        <v>1391</v>
      </c>
      <c r="C136" t="s">
        <v>201</v>
      </c>
      <c r="D136" t="s">
        <v>917</v>
      </c>
      <c r="E136" t="s">
        <v>1593</v>
      </c>
      <c r="F136" t="s">
        <v>1392</v>
      </c>
      <c r="G136">
        <f>ROUND(astronomy_orbitalPeriods[[#This Row],[value]],2)</f>
        <v>31.56</v>
      </c>
      <c r="H136" t="s">
        <v>919</v>
      </c>
      <c r="I136" t="s">
        <v>34</v>
      </c>
      <c r="K136" s="3">
        <v>45634.362650462965</v>
      </c>
      <c r="L136" t="s">
        <v>1594</v>
      </c>
      <c r="M136">
        <f>COUNTIF(B:B,B136)</f>
        <v>1</v>
      </c>
      <c r="N13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69830 c astronomic object, in days?</v>
      </c>
    </row>
    <row r="137" spans="1:14" x14ac:dyDescent="0.3">
      <c r="A137" t="s">
        <v>1369</v>
      </c>
      <c r="B137" t="s">
        <v>1370</v>
      </c>
      <c r="C137" t="s">
        <v>201</v>
      </c>
      <c r="D137" t="s">
        <v>917</v>
      </c>
      <c r="E137" t="s">
        <v>1593</v>
      </c>
      <c r="F137" t="s">
        <v>1371</v>
      </c>
      <c r="G137">
        <f>ROUND(astronomy_orbitalPeriods[[#This Row],[value]],2)</f>
        <v>197</v>
      </c>
      <c r="H137" t="s">
        <v>919</v>
      </c>
      <c r="I137" t="s">
        <v>34</v>
      </c>
      <c r="K137" s="3">
        <v>45634.362662037034</v>
      </c>
      <c r="L137" t="s">
        <v>1594</v>
      </c>
      <c r="M137">
        <f>COUNTIF(B:B,B137)</f>
        <v>1</v>
      </c>
      <c r="N13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69830 d astronomic object, in days?</v>
      </c>
    </row>
    <row r="138" spans="1:14" x14ac:dyDescent="0.3">
      <c r="A138" t="s">
        <v>1357</v>
      </c>
      <c r="B138" t="s">
        <v>1358</v>
      </c>
      <c r="C138" t="s">
        <v>201</v>
      </c>
      <c r="D138" t="s">
        <v>917</v>
      </c>
      <c r="E138" t="s">
        <v>1593</v>
      </c>
      <c r="F138" t="s">
        <v>1359</v>
      </c>
      <c r="G138">
        <f>ROUND(astronomy_orbitalPeriods[[#This Row],[value]],2)</f>
        <v>111.43</v>
      </c>
      <c r="H138" t="s">
        <v>919</v>
      </c>
      <c r="I138" t="s">
        <v>35</v>
      </c>
      <c r="K138" s="3">
        <v>45634.363136574073</v>
      </c>
      <c r="L138" t="s">
        <v>1594</v>
      </c>
      <c r="M138">
        <f>COUNTIF(B:B,B138)</f>
        <v>1</v>
      </c>
      <c r="N13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80606 b astronomic object, in days?</v>
      </c>
    </row>
    <row r="139" spans="1:14" x14ac:dyDescent="0.3">
      <c r="A139" t="s">
        <v>1028</v>
      </c>
      <c r="B139" t="s">
        <v>1029</v>
      </c>
      <c r="C139" t="s">
        <v>201</v>
      </c>
      <c r="D139" t="s">
        <v>917</v>
      </c>
      <c r="E139" t="s">
        <v>1593</v>
      </c>
      <c r="F139" t="s">
        <v>1030</v>
      </c>
      <c r="G139">
        <f>ROUND(astronomy_orbitalPeriods[[#This Row],[value]],2)</f>
        <v>143.58000000000001</v>
      </c>
      <c r="H139" t="s">
        <v>919</v>
      </c>
      <c r="I139" t="s">
        <v>30</v>
      </c>
      <c r="K139" s="3">
        <v>45634.363622685189</v>
      </c>
      <c r="L139" t="s">
        <v>1594</v>
      </c>
      <c r="M139">
        <f>COUNTIF(B:B,B139)</f>
        <v>1</v>
      </c>
      <c r="N13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93093 b astronomic object, in days?</v>
      </c>
    </row>
    <row r="140" spans="1:14" x14ac:dyDescent="0.3">
      <c r="A140" t="s">
        <v>1108</v>
      </c>
      <c r="B140" t="s">
        <v>1109</v>
      </c>
      <c r="C140" t="s">
        <v>201</v>
      </c>
      <c r="D140" t="s">
        <v>917</v>
      </c>
      <c r="E140" t="s">
        <v>1593</v>
      </c>
      <c r="F140" t="s">
        <v>1110</v>
      </c>
      <c r="G140">
        <f>ROUND(astronomy_orbitalPeriods[[#This Row],[value]],2)</f>
        <v>498.9</v>
      </c>
      <c r="H140" t="s">
        <v>919</v>
      </c>
      <c r="I140" t="s">
        <v>29</v>
      </c>
      <c r="K140" s="3">
        <v>45634.363877314812</v>
      </c>
      <c r="L140" t="s">
        <v>1594</v>
      </c>
      <c r="M140">
        <f>COUNTIF(B:B,B140)</f>
        <v>1</v>
      </c>
      <c r="N14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96167 b astronomic object, in days?</v>
      </c>
    </row>
    <row r="141" spans="1:14" x14ac:dyDescent="0.3">
      <c r="A141" t="s">
        <v>980</v>
      </c>
      <c r="B141" t="s">
        <v>981</v>
      </c>
      <c r="C141" t="s">
        <v>201</v>
      </c>
      <c r="D141" t="s">
        <v>917</v>
      </c>
      <c r="E141" t="s">
        <v>1593</v>
      </c>
      <c r="F141" t="s">
        <v>982</v>
      </c>
      <c r="G141">
        <f>ROUND(astronomy_orbitalPeriods[[#This Row],[value]],2)</f>
        <v>5.72</v>
      </c>
      <c r="H141" t="s">
        <v>919</v>
      </c>
      <c r="I141" t="s">
        <v>30</v>
      </c>
      <c r="K141" s="3">
        <v>45634.364074074074</v>
      </c>
      <c r="L141" t="s">
        <v>1594</v>
      </c>
      <c r="M141">
        <f>COUNTIF(B:B,B141)</f>
        <v>1</v>
      </c>
      <c r="N14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WASP-107b astronomic object, in days?</v>
      </c>
    </row>
    <row r="142" spans="1:14" x14ac:dyDescent="0.3">
      <c r="A142" t="s">
        <v>1196</v>
      </c>
      <c r="B142" t="s">
        <v>1197</v>
      </c>
      <c r="C142" t="s">
        <v>201</v>
      </c>
      <c r="D142" t="s">
        <v>917</v>
      </c>
      <c r="E142" t="s">
        <v>1593</v>
      </c>
      <c r="F142" t="s">
        <v>1198</v>
      </c>
      <c r="G142">
        <f>ROUND(astronomy_orbitalPeriods[[#This Row],[value]],2)</f>
        <v>0.94</v>
      </c>
      <c r="H142" t="s">
        <v>919</v>
      </c>
      <c r="I142" t="s">
        <v>16</v>
      </c>
      <c r="K142" s="3">
        <v>45634.36409722222</v>
      </c>
      <c r="L142" t="s">
        <v>1594</v>
      </c>
      <c r="M142">
        <f>COUNTIF(B:B,B142)</f>
        <v>1</v>
      </c>
      <c r="N14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WASP-18b astronomic object, in days?</v>
      </c>
    </row>
    <row r="143" spans="1:14" x14ac:dyDescent="0.3">
      <c r="A143" t="s">
        <v>1465</v>
      </c>
      <c r="B143" t="s">
        <v>1466</v>
      </c>
      <c r="C143" t="s">
        <v>201</v>
      </c>
      <c r="D143" t="s">
        <v>917</v>
      </c>
      <c r="E143" t="s">
        <v>1593</v>
      </c>
      <c r="F143" t="s">
        <v>1467</v>
      </c>
      <c r="G143">
        <f>ROUND(astronomy_orbitalPeriods[[#This Row],[value]],2)</f>
        <v>3.03</v>
      </c>
      <c r="H143" t="s">
        <v>919</v>
      </c>
      <c r="I143" t="s">
        <v>108</v>
      </c>
      <c r="K143" s="3">
        <v>45634.506840277776</v>
      </c>
      <c r="L143" t="s">
        <v>1594</v>
      </c>
      <c r="M143">
        <f>COUNTIF(B:B,B143)</f>
        <v>1</v>
      </c>
      <c r="N14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TrES-1b astronomic object, in days?</v>
      </c>
    </row>
    <row r="144" spans="1:14" x14ac:dyDescent="0.3">
      <c r="A144" t="s">
        <v>1401</v>
      </c>
      <c r="B144" t="s">
        <v>1402</v>
      </c>
      <c r="C144" t="s">
        <v>201</v>
      </c>
      <c r="D144" t="s">
        <v>917</v>
      </c>
      <c r="E144" t="s">
        <v>1593</v>
      </c>
      <c r="F144" t="s">
        <v>1403</v>
      </c>
      <c r="G144">
        <f>ROUND(astronomy_orbitalPeriods[[#This Row],[value]],2)</f>
        <v>1.63</v>
      </c>
      <c r="H144" t="s">
        <v>919</v>
      </c>
      <c r="I144" t="s">
        <v>35</v>
      </c>
      <c r="K144" s="3">
        <v>45634.78496527778</v>
      </c>
      <c r="L144" t="s">
        <v>1594</v>
      </c>
      <c r="M144">
        <f>COUNTIF(B:B,B144)</f>
        <v>1</v>
      </c>
      <c r="N14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GJ 1132b astronomic object, in days?</v>
      </c>
    </row>
    <row r="145" spans="1:14" x14ac:dyDescent="0.3">
      <c r="A145" t="s">
        <v>1153</v>
      </c>
      <c r="B145" t="s">
        <v>1154</v>
      </c>
      <c r="C145" t="s">
        <v>201</v>
      </c>
      <c r="D145" t="s">
        <v>917</v>
      </c>
      <c r="E145" t="s">
        <v>1593</v>
      </c>
      <c r="F145" t="s">
        <v>1155</v>
      </c>
      <c r="G145">
        <f>ROUND(astronomy_orbitalPeriods[[#This Row],[value]],2)</f>
        <v>1.58</v>
      </c>
      <c r="H145" t="s">
        <v>919</v>
      </c>
      <c r="I145" t="s">
        <v>114</v>
      </c>
      <c r="K145" s="3">
        <v>45634.785034722219</v>
      </c>
      <c r="L145" t="s">
        <v>1594</v>
      </c>
      <c r="M145">
        <f>COUNTIF(B:B,B145)</f>
        <v>1</v>
      </c>
      <c r="N14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Enaiposha astronomic object, in days?</v>
      </c>
    </row>
    <row r="146" spans="1:14" x14ac:dyDescent="0.3">
      <c r="A146" t="s">
        <v>1524</v>
      </c>
      <c r="B146" t="s">
        <v>1525</v>
      </c>
      <c r="C146" t="s">
        <v>201</v>
      </c>
      <c r="D146" t="s">
        <v>917</v>
      </c>
      <c r="E146" t="s">
        <v>1593</v>
      </c>
      <c r="F146" t="s">
        <v>1526</v>
      </c>
      <c r="G146">
        <f>ROUND(astronomy_orbitalPeriods[[#This Row],[value]],2)</f>
        <v>25.63</v>
      </c>
      <c r="H146" t="s">
        <v>919</v>
      </c>
      <c r="I146" t="s">
        <v>30</v>
      </c>
      <c r="K146" s="3">
        <v>45634.785127314812</v>
      </c>
      <c r="L146" t="s">
        <v>1594</v>
      </c>
      <c r="M146">
        <f>COUNTIF(B:B,B146)</f>
        <v>1</v>
      </c>
      <c r="N14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163 c astronomic object, in days?</v>
      </c>
    </row>
    <row r="147" spans="1:14" x14ac:dyDescent="0.3">
      <c r="A147" t="s">
        <v>932</v>
      </c>
      <c r="B147" t="s">
        <v>933</v>
      </c>
      <c r="C147" t="s">
        <v>201</v>
      </c>
      <c r="D147" t="s">
        <v>917</v>
      </c>
      <c r="E147" t="s">
        <v>1593</v>
      </c>
      <c r="F147" t="s">
        <v>934</v>
      </c>
      <c r="G147">
        <f>ROUND(astronomy_orbitalPeriods[[#This Row],[value]],2)</f>
        <v>2333</v>
      </c>
      <c r="H147" t="s">
        <v>919</v>
      </c>
      <c r="I147" t="s">
        <v>29</v>
      </c>
      <c r="K147" s="3">
        <v>45634.785162037035</v>
      </c>
      <c r="L147" t="s">
        <v>1594</v>
      </c>
      <c r="M147">
        <f>COUNTIF(B:B,B147)</f>
        <v>1</v>
      </c>
      <c r="N14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179 b astronomic object, in days?</v>
      </c>
    </row>
    <row r="148" spans="1:14" x14ac:dyDescent="0.3">
      <c r="A148" t="s">
        <v>1462</v>
      </c>
      <c r="B148" t="s">
        <v>1463</v>
      </c>
      <c r="C148" t="s">
        <v>201</v>
      </c>
      <c r="D148" t="s">
        <v>917</v>
      </c>
      <c r="E148" t="s">
        <v>1593</v>
      </c>
      <c r="F148" t="s">
        <v>1464</v>
      </c>
      <c r="G148">
        <f>ROUND(astronomy_orbitalPeriods[[#This Row],[value]],2)</f>
        <v>18.649999999999999</v>
      </c>
      <c r="H148" t="s">
        <v>919</v>
      </c>
      <c r="I148" t="s">
        <v>146</v>
      </c>
      <c r="K148" s="3">
        <v>45634.78528935185</v>
      </c>
      <c r="L148" t="s">
        <v>1594</v>
      </c>
      <c r="M148">
        <f>COUNTIF(B:B,B148)</f>
        <v>1</v>
      </c>
      <c r="N14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Luyten b astronomic object, in days?</v>
      </c>
    </row>
    <row r="149" spans="1:14" x14ac:dyDescent="0.3">
      <c r="A149" t="s">
        <v>1418</v>
      </c>
      <c r="B149" t="s">
        <v>1419</v>
      </c>
      <c r="C149" t="s">
        <v>201</v>
      </c>
      <c r="D149" t="s">
        <v>917</v>
      </c>
      <c r="E149" t="s">
        <v>1593</v>
      </c>
      <c r="F149" t="s">
        <v>1420</v>
      </c>
      <c r="G149">
        <f>ROUND(astronomy_orbitalPeriods[[#This Row],[value]],2)</f>
        <v>692.9</v>
      </c>
      <c r="H149" t="s">
        <v>919</v>
      </c>
      <c r="I149" t="s">
        <v>34</v>
      </c>
      <c r="K149" s="3">
        <v>45634.78533564815</v>
      </c>
      <c r="L149" t="s">
        <v>1594</v>
      </c>
      <c r="M149">
        <f>COUNTIF(B:B,B149)</f>
        <v>1</v>
      </c>
      <c r="N14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317 b astronomic object, in days?</v>
      </c>
    </row>
    <row r="150" spans="1:14" x14ac:dyDescent="0.3">
      <c r="A150" t="s">
        <v>1501</v>
      </c>
      <c r="B150" t="s">
        <v>1502</v>
      </c>
      <c r="C150" t="s">
        <v>201</v>
      </c>
      <c r="D150" t="s">
        <v>917</v>
      </c>
      <c r="E150" t="s">
        <v>1593</v>
      </c>
      <c r="F150" t="s">
        <v>1503</v>
      </c>
      <c r="G150">
        <f>ROUND(astronomy_orbitalPeriods[[#This Row],[value]],2)</f>
        <v>3.34</v>
      </c>
      <c r="H150" t="s">
        <v>919</v>
      </c>
      <c r="I150" t="s">
        <v>29</v>
      </c>
      <c r="K150" s="3">
        <v>45634.785497685189</v>
      </c>
      <c r="L150" t="s">
        <v>1594</v>
      </c>
      <c r="M150">
        <f>COUNTIF(B:B,B150)</f>
        <v>1</v>
      </c>
      <c r="N15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Phailinsiam astronomic object, in days?</v>
      </c>
    </row>
    <row r="151" spans="1:14" x14ac:dyDescent="0.3">
      <c r="A151" t="s">
        <v>1345</v>
      </c>
      <c r="B151" t="s">
        <v>1346</v>
      </c>
      <c r="C151" t="s">
        <v>201</v>
      </c>
      <c r="D151" t="s">
        <v>917</v>
      </c>
      <c r="E151" t="s">
        <v>1593</v>
      </c>
      <c r="F151" t="s">
        <v>1347</v>
      </c>
      <c r="G151">
        <f>ROUND(astronomy_orbitalPeriods[[#This Row],[value]],2)</f>
        <v>2.64</v>
      </c>
      <c r="H151" t="s">
        <v>919</v>
      </c>
      <c r="I151" t="s">
        <v>116</v>
      </c>
      <c r="K151" s="3">
        <v>45634.822488425925</v>
      </c>
      <c r="L151" t="s">
        <v>1594</v>
      </c>
      <c r="M151">
        <f>COUNTIF(B:B,B151)</f>
        <v>1</v>
      </c>
      <c r="N15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Awohali astronomic object, in days?</v>
      </c>
    </row>
    <row r="152" spans="1:14" x14ac:dyDescent="0.3">
      <c r="A152" t="s">
        <v>1016</v>
      </c>
      <c r="B152" t="s">
        <v>1017</v>
      </c>
      <c r="C152" t="s">
        <v>201</v>
      </c>
      <c r="D152" t="s">
        <v>917</v>
      </c>
      <c r="E152" t="s">
        <v>1593</v>
      </c>
      <c r="F152" t="s">
        <v>1018</v>
      </c>
      <c r="G152">
        <f>ROUND(astronomy_orbitalPeriods[[#This Row],[value]],2)</f>
        <v>5.37</v>
      </c>
      <c r="H152" t="s">
        <v>919</v>
      </c>
      <c r="I152" t="s">
        <v>104</v>
      </c>
      <c r="K152" s="3">
        <v>45634.822534722225</v>
      </c>
      <c r="L152" t="s">
        <v>1594</v>
      </c>
      <c r="M152">
        <f>COUNTIF(B:B,B152)</f>
        <v>1</v>
      </c>
      <c r="N15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581 b astronomic object, in days?</v>
      </c>
    </row>
    <row r="153" spans="1:14" x14ac:dyDescent="0.3">
      <c r="A153" t="s">
        <v>1229</v>
      </c>
      <c r="B153" t="s">
        <v>1230</v>
      </c>
      <c r="C153" t="s">
        <v>201</v>
      </c>
      <c r="D153" t="s">
        <v>917</v>
      </c>
      <c r="E153" t="s">
        <v>1593</v>
      </c>
      <c r="F153" t="s">
        <v>1231</v>
      </c>
      <c r="G153">
        <f>ROUND(astronomy_orbitalPeriods[[#This Row],[value]],2)</f>
        <v>3.15</v>
      </c>
      <c r="H153" t="s">
        <v>919</v>
      </c>
      <c r="I153" t="s">
        <v>114</v>
      </c>
      <c r="K153" s="3">
        <v>45634.822569444441</v>
      </c>
      <c r="L153" t="s">
        <v>1594</v>
      </c>
      <c r="M153">
        <f>COUNTIF(B:B,B153)</f>
        <v>1</v>
      </c>
      <c r="N15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581 e astronomic object, in days?</v>
      </c>
    </row>
    <row r="154" spans="1:14" x14ac:dyDescent="0.3">
      <c r="A154" t="s">
        <v>1117</v>
      </c>
      <c r="B154" t="s">
        <v>1118</v>
      </c>
      <c r="C154" t="s">
        <v>201</v>
      </c>
      <c r="D154" t="s">
        <v>917</v>
      </c>
      <c r="E154" t="s">
        <v>1593</v>
      </c>
      <c r="F154" t="s">
        <v>1119</v>
      </c>
      <c r="G154">
        <f>ROUND(astronomy_orbitalPeriods[[#This Row],[value]],2)</f>
        <v>4.6900000000000004</v>
      </c>
      <c r="H154" t="s">
        <v>919</v>
      </c>
      <c r="I154" t="s">
        <v>26</v>
      </c>
      <c r="K154" s="3">
        <v>45634.822604166664</v>
      </c>
      <c r="L154" t="s">
        <v>1594</v>
      </c>
      <c r="M154">
        <f>COUNTIF(B:B,B154)</f>
        <v>1</v>
      </c>
      <c r="N15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674 b astronomic object, in days?</v>
      </c>
    </row>
    <row r="155" spans="1:14" x14ac:dyDescent="0.3">
      <c r="A155" t="s">
        <v>1504</v>
      </c>
      <c r="B155" t="s">
        <v>1505</v>
      </c>
      <c r="C155" t="s">
        <v>201</v>
      </c>
      <c r="D155" t="s">
        <v>917</v>
      </c>
      <c r="E155" t="s">
        <v>1593</v>
      </c>
      <c r="F155" t="s">
        <v>43</v>
      </c>
      <c r="G155">
        <f>ROUND(astronomy_orbitalPeriods[[#This Row],[value]],2)</f>
        <v>1940</v>
      </c>
      <c r="H155" t="s">
        <v>919</v>
      </c>
      <c r="I155" t="s">
        <v>29</v>
      </c>
      <c r="K155" s="3">
        <v>45634.822743055556</v>
      </c>
      <c r="L155" t="s">
        <v>1594</v>
      </c>
      <c r="M155">
        <f>COUNTIF(B:B,B155)</f>
        <v>1</v>
      </c>
      <c r="N15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849 b astronomic object, in days?</v>
      </c>
    </row>
    <row r="156" spans="1:14" x14ac:dyDescent="0.3">
      <c r="A156" t="s">
        <v>1111</v>
      </c>
      <c r="B156" t="s">
        <v>1112</v>
      </c>
      <c r="C156" t="s">
        <v>201</v>
      </c>
      <c r="D156" t="s">
        <v>917</v>
      </c>
      <c r="E156" t="s">
        <v>1593</v>
      </c>
      <c r="F156" t="s">
        <v>1113</v>
      </c>
      <c r="G156">
        <f>ROUND(astronomy_orbitalPeriods[[#This Row],[value]],2)</f>
        <v>61.09</v>
      </c>
      <c r="H156" t="s">
        <v>919</v>
      </c>
      <c r="I156" t="s">
        <v>109</v>
      </c>
      <c r="K156" s="3">
        <v>45634.822766203702</v>
      </c>
      <c r="L156" t="s">
        <v>1594</v>
      </c>
      <c r="M156">
        <f>COUNTIF(B:B,B156)</f>
        <v>1</v>
      </c>
      <c r="N15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876 b astronomic object, in days?</v>
      </c>
    </row>
    <row r="157" spans="1:14" x14ac:dyDescent="0.3">
      <c r="A157" t="s">
        <v>1150</v>
      </c>
      <c r="B157" t="s">
        <v>1151</v>
      </c>
      <c r="C157" t="s">
        <v>201</v>
      </c>
      <c r="D157" t="s">
        <v>917</v>
      </c>
      <c r="E157" t="s">
        <v>1593</v>
      </c>
      <c r="F157" t="s">
        <v>1152</v>
      </c>
      <c r="G157">
        <f>ROUND(astronomy_orbitalPeriods[[#This Row],[value]],2)</f>
        <v>30.13</v>
      </c>
      <c r="H157" t="s">
        <v>919</v>
      </c>
      <c r="I157" t="s">
        <v>16</v>
      </c>
      <c r="K157" s="3">
        <v>45634.822789351849</v>
      </c>
      <c r="L157" t="s">
        <v>1594</v>
      </c>
      <c r="M157">
        <f>COUNTIF(B:B,B157)</f>
        <v>1</v>
      </c>
      <c r="N15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876 c astronomic object, in days?</v>
      </c>
    </row>
    <row r="158" spans="1:14" x14ac:dyDescent="0.3">
      <c r="A158" t="s">
        <v>1034</v>
      </c>
      <c r="B158" t="s">
        <v>1035</v>
      </c>
      <c r="C158" t="s">
        <v>201</v>
      </c>
      <c r="D158" t="s">
        <v>917</v>
      </c>
      <c r="E158" t="s">
        <v>1593</v>
      </c>
      <c r="F158" t="s">
        <v>1036</v>
      </c>
      <c r="G158">
        <f>ROUND(astronomy_orbitalPeriods[[#This Row],[value]],2)</f>
        <v>1.94</v>
      </c>
      <c r="H158" t="s">
        <v>919</v>
      </c>
      <c r="I158" t="s">
        <v>105</v>
      </c>
      <c r="K158" s="3">
        <v>45634.822789351849</v>
      </c>
      <c r="L158" t="s">
        <v>1594</v>
      </c>
      <c r="M158">
        <f>COUNTIF(B:B,B158)</f>
        <v>1</v>
      </c>
      <c r="N15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876 d astronomic object, in days?</v>
      </c>
    </row>
    <row r="159" spans="1:14" x14ac:dyDescent="0.3">
      <c r="A159" t="s">
        <v>1438</v>
      </c>
      <c r="B159" t="s">
        <v>1439</v>
      </c>
      <c r="C159" t="s">
        <v>201</v>
      </c>
      <c r="D159" t="s">
        <v>917</v>
      </c>
      <c r="E159" t="s">
        <v>1593</v>
      </c>
      <c r="F159" t="s">
        <v>1440</v>
      </c>
      <c r="G159">
        <f>ROUND(astronomy_orbitalPeriods[[#This Row],[value]],2)</f>
        <v>124.5</v>
      </c>
      <c r="H159" t="s">
        <v>919</v>
      </c>
      <c r="I159" t="s">
        <v>124</v>
      </c>
      <c r="K159" s="3">
        <v>45634.822812500002</v>
      </c>
      <c r="L159" t="s">
        <v>1594</v>
      </c>
      <c r="M159">
        <f>COUNTIF(B:B,B159)</f>
        <v>1</v>
      </c>
      <c r="N15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876 e astronomic object, in days?</v>
      </c>
    </row>
    <row r="160" spans="1:14" x14ac:dyDescent="0.3">
      <c r="A160" t="s">
        <v>1186</v>
      </c>
      <c r="B160" t="s">
        <v>1187</v>
      </c>
      <c r="C160" t="s">
        <v>201</v>
      </c>
      <c r="D160" t="s">
        <v>917</v>
      </c>
      <c r="E160" t="s">
        <v>1593</v>
      </c>
      <c r="F160" t="s">
        <v>1188</v>
      </c>
      <c r="G160">
        <f>ROUND(astronomy_orbitalPeriods[[#This Row],[value]],2)</f>
        <v>24.74</v>
      </c>
      <c r="H160" t="s">
        <v>919</v>
      </c>
      <c r="I160" t="s">
        <v>128</v>
      </c>
      <c r="K160" s="3">
        <v>45634.825624999998</v>
      </c>
      <c r="L160" t="s">
        <v>1594</v>
      </c>
      <c r="M160">
        <f>COUNTIF(B:B,B160)</f>
        <v>1</v>
      </c>
      <c r="N16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LHS 1140 b astronomic object, in days?</v>
      </c>
    </row>
    <row r="161" spans="1:14" x14ac:dyDescent="0.3">
      <c r="A161" t="s">
        <v>1055</v>
      </c>
      <c r="B161" t="s">
        <v>1056</v>
      </c>
      <c r="C161" t="s">
        <v>201</v>
      </c>
      <c r="D161" t="s">
        <v>917</v>
      </c>
      <c r="E161" t="s">
        <v>1593</v>
      </c>
      <c r="F161" t="s">
        <v>1057</v>
      </c>
      <c r="G161">
        <f>ROUND(astronomy_orbitalPeriods[[#This Row],[value]],2)</f>
        <v>1788.5</v>
      </c>
      <c r="H161" t="s">
        <v>919</v>
      </c>
      <c r="I161" t="s">
        <v>28</v>
      </c>
      <c r="K161" s="3">
        <v>45634.826770833337</v>
      </c>
      <c r="L161" t="s">
        <v>1594</v>
      </c>
      <c r="M161">
        <f>COUNTIF(B:B,B161)</f>
        <v>1</v>
      </c>
      <c r="N16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OGLE-2006-BLG-109Lb astronomic object, in days?</v>
      </c>
    </row>
    <row r="162" spans="1:14" x14ac:dyDescent="0.3">
      <c r="A162" t="s">
        <v>1435</v>
      </c>
      <c r="B162" t="s">
        <v>1436</v>
      </c>
      <c r="C162" t="s">
        <v>201</v>
      </c>
      <c r="D162" t="s">
        <v>917</v>
      </c>
      <c r="E162" t="s">
        <v>1593</v>
      </c>
      <c r="F162" t="s">
        <v>1437</v>
      </c>
      <c r="G162">
        <f>ROUND(astronomy_orbitalPeriods[[#This Row],[value]],2)</f>
        <v>4927.5</v>
      </c>
      <c r="H162" t="s">
        <v>919</v>
      </c>
      <c r="I162" t="s">
        <v>29</v>
      </c>
      <c r="K162" s="3">
        <v>45634.826770833337</v>
      </c>
      <c r="L162" t="s">
        <v>1594</v>
      </c>
      <c r="M162">
        <f>COUNTIF(B:B,B162)</f>
        <v>1</v>
      </c>
      <c r="N16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OGLE-2006-BLG-109Lc astronomic object, in days?</v>
      </c>
    </row>
    <row r="163" spans="1:14" x14ac:dyDescent="0.3">
      <c r="A163" t="s">
        <v>1138</v>
      </c>
      <c r="B163" t="s">
        <v>1139</v>
      </c>
      <c r="C163" t="s">
        <v>201</v>
      </c>
      <c r="D163" t="s">
        <v>917</v>
      </c>
      <c r="E163" t="s">
        <v>1593</v>
      </c>
      <c r="F163" t="s">
        <v>1140</v>
      </c>
      <c r="G163">
        <f>ROUND(astronomy_orbitalPeriods[[#This Row],[value]],2)</f>
        <v>3.1</v>
      </c>
      <c r="H163" t="s">
        <v>919</v>
      </c>
      <c r="I163" t="s">
        <v>28</v>
      </c>
      <c r="K163" s="3">
        <v>45634.827650462961</v>
      </c>
      <c r="L163" t="s">
        <v>1594</v>
      </c>
      <c r="M163">
        <f>COUNTIF(B:B,B163)</f>
        <v>1</v>
      </c>
      <c r="N16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OGLE-TR-10b astronomic object, in days?</v>
      </c>
    </row>
    <row r="164" spans="1:14" x14ac:dyDescent="0.3">
      <c r="A164" t="s">
        <v>1551</v>
      </c>
      <c r="B164" t="s">
        <v>1552</v>
      </c>
      <c r="C164" t="s">
        <v>201</v>
      </c>
      <c r="D164" t="s">
        <v>917</v>
      </c>
      <c r="E164" t="s">
        <v>1593</v>
      </c>
      <c r="F164" t="s">
        <v>1553</v>
      </c>
      <c r="G164">
        <f>ROUND(astronomy_orbitalPeriods[[#This Row],[value]],2)</f>
        <v>1.21</v>
      </c>
      <c r="H164" t="s">
        <v>919</v>
      </c>
      <c r="I164" t="s">
        <v>17</v>
      </c>
      <c r="K164" s="3">
        <v>45634.827731481484</v>
      </c>
      <c r="L164" t="s">
        <v>1594</v>
      </c>
      <c r="M164">
        <f>COUNTIF(B:B,B164)</f>
        <v>1</v>
      </c>
      <c r="N16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OGLE-TR-56b astronomic object, in days?</v>
      </c>
    </row>
    <row r="165" spans="1:14" x14ac:dyDescent="0.3">
      <c r="A165" t="s">
        <v>956</v>
      </c>
      <c r="B165" t="s">
        <v>957</v>
      </c>
      <c r="C165" t="s">
        <v>201</v>
      </c>
      <c r="D165" t="s">
        <v>917</v>
      </c>
      <c r="E165" t="s">
        <v>1593</v>
      </c>
      <c r="F165" t="s">
        <v>958</v>
      </c>
      <c r="G165">
        <f>ROUND(astronomy_orbitalPeriods[[#This Row],[value]],2)</f>
        <v>66.56</v>
      </c>
      <c r="H165" t="s">
        <v>919</v>
      </c>
      <c r="I165" t="s">
        <v>81</v>
      </c>
      <c r="K165" s="3">
        <v>45634.827986111108</v>
      </c>
      <c r="L165" t="s">
        <v>1594</v>
      </c>
      <c r="M165">
        <f>COUNTIF(B:B,B165)</f>
        <v>1</v>
      </c>
      <c r="N16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PSR B1257+12 c astronomic object, in days?</v>
      </c>
    </row>
    <row r="166" spans="1:14" x14ac:dyDescent="0.3">
      <c r="A166" t="s">
        <v>1518</v>
      </c>
      <c r="B166" t="s">
        <v>1519</v>
      </c>
      <c r="C166" t="s">
        <v>201</v>
      </c>
      <c r="D166" t="s">
        <v>917</v>
      </c>
      <c r="E166" t="s">
        <v>1593</v>
      </c>
      <c r="F166" t="s">
        <v>1520</v>
      </c>
      <c r="G166">
        <f>ROUND(astronomy_orbitalPeriods[[#This Row],[value]],2)</f>
        <v>98.23</v>
      </c>
      <c r="H166" t="s">
        <v>919</v>
      </c>
      <c r="I166" t="s">
        <v>109</v>
      </c>
      <c r="K166" s="3">
        <v>45634.827997685185</v>
      </c>
      <c r="L166" t="s">
        <v>1594</v>
      </c>
      <c r="M166">
        <f>COUNTIF(B:B,B166)</f>
        <v>1</v>
      </c>
      <c r="N16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PSR B1257+12 d astronomic object, in days?</v>
      </c>
    </row>
    <row r="167" spans="1:14" x14ac:dyDescent="0.3">
      <c r="A167" t="s">
        <v>1123</v>
      </c>
      <c r="B167" t="s">
        <v>1124</v>
      </c>
      <c r="C167" t="s">
        <v>201</v>
      </c>
      <c r="D167" t="s">
        <v>917</v>
      </c>
      <c r="E167" t="s">
        <v>1593</v>
      </c>
      <c r="F167" t="s">
        <v>1125</v>
      </c>
      <c r="G167">
        <f>ROUND(astronomy_orbitalPeriods[[#This Row],[value]],2)</f>
        <v>0.09</v>
      </c>
      <c r="H167" t="s">
        <v>919</v>
      </c>
      <c r="I167" t="s">
        <v>29</v>
      </c>
      <c r="K167" s="3">
        <v>45634.828090277777</v>
      </c>
      <c r="L167" t="s">
        <v>1594</v>
      </c>
      <c r="M167">
        <f>COUNTIF(B:B,B167)</f>
        <v>1</v>
      </c>
      <c r="N16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PSR J1719-1432 b astronomic object, in days?</v>
      </c>
    </row>
    <row r="168" spans="1:14" x14ac:dyDescent="0.3">
      <c r="A168" t="s">
        <v>1079</v>
      </c>
      <c r="B168" t="s">
        <v>1080</v>
      </c>
      <c r="C168" t="s">
        <v>201</v>
      </c>
      <c r="D168" t="s">
        <v>917</v>
      </c>
      <c r="E168" t="s">
        <v>1593</v>
      </c>
      <c r="F168" t="s">
        <v>1081</v>
      </c>
      <c r="G168">
        <f>ROUND(astronomy_orbitalPeriods[[#This Row],[value]],2)</f>
        <v>9.8699999999999992</v>
      </c>
      <c r="H168" t="s">
        <v>919</v>
      </c>
      <c r="I168" t="s">
        <v>116</v>
      </c>
      <c r="K168" s="3">
        <v>45634.828148148146</v>
      </c>
      <c r="L168" t="s">
        <v>1594</v>
      </c>
      <c r="M168">
        <f>COUNTIF(B:B,B168)</f>
        <v>1</v>
      </c>
      <c r="N16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Ross 128 b astronomic object, in days?</v>
      </c>
    </row>
    <row r="169" spans="1:14" x14ac:dyDescent="0.3">
      <c r="A169" t="s">
        <v>971</v>
      </c>
      <c r="B169" t="s">
        <v>972</v>
      </c>
      <c r="C169" t="s">
        <v>201</v>
      </c>
      <c r="D169" t="s">
        <v>917</v>
      </c>
      <c r="E169" t="s">
        <v>1593</v>
      </c>
      <c r="F169" t="s">
        <v>973</v>
      </c>
      <c r="G169">
        <f>ROUND(astronomy_orbitalPeriods[[#This Row],[value]],2)</f>
        <v>4.2</v>
      </c>
      <c r="H169" t="s">
        <v>919</v>
      </c>
      <c r="I169" t="s">
        <v>28</v>
      </c>
      <c r="K169" s="3">
        <v>45634.828379629631</v>
      </c>
      <c r="L169" t="s">
        <v>1594</v>
      </c>
      <c r="M169">
        <f>COUNTIF(B:B,B169)</f>
        <v>1</v>
      </c>
      <c r="N16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SWEEPS-04 astronomic object, in days?</v>
      </c>
    </row>
    <row r="170" spans="1:14" x14ac:dyDescent="0.3">
      <c r="A170" t="s">
        <v>1509</v>
      </c>
      <c r="B170" t="s">
        <v>1510</v>
      </c>
      <c r="C170" t="s">
        <v>201</v>
      </c>
      <c r="D170" t="s">
        <v>917</v>
      </c>
      <c r="E170" t="s">
        <v>1593</v>
      </c>
      <c r="F170" t="s">
        <v>1511</v>
      </c>
      <c r="G170">
        <f>ROUND(astronomy_orbitalPeriods[[#This Row],[value]],2)</f>
        <v>1.8</v>
      </c>
      <c r="H170" t="s">
        <v>919</v>
      </c>
      <c r="I170" t="s">
        <v>30</v>
      </c>
      <c r="K170" s="3">
        <v>45634.8284375</v>
      </c>
      <c r="L170" t="s">
        <v>1594</v>
      </c>
      <c r="M170">
        <f>COUNTIF(B:B,B170)</f>
        <v>1</v>
      </c>
      <c r="N17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SWEEPS-11 astronomic object, in days?</v>
      </c>
    </row>
    <row r="171" spans="1:14" x14ac:dyDescent="0.3">
      <c r="A171" t="s">
        <v>1429</v>
      </c>
      <c r="B171" t="s">
        <v>1430</v>
      </c>
      <c r="C171" t="s">
        <v>201</v>
      </c>
      <c r="D171" t="s">
        <v>917</v>
      </c>
      <c r="E171" t="s">
        <v>1593</v>
      </c>
      <c r="F171" t="s">
        <v>1431</v>
      </c>
      <c r="G171">
        <f>ROUND(astronomy_orbitalPeriods[[#This Row],[value]],2)</f>
        <v>3.72</v>
      </c>
      <c r="H171" t="s">
        <v>919</v>
      </c>
      <c r="I171" t="s">
        <v>26</v>
      </c>
      <c r="K171" s="3">
        <v>45634.829236111109</v>
      </c>
      <c r="L171" t="s">
        <v>1594</v>
      </c>
      <c r="M171">
        <f>COUNTIF(B:B,B171)</f>
        <v>1</v>
      </c>
      <c r="N17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WASP-11b/HAT-P-10b astronomic object, in days?</v>
      </c>
    </row>
    <row r="172" spans="1:14" x14ac:dyDescent="0.3">
      <c r="A172" t="s">
        <v>1264</v>
      </c>
      <c r="B172" t="s">
        <v>1265</v>
      </c>
      <c r="C172" t="s">
        <v>201</v>
      </c>
      <c r="D172" t="s">
        <v>917</v>
      </c>
      <c r="E172" t="s">
        <v>1593</v>
      </c>
      <c r="F172" t="s">
        <v>1266</v>
      </c>
      <c r="G172">
        <f>ROUND(astronomy_orbitalPeriods[[#This Row],[value]],2)</f>
        <v>1.0900000000000001</v>
      </c>
      <c r="H172" t="s">
        <v>919</v>
      </c>
      <c r="I172" t="s">
        <v>22</v>
      </c>
      <c r="K172" s="3">
        <v>45634.829259259262</v>
      </c>
      <c r="L172" t="s">
        <v>1594</v>
      </c>
      <c r="M172">
        <f>COUNTIF(B:B,B172)</f>
        <v>1</v>
      </c>
      <c r="N17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WASP-12b astronomic object, in days?</v>
      </c>
    </row>
    <row r="173" spans="1:14" x14ac:dyDescent="0.3">
      <c r="A173" t="s">
        <v>992</v>
      </c>
      <c r="B173" t="s">
        <v>993</v>
      </c>
      <c r="C173" t="s">
        <v>201</v>
      </c>
      <c r="D173" t="s">
        <v>917</v>
      </c>
      <c r="E173" t="s">
        <v>1593</v>
      </c>
      <c r="F173" t="s">
        <v>994</v>
      </c>
      <c r="G173">
        <f>ROUND(astronomy_orbitalPeriods[[#This Row],[value]],2)</f>
        <v>1.27</v>
      </c>
      <c r="H173" t="s">
        <v>919</v>
      </c>
      <c r="I173" t="s">
        <v>30</v>
      </c>
      <c r="K173" s="3">
        <v>45634.829282407409</v>
      </c>
      <c r="L173" t="s">
        <v>1594</v>
      </c>
      <c r="M173">
        <f>COUNTIF(B:B,B173)</f>
        <v>1</v>
      </c>
      <c r="N17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Tylos astronomic object, in days?</v>
      </c>
    </row>
    <row r="174" spans="1:14" x14ac:dyDescent="0.3">
      <c r="A174" t="s">
        <v>1235</v>
      </c>
      <c r="B174" t="s">
        <v>1236</v>
      </c>
      <c r="C174" t="s">
        <v>201</v>
      </c>
      <c r="D174" t="s">
        <v>917</v>
      </c>
      <c r="E174" t="s">
        <v>1593</v>
      </c>
      <c r="F174" t="s">
        <v>1237</v>
      </c>
      <c r="G174">
        <f>ROUND(astronomy_orbitalPeriods[[#This Row],[value]],2)</f>
        <v>3.75</v>
      </c>
      <c r="H174" t="s">
        <v>919</v>
      </c>
      <c r="I174" t="s">
        <v>29</v>
      </c>
      <c r="K174" s="3">
        <v>45634.829548611109</v>
      </c>
      <c r="L174" t="s">
        <v>1594</v>
      </c>
      <c r="M174">
        <f>COUNTIF(B:B,B174)</f>
        <v>1</v>
      </c>
      <c r="N17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Asye astronomic object, in days?</v>
      </c>
    </row>
    <row r="175" spans="1:14" x14ac:dyDescent="0.3">
      <c r="A175" t="s">
        <v>1244</v>
      </c>
      <c r="B175" t="s">
        <v>1245</v>
      </c>
      <c r="C175" t="s">
        <v>201</v>
      </c>
      <c r="D175" t="s">
        <v>917</v>
      </c>
      <c r="E175" t="s">
        <v>1593</v>
      </c>
      <c r="F175" t="s">
        <v>1246</v>
      </c>
      <c r="G175">
        <f>ROUND(astronomy_orbitalPeriods[[#This Row],[value]],2)</f>
        <v>3.74</v>
      </c>
      <c r="H175" t="s">
        <v>919</v>
      </c>
      <c r="I175" t="s">
        <v>168</v>
      </c>
      <c r="K175" s="3">
        <v>45634.829699074071</v>
      </c>
      <c r="L175" t="s">
        <v>1594</v>
      </c>
      <c r="M175">
        <f>COUNTIF(B:B,B175)</f>
        <v>1</v>
      </c>
      <c r="N17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Ditsö̀ astronomic object, in days?</v>
      </c>
    </row>
    <row r="176" spans="1:14" x14ac:dyDescent="0.3">
      <c r="A176" t="s">
        <v>1506</v>
      </c>
      <c r="B176" t="s">
        <v>1507</v>
      </c>
      <c r="C176" t="s">
        <v>201</v>
      </c>
      <c r="D176" t="s">
        <v>917</v>
      </c>
      <c r="E176" t="s">
        <v>1593</v>
      </c>
      <c r="F176" t="s">
        <v>1508</v>
      </c>
      <c r="G176">
        <f>ROUND(astronomy_orbitalPeriods[[#This Row],[value]],2)</f>
        <v>0.79</v>
      </c>
      <c r="H176" t="s">
        <v>919</v>
      </c>
      <c r="I176" t="s">
        <v>34</v>
      </c>
      <c r="K176" s="3">
        <v>45634.829814814817</v>
      </c>
      <c r="L176" t="s">
        <v>1594</v>
      </c>
      <c r="M176">
        <f>COUNTIF(B:B,B176)</f>
        <v>1</v>
      </c>
      <c r="N17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Banksia astronomic object, in days?</v>
      </c>
    </row>
    <row r="177" spans="1:14" x14ac:dyDescent="0.3">
      <c r="A177" t="s">
        <v>1278</v>
      </c>
      <c r="B177" t="s">
        <v>1279</v>
      </c>
      <c r="C177" t="s">
        <v>201</v>
      </c>
      <c r="D177" t="s">
        <v>917</v>
      </c>
      <c r="E177" t="s">
        <v>1593</v>
      </c>
      <c r="F177" t="s">
        <v>1280</v>
      </c>
      <c r="G177">
        <f>ROUND(astronomy_orbitalPeriods[[#This Row],[value]],2)</f>
        <v>2.15</v>
      </c>
      <c r="H177" t="s">
        <v>919</v>
      </c>
      <c r="I177" t="s">
        <v>146</v>
      </c>
      <c r="K177" s="3">
        <v>45634.829861111109</v>
      </c>
      <c r="L177" t="s">
        <v>1594</v>
      </c>
      <c r="M177">
        <f>COUNTIF(B:B,B177)</f>
        <v>1</v>
      </c>
      <c r="N17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WASP-2b astronomic object, in days?</v>
      </c>
    </row>
    <row r="178" spans="1:14" x14ac:dyDescent="0.3">
      <c r="A178" t="s">
        <v>1220</v>
      </c>
      <c r="B178" t="s">
        <v>1221</v>
      </c>
      <c r="C178" t="s">
        <v>201</v>
      </c>
      <c r="D178" t="s">
        <v>917</v>
      </c>
      <c r="E178" t="s">
        <v>1593</v>
      </c>
      <c r="F178" t="s">
        <v>1222</v>
      </c>
      <c r="G178">
        <f>ROUND(astronomy_orbitalPeriods[[#This Row],[value]],2)</f>
        <v>1.85</v>
      </c>
      <c r="H178" t="s">
        <v>919</v>
      </c>
      <c r="I178" t="s">
        <v>17</v>
      </c>
      <c r="K178" s="3">
        <v>45634.829953703702</v>
      </c>
      <c r="L178" t="s">
        <v>1594</v>
      </c>
      <c r="M178">
        <f>COUNTIF(B:B,B178)</f>
        <v>1</v>
      </c>
      <c r="N17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WASP-3b astronomic object, in days?</v>
      </c>
    </row>
    <row r="179" spans="1:14" x14ac:dyDescent="0.3">
      <c r="A179" t="s">
        <v>1483</v>
      </c>
      <c r="B179" t="s">
        <v>1484</v>
      </c>
      <c r="C179" t="s">
        <v>201</v>
      </c>
      <c r="D179" t="s">
        <v>917</v>
      </c>
      <c r="E179" t="s">
        <v>1593</v>
      </c>
      <c r="F179" t="s">
        <v>1485</v>
      </c>
      <c r="G179">
        <f>ROUND(astronomy_orbitalPeriods[[#This Row],[value]],2)</f>
        <v>4.0599999999999996</v>
      </c>
      <c r="H179" t="s">
        <v>919</v>
      </c>
      <c r="I179" t="s">
        <v>28</v>
      </c>
      <c r="K179" s="3">
        <v>45634.830046296294</v>
      </c>
      <c r="L179" t="s">
        <v>1594</v>
      </c>
      <c r="M179">
        <f>COUNTIF(B:B,B179)</f>
        <v>1</v>
      </c>
      <c r="N17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Bocaprins astronomic object, in days?</v>
      </c>
    </row>
    <row r="180" spans="1:14" x14ac:dyDescent="0.3">
      <c r="A180" t="s">
        <v>1572</v>
      </c>
      <c r="B180" t="s">
        <v>1573</v>
      </c>
      <c r="C180" t="s">
        <v>201</v>
      </c>
      <c r="D180" t="s">
        <v>917</v>
      </c>
      <c r="E180" t="s">
        <v>1593</v>
      </c>
      <c r="F180" t="s">
        <v>1574</v>
      </c>
      <c r="G180">
        <f>ROUND(astronomy_orbitalPeriods[[#This Row],[value]],2)</f>
        <v>1.34</v>
      </c>
      <c r="H180" t="s">
        <v>919</v>
      </c>
      <c r="I180" t="s">
        <v>17</v>
      </c>
      <c r="K180" s="3">
        <v>45634.830069444448</v>
      </c>
      <c r="L180" t="s">
        <v>1594</v>
      </c>
      <c r="M180">
        <f>COUNTIF(B:B,B180)</f>
        <v>1</v>
      </c>
      <c r="N18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WASP-4b astronomic object, in days?</v>
      </c>
    </row>
    <row r="181" spans="1:14" x14ac:dyDescent="0.3">
      <c r="A181" t="s">
        <v>953</v>
      </c>
      <c r="B181" t="s">
        <v>954</v>
      </c>
      <c r="C181" t="s">
        <v>201</v>
      </c>
      <c r="D181" t="s">
        <v>917</v>
      </c>
      <c r="E181" t="s">
        <v>1593</v>
      </c>
      <c r="F181" t="s">
        <v>955</v>
      </c>
      <c r="G181">
        <f>ROUND(astronomy_orbitalPeriods[[#This Row],[value]],2)</f>
        <v>1.63</v>
      </c>
      <c r="H181" t="s">
        <v>919</v>
      </c>
      <c r="I181" t="s">
        <v>29</v>
      </c>
      <c r="K181" s="3">
        <v>45634.830231481479</v>
      </c>
      <c r="L181" t="s">
        <v>1594</v>
      </c>
      <c r="M181">
        <f>COUNTIF(B:B,B181)</f>
        <v>1</v>
      </c>
      <c r="N18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WASP-5b astronomic object, in days?</v>
      </c>
    </row>
    <row r="182" spans="1:14" x14ac:dyDescent="0.3">
      <c r="A182" t="s">
        <v>1450</v>
      </c>
      <c r="B182" t="s">
        <v>1451</v>
      </c>
      <c r="C182" t="s">
        <v>201</v>
      </c>
      <c r="D182" t="s">
        <v>917</v>
      </c>
      <c r="E182" t="s">
        <v>1593</v>
      </c>
      <c r="F182" t="s">
        <v>1452</v>
      </c>
      <c r="G182">
        <f>ROUND(astronomy_orbitalPeriods[[#This Row],[value]],2)</f>
        <v>1.81</v>
      </c>
      <c r="H182" t="s">
        <v>919</v>
      </c>
      <c r="I182" t="s">
        <v>28</v>
      </c>
      <c r="K182" s="3">
        <v>45634.830462962964</v>
      </c>
      <c r="L182" t="s">
        <v>1594</v>
      </c>
      <c r="M182">
        <f>COUNTIF(B:B,B182)</f>
        <v>1</v>
      </c>
      <c r="N18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WASP-76b astronomic object, in days?</v>
      </c>
    </row>
    <row r="183" spans="1:14" x14ac:dyDescent="0.3">
      <c r="A183" t="s">
        <v>1180</v>
      </c>
      <c r="B183" t="s">
        <v>1181</v>
      </c>
      <c r="C183" t="s">
        <v>201</v>
      </c>
      <c r="D183" t="s">
        <v>917</v>
      </c>
      <c r="E183" t="s">
        <v>1593</v>
      </c>
      <c r="F183" t="s">
        <v>1182</v>
      </c>
      <c r="G183">
        <f>ROUND(astronomy_orbitalPeriods[[#This Row],[value]],2)</f>
        <v>8.16</v>
      </c>
      <c r="H183" t="s">
        <v>919</v>
      </c>
      <c r="I183" t="s">
        <v>29</v>
      </c>
      <c r="K183" s="3">
        <v>45634.83048611111</v>
      </c>
      <c r="L183" t="s">
        <v>1594</v>
      </c>
      <c r="M183">
        <f>COUNTIF(B:B,B183)</f>
        <v>1</v>
      </c>
      <c r="N18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WASP-8b astronomic object, in days?</v>
      </c>
    </row>
    <row r="184" spans="1:14" x14ac:dyDescent="0.3">
      <c r="A184" t="s">
        <v>1190</v>
      </c>
      <c r="B184" t="s">
        <v>1191</v>
      </c>
      <c r="C184" t="s">
        <v>201</v>
      </c>
      <c r="D184" t="s">
        <v>917</v>
      </c>
      <c r="E184" t="s">
        <v>1593</v>
      </c>
      <c r="F184" t="s">
        <v>1192</v>
      </c>
      <c r="G184">
        <f>ROUND(astronomy_orbitalPeriods[[#This Row],[value]],2)</f>
        <v>17.87</v>
      </c>
      <c r="H184" t="s">
        <v>919</v>
      </c>
      <c r="I184" t="s">
        <v>128</v>
      </c>
      <c r="K184" s="3">
        <v>45634.83085648148</v>
      </c>
      <c r="L184" t="s">
        <v>1594</v>
      </c>
      <c r="M184">
        <f>COUNTIF(B:B,B184)</f>
        <v>1</v>
      </c>
      <c r="N18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Wolf 1061c astronomic object, in days?</v>
      </c>
    </row>
    <row r="185" spans="1:14" x14ac:dyDescent="0.3">
      <c r="A185" t="s">
        <v>1052</v>
      </c>
      <c r="B185" t="s">
        <v>1053</v>
      </c>
      <c r="C185" t="s">
        <v>201</v>
      </c>
      <c r="D185" t="s">
        <v>917</v>
      </c>
      <c r="E185" t="s">
        <v>1593</v>
      </c>
      <c r="F185" t="s">
        <v>1054</v>
      </c>
      <c r="G185">
        <f>ROUND(astronomy_orbitalPeriods[[#This Row],[value]],2)</f>
        <v>3.94</v>
      </c>
      <c r="H185" t="s">
        <v>919</v>
      </c>
      <c r="I185" t="s">
        <v>128</v>
      </c>
      <c r="K185" s="3">
        <v>45634.830960648149</v>
      </c>
      <c r="L185" t="s">
        <v>1594</v>
      </c>
      <c r="M185">
        <f>COUNTIF(B:B,B185)</f>
        <v>1</v>
      </c>
      <c r="N18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XO-1b astronomic object, in days?</v>
      </c>
    </row>
    <row r="186" spans="1:14" x14ac:dyDescent="0.3">
      <c r="A186" t="s">
        <v>1270</v>
      </c>
      <c r="B186" t="s">
        <v>1271</v>
      </c>
      <c r="C186" t="s">
        <v>201</v>
      </c>
      <c r="D186" t="s">
        <v>917</v>
      </c>
      <c r="E186" t="s">
        <v>1593</v>
      </c>
      <c r="F186" t="s">
        <v>1272</v>
      </c>
      <c r="G186">
        <f>ROUND(astronomy_orbitalPeriods[[#This Row],[value]],2)</f>
        <v>2.62</v>
      </c>
      <c r="H186" t="s">
        <v>919</v>
      </c>
      <c r="I186" t="s">
        <v>30</v>
      </c>
      <c r="K186" s="3">
        <v>45634.830960648149</v>
      </c>
      <c r="L186" t="s">
        <v>1594</v>
      </c>
      <c r="M186">
        <f>COUNTIF(B:B,B186)</f>
        <v>1</v>
      </c>
      <c r="N18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XO-2b astronomic object, in days?</v>
      </c>
    </row>
    <row r="187" spans="1:14" x14ac:dyDescent="0.3">
      <c r="A187" t="s">
        <v>1202</v>
      </c>
      <c r="B187" t="s">
        <v>1203</v>
      </c>
      <c r="C187" t="s">
        <v>201</v>
      </c>
      <c r="D187" t="s">
        <v>917</v>
      </c>
      <c r="E187" t="s">
        <v>1593</v>
      </c>
      <c r="F187" t="s">
        <v>1204</v>
      </c>
      <c r="G187">
        <f>ROUND(astronomy_orbitalPeriods[[#This Row],[value]],2)</f>
        <v>4.13</v>
      </c>
      <c r="H187" t="s">
        <v>919</v>
      </c>
      <c r="I187" t="s">
        <v>28</v>
      </c>
      <c r="K187" s="3">
        <v>45634.831006944441</v>
      </c>
      <c r="L187" t="s">
        <v>1594</v>
      </c>
      <c r="M187">
        <f>COUNTIF(B:B,B187)</f>
        <v>1</v>
      </c>
      <c r="N18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Hämarik astronomic object, in days?</v>
      </c>
    </row>
    <row r="188" spans="1:14" x14ac:dyDescent="0.3">
      <c r="A188" t="s">
        <v>1293</v>
      </c>
      <c r="B188" t="s">
        <v>1294</v>
      </c>
      <c r="C188" t="s">
        <v>201</v>
      </c>
      <c r="D188" t="s">
        <v>917</v>
      </c>
      <c r="E188" t="s">
        <v>1593</v>
      </c>
      <c r="F188" t="s">
        <v>1295</v>
      </c>
      <c r="G188">
        <f>ROUND(astronomy_orbitalPeriods[[#This Row],[value]],2)</f>
        <v>3.19</v>
      </c>
      <c r="H188" t="s">
        <v>919</v>
      </c>
      <c r="I188" t="s">
        <v>146</v>
      </c>
      <c r="K188" s="3">
        <v>45634.831006944441</v>
      </c>
      <c r="L188" t="s">
        <v>1594</v>
      </c>
      <c r="M188">
        <f>COUNTIF(B:B,B188)</f>
        <v>1</v>
      </c>
      <c r="N18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XO-3b astronomic object, in days?</v>
      </c>
    </row>
    <row r="189" spans="1:14" x14ac:dyDescent="0.3">
      <c r="A189" t="s">
        <v>1171</v>
      </c>
      <c r="B189" t="s">
        <v>1172</v>
      </c>
      <c r="C189" t="s">
        <v>201</v>
      </c>
      <c r="D189" t="s">
        <v>917</v>
      </c>
      <c r="E189" t="s">
        <v>1593</v>
      </c>
      <c r="F189" t="s">
        <v>1173</v>
      </c>
      <c r="G189">
        <f>ROUND(astronomy_orbitalPeriods[[#This Row],[value]],2)</f>
        <v>4.1900000000000004</v>
      </c>
      <c r="H189" t="s">
        <v>919</v>
      </c>
      <c r="I189" t="s">
        <v>30</v>
      </c>
      <c r="K189" s="3">
        <v>45634.831030092595</v>
      </c>
      <c r="L189" t="s">
        <v>1594</v>
      </c>
      <c r="M189">
        <f>COUNTIF(B:B,B189)</f>
        <v>1</v>
      </c>
      <c r="N18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Makropulos astronomic object, in days?</v>
      </c>
    </row>
    <row r="190" spans="1:14" x14ac:dyDescent="0.3">
      <c r="A190" t="s">
        <v>935</v>
      </c>
      <c r="B190" t="s">
        <v>936</v>
      </c>
      <c r="C190" t="s">
        <v>201</v>
      </c>
      <c r="D190" t="s">
        <v>917</v>
      </c>
      <c r="E190" t="s">
        <v>1593</v>
      </c>
      <c r="F190" t="s">
        <v>937</v>
      </c>
      <c r="G190">
        <f>ROUND(astronomy_orbitalPeriods[[#This Row],[value]],2)</f>
        <v>25.34</v>
      </c>
      <c r="H190" t="s">
        <v>919</v>
      </c>
      <c r="I190" t="s">
        <v>111</v>
      </c>
      <c r="K190" s="3">
        <v>45635.196064814816</v>
      </c>
      <c r="L190" t="s">
        <v>1594</v>
      </c>
      <c r="M190">
        <f>COUNTIF(B:B,B190)</f>
        <v>1</v>
      </c>
      <c r="N19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PSR 1257+12 b astronomic object, in days?</v>
      </c>
    </row>
    <row r="191" spans="1:14" x14ac:dyDescent="0.3">
      <c r="A191" t="s">
        <v>1070</v>
      </c>
      <c r="B191" t="s">
        <v>1071</v>
      </c>
      <c r="C191" t="s">
        <v>201</v>
      </c>
      <c r="D191" t="s">
        <v>917</v>
      </c>
      <c r="E191" t="s">
        <v>1593</v>
      </c>
      <c r="F191" t="s">
        <v>1072</v>
      </c>
      <c r="G191">
        <f>ROUND(astronomy_orbitalPeriods[[#This Row],[value]],2)</f>
        <v>35.68</v>
      </c>
      <c r="H191" t="s">
        <v>919</v>
      </c>
      <c r="I191" t="s">
        <v>124</v>
      </c>
      <c r="K191" s="3">
        <v>45636.551736111112</v>
      </c>
      <c r="L191" t="s">
        <v>1594</v>
      </c>
      <c r="M191">
        <f>COUNTIF(B:B,B191)</f>
        <v>1</v>
      </c>
      <c r="N19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832 c astronomic object, in days?</v>
      </c>
    </row>
    <row r="192" spans="1:14" x14ac:dyDescent="0.3">
      <c r="A192" t="s">
        <v>1241</v>
      </c>
      <c r="B192" t="s">
        <v>1242</v>
      </c>
      <c r="C192" t="s">
        <v>201</v>
      </c>
      <c r="D192" t="s">
        <v>917</v>
      </c>
      <c r="E192" t="s">
        <v>1593</v>
      </c>
      <c r="F192" t="s">
        <v>1243</v>
      </c>
      <c r="G192">
        <f>ROUND(astronomy_orbitalPeriods[[#This Row],[value]],2)</f>
        <v>287.38</v>
      </c>
      <c r="H192" t="s">
        <v>919</v>
      </c>
      <c r="I192" t="s">
        <v>26</v>
      </c>
      <c r="K192" s="3">
        <v>45637.335856481484</v>
      </c>
      <c r="L192" t="s">
        <v>1594</v>
      </c>
      <c r="M192">
        <f>COUNTIF(B:B,B192)</f>
        <v>1</v>
      </c>
      <c r="N19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Kepler-1625 b astronomic object, in days?</v>
      </c>
    </row>
    <row r="193" spans="1:14" x14ac:dyDescent="0.3">
      <c r="A193" t="s">
        <v>1281</v>
      </c>
      <c r="B193" t="s">
        <v>1282</v>
      </c>
      <c r="C193" t="s">
        <v>201</v>
      </c>
      <c r="D193" t="s">
        <v>917</v>
      </c>
      <c r="E193" t="s">
        <v>1593</v>
      </c>
      <c r="F193" t="s">
        <v>1283</v>
      </c>
      <c r="G193">
        <f>ROUND(astronomy_orbitalPeriods[[#This Row],[value]],2)</f>
        <v>3.24</v>
      </c>
      <c r="H193" t="s">
        <v>919</v>
      </c>
      <c r="I193" t="s">
        <v>37</v>
      </c>
      <c r="K193" s="3">
        <v>45639.404189814813</v>
      </c>
      <c r="L193" t="s">
        <v>1594</v>
      </c>
      <c r="M193">
        <f>COUNTIF(B:B,B193)</f>
        <v>1</v>
      </c>
      <c r="N19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Alpha Centauri Bb astronomic object, in days?</v>
      </c>
    </row>
    <row r="194" spans="1:14" x14ac:dyDescent="0.3">
      <c r="A194" t="s">
        <v>1415</v>
      </c>
      <c r="B194" t="s">
        <v>1416</v>
      </c>
      <c r="C194" t="s">
        <v>201</v>
      </c>
      <c r="D194" t="s">
        <v>917</v>
      </c>
      <c r="E194" t="s">
        <v>1593</v>
      </c>
      <c r="F194" t="s">
        <v>1417</v>
      </c>
      <c r="G194">
        <f>ROUND(astronomy_orbitalPeriods[[#This Row],[value]],2)</f>
        <v>1075.6500000000001</v>
      </c>
      <c r="H194" t="s">
        <v>919</v>
      </c>
      <c r="I194" t="s">
        <v>17</v>
      </c>
      <c r="K194" s="3">
        <v>45639.406388888892</v>
      </c>
      <c r="L194" t="s">
        <v>1594</v>
      </c>
      <c r="M194" s="2">
        <f>COUNTIF(B:B,B194)</f>
        <v>1</v>
      </c>
      <c r="N19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109 Piscium b astronomic object, in days?</v>
      </c>
    </row>
    <row r="195" spans="1:14" x14ac:dyDescent="0.3">
      <c r="A195" t="s">
        <v>1584</v>
      </c>
      <c r="B195" t="s">
        <v>1585</v>
      </c>
      <c r="C195" t="s">
        <v>201</v>
      </c>
      <c r="D195" t="s">
        <v>917</v>
      </c>
      <c r="E195" t="s">
        <v>1593</v>
      </c>
      <c r="F195" t="s">
        <v>1586</v>
      </c>
      <c r="G195">
        <f>ROUND(astronomy_orbitalPeriods[[#This Row],[value]],2)</f>
        <v>55.66</v>
      </c>
      <c r="H195" t="s">
        <v>919</v>
      </c>
      <c r="I195" t="s">
        <v>34</v>
      </c>
      <c r="K195" s="3">
        <v>45639.565648148149</v>
      </c>
      <c r="L195" t="s">
        <v>1594</v>
      </c>
      <c r="M195">
        <f>COUNTIF(B:B,B195)</f>
        <v>1</v>
      </c>
      <c r="N19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357 d astronomic object, in days?</v>
      </c>
    </row>
    <row r="196" spans="1:14" x14ac:dyDescent="0.3">
      <c r="A196" t="s">
        <v>1097</v>
      </c>
      <c r="B196" t="s">
        <v>1098</v>
      </c>
      <c r="C196" t="s">
        <v>201</v>
      </c>
      <c r="D196" t="s">
        <v>917</v>
      </c>
      <c r="E196" t="s">
        <v>1593</v>
      </c>
      <c r="F196" t="s">
        <v>1099</v>
      </c>
      <c r="G196">
        <f>ROUND(astronomy_orbitalPeriods[[#This Row],[value]],2)</f>
        <v>3725</v>
      </c>
      <c r="H196" t="s">
        <v>919</v>
      </c>
      <c r="I196" t="s">
        <v>26</v>
      </c>
      <c r="K196" s="3">
        <v>45639.818333333336</v>
      </c>
      <c r="L196" t="s">
        <v>1594</v>
      </c>
      <c r="M196">
        <f>COUNTIF(B:B,B196)</f>
        <v>1</v>
      </c>
      <c r="N19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J1407b astronomic object, in days?</v>
      </c>
    </row>
    <row r="197" spans="1:14" x14ac:dyDescent="0.3">
      <c r="A197" t="s">
        <v>1174</v>
      </c>
      <c r="B197" t="s">
        <v>1175</v>
      </c>
      <c r="C197" t="s">
        <v>201</v>
      </c>
      <c r="D197" t="s">
        <v>917</v>
      </c>
      <c r="E197" t="s">
        <v>1593</v>
      </c>
      <c r="F197" t="s">
        <v>1176</v>
      </c>
      <c r="G197">
        <f>ROUND(astronomy_orbitalPeriods[[#This Row],[value]],2)</f>
        <v>2.52</v>
      </c>
      <c r="H197" t="s">
        <v>919</v>
      </c>
      <c r="I197" t="s">
        <v>128</v>
      </c>
      <c r="K197" s="3">
        <v>45640.022766203707</v>
      </c>
      <c r="L197" t="s">
        <v>1594</v>
      </c>
      <c r="M197">
        <f>COUNTIF(B:B,B197)</f>
        <v>1</v>
      </c>
      <c r="N19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WASP-1b astronomic object, in days?</v>
      </c>
    </row>
    <row r="198" spans="1:14" x14ac:dyDescent="0.3">
      <c r="A198" t="s">
        <v>1255</v>
      </c>
      <c r="B198" t="s">
        <v>1256</v>
      </c>
      <c r="C198" t="s">
        <v>201</v>
      </c>
      <c r="D198" t="s">
        <v>917</v>
      </c>
      <c r="E198" t="s">
        <v>1593</v>
      </c>
      <c r="F198" t="s">
        <v>1257</v>
      </c>
      <c r="G198">
        <f>ROUND(astronomy_orbitalPeriods[[#This Row],[value]],2)</f>
        <v>88.16</v>
      </c>
      <c r="H198" t="s">
        <v>1042</v>
      </c>
      <c r="I198" t="s">
        <v>92</v>
      </c>
      <c r="K198" s="3">
        <v>45640.205370370371</v>
      </c>
      <c r="L198" t="s">
        <v>1594</v>
      </c>
      <c r="M198">
        <f>COUNTIF(B:B,B198)</f>
        <v>1</v>
      </c>
      <c r="N19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Apollo 12 astronomic object, in minutes?</v>
      </c>
    </row>
    <row r="199" spans="1:14" x14ac:dyDescent="0.3">
      <c r="A199" t="s">
        <v>1317</v>
      </c>
      <c r="B199" t="s">
        <v>1318</v>
      </c>
      <c r="C199" t="s">
        <v>201</v>
      </c>
      <c r="D199" t="s">
        <v>917</v>
      </c>
      <c r="E199" t="s">
        <v>1593</v>
      </c>
      <c r="F199" t="s">
        <v>1319</v>
      </c>
      <c r="G199">
        <f>ROUND(astronomy_orbitalPeriods[[#This Row],[value]],2)</f>
        <v>129.94999999999999</v>
      </c>
      <c r="H199" t="s">
        <v>919</v>
      </c>
      <c r="I199" t="s">
        <v>127</v>
      </c>
      <c r="K199" s="3">
        <v>45640.606631944444</v>
      </c>
      <c r="L199" t="s">
        <v>1594</v>
      </c>
      <c r="M199">
        <f>COUNTIF(B:B,B199)</f>
        <v>1</v>
      </c>
      <c r="N19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Kepler-186 f astronomic object, in days?</v>
      </c>
    </row>
    <row r="200" spans="1:14" x14ac:dyDescent="0.3">
      <c r="A200" t="s">
        <v>1314</v>
      </c>
      <c r="B200" t="s">
        <v>1315</v>
      </c>
      <c r="C200" t="s">
        <v>201</v>
      </c>
      <c r="D200" t="s">
        <v>917</v>
      </c>
      <c r="E200" t="s">
        <v>1593</v>
      </c>
      <c r="F200" t="s">
        <v>1316</v>
      </c>
      <c r="G200">
        <f>ROUND(astronomy_orbitalPeriods[[#This Row],[value]],2)</f>
        <v>121.54</v>
      </c>
      <c r="H200" t="s">
        <v>919</v>
      </c>
      <c r="I200" t="s">
        <v>17</v>
      </c>
      <c r="K200" s="3">
        <v>45640.608715277776</v>
      </c>
      <c r="L200" t="s">
        <v>1594</v>
      </c>
      <c r="M200">
        <f>COUNTIF(B:B,B200)</f>
        <v>1</v>
      </c>
      <c r="N20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Kapteyn c astronomic object, in days?</v>
      </c>
    </row>
    <row r="201" spans="1:14" x14ac:dyDescent="0.3">
      <c r="A201" t="s">
        <v>1103</v>
      </c>
      <c r="B201" t="s">
        <v>1104</v>
      </c>
      <c r="C201" t="s">
        <v>201</v>
      </c>
      <c r="D201" t="s">
        <v>917</v>
      </c>
      <c r="E201" t="s">
        <v>1593</v>
      </c>
      <c r="F201" t="s">
        <v>1105</v>
      </c>
      <c r="G201">
        <f>ROUND(astronomy_orbitalPeriods[[#This Row],[value]],2)</f>
        <v>88.19</v>
      </c>
      <c r="H201" t="s">
        <v>1042</v>
      </c>
      <c r="I201" t="s">
        <v>87</v>
      </c>
      <c r="K201" s="3">
        <v>45641.275347222225</v>
      </c>
      <c r="L201" t="s">
        <v>1594</v>
      </c>
      <c r="M201">
        <f>COUNTIF(B:B,B201)</f>
        <v>1</v>
      </c>
      <c r="N20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Apollo 8 astronomic object, in minutes?</v>
      </c>
    </row>
    <row r="202" spans="1:14" x14ac:dyDescent="0.3">
      <c r="A202" t="s">
        <v>915</v>
      </c>
      <c r="B202" t="s">
        <v>916</v>
      </c>
      <c r="C202" t="s">
        <v>201</v>
      </c>
      <c r="D202" t="s">
        <v>917</v>
      </c>
      <c r="E202" t="s">
        <v>1593</v>
      </c>
      <c r="F202" t="s">
        <v>918</v>
      </c>
      <c r="G202">
        <f>ROUND(astronomy_orbitalPeriods[[#This Row],[value]],2)</f>
        <v>8.67</v>
      </c>
      <c r="H202" t="s">
        <v>919</v>
      </c>
      <c r="I202" t="s">
        <v>28</v>
      </c>
      <c r="K202" s="3">
        <v>45641.834537037037</v>
      </c>
      <c r="L202" t="s">
        <v>1594</v>
      </c>
      <c r="M202">
        <f>COUNTIF(B:B,B202)</f>
        <v>1</v>
      </c>
      <c r="N20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69830 b astronomic object, in days?</v>
      </c>
    </row>
    <row r="203" spans="1:14" x14ac:dyDescent="0.3">
      <c r="A203" t="s">
        <v>1022</v>
      </c>
      <c r="B203" t="s">
        <v>1023</v>
      </c>
      <c r="C203" t="s">
        <v>201</v>
      </c>
      <c r="D203" t="s">
        <v>917</v>
      </c>
      <c r="E203" t="s">
        <v>1593</v>
      </c>
      <c r="F203" t="s">
        <v>1024</v>
      </c>
      <c r="G203">
        <f>ROUND(astronomy_orbitalPeriods[[#This Row],[value]],2)</f>
        <v>19.54</v>
      </c>
      <c r="H203" t="s">
        <v>919</v>
      </c>
      <c r="I203" t="s">
        <v>124</v>
      </c>
      <c r="K203" s="3">
        <v>45642.22556712963</v>
      </c>
      <c r="L203" t="s">
        <v>1594</v>
      </c>
      <c r="M203">
        <f>COUNTIF(B:B,B203)</f>
        <v>1</v>
      </c>
      <c r="N20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Kepler-1649c astronomic object, in days?</v>
      </c>
    </row>
    <row r="204" spans="1:14" x14ac:dyDescent="0.3">
      <c r="A204" t="s">
        <v>923</v>
      </c>
      <c r="B204" t="s">
        <v>924</v>
      </c>
      <c r="C204" t="s">
        <v>201</v>
      </c>
      <c r="D204" t="s">
        <v>917</v>
      </c>
      <c r="E204" t="s">
        <v>1593</v>
      </c>
      <c r="F204" t="s">
        <v>925</v>
      </c>
      <c r="G204">
        <f>ROUND(astronomy_orbitalPeriods[[#This Row],[value]],2)</f>
        <v>12.91</v>
      </c>
      <c r="H204" t="s">
        <v>919</v>
      </c>
      <c r="I204" t="s">
        <v>93</v>
      </c>
      <c r="K204" s="3">
        <v>45643.903634259259</v>
      </c>
      <c r="L204" t="s">
        <v>1594</v>
      </c>
      <c r="M204">
        <f>COUNTIF(B:B,B204)</f>
        <v>1</v>
      </c>
      <c r="N20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Gliese 581 c astronomic object, in days?</v>
      </c>
    </row>
    <row r="205" spans="1:14" x14ac:dyDescent="0.3">
      <c r="A205" t="s">
        <v>1247</v>
      </c>
      <c r="B205" t="s">
        <v>1248</v>
      </c>
      <c r="C205" t="s">
        <v>201</v>
      </c>
      <c r="D205" t="s">
        <v>917</v>
      </c>
      <c r="E205" t="s">
        <v>1593</v>
      </c>
      <c r="F205" t="s">
        <v>1249</v>
      </c>
      <c r="G205">
        <f>ROUND(astronomy_orbitalPeriods[[#This Row],[value]],2)</f>
        <v>307.54000000000002</v>
      </c>
      <c r="H205" t="s">
        <v>1189</v>
      </c>
      <c r="I205" t="s">
        <v>667</v>
      </c>
      <c r="K205" s="3">
        <v>45645.376192129632</v>
      </c>
      <c r="L205" t="s">
        <v>1594</v>
      </c>
      <c r="M205">
        <f>COUNTIF(B:B,B205)</f>
        <v>1</v>
      </c>
      <c r="N20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136472 Makemake astronomic object, in years?</v>
      </c>
    </row>
    <row r="206" spans="1:14" x14ac:dyDescent="0.3">
      <c r="A206" t="s">
        <v>1126</v>
      </c>
      <c r="B206" t="s">
        <v>1127</v>
      </c>
      <c r="C206" t="s">
        <v>201</v>
      </c>
      <c r="D206" t="s">
        <v>917</v>
      </c>
      <c r="E206" t="s">
        <v>1593</v>
      </c>
      <c r="F206" t="s">
        <v>1128</v>
      </c>
      <c r="G206">
        <f>ROUND(astronomy_orbitalPeriods[[#This Row],[value]],2)</f>
        <v>11.19</v>
      </c>
      <c r="H206" t="s">
        <v>919</v>
      </c>
      <c r="I206" t="s">
        <v>91</v>
      </c>
      <c r="K206" s="3">
        <v>45645.905891203707</v>
      </c>
      <c r="L206" t="s">
        <v>1594</v>
      </c>
      <c r="M206">
        <f>COUNTIF(B:B,B206)</f>
        <v>1</v>
      </c>
      <c r="N20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Proxima Centauri b astronomic object, in days?</v>
      </c>
    </row>
    <row r="207" spans="1:14" x14ac:dyDescent="0.3">
      <c r="A207" t="s">
        <v>1421</v>
      </c>
      <c r="B207" t="s">
        <v>1422</v>
      </c>
      <c r="C207" t="s">
        <v>201</v>
      </c>
      <c r="D207" t="s">
        <v>917</v>
      </c>
      <c r="E207" t="s">
        <v>1593</v>
      </c>
      <c r="F207" t="s">
        <v>1423</v>
      </c>
      <c r="G207">
        <f>ROUND(astronomy_orbitalPeriods[[#This Row],[value]],2)</f>
        <v>58.43</v>
      </c>
      <c r="H207" t="s">
        <v>919</v>
      </c>
      <c r="I207" t="s">
        <v>109</v>
      </c>
      <c r="K207" s="3">
        <v>45646.943472222221</v>
      </c>
      <c r="L207" t="s">
        <v>1594</v>
      </c>
      <c r="M207">
        <f>COUNTIF(B:B,B207)</f>
        <v>1</v>
      </c>
      <c r="N20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85512 b astronomic object, in days?</v>
      </c>
    </row>
    <row r="208" spans="1:14" x14ac:dyDescent="0.3">
      <c r="A208" t="s">
        <v>1489</v>
      </c>
      <c r="B208" t="s">
        <v>1490</v>
      </c>
      <c r="C208" t="s">
        <v>201</v>
      </c>
      <c r="D208" t="s">
        <v>917</v>
      </c>
      <c r="E208" t="s">
        <v>1593</v>
      </c>
      <c r="F208" t="s">
        <v>1491</v>
      </c>
      <c r="G208">
        <f>ROUND(astronomy_orbitalPeriods[[#This Row],[value]],2)</f>
        <v>289.86</v>
      </c>
      <c r="H208" t="s">
        <v>919</v>
      </c>
      <c r="I208" t="s">
        <v>90</v>
      </c>
      <c r="K208" s="3">
        <v>45650.555115740739</v>
      </c>
      <c r="L208" t="s">
        <v>1594</v>
      </c>
      <c r="M208">
        <f>COUNTIF(B:B,B208)</f>
        <v>1</v>
      </c>
      <c r="N20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Kepler-22 b astronomic object, in days?</v>
      </c>
    </row>
    <row r="209" spans="1:14" x14ac:dyDescent="0.3">
      <c r="A209" t="s">
        <v>1410</v>
      </c>
      <c r="B209" t="s">
        <v>1411</v>
      </c>
      <c r="C209" t="s">
        <v>201</v>
      </c>
      <c r="D209" t="s">
        <v>917</v>
      </c>
      <c r="E209" t="s">
        <v>1593</v>
      </c>
      <c r="F209" t="s">
        <v>39</v>
      </c>
      <c r="G209">
        <f>ROUND(astronomy_orbitalPeriods[[#This Row],[value]],2)</f>
        <v>10</v>
      </c>
      <c r="H209" t="s">
        <v>919</v>
      </c>
      <c r="I209" t="s">
        <v>121</v>
      </c>
      <c r="K209" s="3">
        <v>45651.641400462962</v>
      </c>
      <c r="L209" t="s">
        <v>1594</v>
      </c>
      <c r="M209">
        <f>COUNTIF(B:B,B209)</f>
        <v>1</v>
      </c>
      <c r="N20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hot Jupiter astronomic object, in days?</v>
      </c>
    </row>
    <row r="210" spans="1:14" x14ac:dyDescent="0.3">
      <c r="A210" t="s">
        <v>962</v>
      </c>
      <c r="B210" t="s">
        <v>963</v>
      </c>
      <c r="C210" t="s">
        <v>201</v>
      </c>
      <c r="D210" t="s">
        <v>917</v>
      </c>
      <c r="E210" t="s">
        <v>1593</v>
      </c>
      <c r="F210" t="s">
        <v>31</v>
      </c>
      <c r="G210">
        <f>ROUND(astronomy_orbitalPeriods[[#This Row],[value]],2)</f>
        <v>2</v>
      </c>
      <c r="H210" t="s">
        <v>964</v>
      </c>
      <c r="I210" t="s">
        <v>98</v>
      </c>
      <c r="K210" s="3">
        <v>45652.629282407404</v>
      </c>
      <c r="L210" t="s">
        <v>1594</v>
      </c>
      <c r="M210">
        <f>COUNTIF(B:B,B210)</f>
        <v>1</v>
      </c>
      <c r="N21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Apollo 10 astronomic object, in hours?</v>
      </c>
    </row>
    <row r="211" spans="1:14" x14ac:dyDescent="0.3">
      <c r="A211" t="s">
        <v>1427</v>
      </c>
      <c r="B211" t="s">
        <v>1428</v>
      </c>
      <c r="C211" t="s">
        <v>201</v>
      </c>
      <c r="D211" t="s">
        <v>917</v>
      </c>
      <c r="E211" t="s">
        <v>1593</v>
      </c>
      <c r="F211" t="s">
        <v>31</v>
      </c>
      <c r="G211">
        <f>ROUND(astronomy_orbitalPeriods[[#This Row],[value]],2)</f>
        <v>2</v>
      </c>
      <c r="H211" t="s">
        <v>964</v>
      </c>
      <c r="I211" t="s">
        <v>667</v>
      </c>
      <c r="K211" s="3">
        <v>45655.509722222225</v>
      </c>
      <c r="L211" t="s">
        <v>1594</v>
      </c>
      <c r="M211">
        <f>COUNTIF(B:B,B211)</f>
        <v>1</v>
      </c>
      <c r="N21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Apollo 11 astronomic object, in hours?</v>
      </c>
    </row>
    <row r="212" spans="1:14" x14ac:dyDescent="0.3">
      <c r="A212" t="s">
        <v>1043</v>
      </c>
      <c r="B212" t="s">
        <v>1044</v>
      </c>
      <c r="C212" t="s">
        <v>201</v>
      </c>
      <c r="D212" t="s">
        <v>917</v>
      </c>
      <c r="E212" t="s">
        <v>1593</v>
      </c>
      <c r="F212" t="s">
        <v>1045</v>
      </c>
      <c r="G212">
        <f>ROUND(astronomy_orbitalPeriods[[#This Row],[value]],2)</f>
        <v>122.39</v>
      </c>
      <c r="H212" t="s">
        <v>919</v>
      </c>
      <c r="I212" t="s">
        <v>116</v>
      </c>
      <c r="K212" s="3">
        <v>45656.000902777778</v>
      </c>
      <c r="L212" t="s">
        <v>1594</v>
      </c>
      <c r="M212">
        <f>COUNTIF(B:B,B212)</f>
        <v>1</v>
      </c>
      <c r="N21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Kepler-62 e astronomic object, in days?</v>
      </c>
    </row>
    <row r="213" spans="1:14" x14ac:dyDescent="0.3">
      <c r="A213" t="s">
        <v>1360</v>
      </c>
      <c r="B213" t="s">
        <v>1361</v>
      </c>
      <c r="C213" t="s">
        <v>201</v>
      </c>
      <c r="D213" t="s">
        <v>917</v>
      </c>
      <c r="E213" t="s">
        <v>1593</v>
      </c>
      <c r="F213" t="s">
        <v>1362</v>
      </c>
      <c r="G213">
        <f>ROUND(astronomy_orbitalPeriods[[#This Row],[value]],2)</f>
        <v>267.29000000000002</v>
      </c>
      <c r="H213" t="s">
        <v>919</v>
      </c>
      <c r="I213" t="s">
        <v>168</v>
      </c>
      <c r="K213" s="3">
        <v>45656.002245370371</v>
      </c>
      <c r="L213" t="s">
        <v>1594</v>
      </c>
      <c r="M213">
        <f>COUNTIF(B:B,B213)</f>
        <v>1</v>
      </c>
      <c r="N21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Kepler-62 f astronomic object, in days?</v>
      </c>
    </row>
    <row r="214" spans="1:14" x14ac:dyDescent="0.3">
      <c r="A214" t="s">
        <v>941</v>
      </c>
      <c r="B214" t="s">
        <v>942</v>
      </c>
      <c r="C214" t="s">
        <v>201</v>
      </c>
      <c r="D214" t="s">
        <v>917</v>
      </c>
      <c r="E214" t="s">
        <v>1593</v>
      </c>
      <c r="F214" t="s">
        <v>943</v>
      </c>
      <c r="G214">
        <f>ROUND(astronomy_orbitalPeriods[[#This Row],[value]],2)</f>
        <v>0.74</v>
      </c>
      <c r="H214" t="s">
        <v>919</v>
      </c>
      <c r="I214" t="s">
        <v>36</v>
      </c>
      <c r="K214" s="3">
        <v>45656.01798611111</v>
      </c>
      <c r="L214" t="s">
        <v>1594</v>
      </c>
      <c r="M214">
        <f>COUNTIF(B:B,B214)</f>
        <v>1</v>
      </c>
      <c r="N21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55 Cancri e astronomic object, in days?</v>
      </c>
    </row>
    <row r="215" spans="1:14" x14ac:dyDescent="0.3">
      <c r="A215" t="s">
        <v>974</v>
      </c>
      <c r="B215" t="s">
        <v>975</v>
      </c>
      <c r="C215" t="s">
        <v>201</v>
      </c>
      <c r="D215" t="s">
        <v>917</v>
      </c>
      <c r="E215" t="s">
        <v>1593</v>
      </c>
      <c r="F215" t="s">
        <v>976</v>
      </c>
      <c r="G215">
        <f>ROUND(astronomy_orbitalPeriods[[#This Row],[value]],2)</f>
        <v>0.85</v>
      </c>
      <c r="H215" t="s">
        <v>919</v>
      </c>
      <c r="I215" t="s">
        <v>37</v>
      </c>
      <c r="K215" s="3">
        <v>45656.021215277775</v>
      </c>
      <c r="L215" t="s">
        <v>1594</v>
      </c>
      <c r="M215">
        <f>COUNTIF(B:B,B215)</f>
        <v>1</v>
      </c>
      <c r="N21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COROT-Exo-7b astronomic object, in days?</v>
      </c>
    </row>
    <row r="216" spans="1:14" x14ac:dyDescent="0.3">
      <c r="A216" t="s">
        <v>1512</v>
      </c>
      <c r="B216" t="s">
        <v>1513</v>
      </c>
      <c r="C216" t="s">
        <v>201</v>
      </c>
      <c r="D216" t="s">
        <v>917</v>
      </c>
      <c r="E216" t="s">
        <v>1593</v>
      </c>
      <c r="F216" t="s">
        <v>1514</v>
      </c>
      <c r="G216">
        <f>ROUND(astronomy_orbitalPeriods[[#This Row],[value]],2)</f>
        <v>36525</v>
      </c>
      <c r="H216" t="s">
        <v>919</v>
      </c>
      <c r="I216" t="s">
        <v>109</v>
      </c>
      <c r="K216" s="3">
        <v>45656.039282407408</v>
      </c>
      <c r="L216" t="s">
        <v>1594</v>
      </c>
      <c r="M216">
        <f>COUNTIF(B:B,B216)</f>
        <v>1</v>
      </c>
      <c r="N21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PSR B1620-26 b astronomic object, in days?</v>
      </c>
    </row>
    <row r="217" spans="1:14" x14ac:dyDescent="0.3">
      <c r="A217" t="s">
        <v>1144</v>
      </c>
      <c r="B217" t="s">
        <v>1145</v>
      </c>
      <c r="C217" t="s">
        <v>201</v>
      </c>
      <c r="D217" t="s">
        <v>917</v>
      </c>
      <c r="E217" t="s">
        <v>1593</v>
      </c>
      <c r="F217" t="s">
        <v>1146</v>
      </c>
      <c r="G217">
        <f>ROUND(astronomy_orbitalPeriods[[#This Row],[value]],2)</f>
        <v>4.91</v>
      </c>
      <c r="H217" t="s">
        <v>919</v>
      </c>
      <c r="I217" t="s">
        <v>17</v>
      </c>
      <c r="K217" s="3">
        <v>45656.068009259259</v>
      </c>
      <c r="L217" t="s">
        <v>1594</v>
      </c>
      <c r="M217">
        <f>COUNTIF(B:B,B217)</f>
        <v>1</v>
      </c>
      <c r="N21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Teegarden’s star b astronomic object, in days?</v>
      </c>
    </row>
    <row r="218" spans="1:14" x14ac:dyDescent="0.3">
      <c r="A218" t="s">
        <v>1378</v>
      </c>
      <c r="B218" t="s">
        <v>1379</v>
      </c>
      <c r="C218" t="s">
        <v>201</v>
      </c>
      <c r="D218" t="s">
        <v>917</v>
      </c>
      <c r="E218" t="s">
        <v>1593</v>
      </c>
      <c r="F218" t="s">
        <v>1380</v>
      </c>
      <c r="G218">
        <f>ROUND(astronomy_orbitalPeriods[[#This Row],[value]],2)</f>
        <v>3285</v>
      </c>
      <c r="H218" t="s">
        <v>919</v>
      </c>
      <c r="I218" t="s">
        <v>104</v>
      </c>
      <c r="K218" s="3">
        <v>45656.778414351851</v>
      </c>
      <c r="L218" t="s">
        <v>1594</v>
      </c>
      <c r="M218">
        <f>COUNTIF(B:B,B218)</f>
        <v>1</v>
      </c>
      <c r="N21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OGLE-2005-BLG-390Lb astronomic object, in days?</v>
      </c>
    </row>
    <row r="219" spans="1:14" x14ac:dyDescent="0.3">
      <c r="A219" t="s">
        <v>1129</v>
      </c>
      <c r="B219" t="s">
        <v>1130</v>
      </c>
      <c r="C219" t="s">
        <v>201</v>
      </c>
      <c r="D219" t="s">
        <v>917</v>
      </c>
      <c r="E219" t="s">
        <v>1593</v>
      </c>
      <c r="F219" t="s">
        <v>1131</v>
      </c>
      <c r="G219">
        <f>ROUND(astronomy_orbitalPeriods[[#This Row],[value]],2)</f>
        <v>2.79</v>
      </c>
      <c r="H219" t="s">
        <v>919</v>
      </c>
      <c r="I219" t="s">
        <v>29</v>
      </c>
      <c r="K219" s="3">
        <v>45657.839594907404</v>
      </c>
      <c r="L219" t="s">
        <v>1594</v>
      </c>
      <c r="M219">
        <f>COUNTIF(B:B,B219)</f>
        <v>1</v>
      </c>
      <c r="N219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HAT-P-5 b astronomic object, in days?</v>
      </c>
    </row>
    <row r="220" spans="1:14" x14ac:dyDescent="0.3">
      <c r="A220" t="s">
        <v>1363</v>
      </c>
      <c r="B220" t="s">
        <v>1364</v>
      </c>
      <c r="C220" t="s">
        <v>201</v>
      </c>
      <c r="D220" t="s">
        <v>917</v>
      </c>
      <c r="E220" t="s">
        <v>1593</v>
      </c>
      <c r="F220" t="s">
        <v>1365</v>
      </c>
      <c r="G220">
        <f>ROUND(astronomy_orbitalPeriods[[#This Row],[value]],2)</f>
        <v>3.85</v>
      </c>
      <c r="H220" t="s">
        <v>919</v>
      </c>
      <c r="I220" t="s">
        <v>28</v>
      </c>
      <c r="K220" s="3">
        <v>45657.83965277778</v>
      </c>
      <c r="L220" t="s">
        <v>1594</v>
      </c>
      <c r="M220">
        <f>COUNTIF(B:B,B220)</f>
        <v>1</v>
      </c>
      <c r="N220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HAT-P-6 b astronomic object, in days?</v>
      </c>
    </row>
    <row r="221" spans="1:14" x14ac:dyDescent="0.3">
      <c r="A221" t="s">
        <v>1351</v>
      </c>
      <c r="B221" t="s">
        <v>1352</v>
      </c>
      <c r="C221" t="s">
        <v>201</v>
      </c>
      <c r="D221" t="s">
        <v>917</v>
      </c>
      <c r="E221" t="s">
        <v>1593</v>
      </c>
      <c r="F221" t="s">
        <v>1353</v>
      </c>
      <c r="G221">
        <f>ROUND(astronomy_orbitalPeriods[[#This Row],[value]],2)</f>
        <v>3.08</v>
      </c>
      <c r="H221" t="s">
        <v>919</v>
      </c>
      <c r="I221" t="s">
        <v>29</v>
      </c>
      <c r="K221" s="3">
        <v>45657.83971064815</v>
      </c>
      <c r="L221" t="s">
        <v>1594</v>
      </c>
      <c r="M221">
        <f>COUNTIF(B:B,B221)</f>
        <v>1</v>
      </c>
      <c r="N221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HAT-P-8 b astronomic object, in days?</v>
      </c>
    </row>
    <row r="222" spans="1:14" x14ac:dyDescent="0.3">
      <c r="A222" t="s">
        <v>1575</v>
      </c>
      <c r="B222" t="s">
        <v>1576</v>
      </c>
      <c r="C222" t="s">
        <v>201</v>
      </c>
      <c r="D222" t="s">
        <v>917</v>
      </c>
      <c r="E222" t="s">
        <v>1593</v>
      </c>
      <c r="F222" t="s">
        <v>1577</v>
      </c>
      <c r="G222">
        <f>ROUND(astronomy_orbitalPeriods[[#This Row],[value]],2)</f>
        <v>2.2200000000000002</v>
      </c>
      <c r="H222" t="s">
        <v>919</v>
      </c>
      <c r="I222" t="s">
        <v>81</v>
      </c>
      <c r="K222" s="3">
        <v>45657.841724537036</v>
      </c>
      <c r="L222" t="s">
        <v>1594</v>
      </c>
      <c r="M222">
        <f>COUNTIF(B:B,B222)</f>
        <v>1</v>
      </c>
      <c r="N222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189733 b astronomic object, in days?</v>
      </c>
    </row>
    <row r="223" spans="1:14" x14ac:dyDescent="0.3">
      <c r="A223" t="s">
        <v>1569</v>
      </c>
      <c r="B223" t="s">
        <v>1570</v>
      </c>
      <c r="C223" t="s">
        <v>201</v>
      </c>
      <c r="D223" t="s">
        <v>917</v>
      </c>
      <c r="E223" t="s">
        <v>1593</v>
      </c>
      <c r="F223" t="s">
        <v>1571</v>
      </c>
      <c r="G223">
        <f>ROUND(astronomy_orbitalPeriods[[#This Row],[value]],2)</f>
        <v>32.94</v>
      </c>
      <c r="H223" t="s">
        <v>919</v>
      </c>
      <c r="I223" t="s">
        <v>106</v>
      </c>
      <c r="K223" s="3">
        <v>45657.856539351851</v>
      </c>
      <c r="L223" t="s">
        <v>1594</v>
      </c>
      <c r="M223">
        <f>COUNTIF(B:B,B223)</f>
        <v>1</v>
      </c>
      <c r="N223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K2-18 b astronomic object, in days?</v>
      </c>
    </row>
    <row r="224" spans="1:14" x14ac:dyDescent="0.3">
      <c r="A224" t="s">
        <v>1013</v>
      </c>
      <c r="B224" t="s">
        <v>1014</v>
      </c>
      <c r="C224" t="s">
        <v>201</v>
      </c>
      <c r="D224" t="s">
        <v>917</v>
      </c>
      <c r="E224" t="s">
        <v>1593</v>
      </c>
      <c r="F224" t="s">
        <v>1015</v>
      </c>
      <c r="G224">
        <f>ROUND(astronomy_orbitalPeriods[[#This Row],[value]],2)</f>
        <v>1.48</v>
      </c>
      <c r="H224" t="s">
        <v>919</v>
      </c>
      <c r="I224" t="s">
        <v>109</v>
      </c>
      <c r="K224" s="3">
        <v>45657.858402777776</v>
      </c>
      <c r="L224" t="s">
        <v>1594</v>
      </c>
      <c r="M224">
        <f>COUNTIF(B:B,B224)</f>
        <v>1</v>
      </c>
      <c r="N224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KELT-9 b astronomic object, in days?</v>
      </c>
    </row>
    <row r="225" spans="1:14" x14ac:dyDescent="0.3">
      <c r="A225" t="s">
        <v>1040</v>
      </c>
      <c r="B225" t="s">
        <v>1041</v>
      </c>
      <c r="C225" t="s">
        <v>201</v>
      </c>
      <c r="D225" t="s">
        <v>917</v>
      </c>
      <c r="E225" t="s">
        <v>1593</v>
      </c>
      <c r="F225" t="s">
        <v>55</v>
      </c>
      <c r="G225">
        <f>ROUND(astronomy_orbitalPeriods[[#This Row],[value]],2)</f>
        <v>119</v>
      </c>
      <c r="H225" t="s">
        <v>1042</v>
      </c>
      <c r="I225" t="s">
        <v>122</v>
      </c>
      <c r="K225" s="3">
        <v>45658.898379629631</v>
      </c>
      <c r="L225" t="s">
        <v>1594</v>
      </c>
      <c r="M225">
        <f>COUNTIF(B:B,B225)</f>
        <v>1</v>
      </c>
      <c r="N225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Luna 24 astronomic object, in minutes?</v>
      </c>
    </row>
    <row r="226" spans="1:14" x14ac:dyDescent="0.3">
      <c r="A226" t="s">
        <v>1581</v>
      </c>
      <c r="B226" t="s">
        <v>1582</v>
      </c>
      <c r="C226" t="s">
        <v>201</v>
      </c>
      <c r="D226" t="s">
        <v>917</v>
      </c>
      <c r="E226" t="s">
        <v>1593</v>
      </c>
      <c r="F226" t="s">
        <v>1583</v>
      </c>
      <c r="G226">
        <f>ROUND(astronomy_orbitalPeriods[[#This Row],[value]],2)</f>
        <v>1.95</v>
      </c>
      <c r="H226" t="s">
        <v>964</v>
      </c>
      <c r="I226" t="s">
        <v>121</v>
      </c>
      <c r="K226" s="3">
        <v>45659.547013888892</v>
      </c>
      <c r="L226" t="s">
        <v>1594</v>
      </c>
      <c r="M226">
        <f>COUNTIF(B:B,B226)</f>
        <v>1</v>
      </c>
      <c r="N226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Mars Global Surveyor astronomic object, in hours?</v>
      </c>
    </row>
    <row r="227" spans="1:14" x14ac:dyDescent="0.3">
      <c r="A227" t="s">
        <v>1273</v>
      </c>
      <c r="B227" t="s">
        <v>1274</v>
      </c>
      <c r="C227" t="s">
        <v>201</v>
      </c>
      <c r="D227" t="s">
        <v>917</v>
      </c>
      <c r="E227" t="s">
        <v>1593</v>
      </c>
      <c r="F227" t="s">
        <v>1275</v>
      </c>
      <c r="G227">
        <f>ROUND(astronomy_orbitalPeriods[[#This Row],[value]],2)</f>
        <v>3.39</v>
      </c>
      <c r="H227" t="s">
        <v>919</v>
      </c>
      <c r="I227" t="s">
        <v>29</v>
      </c>
      <c r="K227" s="3">
        <v>45660.63244212963</v>
      </c>
      <c r="L227" t="s">
        <v>1594</v>
      </c>
      <c r="M227">
        <f>COUNTIF(B:B,B227)</f>
        <v>1</v>
      </c>
      <c r="N227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HD 330075 b astronomic object, in days?</v>
      </c>
    </row>
    <row r="228" spans="1:14" x14ac:dyDescent="0.3">
      <c r="A228" t="s">
        <v>1332</v>
      </c>
      <c r="B228" t="s">
        <v>1333</v>
      </c>
      <c r="C228" t="s">
        <v>201</v>
      </c>
      <c r="D228" t="s">
        <v>917</v>
      </c>
      <c r="E228" t="s">
        <v>1593</v>
      </c>
      <c r="F228" t="s">
        <v>1334</v>
      </c>
      <c r="G228">
        <f>ROUND(astronomy_orbitalPeriods[[#This Row],[value]],2)</f>
        <v>90553.02</v>
      </c>
      <c r="H228" t="s">
        <v>919</v>
      </c>
      <c r="I228" t="s">
        <v>1335</v>
      </c>
      <c r="K228" s="3">
        <v>45660.727534722224</v>
      </c>
      <c r="L228" t="s">
        <v>1594</v>
      </c>
      <c r="M228">
        <f>COUNTIF(B:B,B228)</f>
        <v>1</v>
      </c>
      <c r="N228" t="str">
        <f>"What is the " &amp; astronomy_orbitalPeriods[[#This Row],[propertyLabel]] &amp; " " &amp; "of the " &amp; astronomy_orbitalPeriods[[#This Row],[entityLabel]] &amp; " " &amp; astronomy_orbitalPeriods[[#This Row],[entityType]] &amp; ", in " &amp; astronomy_orbitalPeriods[[#This Row],[unitLabel]] &amp; "s?"</f>
        <v>What is the orbital period of the Pluto astronomic object, in days?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D6DF-DD36-48E8-A52D-DDD1B2F32B4A}">
  <dimension ref="A1:N184"/>
  <sheetViews>
    <sheetView workbookViewId="0">
      <selection activeCell="G11" sqref="G11"/>
    </sheetView>
  </sheetViews>
  <sheetFormatPr defaultRowHeight="14.4" x14ac:dyDescent="0.3"/>
  <cols>
    <col min="1" max="1" width="36" bestFit="1" customWidth="1"/>
    <col min="2" max="2" width="20.88671875" bestFit="1" customWidth="1"/>
    <col min="3" max="3" width="10.6640625" bestFit="1" customWidth="1"/>
    <col min="4" max="4" width="36.44140625" bestFit="1" customWidth="1"/>
    <col min="5" max="5" width="14.88671875" bestFit="1" customWidth="1"/>
    <col min="6" max="6" width="10.6640625" bestFit="1" customWidth="1"/>
    <col min="7" max="7" width="10.6640625" customWidth="1"/>
    <col min="8" max="8" width="11" bestFit="1" customWidth="1"/>
    <col min="9" max="9" width="10.6640625" bestFit="1" customWidth="1"/>
    <col min="10" max="10" width="10.6640625" customWidth="1"/>
    <col min="11" max="11" width="15.33203125" style="3" bestFit="1" customWidth="1"/>
    <col min="12" max="12" width="10.6640625" customWidth="1"/>
    <col min="14" max="14" width="67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11</v>
      </c>
      <c r="I1" t="s">
        <v>6</v>
      </c>
      <c r="J1" t="s">
        <v>8</v>
      </c>
      <c r="K1" s="3" t="s">
        <v>9</v>
      </c>
      <c r="L1" t="s">
        <v>12</v>
      </c>
      <c r="M1" t="s">
        <v>10</v>
      </c>
      <c r="N1" t="s">
        <v>13</v>
      </c>
    </row>
    <row r="2" spans="1:14" x14ac:dyDescent="0.3">
      <c r="A2" t="s">
        <v>1923</v>
      </c>
      <c r="B2" t="s">
        <v>1924</v>
      </c>
      <c r="C2" t="s">
        <v>201</v>
      </c>
      <c r="D2" t="s">
        <v>202</v>
      </c>
      <c r="E2" t="s">
        <v>2090</v>
      </c>
      <c r="F2" t="s">
        <v>70</v>
      </c>
      <c r="G2">
        <f>ROUND(astronomy_mass[[#This Row],[value]],2)</f>
        <v>84</v>
      </c>
      <c r="H2" t="s">
        <v>1597</v>
      </c>
      <c r="I2" t="s">
        <v>146</v>
      </c>
      <c r="K2" s="3">
        <v>45053.232511574075</v>
      </c>
      <c r="L2" t="s">
        <v>1594</v>
      </c>
      <c r="M2">
        <f>COUNTIF(B:B,B2)</f>
        <v>1</v>
      </c>
      <c r="N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NGC 3603-A1 astronomic object, in solar mass?</v>
      </c>
    </row>
    <row r="3" spans="1:14" x14ac:dyDescent="0.3">
      <c r="A3" t="s">
        <v>2005</v>
      </c>
      <c r="B3" t="s">
        <v>2006</v>
      </c>
      <c r="C3" t="s">
        <v>201</v>
      </c>
      <c r="D3" t="s">
        <v>202</v>
      </c>
      <c r="E3" t="s">
        <v>2090</v>
      </c>
      <c r="F3" t="s">
        <v>156</v>
      </c>
      <c r="G3">
        <f>ROUND(astronomy_mass[[#This Row],[value]],2)</f>
        <v>0.94</v>
      </c>
      <c r="H3" t="s">
        <v>1597</v>
      </c>
      <c r="I3" t="s">
        <v>34</v>
      </c>
      <c r="K3" s="3">
        <v>45108.016539351855</v>
      </c>
      <c r="L3" t="s">
        <v>1594</v>
      </c>
      <c r="M3">
        <f>COUNTIF(B:B,B3)</f>
        <v>1</v>
      </c>
      <c r="N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PV Telescopii astronomic object, in solar mass?</v>
      </c>
    </row>
    <row r="4" spans="1:14" x14ac:dyDescent="0.3">
      <c r="A4" t="s">
        <v>1966</v>
      </c>
      <c r="B4" t="s">
        <v>1967</v>
      </c>
      <c r="C4" t="s">
        <v>201</v>
      </c>
      <c r="D4" t="s">
        <v>202</v>
      </c>
      <c r="E4" t="s">
        <v>2090</v>
      </c>
      <c r="F4" t="s">
        <v>98</v>
      </c>
      <c r="G4">
        <f>ROUND(astronomy_mass[[#This Row],[value]],2)</f>
        <v>55</v>
      </c>
      <c r="H4" t="s">
        <v>1597</v>
      </c>
      <c r="I4" t="s">
        <v>35</v>
      </c>
      <c r="K4" s="3">
        <v>45148.262060185189</v>
      </c>
      <c r="L4" t="s">
        <v>1594</v>
      </c>
      <c r="M4">
        <f>COUNTIF(B:B,B4)</f>
        <v>1</v>
      </c>
      <c r="N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AG Carinae astronomic object, in solar mass?</v>
      </c>
    </row>
    <row r="5" spans="1:14" x14ac:dyDescent="0.3">
      <c r="A5" t="s">
        <v>1937</v>
      </c>
      <c r="B5" t="s">
        <v>1938</v>
      </c>
      <c r="C5" t="s">
        <v>201</v>
      </c>
      <c r="D5" t="s">
        <v>202</v>
      </c>
      <c r="E5" t="s">
        <v>2090</v>
      </c>
      <c r="F5" t="s">
        <v>1939</v>
      </c>
      <c r="G5">
        <f>ROUND(astronomy_mass[[#This Row],[value]],2)</f>
        <v>0.27</v>
      </c>
      <c r="H5" t="s">
        <v>1597</v>
      </c>
      <c r="I5" t="s">
        <v>35</v>
      </c>
      <c r="K5" s="3">
        <v>45195.828043981484</v>
      </c>
      <c r="L5" t="s">
        <v>1594</v>
      </c>
      <c r="M5">
        <f>COUNTIF(B:B,B5)</f>
        <v>1</v>
      </c>
      <c r="N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Kruger 60 astronomic object, in solar mass?</v>
      </c>
    </row>
    <row r="6" spans="1:14" x14ac:dyDescent="0.3">
      <c r="A6" t="s">
        <v>1692</v>
      </c>
      <c r="B6" t="s">
        <v>1693</v>
      </c>
      <c r="C6" t="s">
        <v>201</v>
      </c>
      <c r="D6" t="s">
        <v>202</v>
      </c>
      <c r="E6" t="s">
        <v>2090</v>
      </c>
      <c r="F6" t="s">
        <v>147</v>
      </c>
      <c r="G6">
        <f>ROUND(astronomy_mass[[#This Row],[value]],2)</f>
        <v>3.7</v>
      </c>
      <c r="H6" t="s">
        <v>1597</v>
      </c>
      <c r="I6" t="s">
        <v>104</v>
      </c>
      <c r="K6" s="3">
        <v>45269.091585648152</v>
      </c>
      <c r="L6" t="s">
        <v>1594</v>
      </c>
      <c r="M6">
        <f>COUNTIF(B:B,B6)</f>
        <v>1</v>
      </c>
      <c r="N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Theta Scorpii astronomic object, in solar mass?</v>
      </c>
    </row>
    <row r="7" spans="1:14" x14ac:dyDescent="0.3">
      <c r="A7" t="s">
        <v>1908</v>
      </c>
      <c r="B7" t="s">
        <v>1909</v>
      </c>
      <c r="C7" t="s">
        <v>201</v>
      </c>
      <c r="D7" t="s">
        <v>202</v>
      </c>
      <c r="E7" t="s">
        <v>2090</v>
      </c>
      <c r="F7" t="s">
        <v>1762</v>
      </c>
      <c r="G7">
        <f>ROUND(astronomy_mass[[#This Row],[value]],2)</f>
        <v>1.6</v>
      </c>
      <c r="H7" t="s">
        <v>1714</v>
      </c>
      <c r="I7" t="s">
        <v>109</v>
      </c>
      <c r="K7" s="3">
        <v>45306.358622685184</v>
      </c>
      <c r="L7" t="s">
        <v>1594</v>
      </c>
      <c r="M7">
        <f>COUNTIF(B:B,B7)</f>
        <v>1</v>
      </c>
      <c r="N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Alpha Circini astronomic object, in Earth mass?</v>
      </c>
    </row>
    <row r="8" spans="1:14" x14ac:dyDescent="0.3">
      <c r="A8" t="s">
        <v>2026</v>
      </c>
      <c r="B8" t="s">
        <v>2027</v>
      </c>
      <c r="C8" t="s">
        <v>201</v>
      </c>
      <c r="D8" t="s">
        <v>202</v>
      </c>
      <c r="E8" t="s">
        <v>2090</v>
      </c>
      <c r="F8" t="s">
        <v>2028</v>
      </c>
      <c r="G8">
        <f>ROUND(astronomy_mass[[#This Row],[value]],2)</f>
        <v>2.11</v>
      </c>
      <c r="H8" t="s">
        <v>1597</v>
      </c>
      <c r="I8" t="s">
        <v>29</v>
      </c>
      <c r="K8" s="3">
        <v>45306.456701388888</v>
      </c>
      <c r="L8" t="s">
        <v>1594</v>
      </c>
      <c r="M8">
        <f>COUNTIF(B:B,B8)</f>
        <v>1</v>
      </c>
      <c r="N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Chi Serpentis astronomic object, in solar mass?</v>
      </c>
    </row>
    <row r="9" spans="1:14" x14ac:dyDescent="0.3">
      <c r="A9" t="s">
        <v>1957</v>
      </c>
      <c r="B9" t="s">
        <v>1958</v>
      </c>
      <c r="C9" t="s">
        <v>201</v>
      </c>
      <c r="D9" t="s">
        <v>202</v>
      </c>
      <c r="E9" t="s">
        <v>2090</v>
      </c>
      <c r="F9" t="s">
        <v>1959</v>
      </c>
      <c r="G9">
        <f>ROUND(astronomy_mass[[#This Row],[value]],2)</f>
        <v>8.2100000000000009</v>
      </c>
      <c r="H9" t="s">
        <v>1597</v>
      </c>
      <c r="I9" t="s">
        <v>112</v>
      </c>
      <c r="K9" s="3">
        <v>45306.558923611112</v>
      </c>
      <c r="L9" t="s">
        <v>1594</v>
      </c>
      <c r="M9">
        <f>COUNTIF(B:B,B9)</f>
        <v>1</v>
      </c>
      <c r="N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Beta Arae astronomic object, in solar mass?</v>
      </c>
    </row>
    <row r="10" spans="1:14" x14ac:dyDescent="0.3">
      <c r="A10" t="s">
        <v>1607</v>
      </c>
      <c r="B10" t="s">
        <v>1608</v>
      </c>
      <c r="C10" t="s">
        <v>201</v>
      </c>
      <c r="D10" t="s">
        <v>202</v>
      </c>
      <c r="E10" t="s">
        <v>2090</v>
      </c>
      <c r="F10" t="s">
        <v>1609</v>
      </c>
      <c r="G10">
        <f>ROUND(astronomy_mass[[#This Row],[value]],2)</f>
        <v>3.3</v>
      </c>
      <c r="H10" t="s">
        <v>1597</v>
      </c>
      <c r="I10" t="s">
        <v>17</v>
      </c>
      <c r="K10" s="3">
        <v>45306.586192129631</v>
      </c>
      <c r="L10" t="s">
        <v>1594</v>
      </c>
      <c r="M10">
        <f>COUNTIF(B:B,B10)</f>
        <v>1</v>
      </c>
      <c r="N1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Tau Puppis astronomic object, in solar mass?</v>
      </c>
    </row>
    <row r="11" spans="1:14" x14ac:dyDescent="0.3">
      <c r="A11" t="s">
        <v>1612</v>
      </c>
      <c r="B11" t="s">
        <v>1613</v>
      </c>
      <c r="C11" t="s">
        <v>201</v>
      </c>
      <c r="D11" t="s">
        <v>202</v>
      </c>
      <c r="E11" t="s">
        <v>2090</v>
      </c>
      <c r="F11" t="s">
        <v>163</v>
      </c>
      <c r="G11">
        <f>ROUND(astronomy_mass[[#This Row],[value]],2)</f>
        <v>2.1</v>
      </c>
      <c r="H11" t="s">
        <v>1597</v>
      </c>
      <c r="I11" t="s">
        <v>35</v>
      </c>
      <c r="K11" s="3">
        <v>45306.588229166664</v>
      </c>
      <c r="L11" t="s">
        <v>1594</v>
      </c>
      <c r="M11">
        <f>COUNTIF(B:B,B11)</f>
        <v>1</v>
      </c>
      <c r="N1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Sigma Librae astronomic object, in solar mass?</v>
      </c>
    </row>
    <row r="12" spans="1:14" x14ac:dyDescent="0.3">
      <c r="A12" t="s">
        <v>2014</v>
      </c>
      <c r="B12" t="s">
        <v>2015</v>
      </c>
      <c r="C12" t="s">
        <v>201</v>
      </c>
      <c r="D12" t="s">
        <v>202</v>
      </c>
      <c r="E12" t="s">
        <v>2090</v>
      </c>
      <c r="F12" t="s">
        <v>2016</v>
      </c>
      <c r="G12">
        <f>ROUND(astronomy_mass[[#This Row],[value]],2)</f>
        <v>2.5099999999999998</v>
      </c>
      <c r="H12" t="s">
        <v>1597</v>
      </c>
      <c r="I12" t="s">
        <v>30</v>
      </c>
      <c r="K12" s="3">
        <v>45306.960370370369</v>
      </c>
      <c r="L12" t="s">
        <v>1594</v>
      </c>
      <c r="M12">
        <f>COUNTIF(B:B,B12)</f>
        <v>1</v>
      </c>
      <c r="N1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Beta Pavonis astronomic object, in solar mass?</v>
      </c>
    </row>
    <row r="13" spans="1:14" x14ac:dyDescent="0.3">
      <c r="A13" t="s">
        <v>1996</v>
      </c>
      <c r="B13" t="s">
        <v>1997</v>
      </c>
      <c r="C13" t="s">
        <v>201</v>
      </c>
      <c r="D13" t="s">
        <v>202</v>
      </c>
      <c r="E13" t="s">
        <v>2090</v>
      </c>
      <c r="F13" t="s">
        <v>124</v>
      </c>
      <c r="G13">
        <f>ROUND(astronomy_mass[[#This Row],[value]],2)</f>
        <v>22</v>
      </c>
      <c r="H13" t="s">
        <v>1597</v>
      </c>
      <c r="I13" t="s">
        <v>29</v>
      </c>
      <c r="K13" s="3">
        <v>45314.025960648149</v>
      </c>
      <c r="L13" t="s">
        <v>1594</v>
      </c>
      <c r="M13">
        <f>COUNTIF(B:B,B13)</f>
        <v>1</v>
      </c>
      <c r="N1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6 Cassiopeiae astronomic object, in solar mass?</v>
      </c>
    </row>
    <row r="14" spans="1:14" x14ac:dyDescent="0.3">
      <c r="A14" t="s">
        <v>1760</v>
      </c>
      <c r="B14" t="s">
        <v>1761</v>
      </c>
      <c r="C14" t="s">
        <v>201</v>
      </c>
      <c r="D14" t="s">
        <v>202</v>
      </c>
      <c r="E14" t="s">
        <v>2090</v>
      </c>
      <c r="F14" t="s">
        <v>36</v>
      </c>
      <c r="G14">
        <f>ROUND(astronomy_mass[[#This Row],[value]],2)</f>
        <v>36</v>
      </c>
      <c r="H14" t="s">
        <v>1597</v>
      </c>
      <c r="I14" t="s">
        <v>146</v>
      </c>
      <c r="K14" s="3">
        <v>45314.026400462964</v>
      </c>
      <c r="L14" t="s">
        <v>1594</v>
      </c>
      <c r="M14">
        <f>COUNTIF(B:B,B14)</f>
        <v>1</v>
      </c>
      <c r="N1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Zeta1 Scorpii astronomic object, in solar mass?</v>
      </c>
    </row>
    <row r="15" spans="1:14" x14ac:dyDescent="0.3">
      <c r="A15" t="s">
        <v>1654</v>
      </c>
      <c r="B15" t="s">
        <v>1655</v>
      </c>
      <c r="C15" t="s">
        <v>201</v>
      </c>
      <c r="D15" t="s">
        <v>202</v>
      </c>
      <c r="E15" t="s">
        <v>2090</v>
      </c>
      <c r="F15" t="s">
        <v>28</v>
      </c>
      <c r="G15">
        <f>ROUND(astronomy_mass[[#This Row],[value]],2)</f>
        <v>12</v>
      </c>
      <c r="H15" t="s">
        <v>1597</v>
      </c>
      <c r="I15" t="s">
        <v>16</v>
      </c>
      <c r="K15" s="3">
        <v>45347.74181712963</v>
      </c>
      <c r="L15" t="s">
        <v>1594</v>
      </c>
      <c r="M15">
        <f>COUNTIF(B:B,B15)</f>
        <v>1</v>
      </c>
      <c r="N1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Iota Carinae astronomic object, in solar mass?</v>
      </c>
    </row>
    <row r="16" spans="1:14" x14ac:dyDescent="0.3">
      <c r="A16" t="s">
        <v>1706</v>
      </c>
      <c r="B16" t="s">
        <v>1707</v>
      </c>
      <c r="C16" t="s">
        <v>201</v>
      </c>
      <c r="D16" t="s">
        <v>202</v>
      </c>
      <c r="E16" t="s">
        <v>2090</v>
      </c>
      <c r="F16" t="s">
        <v>1708</v>
      </c>
      <c r="G16">
        <f>ROUND(astronomy_mass[[#This Row],[value]],2)</f>
        <v>1.85</v>
      </c>
      <c r="H16" t="s">
        <v>1597</v>
      </c>
      <c r="I16" t="s">
        <v>35</v>
      </c>
      <c r="K16" s="3">
        <v>45375.897916666669</v>
      </c>
      <c r="L16" t="s">
        <v>1594</v>
      </c>
      <c r="M16">
        <f>COUNTIF(B:B,B16)</f>
        <v>1</v>
      </c>
      <c r="N1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Rho Puppis astronomic object, in solar mass?</v>
      </c>
    </row>
    <row r="17" spans="1:14" x14ac:dyDescent="0.3">
      <c r="A17" t="s">
        <v>1652</v>
      </c>
      <c r="B17" t="s">
        <v>1653</v>
      </c>
      <c r="C17" t="s">
        <v>201</v>
      </c>
      <c r="D17" t="s">
        <v>202</v>
      </c>
      <c r="E17" t="s">
        <v>2090</v>
      </c>
      <c r="F17" t="s">
        <v>146</v>
      </c>
      <c r="G17">
        <f>ROUND(astronomy_mass[[#This Row],[value]],2)</f>
        <v>17</v>
      </c>
      <c r="H17" t="s">
        <v>1597</v>
      </c>
      <c r="I17" t="s">
        <v>110</v>
      </c>
      <c r="K17" s="3">
        <v>45375.898263888892</v>
      </c>
      <c r="L17" t="s">
        <v>1594</v>
      </c>
      <c r="M17">
        <f>COUNTIF(B:B,B17)</f>
        <v>1</v>
      </c>
      <c r="N1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Kappa Scorpii astronomic object, in solar mass?</v>
      </c>
    </row>
    <row r="18" spans="1:14" x14ac:dyDescent="0.3">
      <c r="A18" t="s">
        <v>1676</v>
      </c>
      <c r="B18" t="s">
        <v>1677</v>
      </c>
      <c r="C18" t="s">
        <v>201</v>
      </c>
      <c r="D18" t="s">
        <v>202</v>
      </c>
      <c r="E18" t="s">
        <v>2090</v>
      </c>
      <c r="F18" t="s">
        <v>1678</v>
      </c>
      <c r="G18">
        <f>ROUND(astronomy_mass[[#This Row],[value]],2)</f>
        <v>5.3</v>
      </c>
      <c r="H18" t="s">
        <v>1597</v>
      </c>
      <c r="I18" t="s">
        <v>34</v>
      </c>
      <c r="K18" s="3">
        <v>45375.8984837963</v>
      </c>
      <c r="L18" t="s">
        <v>1594</v>
      </c>
      <c r="M18">
        <f>COUNTIF(B:B,B18)</f>
        <v>1</v>
      </c>
      <c r="N1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Alpha1 Capricorni astronomic object, in solar mass?</v>
      </c>
    </row>
    <row r="19" spans="1:14" x14ac:dyDescent="0.3">
      <c r="A19" t="s">
        <v>1633</v>
      </c>
      <c r="B19" t="s">
        <v>1634</v>
      </c>
      <c r="C19" t="s">
        <v>201</v>
      </c>
      <c r="D19" t="s">
        <v>202</v>
      </c>
      <c r="E19" t="s">
        <v>2090</v>
      </c>
      <c r="F19" t="s">
        <v>1635</v>
      </c>
      <c r="G19">
        <f>ROUND(astronomy_mass[[#This Row],[value]],2)</f>
        <v>26.9</v>
      </c>
      <c r="H19" t="s">
        <v>1597</v>
      </c>
      <c r="I19" t="s">
        <v>30</v>
      </c>
      <c r="K19" s="3">
        <v>45375.898773148147</v>
      </c>
      <c r="L19" t="s">
        <v>1594</v>
      </c>
      <c r="M19" s="2">
        <f>COUNTIF(B:B,B19)</f>
        <v>1</v>
      </c>
      <c r="N1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10 Lacertae astronomic object, in solar mass?</v>
      </c>
    </row>
    <row r="20" spans="1:14" x14ac:dyDescent="0.3">
      <c r="A20" t="s">
        <v>1610</v>
      </c>
      <c r="B20" t="s">
        <v>1611</v>
      </c>
      <c r="C20" t="s">
        <v>201</v>
      </c>
      <c r="D20" t="s">
        <v>202</v>
      </c>
      <c r="E20" t="s">
        <v>2090</v>
      </c>
      <c r="F20" t="s">
        <v>117</v>
      </c>
      <c r="G20">
        <f>ROUND(astronomy_mass[[#This Row],[value]],2)</f>
        <v>11.2</v>
      </c>
      <c r="H20" t="s">
        <v>1597</v>
      </c>
      <c r="I20" t="s">
        <v>124</v>
      </c>
      <c r="K20" s="3">
        <v>45375.898969907408</v>
      </c>
      <c r="L20" t="s">
        <v>1594</v>
      </c>
      <c r="M20">
        <f>COUNTIF(B:B,B20)</f>
        <v>1</v>
      </c>
      <c r="N2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Zeta Tauri astronomic object, in solar mass?</v>
      </c>
    </row>
    <row r="21" spans="1:14" x14ac:dyDescent="0.3">
      <c r="A21" t="s">
        <v>1989</v>
      </c>
      <c r="B21" t="s">
        <v>1990</v>
      </c>
      <c r="C21" t="s">
        <v>201</v>
      </c>
      <c r="D21" t="s">
        <v>202</v>
      </c>
      <c r="E21" t="s">
        <v>2090</v>
      </c>
      <c r="F21" t="s">
        <v>1991</v>
      </c>
      <c r="G21">
        <f>ROUND(astronomy_mass[[#This Row],[value]],2)</f>
        <v>4.1100000000000003</v>
      </c>
      <c r="H21" t="s">
        <v>1597</v>
      </c>
      <c r="I21" t="s">
        <v>128</v>
      </c>
      <c r="K21" s="3">
        <v>45375.899293981478</v>
      </c>
      <c r="L21" t="s">
        <v>1594</v>
      </c>
      <c r="M21">
        <f>COUNTIF(B:B,B21)</f>
        <v>1</v>
      </c>
      <c r="N2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Alpha Sagittae astronomic object, in solar mass?</v>
      </c>
    </row>
    <row r="22" spans="1:14" x14ac:dyDescent="0.3">
      <c r="A22" t="s">
        <v>1954</v>
      </c>
      <c r="B22" t="s">
        <v>1955</v>
      </c>
      <c r="C22" t="s">
        <v>201</v>
      </c>
      <c r="D22" t="s">
        <v>202</v>
      </c>
      <c r="E22" t="s">
        <v>2090</v>
      </c>
      <c r="F22" t="s">
        <v>1956</v>
      </c>
      <c r="G22">
        <f>ROUND(astronomy_mass[[#This Row],[value]],2)</f>
        <v>10.1</v>
      </c>
      <c r="H22" t="s">
        <v>1597</v>
      </c>
      <c r="I22" t="s">
        <v>26</v>
      </c>
      <c r="K22" s="3">
        <v>45375.899571759262</v>
      </c>
      <c r="L22" t="s">
        <v>1594</v>
      </c>
      <c r="M22">
        <f>COUNTIF(B:B,B22)</f>
        <v>1</v>
      </c>
      <c r="N2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Phi Velorum astronomic object, in solar mass?</v>
      </c>
    </row>
    <row r="23" spans="1:14" x14ac:dyDescent="0.3">
      <c r="A23" t="s">
        <v>1998</v>
      </c>
      <c r="B23" t="s">
        <v>1999</v>
      </c>
      <c r="C23" t="s">
        <v>201</v>
      </c>
      <c r="D23" t="s">
        <v>202</v>
      </c>
      <c r="E23" t="s">
        <v>2090</v>
      </c>
      <c r="F23" t="s">
        <v>2000</v>
      </c>
      <c r="G23">
        <f>ROUND(astronomy_mass[[#This Row],[value]],2)</f>
        <v>2.0699999999999998</v>
      </c>
      <c r="H23" t="s">
        <v>1597</v>
      </c>
      <c r="I23" t="s">
        <v>29</v>
      </c>
      <c r="K23" s="3">
        <v>45375.899733796294</v>
      </c>
      <c r="L23" t="s">
        <v>1594</v>
      </c>
      <c r="M23">
        <f>COUNTIF(B:B,B23)</f>
        <v>1</v>
      </c>
      <c r="N2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52 Cygni astronomic object, in solar mass?</v>
      </c>
    </row>
    <row r="24" spans="1:14" x14ac:dyDescent="0.3">
      <c r="A24" t="s">
        <v>1786</v>
      </c>
      <c r="B24" t="s">
        <v>1787</v>
      </c>
      <c r="C24" t="s">
        <v>201</v>
      </c>
      <c r="D24" t="s">
        <v>202</v>
      </c>
      <c r="E24" t="s">
        <v>2090</v>
      </c>
      <c r="F24" t="s">
        <v>1788</v>
      </c>
      <c r="G24">
        <f>ROUND(astronomy_mass[[#This Row],[value]],2)</f>
        <v>2.37</v>
      </c>
      <c r="H24" t="s">
        <v>1597</v>
      </c>
      <c r="I24" t="s">
        <v>17</v>
      </c>
      <c r="K24" s="3">
        <v>45375.899907407409</v>
      </c>
      <c r="L24" t="s">
        <v>1594</v>
      </c>
      <c r="M24">
        <f>COUNTIF(B:B,B24)</f>
        <v>1</v>
      </c>
      <c r="N2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Nu Capricorni astronomic object, in solar mass?</v>
      </c>
    </row>
    <row r="25" spans="1:14" x14ac:dyDescent="0.3">
      <c r="A25" t="s">
        <v>1737</v>
      </c>
      <c r="B25" t="s">
        <v>1738</v>
      </c>
      <c r="C25" t="s">
        <v>201</v>
      </c>
      <c r="D25" t="s">
        <v>202</v>
      </c>
      <c r="E25" t="s">
        <v>2090</v>
      </c>
      <c r="F25" t="s">
        <v>1739</v>
      </c>
      <c r="G25">
        <f>ROUND(astronomy_mass[[#This Row],[value]],2)</f>
        <v>1.05</v>
      </c>
      <c r="H25" t="s">
        <v>1597</v>
      </c>
      <c r="I25" t="s">
        <v>104</v>
      </c>
      <c r="K25" s="3">
        <v>45375.900821759256</v>
      </c>
      <c r="L25" t="s">
        <v>1594</v>
      </c>
      <c r="M25">
        <f>COUNTIF(B:B,B25)</f>
        <v>1</v>
      </c>
      <c r="N2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19 Puppis astronomic object, in solar mass?</v>
      </c>
    </row>
    <row r="26" spans="1:14" x14ac:dyDescent="0.3">
      <c r="A26" t="s">
        <v>2012</v>
      </c>
      <c r="B26" t="s">
        <v>2013</v>
      </c>
      <c r="C26" t="s">
        <v>201</v>
      </c>
      <c r="D26" t="s">
        <v>202</v>
      </c>
      <c r="E26" t="s">
        <v>2090</v>
      </c>
      <c r="F26" t="s">
        <v>17</v>
      </c>
      <c r="G26">
        <f>ROUND(astronomy_mass[[#This Row],[value]],2)</f>
        <v>15</v>
      </c>
      <c r="H26" t="s">
        <v>1597</v>
      </c>
      <c r="I26" t="s">
        <v>108</v>
      </c>
      <c r="K26" s="3">
        <v>45375.902256944442</v>
      </c>
      <c r="L26" t="s">
        <v>1594</v>
      </c>
      <c r="M26">
        <f>COUNTIF(B:B,B26)</f>
        <v>1</v>
      </c>
      <c r="N2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Tau Scorpii astronomic object, in solar mass?</v>
      </c>
    </row>
    <row r="27" spans="1:14" x14ac:dyDescent="0.3">
      <c r="A27" t="s">
        <v>2020</v>
      </c>
      <c r="B27" t="s">
        <v>2021</v>
      </c>
      <c r="C27" t="s">
        <v>201</v>
      </c>
      <c r="D27" t="s">
        <v>202</v>
      </c>
      <c r="E27" t="s">
        <v>2090</v>
      </c>
      <c r="F27" t="s">
        <v>2022</v>
      </c>
      <c r="G27">
        <f>ROUND(astronomy_mass[[#This Row],[value]],2)</f>
        <v>1.63</v>
      </c>
      <c r="H27" t="s">
        <v>1597</v>
      </c>
      <c r="I27" t="s">
        <v>29</v>
      </c>
      <c r="K27" s="3">
        <v>45375.903275462966</v>
      </c>
      <c r="L27" t="s">
        <v>1594</v>
      </c>
      <c r="M27">
        <f>COUNTIF(B:B,B27)</f>
        <v>1</v>
      </c>
      <c r="N2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65 Andromedae astronomic object, in solar mass?</v>
      </c>
    </row>
    <row r="28" spans="1:14" x14ac:dyDescent="0.3">
      <c r="A28" t="s">
        <v>2075</v>
      </c>
      <c r="B28" t="s">
        <v>2076</v>
      </c>
      <c r="C28" t="s">
        <v>201</v>
      </c>
      <c r="D28" t="s">
        <v>202</v>
      </c>
      <c r="E28" t="s">
        <v>2090</v>
      </c>
      <c r="F28" t="s">
        <v>2077</v>
      </c>
      <c r="G28">
        <f>ROUND(astronomy_mass[[#This Row],[value]],2)</f>
        <v>3.1</v>
      </c>
      <c r="H28" t="s">
        <v>1597</v>
      </c>
      <c r="I28" t="s">
        <v>29</v>
      </c>
      <c r="K28" s="3">
        <v>45375.910243055558</v>
      </c>
      <c r="L28" t="s">
        <v>1594</v>
      </c>
      <c r="M28">
        <f>COUNTIF(B:B,B28)</f>
        <v>1</v>
      </c>
      <c r="N2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7 Camelopardalis astronomic object, in solar mass?</v>
      </c>
    </row>
    <row r="29" spans="1:14" x14ac:dyDescent="0.3">
      <c r="A29" t="s">
        <v>1623</v>
      </c>
      <c r="B29" t="s">
        <v>1624</v>
      </c>
      <c r="C29" t="s">
        <v>201</v>
      </c>
      <c r="D29" t="s">
        <v>202</v>
      </c>
      <c r="E29" t="s">
        <v>2090</v>
      </c>
      <c r="F29" t="s">
        <v>44</v>
      </c>
      <c r="G29">
        <f>ROUND(astronomy_mass[[#This Row],[value]],2)</f>
        <v>3</v>
      </c>
      <c r="H29" t="s">
        <v>1597</v>
      </c>
      <c r="I29" t="s">
        <v>26</v>
      </c>
      <c r="K29" s="3">
        <v>45379.730486111112</v>
      </c>
      <c r="L29" t="s">
        <v>1594</v>
      </c>
      <c r="M29">
        <f>COUNTIF(B:B,B29)</f>
        <v>1</v>
      </c>
      <c r="N2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Zeta Ursae Minoris astronomic object, in solar mass?</v>
      </c>
    </row>
    <row r="30" spans="1:14" x14ac:dyDescent="0.3">
      <c r="A30" t="s">
        <v>1697</v>
      </c>
      <c r="B30" t="s">
        <v>1698</v>
      </c>
      <c r="C30" t="s">
        <v>201</v>
      </c>
      <c r="D30" t="s">
        <v>202</v>
      </c>
      <c r="E30" t="s">
        <v>2090</v>
      </c>
      <c r="F30" t="s">
        <v>33</v>
      </c>
      <c r="G30">
        <f>ROUND(astronomy_mass[[#This Row],[value]],2)</f>
        <v>40</v>
      </c>
      <c r="H30" t="s">
        <v>1597</v>
      </c>
      <c r="I30" t="s">
        <v>111</v>
      </c>
      <c r="K30" s="3">
        <v>45381.829953703702</v>
      </c>
      <c r="L30" t="s">
        <v>1594</v>
      </c>
      <c r="M30">
        <f>COUNTIF(B:B,B30)</f>
        <v>1</v>
      </c>
      <c r="N3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Rho Cassiopeiae astronomic object, in solar mass?</v>
      </c>
    </row>
    <row r="31" spans="1:14" x14ac:dyDescent="0.3">
      <c r="A31" t="s">
        <v>1743</v>
      </c>
      <c r="B31" t="s">
        <v>1744</v>
      </c>
      <c r="C31" t="s">
        <v>201</v>
      </c>
      <c r="D31" t="s">
        <v>202</v>
      </c>
      <c r="E31" t="s">
        <v>2090</v>
      </c>
      <c r="F31" t="s">
        <v>185</v>
      </c>
      <c r="G31">
        <f>ROUND(astronomy_mass[[#This Row],[value]],2)</f>
        <v>165</v>
      </c>
      <c r="H31" t="s">
        <v>1597</v>
      </c>
      <c r="I31" t="s">
        <v>111</v>
      </c>
      <c r="K31" s="3">
        <v>45383.881226851852</v>
      </c>
      <c r="L31" t="s">
        <v>1594</v>
      </c>
      <c r="M31">
        <f>COUNTIF(B:B,B31)</f>
        <v>1</v>
      </c>
      <c r="N3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LBV 1806-20 astronomic object, in solar mass?</v>
      </c>
    </row>
    <row r="32" spans="1:14" x14ac:dyDescent="0.3">
      <c r="A32" t="s">
        <v>1735</v>
      </c>
      <c r="B32" t="s">
        <v>1736</v>
      </c>
      <c r="C32" t="s">
        <v>201</v>
      </c>
      <c r="D32" t="s">
        <v>202</v>
      </c>
      <c r="E32" t="s">
        <v>2090</v>
      </c>
      <c r="F32" t="s">
        <v>1660</v>
      </c>
      <c r="G32">
        <f>ROUND(astronomy_mass[[#This Row],[value]],2)</f>
        <v>0.9</v>
      </c>
      <c r="H32" t="s">
        <v>1597</v>
      </c>
      <c r="I32" t="s">
        <v>34</v>
      </c>
      <c r="K32" s="3">
        <v>45396.034097222226</v>
      </c>
      <c r="L32" t="s">
        <v>1594</v>
      </c>
      <c r="M32">
        <f>COUNTIF(B:B,B32)</f>
        <v>1</v>
      </c>
      <c r="N3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Pi¹ Ursae Majoris astronomic object, in solar mass?</v>
      </c>
    </row>
    <row r="33" spans="1:14" x14ac:dyDescent="0.3">
      <c r="A33" t="s">
        <v>1794</v>
      </c>
      <c r="B33" t="s">
        <v>1795</v>
      </c>
      <c r="C33" t="s">
        <v>201</v>
      </c>
      <c r="D33" t="s">
        <v>202</v>
      </c>
      <c r="E33" t="s">
        <v>2090</v>
      </c>
      <c r="F33" t="s">
        <v>26</v>
      </c>
      <c r="G33">
        <f>ROUND(astronomy_mass[[#This Row],[value]],2)</f>
        <v>16</v>
      </c>
      <c r="H33" t="s">
        <v>1597</v>
      </c>
      <c r="I33" t="s">
        <v>124</v>
      </c>
      <c r="K33" s="3">
        <v>45396.784675925926</v>
      </c>
      <c r="L33" t="s">
        <v>1594</v>
      </c>
      <c r="M33">
        <f>COUNTIF(B:B,B33)</f>
        <v>1</v>
      </c>
      <c r="N3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Mu Columbae astronomic object, in solar mass?</v>
      </c>
    </row>
    <row r="34" spans="1:14" x14ac:dyDescent="0.3">
      <c r="A34" t="s">
        <v>1601</v>
      </c>
      <c r="B34" t="s">
        <v>1602</v>
      </c>
      <c r="C34" t="s">
        <v>201</v>
      </c>
      <c r="D34" t="s">
        <v>202</v>
      </c>
      <c r="E34" t="s">
        <v>2090</v>
      </c>
      <c r="F34" t="s">
        <v>1603</v>
      </c>
      <c r="G34">
        <f>ROUND(astronomy_mass[[#This Row],[value]],2)</f>
        <v>1.67</v>
      </c>
      <c r="H34" t="s">
        <v>1597</v>
      </c>
      <c r="I34" t="s">
        <v>34</v>
      </c>
      <c r="K34" s="3">
        <v>45410.938784722224</v>
      </c>
      <c r="L34" t="s">
        <v>1594</v>
      </c>
      <c r="M34">
        <f>COUNTIF(B:B,B34)</f>
        <v>1</v>
      </c>
      <c r="N3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Upsilon Librae astronomic object, in solar mass?</v>
      </c>
    </row>
    <row r="35" spans="1:14" x14ac:dyDescent="0.3">
      <c r="A35" t="s">
        <v>1979</v>
      </c>
      <c r="B35" t="s">
        <v>1980</v>
      </c>
      <c r="C35" t="s">
        <v>201</v>
      </c>
      <c r="D35" t="s">
        <v>202</v>
      </c>
      <c r="E35" t="s">
        <v>2090</v>
      </c>
      <c r="F35" t="s">
        <v>149</v>
      </c>
      <c r="G35">
        <f>ROUND(astronomy_mass[[#This Row],[value]],2)</f>
        <v>0.17</v>
      </c>
      <c r="H35" t="s">
        <v>1597</v>
      </c>
      <c r="I35" t="s">
        <v>166</v>
      </c>
      <c r="K35" s="3">
        <v>45415.677337962959</v>
      </c>
      <c r="L35" t="s">
        <v>1594</v>
      </c>
      <c r="M35">
        <f>COUNTIF(B:B,B35)</f>
        <v>1</v>
      </c>
      <c r="N3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Ross 154 astronomic object, in solar mass?</v>
      </c>
    </row>
    <row r="36" spans="1:14" x14ac:dyDescent="0.3">
      <c r="A36" t="s">
        <v>1638</v>
      </c>
      <c r="B36" t="s">
        <v>1639</v>
      </c>
      <c r="C36" t="s">
        <v>201</v>
      </c>
      <c r="D36" t="s">
        <v>202</v>
      </c>
      <c r="E36" t="s">
        <v>2090</v>
      </c>
      <c r="F36" t="s">
        <v>1640</v>
      </c>
      <c r="G36">
        <f>ROUND(astronomy_mass[[#This Row],[value]],2)</f>
        <v>10.7</v>
      </c>
      <c r="H36" t="s">
        <v>1597</v>
      </c>
      <c r="I36" t="s">
        <v>35</v>
      </c>
      <c r="K36" s="3">
        <v>45428.503576388888</v>
      </c>
      <c r="L36" t="s">
        <v>1594</v>
      </c>
      <c r="M36">
        <f>COUNTIF(B:B,B36)</f>
        <v>1</v>
      </c>
      <c r="N3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Alpha Pyxidis astronomic object, in solar mass?</v>
      </c>
    </row>
    <row r="37" spans="1:14" x14ac:dyDescent="0.3">
      <c r="A37" t="s">
        <v>1643</v>
      </c>
      <c r="B37" t="s">
        <v>1644</v>
      </c>
      <c r="C37" t="s">
        <v>201</v>
      </c>
      <c r="D37" t="s">
        <v>202</v>
      </c>
      <c r="E37" t="s">
        <v>2090</v>
      </c>
      <c r="F37" t="s">
        <v>151</v>
      </c>
      <c r="G37">
        <f>ROUND(astronomy_mass[[#This Row],[value]],2)</f>
        <v>2.4</v>
      </c>
      <c r="H37" t="s">
        <v>1597</v>
      </c>
      <c r="I37" t="s">
        <v>108</v>
      </c>
      <c r="K37" s="3">
        <v>45439.53125</v>
      </c>
      <c r="L37" t="s">
        <v>1594</v>
      </c>
      <c r="M37">
        <f>COUNTIF(B:B,B37)</f>
        <v>1</v>
      </c>
      <c r="N3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Delta Herculis astronomic object, in solar mass?</v>
      </c>
    </row>
    <row r="38" spans="1:14" x14ac:dyDescent="0.3">
      <c r="A38" t="s">
        <v>1951</v>
      </c>
      <c r="B38" t="s">
        <v>1952</v>
      </c>
      <c r="C38" t="s">
        <v>201</v>
      </c>
      <c r="D38" t="s">
        <v>202</v>
      </c>
      <c r="E38" t="s">
        <v>2090</v>
      </c>
      <c r="F38" t="s">
        <v>1953</v>
      </c>
      <c r="G38">
        <f>ROUND(astronomy_mass[[#This Row],[value]],2)</f>
        <v>2.73</v>
      </c>
      <c r="H38" t="s">
        <v>1597</v>
      </c>
      <c r="I38" t="s">
        <v>29</v>
      </c>
      <c r="K38" s="3">
        <v>45439.989942129629</v>
      </c>
      <c r="L38" t="s">
        <v>1594</v>
      </c>
      <c r="M38">
        <f>COUNTIF(B:B,B38)</f>
        <v>1</v>
      </c>
      <c r="N3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21 Canum Venaticorum astronomic object, in solar mass?</v>
      </c>
    </row>
    <row r="39" spans="1:14" x14ac:dyDescent="0.3">
      <c r="A39" t="s">
        <v>1671</v>
      </c>
      <c r="B39" t="s">
        <v>1672</v>
      </c>
      <c r="C39" t="s">
        <v>201</v>
      </c>
      <c r="D39" t="s">
        <v>202</v>
      </c>
      <c r="E39" t="s">
        <v>2090</v>
      </c>
      <c r="F39" t="s">
        <v>1673</v>
      </c>
      <c r="G39">
        <f>ROUND(astronomy_mass[[#This Row],[value]],2)</f>
        <v>2.78</v>
      </c>
      <c r="H39" t="s">
        <v>1597</v>
      </c>
      <c r="I39" t="s">
        <v>26</v>
      </c>
      <c r="K39" s="3">
        <v>45442.590740740743</v>
      </c>
      <c r="L39" t="s">
        <v>1594</v>
      </c>
      <c r="M39">
        <f>COUNTIF(B:B,B39)</f>
        <v>1</v>
      </c>
      <c r="N3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Iota Ceti astronomic object, in solar mass?</v>
      </c>
    </row>
    <row r="40" spans="1:14" x14ac:dyDescent="0.3">
      <c r="A40" t="s">
        <v>1658</v>
      </c>
      <c r="B40" t="s">
        <v>1659</v>
      </c>
      <c r="C40" t="s">
        <v>201</v>
      </c>
      <c r="D40" t="s">
        <v>202</v>
      </c>
      <c r="E40" t="s">
        <v>2090</v>
      </c>
      <c r="F40" t="s">
        <v>1660</v>
      </c>
      <c r="G40">
        <f>ROUND(astronomy_mass[[#This Row],[value]],2)</f>
        <v>0.9</v>
      </c>
      <c r="H40" t="s">
        <v>1597</v>
      </c>
      <c r="I40" t="s">
        <v>108</v>
      </c>
      <c r="K40" s="3">
        <v>45445.925902777781</v>
      </c>
      <c r="L40" t="s">
        <v>1594</v>
      </c>
      <c r="M40">
        <f>COUNTIF(B:B,B40)</f>
        <v>1</v>
      </c>
      <c r="N4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14 Herculis astronomic object, in solar mass?</v>
      </c>
    </row>
    <row r="41" spans="1:14" x14ac:dyDescent="0.3">
      <c r="A41" t="s">
        <v>1828</v>
      </c>
      <c r="B41" t="s">
        <v>1829</v>
      </c>
      <c r="C41" t="s">
        <v>201</v>
      </c>
      <c r="D41" t="s">
        <v>202</v>
      </c>
      <c r="E41" t="s">
        <v>2090</v>
      </c>
      <c r="F41" t="s">
        <v>1830</v>
      </c>
      <c r="G41">
        <f>ROUND(astronomy_mass[[#This Row],[value]],2)</f>
        <v>0.68</v>
      </c>
      <c r="H41" t="s">
        <v>1597</v>
      </c>
      <c r="I41" t="s">
        <v>28</v>
      </c>
      <c r="K41" s="3">
        <v>45445.982002314813</v>
      </c>
      <c r="L41" t="s">
        <v>1594</v>
      </c>
      <c r="M41">
        <f>COUNTIF(B:B,B41)</f>
        <v>1</v>
      </c>
      <c r="N4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146 astronomic object, in solar mass?</v>
      </c>
    </row>
    <row r="42" spans="1:14" x14ac:dyDescent="0.3">
      <c r="A42" t="s">
        <v>1901</v>
      </c>
      <c r="B42" t="s">
        <v>1902</v>
      </c>
      <c r="C42" t="s">
        <v>201</v>
      </c>
      <c r="D42" t="s">
        <v>202</v>
      </c>
      <c r="E42" t="s">
        <v>2090</v>
      </c>
      <c r="F42" t="s">
        <v>134</v>
      </c>
      <c r="G42">
        <f>ROUND(astronomy_mass[[#This Row],[value]],2)</f>
        <v>2.7</v>
      </c>
      <c r="H42" t="s">
        <v>1597</v>
      </c>
      <c r="I42" t="s">
        <v>17</v>
      </c>
      <c r="K42" s="3">
        <v>45446.771932870368</v>
      </c>
      <c r="L42" t="s">
        <v>1594</v>
      </c>
      <c r="M42">
        <f>COUNTIF(B:B,B42)</f>
        <v>1</v>
      </c>
      <c r="N4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Epsilon Draconis astronomic object, in solar mass?</v>
      </c>
    </row>
    <row r="43" spans="1:14" x14ac:dyDescent="0.3">
      <c r="A43" t="s">
        <v>1723</v>
      </c>
      <c r="B43" t="s">
        <v>1724</v>
      </c>
      <c r="C43" t="s">
        <v>201</v>
      </c>
      <c r="D43" t="s">
        <v>202</v>
      </c>
      <c r="E43" t="s">
        <v>2090</v>
      </c>
      <c r="F43" t="s">
        <v>1725</v>
      </c>
      <c r="G43">
        <f>ROUND(astronomy_mass[[#This Row],[value]],2)</f>
        <v>1.07</v>
      </c>
      <c r="H43" t="s">
        <v>1597</v>
      </c>
      <c r="I43" t="s">
        <v>26</v>
      </c>
      <c r="K43" s="3">
        <v>45452.849849537037</v>
      </c>
      <c r="L43" t="s">
        <v>1594</v>
      </c>
      <c r="M43">
        <f>COUNTIF(B:B,B43)</f>
        <v>1</v>
      </c>
      <c r="N4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23 Librae astronomic object, in solar mass?</v>
      </c>
    </row>
    <row r="44" spans="1:14" x14ac:dyDescent="0.3">
      <c r="A44" t="s">
        <v>1859</v>
      </c>
      <c r="B44" t="s">
        <v>1860</v>
      </c>
      <c r="C44" t="s">
        <v>201</v>
      </c>
      <c r="D44" t="s">
        <v>202</v>
      </c>
      <c r="E44" t="s">
        <v>2090</v>
      </c>
      <c r="F44" t="s">
        <v>154</v>
      </c>
      <c r="G44">
        <f>ROUND(astronomy_mass[[#This Row],[value]],2)</f>
        <v>1.7</v>
      </c>
      <c r="H44" t="s">
        <v>1597</v>
      </c>
      <c r="I44" t="s">
        <v>28</v>
      </c>
      <c r="K44" s="3">
        <v>45452.927662037036</v>
      </c>
      <c r="L44" t="s">
        <v>1594</v>
      </c>
      <c r="M44">
        <f>COUNTIF(B:B,B44)</f>
        <v>1</v>
      </c>
      <c r="N4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6 Lyncis astronomic object, in solar mass?</v>
      </c>
    </row>
    <row r="45" spans="1:14" x14ac:dyDescent="0.3">
      <c r="A45" t="s">
        <v>2056</v>
      </c>
      <c r="B45" t="s">
        <v>2057</v>
      </c>
      <c r="C45" t="s">
        <v>201</v>
      </c>
      <c r="D45" t="s">
        <v>202</v>
      </c>
      <c r="E45" t="s">
        <v>2090</v>
      </c>
      <c r="F45" t="s">
        <v>2058</v>
      </c>
      <c r="G45">
        <f>ROUND(astronomy_mass[[#This Row],[value]],2)</f>
        <v>2.4900000000000002</v>
      </c>
      <c r="H45" t="s">
        <v>1597</v>
      </c>
      <c r="I45" t="s">
        <v>29</v>
      </c>
      <c r="K45" s="3">
        <v>45452.927766203706</v>
      </c>
      <c r="L45" t="s">
        <v>1594</v>
      </c>
      <c r="M45">
        <f>COUNTIF(B:B,B45)</f>
        <v>1</v>
      </c>
      <c r="N4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75 Ceti astronomic object, in solar mass?</v>
      </c>
    </row>
    <row r="46" spans="1:14" x14ac:dyDescent="0.3">
      <c r="A46" t="s">
        <v>1798</v>
      </c>
      <c r="B46" t="s">
        <v>1799</v>
      </c>
      <c r="C46" t="s">
        <v>201</v>
      </c>
      <c r="D46" t="s">
        <v>202</v>
      </c>
      <c r="E46" t="s">
        <v>2090</v>
      </c>
      <c r="F46" t="s">
        <v>134</v>
      </c>
      <c r="G46">
        <f>ROUND(astronomy_mass[[#This Row],[value]],2)</f>
        <v>2.7</v>
      </c>
      <c r="H46" t="s">
        <v>1597</v>
      </c>
      <c r="I46" t="s">
        <v>110</v>
      </c>
      <c r="K46" s="3">
        <v>45453.307245370372</v>
      </c>
      <c r="L46" t="s">
        <v>1594</v>
      </c>
      <c r="M46">
        <f>COUNTIF(B:B,B46)</f>
        <v>1</v>
      </c>
      <c r="N4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Epsilon Tauri astronomic object, in solar mass?</v>
      </c>
    </row>
    <row r="47" spans="1:14" x14ac:dyDescent="0.3">
      <c r="A47" t="s">
        <v>2043</v>
      </c>
      <c r="B47" t="s">
        <v>2044</v>
      </c>
      <c r="C47" t="s">
        <v>201</v>
      </c>
      <c r="D47" t="s">
        <v>202</v>
      </c>
      <c r="E47" t="s">
        <v>2090</v>
      </c>
      <c r="F47" t="s">
        <v>1900</v>
      </c>
      <c r="G47">
        <f>ROUND(astronomy_mass[[#This Row],[value]],2)</f>
        <v>0.49</v>
      </c>
      <c r="H47" t="s">
        <v>1597</v>
      </c>
      <c r="I47" t="s">
        <v>17</v>
      </c>
      <c r="K47" s="3">
        <v>45453.311944444446</v>
      </c>
      <c r="L47" t="s">
        <v>1594</v>
      </c>
      <c r="M47">
        <f>COUNTIF(B:B,B47)</f>
        <v>1</v>
      </c>
      <c r="N4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176 astronomic object, in solar mass?</v>
      </c>
    </row>
    <row r="48" spans="1:14" x14ac:dyDescent="0.3">
      <c r="A48" t="s">
        <v>1818</v>
      </c>
      <c r="B48" t="s">
        <v>1819</v>
      </c>
      <c r="C48" t="s">
        <v>201</v>
      </c>
      <c r="D48" t="s">
        <v>202</v>
      </c>
      <c r="E48" t="s">
        <v>2090</v>
      </c>
      <c r="F48" t="s">
        <v>1820</v>
      </c>
      <c r="G48">
        <f>ROUND(astronomy_mass[[#This Row],[value]],2)</f>
        <v>0.36</v>
      </c>
      <c r="H48" t="s">
        <v>1597</v>
      </c>
      <c r="I48" t="s">
        <v>29</v>
      </c>
      <c r="K48" s="3">
        <v>45453.312013888892</v>
      </c>
      <c r="L48" t="s">
        <v>1594</v>
      </c>
      <c r="M48">
        <f>COUNTIF(B:B,B48)</f>
        <v>1</v>
      </c>
      <c r="N4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179 astronomic object, in solar mass?</v>
      </c>
    </row>
    <row r="49" spans="1:14" x14ac:dyDescent="0.3">
      <c r="A49" t="s">
        <v>1898</v>
      </c>
      <c r="B49" t="s">
        <v>1899</v>
      </c>
      <c r="C49" t="s">
        <v>201</v>
      </c>
      <c r="D49" t="s">
        <v>202</v>
      </c>
      <c r="E49" t="s">
        <v>2090</v>
      </c>
      <c r="F49" t="s">
        <v>1900</v>
      </c>
      <c r="G49">
        <f>ROUND(astronomy_mass[[#This Row],[value]],2)</f>
        <v>0.49</v>
      </c>
      <c r="H49" t="s">
        <v>1597</v>
      </c>
      <c r="I49" t="s">
        <v>128</v>
      </c>
      <c r="K49" s="3">
        <v>45453.315798611111</v>
      </c>
      <c r="L49" t="s">
        <v>1594</v>
      </c>
      <c r="M49">
        <f>COUNTIF(B:B,B49)</f>
        <v>1</v>
      </c>
      <c r="N4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849 astronomic object, in solar mass?</v>
      </c>
    </row>
    <row r="50" spans="1:14" x14ac:dyDescent="0.3">
      <c r="A50" t="s">
        <v>2073</v>
      </c>
      <c r="B50" t="s">
        <v>2074</v>
      </c>
      <c r="C50" t="s">
        <v>201</v>
      </c>
      <c r="D50" t="s">
        <v>202</v>
      </c>
      <c r="E50" t="s">
        <v>2090</v>
      </c>
      <c r="F50" t="s">
        <v>1897</v>
      </c>
      <c r="G50">
        <f>ROUND(astronomy_mass[[#This Row],[value]],2)</f>
        <v>1.26</v>
      </c>
      <c r="H50" t="s">
        <v>1597</v>
      </c>
      <c r="I50" t="s">
        <v>34</v>
      </c>
      <c r="K50" s="3">
        <v>45453.319652777776</v>
      </c>
      <c r="L50" t="s">
        <v>1594</v>
      </c>
      <c r="M50">
        <f>COUNTIF(B:B,B50)</f>
        <v>1</v>
      </c>
      <c r="N5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HAT-P-4 astronomic object, in solar mass?</v>
      </c>
    </row>
    <row r="51" spans="1:14" x14ac:dyDescent="0.3">
      <c r="A51" t="s">
        <v>1805</v>
      </c>
      <c r="B51" t="s">
        <v>1806</v>
      </c>
      <c r="C51" t="s">
        <v>201</v>
      </c>
      <c r="D51" t="s">
        <v>202</v>
      </c>
      <c r="E51" t="s">
        <v>2090</v>
      </c>
      <c r="F51" t="s">
        <v>160</v>
      </c>
      <c r="G51">
        <f>ROUND(astronomy_mass[[#This Row],[value]],2)</f>
        <v>1.1000000000000001</v>
      </c>
      <c r="H51" t="s">
        <v>1597</v>
      </c>
      <c r="I51" t="s">
        <v>28</v>
      </c>
      <c r="K51" s="3">
        <v>45453.329884259256</v>
      </c>
      <c r="L51" t="s">
        <v>1594</v>
      </c>
      <c r="M51">
        <f>COUNTIF(B:B,B51)</f>
        <v>1</v>
      </c>
      <c r="N5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Rosalíadecastro astronomic object, in solar mass?</v>
      </c>
    </row>
    <row r="52" spans="1:14" x14ac:dyDescent="0.3">
      <c r="A52" t="s">
        <v>1975</v>
      </c>
      <c r="B52" t="s">
        <v>1976</v>
      </c>
      <c r="C52" t="s">
        <v>201</v>
      </c>
      <c r="D52" t="s">
        <v>202</v>
      </c>
      <c r="E52" t="s">
        <v>2090</v>
      </c>
      <c r="F52" t="s">
        <v>1868</v>
      </c>
      <c r="G52">
        <f>ROUND(astronomy_mass[[#This Row],[value]],2)</f>
        <v>2.2000000000000002</v>
      </c>
      <c r="H52" t="s">
        <v>1597</v>
      </c>
      <c r="I52" t="s">
        <v>26</v>
      </c>
      <c r="K52" s="3">
        <v>45454.072928240741</v>
      </c>
      <c r="L52" t="s">
        <v>1594</v>
      </c>
      <c r="M52">
        <f>COUNTIF(B:B,B52)</f>
        <v>1</v>
      </c>
      <c r="N5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Xi Aquilae astronomic object, in solar mass?</v>
      </c>
    </row>
    <row r="53" spans="1:14" x14ac:dyDescent="0.3">
      <c r="A53" t="s">
        <v>1856</v>
      </c>
      <c r="B53" t="s">
        <v>1857</v>
      </c>
      <c r="C53" t="s">
        <v>201</v>
      </c>
      <c r="D53" t="s">
        <v>202</v>
      </c>
      <c r="E53" t="s">
        <v>2090</v>
      </c>
      <c r="F53" t="s">
        <v>1858</v>
      </c>
      <c r="G53">
        <f>ROUND(astronomy_mass[[#This Row],[value]],2)</f>
        <v>0.51</v>
      </c>
      <c r="H53" t="s">
        <v>1597</v>
      </c>
      <c r="I53" t="s">
        <v>28</v>
      </c>
      <c r="K53" s="3">
        <v>45454.08326388889</v>
      </c>
      <c r="L53" t="s">
        <v>1594</v>
      </c>
      <c r="M53">
        <f>COUNTIF(B:B,B53)</f>
        <v>1</v>
      </c>
      <c r="N5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OGLE-2006-BLG-109L astronomic object, in solar mass?</v>
      </c>
    </row>
    <row r="54" spans="1:14" x14ac:dyDescent="0.3">
      <c r="A54" t="s">
        <v>1747</v>
      </c>
      <c r="B54" t="s">
        <v>1748</v>
      </c>
      <c r="C54" t="s">
        <v>201</v>
      </c>
      <c r="D54" t="s">
        <v>202</v>
      </c>
      <c r="E54" t="s">
        <v>2090</v>
      </c>
      <c r="F54" t="s">
        <v>1647</v>
      </c>
      <c r="G54">
        <f>ROUND(astronomy_mass[[#This Row],[value]],2)</f>
        <v>0.73</v>
      </c>
      <c r="H54" t="s">
        <v>1597</v>
      </c>
      <c r="I54" t="s">
        <v>108</v>
      </c>
      <c r="K54" s="3">
        <v>45454.117222222223</v>
      </c>
      <c r="L54" t="s">
        <v>1594</v>
      </c>
      <c r="M54">
        <f>COUNTIF(B:B,B54)</f>
        <v>1</v>
      </c>
      <c r="N5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TW Piscis Austrini astronomic object, in solar mass?</v>
      </c>
    </row>
    <row r="55" spans="1:14" x14ac:dyDescent="0.3">
      <c r="A55" t="s">
        <v>1765</v>
      </c>
      <c r="B55" t="s">
        <v>1766</v>
      </c>
      <c r="C55" t="s">
        <v>201</v>
      </c>
      <c r="D55" t="s">
        <v>202</v>
      </c>
      <c r="E55" t="s">
        <v>2090</v>
      </c>
      <c r="F55" t="s">
        <v>1767</v>
      </c>
      <c r="G55">
        <f>ROUND(astronomy_mass[[#This Row],[value]],2)</f>
        <v>0.48</v>
      </c>
      <c r="H55" t="s">
        <v>1597</v>
      </c>
      <c r="I55" t="s">
        <v>124</v>
      </c>
      <c r="K55" s="3">
        <v>45462.978043981479</v>
      </c>
      <c r="L55" t="s">
        <v>1594</v>
      </c>
      <c r="M55">
        <f>COUNTIF(B:B,B55)</f>
        <v>1</v>
      </c>
      <c r="N5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1 astronomic object, in solar mass?</v>
      </c>
    </row>
    <row r="56" spans="1:14" x14ac:dyDescent="0.3">
      <c r="A56" t="s">
        <v>2080</v>
      </c>
      <c r="B56" t="s">
        <v>2081</v>
      </c>
      <c r="C56" t="s">
        <v>201</v>
      </c>
      <c r="D56" t="s">
        <v>202</v>
      </c>
      <c r="E56" t="s">
        <v>2090</v>
      </c>
      <c r="F56" t="s">
        <v>154</v>
      </c>
      <c r="G56">
        <f>ROUND(astronomy_mass[[#This Row],[value]],2)</f>
        <v>1.7</v>
      </c>
      <c r="H56" t="s">
        <v>1597</v>
      </c>
      <c r="I56" t="s">
        <v>30</v>
      </c>
      <c r="K56" s="3">
        <v>45466.311840277776</v>
      </c>
      <c r="L56" t="s">
        <v>1594</v>
      </c>
      <c r="M56">
        <f>COUNTIF(B:B,B56)</f>
        <v>1</v>
      </c>
      <c r="N5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Sigma Boötis astronomic object, in solar mass?</v>
      </c>
    </row>
    <row r="57" spans="1:14" x14ac:dyDescent="0.3">
      <c r="A57" t="s">
        <v>1619</v>
      </c>
      <c r="B57" t="s">
        <v>1620</v>
      </c>
      <c r="C57" t="s">
        <v>201</v>
      </c>
      <c r="D57" t="s">
        <v>202</v>
      </c>
      <c r="E57" t="s">
        <v>2090</v>
      </c>
      <c r="F57" t="s">
        <v>112</v>
      </c>
      <c r="G57">
        <f>ROUND(astronomy_mass[[#This Row],[value]],2)</f>
        <v>25</v>
      </c>
      <c r="H57" t="s">
        <v>1597</v>
      </c>
      <c r="I57" t="s">
        <v>168</v>
      </c>
      <c r="K57" s="3">
        <v>45475.810717592591</v>
      </c>
      <c r="L57" t="s">
        <v>1594</v>
      </c>
      <c r="M57">
        <f>COUNTIF(B:B,B57)</f>
        <v>1</v>
      </c>
      <c r="N5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KY Cygni astronomic object, in solar mass?</v>
      </c>
    </row>
    <row r="58" spans="1:14" x14ac:dyDescent="0.3">
      <c r="A58" t="s">
        <v>1821</v>
      </c>
      <c r="B58" t="s">
        <v>1822</v>
      </c>
      <c r="C58" t="s">
        <v>201</v>
      </c>
      <c r="D58" t="s">
        <v>202</v>
      </c>
      <c r="E58" t="s">
        <v>2090</v>
      </c>
      <c r="F58" t="s">
        <v>1823</v>
      </c>
      <c r="G58">
        <f>ROUND(astronomy_mass[[#This Row],[value]],2)</f>
        <v>1.91</v>
      </c>
      <c r="H58" t="s">
        <v>1597</v>
      </c>
      <c r="I58" t="s">
        <v>26</v>
      </c>
      <c r="K58" s="3">
        <v>45482.729872685188</v>
      </c>
      <c r="L58" t="s">
        <v>1594</v>
      </c>
      <c r="M58">
        <f>COUNTIF(B:B,B58)</f>
        <v>1</v>
      </c>
      <c r="N5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Eta2 Hydri astronomic object, in solar mass?</v>
      </c>
    </row>
    <row r="59" spans="1:14" x14ac:dyDescent="0.3">
      <c r="A59" t="s">
        <v>1903</v>
      </c>
      <c r="B59" t="s">
        <v>1904</v>
      </c>
      <c r="C59" t="s">
        <v>201</v>
      </c>
      <c r="D59" t="s">
        <v>202</v>
      </c>
      <c r="E59" t="s">
        <v>2090</v>
      </c>
      <c r="F59" t="s">
        <v>1905</v>
      </c>
      <c r="G59">
        <f>ROUND(astronomy_mass[[#This Row],[value]],2)</f>
        <v>3.07</v>
      </c>
      <c r="H59" t="s">
        <v>1597</v>
      </c>
      <c r="I59" t="s">
        <v>17</v>
      </c>
      <c r="K59" s="3">
        <v>45486.471284722225</v>
      </c>
      <c r="L59" t="s">
        <v>1594</v>
      </c>
      <c r="M59">
        <f>COUNTIF(B:B,B59)</f>
        <v>1</v>
      </c>
      <c r="N5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Sigma Hydrae astronomic object, in solar mass?</v>
      </c>
    </row>
    <row r="60" spans="1:14" x14ac:dyDescent="0.3">
      <c r="A60" t="s">
        <v>1973</v>
      </c>
      <c r="B60" t="s">
        <v>1974</v>
      </c>
      <c r="C60" t="s">
        <v>201</v>
      </c>
      <c r="D60" t="s">
        <v>202</v>
      </c>
      <c r="E60" t="s">
        <v>2090</v>
      </c>
      <c r="F60" t="s">
        <v>1767</v>
      </c>
      <c r="G60">
        <f>ROUND(astronomy_mass[[#This Row],[value]],2)</f>
        <v>0.48</v>
      </c>
      <c r="H60" t="s">
        <v>1597</v>
      </c>
      <c r="I60" t="s">
        <v>17</v>
      </c>
      <c r="K60" s="3">
        <v>45486.813460648147</v>
      </c>
      <c r="L60" t="s">
        <v>1594</v>
      </c>
      <c r="M60">
        <f>COUNTIF(B:B,B60)</f>
        <v>1</v>
      </c>
      <c r="N6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433 astronomic object, in solar mass?</v>
      </c>
    </row>
    <row r="61" spans="1:14" x14ac:dyDescent="0.3">
      <c r="A61" t="s">
        <v>2007</v>
      </c>
      <c r="B61" t="s">
        <v>2008</v>
      </c>
      <c r="C61" t="s">
        <v>201</v>
      </c>
      <c r="D61" t="s">
        <v>202</v>
      </c>
      <c r="E61" t="s">
        <v>2090</v>
      </c>
      <c r="F61" t="s">
        <v>2009</v>
      </c>
      <c r="G61">
        <f>ROUND(astronomy_mass[[#This Row],[value]],2)</f>
        <v>2.09</v>
      </c>
      <c r="H61" t="s">
        <v>1597</v>
      </c>
      <c r="I61" t="s">
        <v>30</v>
      </c>
      <c r="K61" s="3">
        <v>45486.975775462961</v>
      </c>
      <c r="L61" t="s">
        <v>1594</v>
      </c>
      <c r="M61">
        <f>COUNTIF(B:B,B61)</f>
        <v>1</v>
      </c>
      <c r="N6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Mu Aurigae astronomic object, in solar mass?</v>
      </c>
    </row>
    <row r="62" spans="1:14" x14ac:dyDescent="0.3">
      <c r="A62" t="s">
        <v>1780</v>
      </c>
      <c r="B62" t="s">
        <v>1781</v>
      </c>
      <c r="C62" t="s">
        <v>201</v>
      </c>
      <c r="D62" t="s">
        <v>202</v>
      </c>
      <c r="E62" t="s">
        <v>2090</v>
      </c>
      <c r="F62" t="s">
        <v>1782</v>
      </c>
      <c r="G62">
        <f>ROUND(astronomy_mass[[#This Row],[value]],2)</f>
        <v>5.76</v>
      </c>
      <c r="H62" t="s">
        <v>1597</v>
      </c>
      <c r="I62" t="s">
        <v>124</v>
      </c>
      <c r="K62" s="3">
        <v>45488.31554398148</v>
      </c>
      <c r="L62" t="s">
        <v>1594</v>
      </c>
      <c r="M62">
        <f>COUNTIF(B:B,B62)</f>
        <v>1</v>
      </c>
      <c r="N6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Gamma Lyrae astronomic object, in solar mass?</v>
      </c>
    </row>
    <row r="63" spans="1:14" x14ac:dyDescent="0.3">
      <c r="A63" t="s">
        <v>1940</v>
      </c>
      <c r="B63" t="s">
        <v>1941</v>
      </c>
      <c r="C63" t="s">
        <v>201</v>
      </c>
      <c r="D63" t="s">
        <v>202</v>
      </c>
      <c r="E63" t="s">
        <v>2090</v>
      </c>
      <c r="F63" t="s">
        <v>1942</v>
      </c>
      <c r="G63">
        <f>ROUND(astronomy_mass[[#This Row],[value]],2)</f>
        <v>1.41</v>
      </c>
      <c r="H63" t="s">
        <v>1597</v>
      </c>
      <c r="I63" t="s">
        <v>28</v>
      </c>
      <c r="K63" s="3">
        <v>45489.631481481483</v>
      </c>
      <c r="L63" t="s">
        <v>1594</v>
      </c>
      <c r="M63">
        <f>COUNTIF(B:B,B63)</f>
        <v>1</v>
      </c>
      <c r="N6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XO-3 astronomic object, in solar mass?</v>
      </c>
    </row>
    <row r="64" spans="1:14" x14ac:dyDescent="0.3">
      <c r="A64" t="s">
        <v>1740</v>
      </c>
      <c r="B64" t="s">
        <v>1741</v>
      </c>
      <c r="C64" t="s">
        <v>201</v>
      </c>
      <c r="D64" t="s">
        <v>202</v>
      </c>
      <c r="E64" t="s">
        <v>2090</v>
      </c>
      <c r="F64" t="s">
        <v>1742</v>
      </c>
      <c r="G64">
        <f>ROUND(astronomy_mass[[#This Row],[value]],2)</f>
        <v>1.1200000000000001</v>
      </c>
      <c r="H64" t="s">
        <v>1597</v>
      </c>
      <c r="I64" t="s">
        <v>17</v>
      </c>
      <c r="K64" s="3">
        <v>45490.410787037035</v>
      </c>
      <c r="L64" t="s">
        <v>1594</v>
      </c>
      <c r="M64">
        <f>COUNTIF(B:B,B64)</f>
        <v>1</v>
      </c>
      <c r="N6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Zeta Trianguli Australis astronomic object, in solar mass?</v>
      </c>
    </row>
    <row r="65" spans="1:14" x14ac:dyDescent="0.3">
      <c r="A65" t="s">
        <v>2069</v>
      </c>
      <c r="B65" t="s">
        <v>2070</v>
      </c>
      <c r="C65" t="s">
        <v>201</v>
      </c>
      <c r="D65" t="s">
        <v>202</v>
      </c>
      <c r="E65" t="s">
        <v>2090</v>
      </c>
      <c r="F65" t="s">
        <v>2031</v>
      </c>
      <c r="G65">
        <f>ROUND(astronomy_mass[[#This Row],[value]],2)</f>
        <v>1.19</v>
      </c>
      <c r="H65" t="s">
        <v>1597</v>
      </c>
      <c r="I65" t="s">
        <v>17</v>
      </c>
      <c r="K65" s="3">
        <v>45493.398958333331</v>
      </c>
      <c r="L65" t="s">
        <v>1594</v>
      </c>
      <c r="M65">
        <f>COUNTIF(B:B,B65)</f>
        <v>1</v>
      </c>
      <c r="N6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Psi Draconis astronomic object, in solar mass?</v>
      </c>
    </row>
    <row r="66" spans="1:14" x14ac:dyDescent="0.3">
      <c r="A66" t="s">
        <v>1882</v>
      </c>
      <c r="B66" t="s">
        <v>1883</v>
      </c>
      <c r="C66" t="s">
        <v>201</v>
      </c>
      <c r="D66" t="s">
        <v>202</v>
      </c>
      <c r="E66" t="s">
        <v>2090</v>
      </c>
      <c r="F66" t="s">
        <v>1884</v>
      </c>
      <c r="G66">
        <f>ROUND(astronomy_mass[[#This Row],[value]],2)</f>
        <v>0.28000000000000003</v>
      </c>
      <c r="H66" t="s">
        <v>1597</v>
      </c>
      <c r="I66" t="s">
        <v>29</v>
      </c>
      <c r="K66" s="3">
        <v>45499.638831018521</v>
      </c>
      <c r="L66" t="s">
        <v>1594</v>
      </c>
      <c r="M66">
        <f>COUNTIF(B:B,B66)</f>
        <v>1</v>
      </c>
      <c r="N6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MOA-2007-BLG-192L astronomic object, in solar mass?</v>
      </c>
    </row>
    <row r="67" spans="1:14" x14ac:dyDescent="0.3">
      <c r="A67" t="s">
        <v>1944</v>
      </c>
      <c r="B67" t="s">
        <v>1945</v>
      </c>
      <c r="C67" t="s">
        <v>201</v>
      </c>
      <c r="D67" t="s">
        <v>202</v>
      </c>
      <c r="E67" t="s">
        <v>2090</v>
      </c>
      <c r="F67" t="s">
        <v>115</v>
      </c>
      <c r="G67">
        <f>ROUND(astronomy_mass[[#This Row],[value]],2)</f>
        <v>2.5</v>
      </c>
      <c r="H67" t="s">
        <v>1597</v>
      </c>
      <c r="I67" t="s">
        <v>124</v>
      </c>
      <c r="K67" s="3">
        <v>45505.546076388891</v>
      </c>
      <c r="L67" t="s">
        <v>1594</v>
      </c>
      <c r="M67">
        <f>COUNTIF(B:B,B67)</f>
        <v>1</v>
      </c>
      <c r="N6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Xi Andromedae astronomic object, in solar mass?</v>
      </c>
    </row>
    <row r="68" spans="1:14" x14ac:dyDescent="0.3">
      <c r="A68" t="s">
        <v>1731</v>
      </c>
      <c r="B68" t="s">
        <v>1732</v>
      </c>
      <c r="C68" t="s">
        <v>201</v>
      </c>
      <c r="D68" t="s">
        <v>202</v>
      </c>
      <c r="E68" t="s">
        <v>2090</v>
      </c>
      <c r="F68" t="s">
        <v>1733</v>
      </c>
      <c r="G68">
        <f>ROUND(astronomy_mass[[#This Row],[value]],2)</f>
        <v>10.3</v>
      </c>
      <c r="H68" t="s">
        <v>1597</v>
      </c>
      <c r="I68" t="s">
        <v>35</v>
      </c>
      <c r="K68" s="3">
        <v>45520.367708333331</v>
      </c>
      <c r="L68" t="s">
        <v>1594</v>
      </c>
      <c r="M68">
        <f>COUNTIF(B:B,B68)</f>
        <v>1</v>
      </c>
      <c r="N6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Sigma Scorpii astronomic object, in solar mass?</v>
      </c>
    </row>
    <row r="69" spans="1:14" x14ac:dyDescent="0.3">
      <c r="A69" t="s">
        <v>1712</v>
      </c>
      <c r="B69" t="s">
        <v>1713</v>
      </c>
      <c r="C69" t="s">
        <v>201</v>
      </c>
      <c r="D69" t="s">
        <v>202</v>
      </c>
      <c r="E69" t="s">
        <v>2090</v>
      </c>
      <c r="F69" t="s">
        <v>160</v>
      </c>
      <c r="G69">
        <f>ROUND(astronomy_mass[[#This Row],[value]],2)</f>
        <v>1.1000000000000001</v>
      </c>
      <c r="H69" t="s">
        <v>1597</v>
      </c>
      <c r="I69" t="s">
        <v>29</v>
      </c>
      <c r="K69" s="3">
        <v>45520.403958333336</v>
      </c>
      <c r="L69" t="s">
        <v>1594</v>
      </c>
      <c r="M69">
        <f>COUNTIF(B:B,B69)</f>
        <v>1</v>
      </c>
      <c r="N6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15 Sagittae astronomic object, in solar mass?</v>
      </c>
    </row>
    <row r="70" spans="1:14" x14ac:dyDescent="0.3">
      <c r="A70" t="s">
        <v>2032</v>
      </c>
      <c r="B70" t="s">
        <v>2033</v>
      </c>
      <c r="C70" t="s">
        <v>201</v>
      </c>
      <c r="D70" t="s">
        <v>202</v>
      </c>
      <c r="E70" t="s">
        <v>2090</v>
      </c>
      <c r="F70" t="s">
        <v>2034</v>
      </c>
      <c r="G70">
        <f>ROUND(astronomy_mass[[#This Row],[value]],2)</f>
        <v>0.81</v>
      </c>
      <c r="H70" t="s">
        <v>1597</v>
      </c>
      <c r="I70" t="s">
        <v>29</v>
      </c>
      <c r="K70" s="3">
        <v>45522.755879629629</v>
      </c>
      <c r="L70" t="s">
        <v>1594</v>
      </c>
      <c r="M70">
        <f>COUNTIF(B:B,B70)</f>
        <v>1</v>
      </c>
      <c r="N7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HAT-P-11 astronomic object, in solar mass?</v>
      </c>
    </row>
    <row r="71" spans="1:14" x14ac:dyDescent="0.3">
      <c r="A71" t="s">
        <v>1815</v>
      </c>
      <c r="B71" t="s">
        <v>1816</v>
      </c>
      <c r="C71" t="s">
        <v>201</v>
      </c>
      <c r="D71" t="s">
        <v>202</v>
      </c>
      <c r="E71" t="s">
        <v>2090</v>
      </c>
      <c r="F71" t="s">
        <v>1817</v>
      </c>
      <c r="G71">
        <f>ROUND(astronomy_mass[[#This Row],[value]],2)</f>
        <v>2.17</v>
      </c>
      <c r="H71" t="s">
        <v>1597</v>
      </c>
      <c r="I71" t="s">
        <v>17</v>
      </c>
      <c r="K71" s="3">
        <v>45529.929988425924</v>
      </c>
      <c r="L71" t="s">
        <v>1594</v>
      </c>
      <c r="M71">
        <f>COUNTIF(B:B,B71)</f>
        <v>1</v>
      </c>
      <c r="N7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Chi Virginis astronomic object, in solar mass?</v>
      </c>
    </row>
    <row r="72" spans="1:14" x14ac:dyDescent="0.3">
      <c r="A72" t="s">
        <v>1850</v>
      </c>
      <c r="B72" t="s">
        <v>1851</v>
      </c>
      <c r="C72" t="s">
        <v>201</v>
      </c>
      <c r="D72" t="s">
        <v>202</v>
      </c>
      <c r="E72" t="s">
        <v>2090</v>
      </c>
      <c r="F72" t="s">
        <v>1852</v>
      </c>
      <c r="G72">
        <f>ROUND(astronomy_mass[[#This Row],[value]],2)</f>
        <v>1.51</v>
      </c>
      <c r="H72" t="s">
        <v>1597</v>
      </c>
      <c r="I72" t="s">
        <v>34</v>
      </c>
      <c r="K72" s="3">
        <v>45529.944143518522</v>
      </c>
      <c r="L72" t="s">
        <v>1594</v>
      </c>
      <c r="M72">
        <f>COUNTIF(B:B,B72)</f>
        <v>1</v>
      </c>
      <c r="N7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HAT-P-7 astronomic object, in solar mass?</v>
      </c>
    </row>
    <row r="73" spans="1:14" x14ac:dyDescent="0.3">
      <c r="A73" t="s">
        <v>1595</v>
      </c>
      <c r="B73" t="s">
        <v>1596</v>
      </c>
      <c r="C73" t="s">
        <v>201</v>
      </c>
      <c r="D73" t="s">
        <v>202</v>
      </c>
      <c r="E73" t="s">
        <v>2090</v>
      </c>
      <c r="F73" t="s">
        <v>23</v>
      </c>
      <c r="G73">
        <f>ROUND(astronomy_mass[[#This Row],[value]],2)</f>
        <v>4</v>
      </c>
      <c r="H73" t="s">
        <v>1597</v>
      </c>
      <c r="I73" t="s">
        <v>116</v>
      </c>
      <c r="K73" s="3">
        <v>45530.449895833335</v>
      </c>
      <c r="L73" t="s">
        <v>1594</v>
      </c>
      <c r="M73">
        <f>COUNTIF(B:B,B73)</f>
        <v>1</v>
      </c>
      <c r="N7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Celaeno astronomic object, in solar mass?</v>
      </c>
    </row>
    <row r="74" spans="1:14" x14ac:dyDescent="0.3">
      <c r="A74" t="s">
        <v>1604</v>
      </c>
      <c r="B74" t="s">
        <v>1605</v>
      </c>
      <c r="C74" t="s">
        <v>201</v>
      </c>
      <c r="D74" t="s">
        <v>202</v>
      </c>
      <c r="E74" t="s">
        <v>2090</v>
      </c>
      <c r="F74" t="s">
        <v>1606</v>
      </c>
      <c r="G74">
        <f>ROUND(astronomy_mass[[#This Row],[value]],2)</f>
        <v>0.95</v>
      </c>
      <c r="H74" t="s">
        <v>1597</v>
      </c>
      <c r="I74" t="s">
        <v>128</v>
      </c>
      <c r="K74" s="3">
        <v>45530.90902777778</v>
      </c>
      <c r="L74" t="s">
        <v>1594</v>
      </c>
      <c r="M74">
        <f>COUNTIF(B:B,B74)</f>
        <v>1</v>
      </c>
      <c r="N7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61 Virginis astronomic object, in solar mass?</v>
      </c>
    </row>
    <row r="75" spans="1:14" x14ac:dyDescent="0.3">
      <c r="A75" t="s">
        <v>1888</v>
      </c>
      <c r="B75" t="s">
        <v>1889</v>
      </c>
      <c r="C75" t="s">
        <v>201</v>
      </c>
      <c r="D75" t="s">
        <v>202</v>
      </c>
      <c r="E75" t="s">
        <v>2090</v>
      </c>
      <c r="F75" t="s">
        <v>1632</v>
      </c>
      <c r="G75">
        <f>ROUND(astronomy_mass[[#This Row],[value]],2)</f>
        <v>0.83</v>
      </c>
      <c r="H75" t="s">
        <v>1597</v>
      </c>
      <c r="I75" t="s">
        <v>146</v>
      </c>
      <c r="K75" s="3">
        <v>45536.961296296293</v>
      </c>
      <c r="L75" t="s">
        <v>1594</v>
      </c>
      <c r="M75">
        <f>COUNTIF(B:B,B75)</f>
        <v>1</v>
      </c>
      <c r="N7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83 Leonis astronomic object, in solar mass?</v>
      </c>
    </row>
    <row r="76" spans="1:14" x14ac:dyDescent="0.3">
      <c r="A76" t="s">
        <v>1906</v>
      </c>
      <c r="B76" t="s">
        <v>1907</v>
      </c>
      <c r="C76" t="s">
        <v>201</v>
      </c>
      <c r="D76" t="s">
        <v>202</v>
      </c>
      <c r="E76" t="s">
        <v>2090</v>
      </c>
      <c r="F76" t="s">
        <v>1827</v>
      </c>
      <c r="G76">
        <f>ROUND(astronomy_mass[[#This Row],[value]],2)</f>
        <v>0.78</v>
      </c>
      <c r="H76" t="s">
        <v>1597</v>
      </c>
      <c r="I76" t="s">
        <v>34</v>
      </c>
      <c r="K76" s="3">
        <v>45537.034259259257</v>
      </c>
      <c r="L76" t="s">
        <v>1594</v>
      </c>
      <c r="M76">
        <f>COUNTIF(B:B,B76)</f>
        <v>1</v>
      </c>
      <c r="N7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OGLE-TR-111 astronomic object, in solar mass?</v>
      </c>
    </row>
    <row r="77" spans="1:14" x14ac:dyDescent="0.3">
      <c r="A77" t="s">
        <v>1921</v>
      </c>
      <c r="B77" t="s">
        <v>1922</v>
      </c>
      <c r="C77" t="s">
        <v>201</v>
      </c>
      <c r="D77" t="s">
        <v>202</v>
      </c>
      <c r="E77" t="s">
        <v>2090</v>
      </c>
      <c r="F77" t="s">
        <v>158</v>
      </c>
      <c r="G77">
        <f>ROUND(astronomy_mass[[#This Row],[value]],2)</f>
        <v>1.3</v>
      </c>
      <c r="H77" t="s">
        <v>1597</v>
      </c>
      <c r="I77" t="s">
        <v>34</v>
      </c>
      <c r="K77" s="3">
        <v>45538.439560185187</v>
      </c>
      <c r="L77" t="s">
        <v>1594</v>
      </c>
      <c r="M77">
        <f>COUNTIF(B:B,B77)</f>
        <v>1</v>
      </c>
      <c r="N7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Tau1 Gruis astronomic object, in solar mass?</v>
      </c>
    </row>
    <row r="78" spans="1:14" x14ac:dyDescent="0.3">
      <c r="A78" t="s">
        <v>1892</v>
      </c>
      <c r="B78" t="s">
        <v>1893</v>
      </c>
      <c r="C78" t="s">
        <v>201</v>
      </c>
      <c r="D78" t="s">
        <v>202</v>
      </c>
      <c r="E78" t="s">
        <v>2090</v>
      </c>
      <c r="F78" t="s">
        <v>1894</v>
      </c>
      <c r="G78">
        <f>ROUND(astronomy_mass[[#This Row],[value]],2)</f>
        <v>0.69</v>
      </c>
      <c r="H78" t="s">
        <v>1597</v>
      </c>
      <c r="I78" t="s">
        <v>28</v>
      </c>
      <c r="K78" s="3">
        <v>45538.439629629633</v>
      </c>
      <c r="L78" t="s">
        <v>1594</v>
      </c>
      <c r="M78">
        <f>COUNTIF(B:B,B78)</f>
        <v>1</v>
      </c>
      <c r="N7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OGLE-2005-BLG-169L astronomic object, in solar mass?</v>
      </c>
    </row>
    <row r="79" spans="1:14" x14ac:dyDescent="0.3">
      <c r="A79" t="s">
        <v>1925</v>
      </c>
      <c r="B79" t="s">
        <v>1926</v>
      </c>
      <c r="C79" t="s">
        <v>201</v>
      </c>
      <c r="D79" t="s">
        <v>202</v>
      </c>
      <c r="E79" t="s">
        <v>2090</v>
      </c>
      <c r="F79" t="s">
        <v>1927</v>
      </c>
      <c r="G79">
        <f>ROUND(astronomy_mass[[#This Row],[value]],2)</f>
        <v>0.22</v>
      </c>
      <c r="H79" t="s">
        <v>1597</v>
      </c>
      <c r="I79" t="s">
        <v>34</v>
      </c>
      <c r="K79" s="3">
        <v>45538.439641203702</v>
      </c>
      <c r="L79" t="s">
        <v>1594</v>
      </c>
      <c r="M79">
        <f>COUNTIF(B:B,B79)</f>
        <v>1</v>
      </c>
      <c r="N7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OGLE-2005-BLG-390L astronomic object, in solar mass?</v>
      </c>
    </row>
    <row r="80" spans="1:14" x14ac:dyDescent="0.3">
      <c r="A80" t="s">
        <v>2085</v>
      </c>
      <c r="B80" t="s">
        <v>2086</v>
      </c>
      <c r="C80" t="s">
        <v>201</v>
      </c>
      <c r="D80" t="s">
        <v>202</v>
      </c>
      <c r="E80" t="s">
        <v>2090</v>
      </c>
      <c r="F80" t="s">
        <v>2087</v>
      </c>
      <c r="G80">
        <f>ROUND(astronomy_mass[[#This Row],[value]],2)</f>
        <v>0.03</v>
      </c>
      <c r="H80" t="s">
        <v>1646</v>
      </c>
      <c r="I80" t="s">
        <v>34</v>
      </c>
      <c r="K80" s="3">
        <v>45538.444525462961</v>
      </c>
      <c r="L80" t="s">
        <v>1594</v>
      </c>
      <c r="M80">
        <f>COUNTIF(B:B,B80)</f>
        <v>1</v>
      </c>
      <c r="N8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Nu2 Lupi astronomic object, in Jupiter mass?</v>
      </c>
    </row>
    <row r="81" spans="1:14" x14ac:dyDescent="0.3">
      <c r="A81" t="s">
        <v>1963</v>
      </c>
      <c r="B81" t="s">
        <v>1964</v>
      </c>
      <c r="C81" t="s">
        <v>201</v>
      </c>
      <c r="D81" t="s">
        <v>202</v>
      </c>
      <c r="E81" t="s">
        <v>2090</v>
      </c>
      <c r="F81" t="s">
        <v>1965</v>
      </c>
      <c r="G81">
        <f>ROUND(astronomy_mass[[#This Row],[value]],2)</f>
        <v>0.16</v>
      </c>
      <c r="H81" t="s">
        <v>1597</v>
      </c>
      <c r="I81" t="s">
        <v>108</v>
      </c>
      <c r="K81" s="3">
        <v>45544.907152777778</v>
      </c>
      <c r="L81" t="s">
        <v>1594</v>
      </c>
      <c r="M81">
        <f>COUNTIF(B:B,B81)</f>
        <v>1</v>
      </c>
      <c r="N8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EV Lacertae astronomic object, in solar mass?</v>
      </c>
    </row>
    <row r="82" spans="1:14" x14ac:dyDescent="0.3">
      <c r="A82" t="s">
        <v>1866</v>
      </c>
      <c r="B82" t="s">
        <v>1867</v>
      </c>
      <c r="C82" t="s">
        <v>201</v>
      </c>
      <c r="D82" t="s">
        <v>202</v>
      </c>
      <c r="E82" t="s">
        <v>2090</v>
      </c>
      <c r="F82" t="s">
        <v>1868</v>
      </c>
      <c r="G82">
        <f>ROUND(astronomy_mass[[#This Row],[value]],2)</f>
        <v>2.2000000000000002</v>
      </c>
      <c r="H82" t="s">
        <v>1597</v>
      </c>
      <c r="I82" t="s">
        <v>128</v>
      </c>
      <c r="K82" s="3">
        <v>45549.854641203703</v>
      </c>
      <c r="L82" t="s">
        <v>1594</v>
      </c>
      <c r="M82">
        <f>COUNTIF(B:B,B82)</f>
        <v>1</v>
      </c>
      <c r="N8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14 Andromedae astronomic object, in solar mass?</v>
      </c>
    </row>
    <row r="83" spans="1:14" x14ac:dyDescent="0.3">
      <c r="A83" t="s">
        <v>1666</v>
      </c>
      <c r="B83" t="s">
        <v>1667</v>
      </c>
      <c r="C83" t="s">
        <v>201</v>
      </c>
      <c r="D83" t="s">
        <v>202</v>
      </c>
      <c r="E83" t="s">
        <v>2090</v>
      </c>
      <c r="F83" t="s">
        <v>162</v>
      </c>
      <c r="G83">
        <f>ROUND(astronomy_mass[[#This Row],[value]],2)</f>
        <v>3.5</v>
      </c>
      <c r="H83" t="s">
        <v>1597</v>
      </c>
      <c r="I83" t="s">
        <v>146</v>
      </c>
      <c r="K83" s="3">
        <v>45549.858310185184</v>
      </c>
      <c r="L83" t="s">
        <v>1594</v>
      </c>
      <c r="M83">
        <f>COUNTIF(B:B,B83)</f>
        <v>1</v>
      </c>
      <c r="N8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Zeta Draconis astronomic object, in solar mass?</v>
      </c>
    </row>
    <row r="84" spans="1:14" x14ac:dyDescent="0.3">
      <c r="A84" t="s">
        <v>1699</v>
      </c>
      <c r="B84" t="s">
        <v>1700</v>
      </c>
      <c r="C84" t="s">
        <v>201</v>
      </c>
      <c r="D84" t="s">
        <v>202</v>
      </c>
      <c r="E84" t="s">
        <v>2090</v>
      </c>
      <c r="F84" t="s">
        <v>26</v>
      </c>
      <c r="G84">
        <f>ROUND(astronomy_mass[[#This Row],[value]],2)</f>
        <v>16</v>
      </c>
      <c r="H84" t="s">
        <v>1597</v>
      </c>
      <c r="I84" t="s">
        <v>33</v>
      </c>
      <c r="K84" s="3">
        <v>45551.196585648147</v>
      </c>
      <c r="L84" t="s">
        <v>1594</v>
      </c>
      <c r="M84">
        <f>COUNTIF(B:B,B84)</f>
        <v>1</v>
      </c>
      <c r="N8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Mimosa astronomic object, in solar mass?</v>
      </c>
    </row>
    <row r="85" spans="1:14" x14ac:dyDescent="0.3">
      <c r="A85" t="s">
        <v>1679</v>
      </c>
      <c r="B85" t="s">
        <v>1680</v>
      </c>
      <c r="C85" t="s">
        <v>201</v>
      </c>
      <c r="D85" t="s">
        <v>202</v>
      </c>
      <c r="E85" t="s">
        <v>2090</v>
      </c>
      <c r="F85" t="s">
        <v>1681</v>
      </c>
      <c r="G85">
        <f>ROUND(astronomy_mass[[#This Row],[value]],2)</f>
        <v>2.9</v>
      </c>
      <c r="H85" t="s">
        <v>1597</v>
      </c>
      <c r="I85" t="s">
        <v>116</v>
      </c>
      <c r="K85" s="3">
        <v>45551.207673611112</v>
      </c>
      <c r="L85" t="s">
        <v>1594</v>
      </c>
      <c r="M85">
        <f>COUNTIF(B:B,B85)</f>
        <v>1</v>
      </c>
      <c r="N8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Beta Herculis astronomic object, in solar mass?</v>
      </c>
    </row>
    <row r="86" spans="1:14" x14ac:dyDescent="0.3">
      <c r="A86" t="s">
        <v>1913</v>
      </c>
      <c r="B86" t="s">
        <v>1914</v>
      </c>
      <c r="C86" t="s">
        <v>201</v>
      </c>
      <c r="D86" t="s">
        <v>202</v>
      </c>
      <c r="E86" t="s">
        <v>2090</v>
      </c>
      <c r="F86" t="s">
        <v>1873</v>
      </c>
      <c r="G86">
        <f>ROUND(astronomy_mass[[#This Row],[value]],2)</f>
        <v>0.7</v>
      </c>
      <c r="H86" t="s">
        <v>1597</v>
      </c>
      <c r="I86" t="s">
        <v>104</v>
      </c>
      <c r="K86" s="3">
        <v>45553.170266203706</v>
      </c>
      <c r="L86" t="s">
        <v>1594</v>
      </c>
      <c r="M86">
        <f>COUNTIF(B:B,B86)</f>
        <v>1</v>
      </c>
      <c r="N8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Van Maanen's star astronomic object, in solar mass?</v>
      </c>
    </row>
    <row r="87" spans="1:14" x14ac:dyDescent="0.3">
      <c r="A87" t="s">
        <v>1694</v>
      </c>
      <c r="B87" t="s">
        <v>1695</v>
      </c>
      <c r="C87" t="s">
        <v>201</v>
      </c>
      <c r="D87" t="s">
        <v>202</v>
      </c>
      <c r="E87" t="s">
        <v>2090</v>
      </c>
      <c r="F87" t="s">
        <v>1696</v>
      </c>
      <c r="G87">
        <f>ROUND(astronomy_mass[[#This Row],[value]],2)</f>
        <v>2.2999999999999998</v>
      </c>
      <c r="H87" t="s">
        <v>1597</v>
      </c>
      <c r="I87" t="s">
        <v>112</v>
      </c>
      <c r="K87" s="3">
        <v>45558.206574074073</v>
      </c>
      <c r="L87" t="s">
        <v>1594</v>
      </c>
      <c r="M87">
        <f>COUNTIF(B:B,B87)</f>
        <v>1</v>
      </c>
      <c r="N8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Alpha Equulei astronomic object, in solar mass?</v>
      </c>
    </row>
    <row r="88" spans="1:14" x14ac:dyDescent="0.3">
      <c r="A88" t="s">
        <v>1717</v>
      </c>
      <c r="B88" t="s">
        <v>1718</v>
      </c>
      <c r="C88" t="s">
        <v>201</v>
      </c>
      <c r="D88" t="s">
        <v>202</v>
      </c>
      <c r="E88" t="s">
        <v>2090</v>
      </c>
      <c r="F88" t="s">
        <v>1719</v>
      </c>
      <c r="G88">
        <f>ROUND(astronomy_mass[[#This Row],[value]],2)</f>
        <v>1.1299999999999999</v>
      </c>
      <c r="H88" t="s">
        <v>1597</v>
      </c>
      <c r="I88" t="s">
        <v>128</v>
      </c>
      <c r="K88" s="3">
        <v>45558.569884259261</v>
      </c>
      <c r="L88" t="s">
        <v>1594</v>
      </c>
      <c r="M88">
        <f>COUNTIF(B:B,B88)</f>
        <v>1</v>
      </c>
      <c r="N8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109 Piscium astronomic object, in solar mass?</v>
      </c>
    </row>
    <row r="89" spans="1:14" x14ac:dyDescent="0.3">
      <c r="A89" t="s">
        <v>1946</v>
      </c>
      <c r="B89" t="s">
        <v>1947</v>
      </c>
      <c r="C89" t="s">
        <v>201</v>
      </c>
      <c r="D89" t="s">
        <v>202</v>
      </c>
      <c r="E89" t="s">
        <v>2090</v>
      </c>
      <c r="F89" t="s">
        <v>138</v>
      </c>
      <c r="G89">
        <f>ROUND(astronomy_mass[[#This Row],[value]],2)</f>
        <v>110</v>
      </c>
      <c r="H89" t="s">
        <v>1597</v>
      </c>
      <c r="I89" t="s">
        <v>124</v>
      </c>
      <c r="K89" s="3">
        <v>45560.425983796296</v>
      </c>
      <c r="L89" t="s">
        <v>1594</v>
      </c>
      <c r="M89">
        <f>COUNTIF(B:B,B89)</f>
        <v>1</v>
      </c>
      <c r="N8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Cygnus OB2 #12 astronomic object, in solar mass?</v>
      </c>
    </row>
    <row r="90" spans="1:14" x14ac:dyDescent="0.3">
      <c r="A90" t="s">
        <v>1625</v>
      </c>
      <c r="B90" t="s">
        <v>1626</v>
      </c>
      <c r="C90" t="s">
        <v>201</v>
      </c>
      <c r="D90" t="s">
        <v>202</v>
      </c>
      <c r="E90" t="s">
        <v>2090</v>
      </c>
      <c r="F90" t="s">
        <v>171</v>
      </c>
      <c r="G90">
        <f>ROUND(astronomy_mass[[#This Row],[value]],2)</f>
        <v>6.5</v>
      </c>
      <c r="H90" t="s">
        <v>1597</v>
      </c>
      <c r="I90" t="s">
        <v>109</v>
      </c>
      <c r="K90" s="3">
        <v>45565.146168981482</v>
      </c>
      <c r="L90" t="s">
        <v>1594</v>
      </c>
      <c r="M90">
        <f>COUNTIF(B:B,B90)</f>
        <v>1</v>
      </c>
      <c r="N9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Beta Camelopardalis astronomic object, in solar mass?</v>
      </c>
    </row>
    <row r="91" spans="1:14" x14ac:dyDescent="0.3">
      <c r="A91" t="s">
        <v>1648</v>
      </c>
      <c r="B91" t="s">
        <v>1649</v>
      </c>
      <c r="C91" t="s">
        <v>201</v>
      </c>
      <c r="D91" t="s">
        <v>202</v>
      </c>
      <c r="E91" t="s">
        <v>2090</v>
      </c>
      <c r="F91" t="s">
        <v>176</v>
      </c>
      <c r="G91">
        <f>ROUND(astronomy_mass[[#This Row],[value]],2)</f>
        <v>4.5</v>
      </c>
      <c r="H91" t="s">
        <v>1597</v>
      </c>
      <c r="I91" t="s">
        <v>111</v>
      </c>
      <c r="K91" s="3">
        <v>45570.011921296296</v>
      </c>
      <c r="L91" t="s">
        <v>1594</v>
      </c>
      <c r="M91">
        <f>COUNTIF(B:B,B91)</f>
        <v>1</v>
      </c>
      <c r="N9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Alpha Columbae astronomic object, in solar mass?</v>
      </c>
    </row>
    <row r="92" spans="1:14" x14ac:dyDescent="0.3">
      <c r="A92" t="s">
        <v>1928</v>
      </c>
      <c r="B92" t="s">
        <v>1929</v>
      </c>
      <c r="C92" t="s">
        <v>201</v>
      </c>
      <c r="D92" t="s">
        <v>202</v>
      </c>
      <c r="E92" t="s">
        <v>2090</v>
      </c>
      <c r="F92" t="s">
        <v>148</v>
      </c>
      <c r="G92">
        <f>ROUND(astronomy_mass[[#This Row],[value]],2)</f>
        <v>5.4</v>
      </c>
      <c r="H92" t="s">
        <v>1597</v>
      </c>
      <c r="I92" t="s">
        <v>17</v>
      </c>
      <c r="K92" s="3">
        <v>45571.775243055556</v>
      </c>
      <c r="L92" t="s">
        <v>1594</v>
      </c>
      <c r="M92">
        <f>COUNTIF(B:B,B92)</f>
        <v>1</v>
      </c>
      <c r="N9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Psi Andromedae astronomic object, in solar mass?</v>
      </c>
    </row>
    <row r="93" spans="1:14" x14ac:dyDescent="0.3">
      <c r="A93" t="s">
        <v>2023</v>
      </c>
      <c r="B93" t="s">
        <v>2024</v>
      </c>
      <c r="C93" t="s">
        <v>201</v>
      </c>
      <c r="D93" t="s">
        <v>202</v>
      </c>
      <c r="E93" t="s">
        <v>2090</v>
      </c>
      <c r="F93" t="s">
        <v>2025</v>
      </c>
      <c r="G93">
        <f>ROUND(astronomy_mass[[#This Row],[value]],2)</f>
        <v>6.2</v>
      </c>
      <c r="H93" t="s">
        <v>1597</v>
      </c>
      <c r="I93" t="s">
        <v>29</v>
      </c>
      <c r="K93" s="3">
        <v>45579.730983796297</v>
      </c>
      <c r="L93" t="s">
        <v>1594</v>
      </c>
      <c r="M93">
        <f>COUNTIF(B:B,B93)</f>
        <v>1</v>
      </c>
      <c r="N9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Zeta Monocerotis astronomic object, in solar mass?</v>
      </c>
    </row>
    <row r="94" spans="1:14" x14ac:dyDescent="0.3">
      <c r="A94" t="s">
        <v>1992</v>
      </c>
      <c r="B94" t="s">
        <v>1993</v>
      </c>
      <c r="C94" t="s">
        <v>201</v>
      </c>
      <c r="D94" t="s">
        <v>202</v>
      </c>
      <c r="E94" t="s">
        <v>2090</v>
      </c>
      <c r="F94" t="s">
        <v>153</v>
      </c>
      <c r="G94">
        <f>ROUND(astronomy_mass[[#This Row],[value]],2)</f>
        <v>1.9</v>
      </c>
      <c r="H94" t="s">
        <v>1597</v>
      </c>
      <c r="I94" t="s">
        <v>146</v>
      </c>
      <c r="K94" s="3">
        <v>45579.773969907408</v>
      </c>
      <c r="L94" t="s">
        <v>1594</v>
      </c>
      <c r="M94">
        <f>COUNTIF(B:B,B94)</f>
        <v>1</v>
      </c>
      <c r="N9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Xi Aquarii astronomic object, in solar mass?</v>
      </c>
    </row>
    <row r="95" spans="1:14" x14ac:dyDescent="0.3">
      <c r="A95" t="s">
        <v>1768</v>
      </c>
      <c r="B95" t="s">
        <v>1769</v>
      </c>
      <c r="C95" t="s">
        <v>201</v>
      </c>
      <c r="D95" t="s">
        <v>202</v>
      </c>
      <c r="E95" t="s">
        <v>2090</v>
      </c>
      <c r="F95" t="s">
        <v>1770</v>
      </c>
      <c r="G95">
        <f>ROUND(astronomy_mass[[#This Row],[value]],2)</f>
        <v>4.16</v>
      </c>
      <c r="H95" t="s">
        <v>1597</v>
      </c>
      <c r="I95" t="s">
        <v>29</v>
      </c>
      <c r="K95" s="3">
        <v>45592.022800925923</v>
      </c>
      <c r="L95" t="s">
        <v>1594</v>
      </c>
      <c r="M95">
        <f>COUNTIF(B:B,B95)</f>
        <v>1</v>
      </c>
      <c r="N9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3 Vulpeculae astronomic object, in solar mass?</v>
      </c>
    </row>
    <row r="96" spans="1:14" x14ac:dyDescent="0.3">
      <c r="A96" t="s">
        <v>1755</v>
      </c>
      <c r="B96" t="s">
        <v>1756</v>
      </c>
      <c r="C96" t="s">
        <v>201</v>
      </c>
      <c r="D96" t="s">
        <v>202</v>
      </c>
      <c r="E96" t="s">
        <v>2090</v>
      </c>
      <c r="F96" t="s">
        <v>1734</v>
      </c>
      <c r="G96">
        <f>ROUND(astronomy_mass[[#This Row],[value]],2)</f>
        <v>0.92</v>
      </c>
      <c r="H96" t="s">
        <v>1597</v>
      </c>
      <c r="I96" t="s">
        <v>124</v>
      </c>
      <c r="K96" s="3">
        <v>45592.031435185185</v>
      </c>
      <c r="L96" t="s">
        <v>1594</v>
      </c>
      <c r="M96">
        <f>COUNTIF(B:B,B96)</f>
        <v>1</v>
      </c>
      <c r="N9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70 Virginis astronomic object, in solar mass?</v>
      </c>
    </row>
    <row r="97" spans="1:14" x14ac:dyDescent="0.3">
      <c r="A97" t="s">
        <v>2039</v>
      </c>
      <c r="B97" t="s">
        <v>2040</v>
      </c>
      <c r="C97" t="s">
        <v>201</v>
      </c>
      <c r="D97" t="s">
        <v>202</v>
      </c>
      <c r="E97" t="s">
        <v>2090</v>
      </c>
      <c r="F97" t="s">
        <v>181</v>
      </c>
      <c r="G97">
        <f>ROUND(astronomy_mass[[#This Row],[value]],2)</f>
        <v>1.22</v>
      </c>
      <c r="H97" t="s">
        <v>1597</v>
      </c>
      <c r="I97" t="s">
        <v>34</v>
      </c>
      <c r="K97" s="3">
        <v>45592.039594907408</v>
      </c>
      <c r="L97" t="s">
        <v>1594</v>
      </c>
      <c r="M97">
        <f>COUNTIF(B:B,B97)</f>
        <v>1</v>
      </c>
      <c r="N9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59 Virginis astronomic object, in solar mass?</v>
      </c>
    </row>
    <row r="98" spans="1:14" x14ac:dyDescent="0.3">
      <c r="A98" t="s">
        <v>1800</v>
      </c>
      <c r="B98" t="s">
        <v>1801</v>
      </c>
      <c r="C98" t="s">
        <v>201</v>
      </c>
      <c r="D98" t="s">
        <v>202</v>
      </c>
      <c r="E98" t="s">
        <v>2090</v>
      </c>
      <c r="F98" t="s">
        <v>1802</v>
      </c>
      <c r="G98">
        <f>ROUND(astronomy_mass[[#This Row],[value]],2)</f>
        <v>1.9</v>
      </c>
      <c r="H98" t="s">
        <v>1597</v>
      </c>
      <c r="I98" t="s">
        <v>26</v>
      </c>
      <c r="K98" s="3">
        <v>45592.04488425926</v>
      </c>
      <c r="L98" t="s">
        <v>1594</v>
      </c>
      <c r="M98">
        <f>COUNTIF(B:B,B98)</f>
        <v>1</v>
      </c>
      <c r="N9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Lambda Virginis astronomic object, in solar mass?</v>
      </c>
    </row>
    <row r="99" spans="1:14" x14ac:dyDescent="0.3">
      <c r="A99" t="s">
        <v>2017</v>
      </c>
      <c r="B99" t="s">
        <v>2018</v>
      </c>
      <c r="C99" t="s">
        <v>201</v>
      </c>
      <c r="D99" t="s">
        <v>202</v>
      </c>
      <c r="E99" t="s">
        <v>2090</v>
      </c>
      <c r="F99" t="s">
        <v>2019</v>
      </c>
      <c r="G99">
        <f>ROUND(astronomy_mass[[#This Row],[value]],2)</f>
        <v>1.8</v>
      </c>
      <c r="H99" t="s">
        <v>1597</v>
      </c>
      <c r="I99" t="s">
        <v>17</v>
      </c>
      <c r="K99" s="3">
        <v>45592.045104166667</v>
      </c>
      <c r="L99" t="s">
        <v>1594</v>
      </c>
      <c r="M99">
        <f>COUNTIF(B:B,B99)</f>
        <v>1</v>
      </c>
      <c r="N9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Mu Aquarii astronomic object, in solar mass?</v>
      </c>
    </row>
    <row r="100" spans="1:14" x14ac:dyDescent="0.3">
      <c r="A100" t="s">
        <v>2010</v>
      </c>
      <c r="B100" t="s">
        <v>2011</v>
      </c>
      <c r="C100" t="s">
        <v>201</v>
      </c>
      <c r="D100" t="s">
        <v>202</v>
      </c>
      <c r="E100" t="s">
        <v>2090</v>
      </c>
      <c r="F100" t="s">
        <v>164</v>
      </c>
      <c r="G100">
        <f>ROUND(astronomy_mass[[#This Row],[value]],2)</f>
        <v>12.5</v>
      </c>
      <c r="H100" t="s">
        <v>1597</v>
      </c>
      <c r="I100" t="s">
        <v>17</v>
      </c>
      <c r="K100" s="3">
        <v>45592.045856481483</v>
      </c>
      <c r="L100" t="s">
        <v>1594</v>
      </c>
      <c r="M100">
        <f>COUNTIF(B:B,B100)</f>
        <v>1</v>
      </c>
      <c r="N10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Nu Aquilae astronomic object, in solar mass?</v>
      </c>
    </row>
    <row r="101" spans="1:14" x14ac:dyDescent="0.3">
      <c r="A101" t="s">
        <v>1971</v>
      </c>
      <c r="B101" t="s">
        <v>1972</v>
      </c>
      <c r="C101" t="s">
        <v>201</v>
      </c>
      <c r="D101" t="s">
        <v>202</v>
      </c>
      <c r="E101" t="s">
        <v>2090</v>
      </c>
      <c r="F101" t="s">
        <v>195</v>
      </c>
      <c r="G101">
        <f>ROUND(astronomy_mass[[#This Row],[value]],2)</f>
        <v>2.13</v>
      </c>
      <c r="H101" t="s">
        <v>1597</v>
      </c>
      <c r="I101" t="s">
        <v>30</v>
      </c>
      <c r="K101" s="3">
        <v>45592.047476851854</v>
      </c>
      <c r="L101" t="s">
        <v>1594</v>
      </c>
      <c r="M101">
        <f>COUNTIF(B:B,B101)</f>
        <v>1</v>
      </c>
      <c r="N10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p Velorum astronomic object, in solar mass?</v>
      </c>
    </row>
    <row r="102" spans="1:14" x14ac:dyDescent="0.3">
      <c r="A102" t="s">
        <v>1861</v>
      </c>
      <c r="B102" t="s">
        <v>1862</v>
      </c>
      <c r="C102" t="s">
        <v>201</v>
      </c>
      <c r="D102" t="s">
        <v>202</v>
      </c>
      <c r="E102" t="s">
        <v>2090</v>
      </c>
      <c r="F102" t="s">
        <v>1855</v>
      </c>
      <c r="G102">
        <f>ROUND(astronomy_mass[[#This Row],[value]],2)</f>
        <v>1.24</v>
      </c>
      <c r="H102" t="s">
        <v>1597</v>
      </c>
      <c r="I102" t="s">
        <v>26</v>
      </c>
      <c r="K102" s="3">
        <v>45592.336273148147</v>
      </c>
      <c r="L102" t="s">
        <v>1594</v>
      </c>
      <c r="M102">
        <f>COUNTIF(B:B,B102)</f>
        <v>1</v>
      </c>
      <c r="N10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WASP-18 astronomic object, in solar mass?</v>
      </c>
    </row>
    <row r="103" spans="1:14" x14ac:dyDescent="0.3">
      <c r="A103" t="s">
        <v>2041</v>
      </c>
      <c r="B103" t="s">
        <v>2042</v>
      </c>
      <c r="C103" t="s">
        <v>201</v>
      </c>
      <c r="D103" t="s">
        <v>202</v>
      </c>
      <c r="E103" t="s">
        <v>2090</v>
      </c>
      <c r="F103" t="s">
        <v>180</v>
      </c>
      <c r="G103">
        <f>ROUND(astronomy_mass[[#This Row],[value]],2)</f>
        <v>5.5</v>
      </c>
      <c r="H103" t="s">
        <v>1597</v>
      </c>
      <c r="I103" t="s">
        <v>34</v>
      </c>
      <c r="K103" s="3">
        <v>45592.373622685183</v>
      </c>
      <c r="L103" t="s">
        <v>1594</v>
      </c>
      <c r="M103">
        <f>COUNTIF(B:B,B103)</f>
        <v>1</v>
      </c>
      <c r="N10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129116 astronomic object, in solar mass?</v>
      </c>
    </row>
    <row r="104" spans="1:14" x14ac:dyDescent="0.3">
      <c r="A104" t="s">
        <v>2065</v>
      </c>
      <c r="B104" t="s">
        <v>2066</v>
      </c>
      <c r="C104" t="s">
        <v>201</v>
      </c>
      <c r="D104" t="s">
        <v>202</v>
      </c>
      <c r="E104" t="s">
        <v>2090</v>
      </c>
      <c r="F104" t="s">
        <v>1881</v>
      </c>
      <c r="G104">
        <f>ROUND(astronomy_mass[[#This Row],[value]],2)</f>
        <v>0.99</v>
      </c>
      <c r="H104" t="s">
        <v>1597</v>
      </c>
      <c r="I104" t="s">
        <v>29</v>
      </c>
      <c r="K104" s="3">
        <v>45598.847094907411</v>
      </c>
      <c r="L104" t="s">
        <v>1594</v>
      </c>
      <c r="M104">
        <f>COUNTIF(B:B,B104)</f>
        <v>1</v>
      </c>
      <c r="N10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24 Boötis astronomic object, in solar mass?</v>
      </c>
    </row>
    <row r="105" spans="1:14" x14ac:dyDescent="0.3">
      <c r="A105" t="s">
        <v>1757</v>
      </c>
      <c r="B105" t="s">
        <v>1758</v>
      </c>
      <c r="C105" t="s">
        <v>201</v>
      </c>
      <c r="D105" t="s">
        <v>202</v>
      </c>
      <c r="E105" t="s">
        <v>2090</v>
      </c>
      <c r="F105" t="s">
        <v>1759</v>
      </c>
      <c r="G105">
        <f>ROUND(astronomy_mass[[#This Row],[value]],2)</f>
        <v>4.7</v>
      </c>
      <c r="H105" t="s">
        <v>1597</v>
      </c>
      <c r="I105" t="s">
        <v>146</v>
      </c>
      <c r="K105" s="3">
        <v>45599.622615740744</v>
      </c>
      <c r="L105" t="s">
        <v>1594</v>
      </c>
      <c r="M105">
        <f>COUNTIF(B:B,B105)</f>
        <v>1</v>
      </c>
      <c r="N10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Beta Piscium astronomic object, in solar mass?</v>
      </c>
    </row>
    <row r="106" spans="1:14" x14ac:dyDescent="0.3">
      <c r="A106" t="s">
        <v>1749</v>
      </c>
      <c r="B106" t="s">
        <v>1750</v>
      </c>
      <c r="C106" t="s">
        <v>201</v>
      </c>
      <c r="D106" t="s">
        <v>202</v>
      </c>
      <c r="E106" t="s">
        <v>2090</v>
      </c>
      <c r="F106" t="s">
        <v>1751</v>
      </c>
      <c r="G106">
        <f>ROUND(astronomy_mass[[#This Row],[value]],2)</f>
        <v>1.46</v>
      </c>
      <c r="H106" t="s">
        <v>1597</v>
      </c>
      <c r="I106" t="s">
        <v>26</v>
      </c>
      <c r="K106" s="3">
        <v>45599.779178240744</v>
      </c>
      <c r="L106" t="s">
        <v>1594</v>
      </c>
      <c r="M106">
        <f>COUNTIF(B:B,B106)</f>
        <v>1</v>
      </c>
      <c r="N10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Zeta Leporis astronomic object, in solar mass?</v>
      </c>
    </row>
    <row r="107" spans="1:14" x14ac:dyDescent="0.3">
      <c r="A107" t="s">
        <v>1960</v>
      </c>
      <c r="B107" t="s">
        <v>1961</v>
      </c>
      <c r="C107" t="s">
        <v>201</v>
      </c>
      <c r="D107" t="s">
        <v>202</v>
      </c>
      <c r="E107" t="s">
        <v>2090</v>
      </c>
      <c r="F107" t="s">
        <v>1962</v>
      </c>
      <c r="G107">
        <f>ROUND(astronomy_mass[[#This Row],[value]],2)</f>
        <v>0.27</v>
      </c>
      <c r="H107" t="s">
        <v>1597</v>
      </c>
      <c r="I107" t="s">
        <v>146</v>
      </c>
      <c r="K107" s="3">
        <v>45600.611504629633</v>
      </c>
      <c r="L107" t="s">
        <v>1594</v>
      </c>
      <c r="M107">
        <f>COUNTIF(B:B,B107)</f>
        <v>1</v>
      </c>
      <c r="N10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682 astronomic object, in solar mass?</v>
      </c>
    </row>
    <row r="108" spans="1:14" x14ac:dyDescent="0.3">
      <c r="A108" t="s">
        <v>2001</v>
      </c>
      <c r="B108" t="s">
        <v>2002</v>
      </c>
      <c r="C108" t="s">
        <v>201</v>
      </c>
      <c r="D108" t="s">
        <v>202</v>
      </c>
      <c r="E108" t="s">
        <v>2090</v>
      </c>
      <c r="F108" t="s">
        <v>113</v>
      </c>
      <c r="G108">
        <f>ROUND(astronomy_mass[[#This Row],[value]],2)</f>
        <v>13.9</v>
      </c>
      <c r="H108" t="s">
        <v>1597</v>
      </c>
      <c r="I108" t="s">
        <v>109</v>
      </c>
      <c r="K108" s="3">
        <v>45603.888888888891</v>
      </c>
      <c r="L108" t="s">
        <v>1594</v>
      </c>
      <c r="M108">
        <f>COUNTIF(B:B,B108)</f>
        <v>1</v>
      </c>
      <c r="N10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RW Cephei astronomic object, in solar mass?</v>
      </c>
    </row>
    <row r="109" spans="1:14" x14ac:dyDescent="0.3">
      <c r="A109" t="s">
        <v>1614</v>
      </c>
      <c r="B109" t="s">
        <v>1615</v>
      </c>
      <c r="C109" t="s">
        <v>201</v>
      </c>
      <c r="D109" t="s">
        <v>202</v>
      </c>
      <c r="E109" t="s">
        <v>2090</v>
      </c>
      <c r="F109" t="s">
        <v>159</v>
      </c>
      <c r="G109">
        <f>ROUND(astronomy_mass[[#This Row],[value]],2)</f>
        <v>2.8</v>
      </c>
      <c r="H109" t="s">
        <v>1597</v>
      </c>
      <c r="I109" t="s">
        <v>166</v>
      </c>
      <c r="K109" s="3">
        <v>45603.899039351854</v>
      </c>
      <c r="L109" t="s">
        <v>1594</v>
      </c>
      <c r="M109">
        <f>COUNTIF(B:B,B109)</f>
        <v>1</v>
      </c>
      <c r="N10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Thuban astronomic object, in solar mass?</v>
      </c>
    </row>
    <row r="110" spans="1:14" x14ac:dyDescent="0.3">
      <c r="A110" t="s">
        <v>1796</v>
      </c>
      <c r="B110" t="s">
        <v>1797</v>
      </c>
      <c r="C110" t="s">
        <v>201</v>
      </c>
      <c r="D110" t="s">
        <v>202</v>
      </c>
      <c r="E110" t="s">
        <v>2090</v>
      </c>
      <c r="F110" t="s">
        <v>1606</v>
      </c>
      <c r="G110">
        <f>ROUND(astronomy_mass[[#This Row],[value]],2)</f>
        <v>0.95</v>
      </c>
      <c r="H110" t="s">
        <v>1597</v>
      </c>
      <c r="I110" t="s">
        <v>17</v>
      </c>
      <c r="K110" s="3">
        <v>45604.913622685184</v>
      </c>
      <c r="L110" t="s">
        <v>1594</v>
      </c>
      <c r="M110">
        <f>COUNTIF(B:B,B110)</f>
        <v>1</v>
      </c>
      <c r="N11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COROT-1 astronomic object, in solar mass?</v>
      </c>
    </row>
    <row r="111" spans="1:14" x14ac:dyDescent="0.3">
      <c r="A111" t="s">
        <v>1930</v>
      </c>
      <c r="B111" t="s">
        <v>1931</v>
      </c>
      <c r="C111" t="s">
        <v>201</v>
      </c>
      <c r="D111" t="s">
        <v>202</v>
      </c>
      <c r="E111" t="s">
        <v>2090</v>
      </c>
      <c r="F111" t="s">
        <v>1932</v>
      </c>
      <c r="G111">
        <f>ROUND(astronomy_mass[[#This Row],[value]],2)</f>
        <v>0.05</v>
      </c>
      <c r="H111" t="s">
        <v>1597</v>
      </c>
      <c r="I111" t="s">
        <v>108</v>
      </c>
      <c r="K111" s="3">
        <v>45605.353159722225</v>
      </c>
      <c r="L111" t="s">
        <v>1594</v>
      </c>
      <c r="M111">
        <f>COUNTIF(B:B,B111)</f>
        <v>1</v>
      </c>
      <c r="N11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DENIS 0255-4700 astronomic object, in solar mass?</v>
      </c>
    </row>
    <row r="112" spans="1:14" x14ac:dyDescent="0.3">
      <c r="A112" t="s">
        <v>1783</v>
      </c>
      <c r="B112" t="s">
        <v>1784</v>
      </c>
      <c r="C112" t="s">
        <v>201</v>
      </c>
      <c r="D112" t="s">
        <v>202</v>
      </c>
      <c r="E112" t="s">
        <v>2090</v>
      </c>
      <c r="F112" t="s">
        <v>1785</v>
      </c>
      <c r="G112">
        <f>ROUND(astronomy_mass[[#This Row],[value]],2)</f>
        <v>2.52</v>
      </c>
      <c r="H112" t="s">
        <v>1597</v>
      </c>
      <c r="I112" t="s">
        <v>28</v>
      </c>
      <c r="K112" s="3">
        <v>45607.423356481479</v>
      </c>
      <c r="L112" t="s">
        <v>1594</v>
      </c>
      <c r="M112">
        <f>COUNTIF(B:B,B112)</f>
        <v>1</v>
      </c>
      <c r="N11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Theta Hydrae astronomic object, in solar mass?</v>
      </c>
    </row>
    <row r="113" spans="1:14" x14ac:dyDescent="0.3">
      <c r="A113" t="s">
        <v>1812</v>
      </c>
      <c r="B113" t="s">
        <v>1813</v>
      </c>
      <c r="C113" t="s">
        <v>201</v>
      </c>
      <c r="D113" t="s">
        <v>202</v>
      </c>
      <c r="E113" t="s">
        <v>2090</v>
      </c>
      <c r="F113" t="s">
        <v>1814</v>
      </c>
      <c r="G113">
        <f>ROUND(astronomy_mass[[#This Row],[value]],2)</f>
        <v>0.15</v>
      </c>
      <c r="H113" t="s">
        <v>1597</v>
      </c>
      <c r="I113" t="s">
        <v>16</v>
      </c>
      <c r="K113" s="3">
        <v>45608.20480324074</v>
      </c>
      <c r="L113" t="s">
        <v>1594</v>
      </c>
      <c r="M113">
        <f>COUNTIF(B:B,B113)</f>
        <v>1</v>
      </c>
      <c r="N11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Orkaria astronomic object, in solar mass?</v>
      </c>
    </row>
    <row r="114" spans="1:14" x14ac:dyDescent="0.3">
      <c r="A114" t="s">
        <v>2045</v>
      </c>
      <c r="B114" t="s">
        <v>2046</v>
      </c>
      <c r="C114" t="s">
        <v>201</v>
      </c>
      <c r="D114" t="s">
        <v>202</v>
      </c>
      <c r="E114" t="s">
        <v>2090</v>
      </c>
      <c r="F114" t="s">
        <v>2047</v>
      </c>
      <c r="G114">
        <f>ROUND(astronomy_mass[[#This Row],[value]],2)</f>
        <v>0.92</v>
      </c>
      <c r="H114" t="s">
        <v>1597</v>
      </c>
      <c r="I114" t="s">
        <v>29</v>
      </c>
      <c r="K114" s="3">
        <v>45609.456597222219</v>
      </c>
      <c r="L114" t="s">
        <v>1594</v>
      </c>
      <c r="M114">
        <f>COUNTIF(B:B,B114)</f>
        <v>1</v>
      </c>
      <c r="N11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Dombay astronomic object, in solar mass?</v>
      </c>
    </row>
    <row r="115" spans="1:14" x14ac:dyDescent="0.3">
      <c r="A115" t="s">
        <v>1933</v>
      </c>
      <c r="B115" t="s">
        <v>1934</v>
      </c>
      <c r="C115" t="s">
        <v>201</v>
      </c>
      <c r="D115" t="s">
        <v>202</v>
      </c>
      <c r="E115" t="s">
        <v>2090</v>
      </c>
      <c r="F115" t="s">
        <v>154</v>
      </c>
      <c r="G115">
        <f>ROUND(astronomy_mass[[#This Row],[value]],2)</f>
        <v>1.7</v>
      </c>
      <c r="H115" t="s">
        <v>1597</v>
      </c>
      <c r="I115" t="s">
        <v>17</v>
      </c>
      <c r="K115" s="3">
        <v>45609.94326388889</v>
      </c>
      <c r="L115" t="s">
        <v>1594</v>
      </c>
      <c r="M115">
        <f>COUNTIF(B:B,B115)</f>
        <v>1</v>
      </c>
      <c r="N11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Lambda Draconis astronomic object, in solar mass?</v>
      </c>
    </row>
    <row r="116" spans="1:14" x14ac:dyDescent="0.3">
      <c r="A116" t="s">
        <v>2003</v>
      </c>
      <c r="B116" t="s">
        <v>2004</v>
      </c>
      <c r="C116" t="s">
        <v>201</v>
      </c>
      <c r="D116" t="s">
        <v>202</v>
      </c>
      <c r="E116" t="s">
        <v>2090</v>
      </c>
      <c r="F116" t="s">
        <v>1725</v>
      </c>
      <c r="G116">
        <f>ROUND(astronomy_mass[[#This Row],[value]],2)</f>
        <v>1.07</v>
      </c>
      <c r="H116" t="s">
        <v>1597</v>
      </c>
      <c r="I116" t="s">
        <v>146</v>
      </c>
      <c r="K116" s="3">
        <v>45610.301666666666</v>
      </c>
      <c r="L116" t="s">
        <v>1594</v>
      </c>
      <c r="M116">
        <f>COUNTIF(B:B,B116)</f>
        <v>1</v>
      </c>
      <c r="N11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12661 astronomic object, in solar mass?</v>
      </c>
    </row>
    <row r="117" spans="1:14" x14ac:dyDescent="0.3">
      <c r="A117" t="s">
        <v>2029</v>
      </c>
      <c r="B117" t="s">
        <v>2030</v>
      </c>
      <c r="C117" t="s">
        <v>201</v>
      </c>
      <c r="D117" t="s">
        <v>202</v>
      </c>
      <c r="E117" t="s">
        <v>2090</v>
      </c>
      <c r="F117" t="s">
        <v>2031</v>
      </c>
      <c r="G117">
        <f>ROUND(astronomy_mass[[#This Row],[value]],2)</f>
        <v>1.19</v>
      </c>
      <c r="H117" t="s">
        <v>1597</v>
      </c>
      <c r="I117" t="s">
        <v>17</v>
      </c>
      <c r="K117" s="3">
        <v>45610.331608796296</v>
      </c>
      <c r="L117" t="s">
        <v>1594</v>
      </c>
      <c r="M117">
        <f>COUNTIF(B:B,B117)</f>
        <v>1</v>
      </c>
      <c r="N11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108147 astronomic object, in solar mass?</v>
      </c>
    </row>
    <row r="118" spans="1:14" x14ac:dyDescent="0.3">
      <c r="A118" t="s">
        <v>1701</v>
      </c>
      <c r="B118" t="s">
        <v>1702</v>
      </c>
      <c r="C118" t="s">
        <v>201</v>
      </c>
      <c r="D118" t="s">
        <v>202</v>
      </c>
      <c r="E118" t="s">
        <v>2090</v>
      </c>
      <c r="F118" t="s">
        <v>175</v>
      </c>
      <c r="G118">
        <f>ROUND(astronomy_mass[[#This Row],[value]],2)</f>
        <v>7.3</v>
      </c>
      <c r="H118" t="s">
        <v>1597</v>
      </c>
      <c r="I118" t="s">
        <v>122</v>
      </c>
      <c r="K118" s="3">
        <v>45610.583078703705</v>
      </c>
      <c r="L118" t="s">
        <v>1594</v>
      </c>
      <c r="M118">
        <f>COUNTIF(B:B,B118)</f>
        <v>1</v>
      </c>
      <c r="N11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Alpha Persei astronomic object, in solar mass?</v>
      </c>
    </row>
    <row r="119" spans="1:14" x14ac:dyDescent="0.3">
      <c r="A119" t="s">
        <v>1986</v>
      </c>
      <c r="B119" t="s">
        <v>1987</v>
      </c>
      <c r="C119" t="s">
        <v>201</v>
      </c>
      <c r="D119" t="s">
        <v>202</v>
      </c>
      <c r="E119" t="s">
        <v>2090</v>
      </c>
      <c r="F119" t="s">
        <v>1988</v>
      </c>
      <c r="G119">
        <f>ROUND(astronomy_mass[[#This Row],[value]],2)</f>
        <v>0.97</v>
      </c>
      <c r="H119" t="s">
        <v>1597</v>
      </c>
      <c r="I119" t="s">
        <v>30</v>
      </c>
      <c r="K119" s="3">
        <v>45610.589386574073</v>
      </c>
      <c r="L119" t="s">
        <v>1594</v>
      </c>
      <c r="M119">
        <f>COUNTIF(B:B,B119)</f>
        <v>1</v>
      </c>
      <c r="N11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758 astronomic object, in solar mass?</v>
      </c>
    </row>
    <row r="120" spans="1:14" x14ac:dyDescent="0.3">
      <c r="A120" t="s">
        <v>1831</v>
      </c>
      <c r="B120" t="s">
        <v>1832</v>
      </c>
      <c r="C120" t="s">
        <v>201</v>
      </c>
      <c r="D120" t="s">
        <v>202</v>
      </c>
      <c r="E120" t="s">
        <v>2090</v>
      </c>
      <c r="F120" t="s">
        <v>160</v>
      </c>
      <c r="G120">
        <f>ROUND(astronomy_mass[[#This Row],[value]],2)</f>
        <v>1.1000000000000001</v>
      </c>
      <c r="H120" t="s">
        <v>1597</v>
      </c>
      <c r="I120" t="s">
        <v>29</v>
      </c>
      <c r="K120" s="3">
        <v>45611.256030092591</v>
      </c>
      <c r="L120" t="s">
        <v>1594</v>
      </c>
      <c r="M120">
        <f>COUNTIF(B:B,B120)</f>
        <v>1</v>
      </c>
      <c r="N12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Tupi astronomic object, in solar mass?</v>
      </c>
    </row>
    <row r="121" spans="1:14" x14ac:dyDescent="0.3">
      <c r="A121" t="s">
        <v>1833</v>
      </c>
      <c r="B121" t="s">
        <v>1834</v>
      </c>
      <c r="C121" t="s">
        <v>201</v>
      </c>
      <c r="D121" t="s">
        <v>202</v>
      </c>
      <c r="E121" t="s">
        <v>2090</v>
      </c>
      <c r="F121" t="s">
        <v>1835</v>
      </c>
      <c r="G121">
        <f>ROUND(astronomy_mass[[#This Row],[value]],2)</f>
        <v>1.04</v>
      </c>
      <c r="H121" t="s">
        <v>1597</v>
      </c>
      <c r="I121" t="s">
        <v>34</v>
      </c>
      <c r="K121" s="3">
        <v>45611.264872685184</v>
      </c>
      <c r="L121" t="s">
        <v>1594</v>
      </c>
      <c r="M121">
        <f>COUNTIF(B:B,B121)</f>
        <v>1</v>
      </c>
      <c r="N12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20367 astronomic object, in solar mass?</v>
      </c>
    </row>
    <row r="122" spans="1:14" x14ac:dyDescent="0.3">
      <c r="A122" t="s">
        <v>1919</v>
      </c>
      <c r="B122" t="s">
        <v>1920</v>
      </c>
      <c r="C122" t="s">
        <v>201</v>
      </c>
      <c r="D122" t="s">
        <v>202</v>
      </c>
      <c r="E122" t="s">
        <v>2090</v>
      </c>
      <c r="F122" t="s">
        <v>1943</v>
      </c>
      <c r="G122">
        <f>ROUND(astronomy_mass[[#This Row],[value]],2)</f>
        <v>0.26</v>
      </c>
      <c r="H122" t="s">
        <v>1597</v>
      </c>
      <c r="I122" t="s">
        <v>104</v>
      </c>
      <c r="K122" s="3">
        <v>45612.028506944444</v>
      </c>
      <c r="L122" t="s">
        <v>1594</v>
      </c>
      <c r="M122">
        <f>COUNTIF(B:B,B122)</f>
        <v>1</v>
      </c>
      <c r="N12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Luyten's Star astronomic object, in solar mass?</v>
      </c>
    </row>
    <row r="123" spans="1:14" x14ac:dyDescent="0.3">
      <c r="A123" t="s">
        <v>2063</v>
      </c>
      <c r="B123" t="s">
        <v>2064</v>
      </c>
      <c r="C123" t="s">
        <v>201</v>
      </c>
      <c r="D123" t="s">
        <v>202</v>
      </c>
      <c r="E123" t="s">
        <v>2090</v>
      </c>
      <c r="F123" t="s">
        <v>156</v>
      </c>
      <c r="G123">
        <f>ROUND(astronomy_mass[[#This Row],[value]],2)</f>
        <v>0.94</v>
      </c>
      <c r="H123" t="s">
        <v>1597</v>
      </c>
      <c r="I123" t="s">
        <v>28</v>
      </c>
      <c r="K123" s="3">
        <v>45613.243969907409</v>
      </c>
      <c r="L123" t="s">
        <v>1594</v>
      </c>
      <c r="M123">
        <f>COUNTIF(B:B,B123)</f>
        <v>1</v>
      </c>
      <c r="N12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47536 astronomic object, in solar mass?</v>
      </c>
    </row>
    <row r="124" spans="1:14" x14ac:dyDescent="0.3">
      <c r="A124" t="s">
        <v>1776</v>
      </c>
      <c r="B124" t="s">
        <v>1777</v>
      </c>
      <c r="C124" t="s">
        <v>201</v>
      </c>
      <c r="D124" t="s">
        <v>202</v>
      </c>
      <c r="E124" t="s">
        <v>2090</v>
      </c>
      <c r="F124" t="s">
        <v>1660</v>
      </c>
      <c r="G124">
        <f>ROUND(astronomy_mass[[#This Row],[value]],2)</f>
        <v>0.9</v>
      </c>
      <c r="H124" t="s">
        <v>1597</v>
      </c>
      <c r="I124" t="s">
        <v>28</v>
      </c>
      <c r="K124" s="3">
        <v>45613.373807870368</v>
      </c>
      <c r="L124" t="s">
        <v>1594</v>
      </c>
      <c r="M124">
        <f>COUNTIF(B:B,B124)</f>
        <v>1</v>
      </c>
      <c r="N12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Kalausi astronomic object, in solar mass?</v>
      </c>
    </row>
    <row r="125" spans="1:14" x14ac:dyDescent="0.3">
      <c r="A125" t="s">
        <v>1871</v>
      </c>
      <c r="B125" t="s">
        <v>1872</v>
      </c>
      <c r="C125" t="s">
        <v>201</v>
      </c>
      <c r="D125" t="s">
        <v>202</v>
      </c>
      <c r="E125" t="s">
        <v>2090</v>
      </c>
      <c r="F125" t="s">
        <v>1873</v>
      </c>
      <c r="G125">
        <f>ROUND(astronomy_mass[[#This Row],[value]],2)</f>
        <v>0.7</v>
      </c>
      <c r="H125" t="s">
        <v>1597</v>
      </c>
      <c r="I125" t="s">
        <v>34</v>
      </c>
      <c r="K125" s="3">
        <v>45613.50372685185</v>
      </c>
      <c r="L125" t="s">
        <v>1594</v>
      </c>
      <c r="M125">
        <f>COUNTIF(B:B,B125)</f>
        <v>1</v>
      </c>
      <c r="N12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Macondo astronomic object, in solar mass?</v>
      </c>
    </row>
    <row r="126" spans="1:14" x14ac:dyDescent="0.3">
      <c r="A126" t="s">
        <v>1726</v>
      </c>
      <c r="B126" t="s">
        <v>1727</v>
      </c>
      <c r="C126" t="s">
        <v>201</v>
      </c>
      <c r="D126" t="s">
        <v>202</v>
      </c>
      <c r="E126" t="s">
        <v>2090</v>
      </c>
      <c r="F126" t="s">
        <v>1728</v>
      </c>
      <c r="G126">
        <f>ROUND(astronomy_mass[[#This Row],[value]],2)</f>
        <v>1.18</v>
      </c>
      <c r="H126" t="s">
        <v>1597</v>
      </c>
      <c r="I126" t="s">
        <v>28</v>
      </c>
      <c r="K126" s="3">
        <v>45613.919317129628</v>
      </c>
      <c r="L126" t="s">
        <v>1594</v>
      </c>
      <c r="M126">
        <f>COUNTIF(B:B,B126)</f>
        <v>1</v>
      </c>
      <c r="N12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82943 astronomic object, in solar mass?</v>
      </c>
    </row>
    <row r="127" spans="1:14" x14ac:dyDescent="0.3">
      <c r="A127" t="s">
        <v>1668</v>
      </c>
      <c r="B127" t="s">
        <v>1669</v>
      </c>
      <c r="C127" t="s">
        <v>201</v>
      </c>
      <c r="D127" t="s">
        <v>202</v>
      </c>
      <c r="E127" t="s">
        <v>2090</v>
      </c>
      <c r="F127" t="s">
        <v>1670</v>
      </c>
      <c r="G127">
        <f>ROUND(astronomy_mass[[#This Row],[value]],2)</f>
        <v>4.01</v>
      </c>
      <c r="H127" t="s">
        <v>1597</v>
      </c>
      <c r="I127" t="s">
        <v>108</v>
      </c>
      <c r="K127" s="3">
        <v>45613.955590277779</v>
      </c>
      <c r="L127" t="s">
        <v>1594</v>
      </c>
      <c r="M127">
        <f>COUNTIF(B:B,B127)</f>
        <v>1</v>
      </c>
      <c r="N12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Epsilon Leonis astronomic object, in solar mass?</v>
      </c>
    </row>
    <row r="128" spans="1:14" x14ac:dyDescent="0.3">
      <c r="A128" t="s">
        <v>1650</v>
      </c>
      <c r="B128" t="s">
        <v>1651</v>
      </c>
      <c r="C128" t="s">
        <v>201</v>
      </c>
      <c r="D128" t="s">
        <v>202</v>
      </c>
      <c r="E128" t="s">
        <v>2090</v>
      </c>
      <c r="F128" t="s">
        <v>39</v>
      </c>
      <c r="G128">
        <f>ROUND(astronomy_mass[[#This Row],[value]],2)</f>
        <v>10</v>
      </c>
      <c r="H128" t="s">
        <v>1597</v>
      </c>
      <c r="I128" t="s">
        <v>128</v>
      </c>
      <c r="K128" s="3">
        <v>45613.999745370369</v>
      </c>
      <c r="L128" t="s">
        <v>1594</v>
      </c>
      <c r="M128">
        <f>COUNTIF(B:B,B128)</f>
        <v>1</v>
      </c>
      <c r="N12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Eta Leonis astronomic object, in solar mass?</v>
      </c>
    </row>
    <row r="129" spans="1:14" x14ac:dyDescent="0.3">
      <c r="A129" t="s">
        <v>2054</v>
      </c>
      <c r="B129" t="s">
        <v>2055</v>
      </c>
      <c r="C129" t="s">
        <v>201</v>
      </c>
      <c r="D129" t="s">
        <v>202</v>
      </c>
      <c r="E129" t="s">
        <v>2090</v>
      </c>
      <c r="F129" t="s">
        <v>159</v>
      </c>
      <c r="G129">
        <f>ROUND(astronomy_mass[[#This Row],[value]],2)</f>
        <v>2.8</v>
      </c>
      <c r="H129" t="s">
        <v>1597</v>
      </c>
      <c r="I129" t="s">
        <v>28</v>
      </c>
      <c r="K129" s="3">
        <v>45614.004027777781</v>
      </c>
      <c r="L129" t="s">
        <v>1594</v>
      </c>
      <c r="M129">
        <f>COUNTIF(B:B,B129)</f>
        <v>1</v>
      </c>
      <c r="N12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BD+20°2457 astronomic object, in solar mass?</v>
      </c>
    </row>
    <row r="130" spans="1:14" x14ac:dyDescent="0.3">
      <c r="A130" t="s">
        <v>1853</v>
      </c>
      <c r="B130" t="s">
        <v>1854</v>
      </c>
      <c r="C130" t="s">
        <v>201</v>
      </c>
      <c r="D130" t="s">
        <v>202</v>
      </c>
      <c r="E130" t="s">
        <v>2090</v>
      </c>
      <c r="F130" t="s">
        <v>1855</v>
      </c>
      <c r="G130">
        <f>ROUND(astronomy_mass[[#This Row],[value]],2)</f>
        <v>1.24</v>
      </c>
      <c r="H130" t="s">
        <v>1597</v>
      </c>
      <c r="I130" t="s">
        <v>146</v>
      </c>
      <c r="K130" s="3">
        <v>45614.104351851849</v>
      </c>
      <c r="L130" t="s">
        <v>1594</v>
      </c>
      <c r="M130">
        <f>COUNTIF(B:B,B130)</f>
        <v>1</v>
      </c>
      <c r="N13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74156 astronomic object, in solar mass?</v>
      </c>
    </row>
    <row r="131" spans="1:14" x14ac:dyDescent="0.3">
      <c r="A131" t="s">
        <v>1895</v>
      </c>
      <c r="B131" t="s">
        <v>1896</v>
      </c>
      <c r="C131" t="s">
        <v>201</v>
      </c>
      <c r="D131" t="s">
        <v>202</v>
      </c>
      <c r="E131" t="s">
        <v>2090</v>
      </c>
      <c r="F131" t="s">
        <v>1897</v>
      </c>
      <c r="G131">
        <f>ROUND(astronomy_mass[[#This Row],[value]],2)</f>
        <v>1.26</v>
      </c>
      <c r="H131" t="s">
        <v>1597</v>
      </c>
      <c r="I131" t="s">
        <v>29</v>
      </c>
      <c r="K131" s="3">
        <v>45614.4609375</v>
      </c>
      <c r="L131" t="s">
        <v>1594</v>
      </c>
      <c r="M131">
        <f>COUNTIF(B:B,B131)</f>
        <v>1</v>
      </c>
      <c r="N13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WASP-3 astronomic object, in solar mass?</v>
      </c>
    </row>
    <row r="132" spans="1:14" x14ac:dyDescent="0.3">
      <c r="A132" t="s">
        <v>1984</v>
      </c>
      <c r="B132" t="s">
        <v>1985</v>
      </c>
      <c r="C132" t="s">
        <v>201</v>
      </c>
      <c r="D132" t="s">
        <v>202</v>
      </c>
      <c r="E132" t="s">
        <v>2090</v>
      </c>
      <c r="F132" t="s">
        <v>1915</v>
      </c>
      <c r="G132">
        <f>ROUND(astronomy_mass[[#This Row],[value]],2)</f>
        <v>0.79</v>
      </c>
      <c r="H132" t="s">
        <v>1597</v>
      </c>
      <c r="I132" t="s">
        <v>30</v>
      </c>
      <c r="K132" s="3">
        <v>45615.065509259257</v>
      </c>
      <c r="L132" t="s">
        <v>1594</v>
      </c>
      <c r="M132">
        <f>COUNTIF(B:B,B132)</f>
        <v>1</v>
      </c>
      <c r="N13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130322 astronomic object, in solar mass?</v>
      </c>
    </row>
    <row r="133" spans="1:14" x14ac:dyDescent="0.3">
      <c r="A133" t="s">
        <v>2078</v>
      </c>
      <c r="B133" t="s">
        <v>2079</v>
      </c>
      <c r="C133" t="s">
        <v>201</v>
      </c>
      <c r="D133" t="s">
        <v>202</v>
      </c>
      <c r="E133" t="s">
        <v>2090</v>
      </c>
      <c r="F133" t="s">
        <v>1742</v>
      </c>
      <c r="G133">
        <f>ROUND(astronomy_mass[[#This Row],[value]],2)</f>
        <v>1.1200000000000001</v>
      </c>
      <c r="H133" t="s">
        <v>1597</v>
      </c>
      <c r="I133" t="s">
        <v>34</v>
      </c>
      <c r="K133" s="3">
        <v>45615.067314814813</v>
      </c>
      <c r="L133" t="s">
        <v>1594</v>
      </c>
      <c r="M133">
        <f>COUNTIF(B:B,B133)</f>
        <v>1</v>
      </c>
      <c r="N13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107148 astronomic object, in solar mass?</v>
      </c>
    </row>
    <row r="134" spans="1:14" x14ac:dyDescent="0.3">
      <c r="A134" t="s">
        <v>1845</v>
      </c>
      <c r="B134" t="s">
        <v>1846</v>
      </c>
      <c r="C134" t="s">
        <v>201</v>
      </c>
      <c r="D134" t="s">
        <v>202</v>
      </c>
      <c r="E134" t="s">
        <v>2090</v>
      </c>
      <c r="F134" t="s">
        <v>160</v>
      </c>
      <c r="G134">
        <f>ROUND(astronomy_mass[[#This Row],[value]],2)</f>
        <v>1.1000000000000001</v>
      </c>
      <c r="H134" t="s">
        <v>1597</v>
      </c>
      <c r="I134" t="s">
        <v>29</v>
      </c>
      <c r="K134" s="3">
        <v>45615.068148148152</v>
      </c>
      <c r="L134" t="s">
        <v>1594</v>
      </c>
      <c r="M134">
        <f>COUNTIF(B:B,B134)</f>
        <v>1</v>
      </c>
      <c r="N13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125612 astronomic object, in solar mass?</v>
      </c>
    </row>
    <row r="135" spans="1:14" x14ac:dyDescent="0.3">
      <c r="A135" t="s">
        <v>2088</v>
      </c>
      <c r="B135" t="s">
        <v>2089</v>
      </c>
      <c r="C135" t="s">
        <v>201</v>
      </c>
      <c r="D135" t="s">
        <v>202</v>
      </c>
      <c r="E135" t="s">
        <v>2090</v>
      </c>
      <c r="F135" t="s">
        <v>2000</v>
      </c>
      <c r="G135">
        <f>ROUND(astronomy_mass[[#This Row],[value]],2)</f>
        <v>2.0699999999999998</v>
      </c>
      <c r="H135" t="s">
        <v>1597</v>
      </c>
      <c r="I135" t="s">
        <v>17</v>
      </c>
      <c r="K135" s="3">
        <v>45615.540879629632</v>
      </c>
      <c r="L135" t="s">
        <v>1594</v>
      </c>
      <c r="M135">
        <f>COUNTIF(B:B,B135)</f>
        <v>1</v>
      </c>
      <c r="N13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Kappa Geminorum astronomic object, in solar mass?</v>
      </c>
    </row>
    <row r="136" spans="1:14" x14ac:dyDescent="0.3">
      <c r="A136" t="s">
        <v>1641</v>
      </c>
      <c r="B136" t="s">
        <v>1642</v>
      </c>
      <c r="C136" t="s">
        <v>201</v>
      </c>
      <c r="D136" t="s">
        <v>202</v>
      </c>
      <c r="E136" t="s">
        <v>2090</v>
      </c>
      <c r="F136" t="s">
        <v>152</v>
      </c>
      <c r="G136">
        <f>ROUND(astronomy_mass[[#This Row],[value]],2)</f>
        <v>0.4</v>
      </c>
      <c r="H136" t="s">
        <v>1597</v>
      </c>
      <c r="I136" t="s">
        <v>26</v>
      </c>
      <c r="K136" s="3">
        <v>45616.537858796299</v>
      </c>
      <c r="L136" t="s">
        <v>1594</v>
      </c>
      <c r="M136">
        <f>COUNTIF(B:B,B136)</f>
        <v>1</v>
      </c>
      <c r="N13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163 astronomic object, in solar mass?</v>
      </c>
    </row>
    <row r="137" spans="1:14" x14ac:dyDescent="0.3">
      <c r="A137" t="s">
        <v>2048</v>
      </c>
      <c r="B137" t="s">
        <v>2049</v>
      </c>
      <c r="C137" t="s">
        <v>201</v>
      </c>
      <c r="D137" t="s">
        <v>202</v>
      </c>
      <c r="E137" t="s">
        <v>2090</v>
      </c>
      <c r="F137" t="s">
        <v>2050</v>
      </c>
      <c r="G137">
        <f>ROUND(astronomy_mass[[#This Row],[value]],2)</f>
        <v>0.34</v>
      </c>
      <c r="H137" t="s">
        <v>1597</v>
      </c>
      <c r="I137" t="s">
        <v>17</v>
      </c>
      <c r="K137" s="3">
        <v>45616.550833333335</v>
      </c>
      <c r="L137" t="s">
        <v>1594</v>
      </c>
      <c r="M137">
        <f>COUNTIF(B:B,B137)</f>
        <v>1</v>
      </c>
      <c r="N13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357 astronomic object, in solar mass?</v>
      </c>
    </row>
    <row r="138" spans="1:14" x14ac:dyDescent="0.3">
      <c r="A138" t="s">
        <v>2067</v>
      </c>
      <c r="B138" t="s">
        <v>2068</v>
      </c>
      <c r="C138" t="s">
        <v>201</v>
      </c>
      <c r="D138" t="s">
        <v>202</v>
      </c>
      <c r="E138" t="s">
        <v>2090</v>
      </c>
      <c r="F138" t="s">
        <v>1849</v>
      </c>
      <c r="G138">
        <f>ROUND(astronomy_mass[[#This Row],[value]],2)</f>
        <v>1.02</v>
      </c>
      <c r="H138" t="s">
        <v>1597</v>
      </c>
      <c r="I138" t="s">
        <v>128</v>
      </c>
      <c r="K138" s="3">
        <v>45617.020914351851</v>
      </c>
      <c r="L138" t="s">
        <v>1594</v>
      </c>
      <c r="M138">
        <f>COUNTIF(B:B,B138)</f>
        <v>1</v>
      </c>
      <c r="N13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Kepler-9 astronomic object, in solar mass?</v>
      </c>
    </row>
    <row r="139" spans="1:14" x14ac:dyDescent="0.3">
      <c r="A139" t="s">
        <v>1863</v>
      </c>
      <c r="B139" t="s">
        <v>1864</v>
      </c>
      <c r="C139" t="s">
        <v>201</v>
      </c>
      <c r="D139" t="s">
        <v>202</v>
      </c>
      <c r="E139" t="s">
        <v>2090</v>
      </c>
      <c r="F139" t="s">
        <v>1865</v>
      </c>
      <c r="G139">
        <f>ROUND(astronomy_mass[[#This Row],[value]],2)</f>
        <v>0.57999999999999996</v>
      </c>
      <c r="H139" t="s">
        <v>1597</v>
      </c>
      <c r="I139" t="s">
        <v>146</v>
      </c>
      <c r="K139" s="3">
        <v>45617.022511574076</v>
      </c>
      <c r="L139" t="s">
        <v>1594</v>
      </c>
      <c r="M139">
        <f>COUNTIF(B:B,B139)</f>
        <v>1</v>
      </c>
      <c r="N13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Kepler-32 astronomic object, in solar mass?</v>
      </c>
    </row>
    <row r="140" spans="1:14" x14ac:dyDescent="0.3">
      <c r="A140" t="s">
        <v>1885</v>
      </c>
      <c r="B140" t="s">
        <v>1886</v>
      </c>
      <c r="C140" t="s">
        <v>201</v>
      </c>
      <c r="D140" t="s">
        <v>202</v>
      </c>
      <c r="E140" t="s">
        <v>2090</v>
      </c>
      <c r="F140" t="s">
        <v>1887</v>
      </c>
      <c r="G140">
        <f>ROUND(astronomy_mass[[#This Row],[value]],2)</f>
        <v>1.36</v>
      </c>
      <c r="H140" t="s">
        <v>1597</v>
      </c>
      <c r="I140" t="s">
        <v>108</v>
      </c>
      <c r="K140" s="3">
        <v>45617.059502314813</v>
      </c>
      <c r="L140" t="s">
        <v>1594</v>
      </c>
      <c r="M140">
        <f>COUNTIF(B:B,B140)</f>
        <v>1</v>
      </c>
      <c r="N14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Kepler-7 astronomic object, in solar mass?</v>
      </c>
    </row>
    <row r="141" spans="1:14" x14ac:dyDescent="0.3">
      <c r="A141" t="s">
        <v>2059</v>
      </c>
      <c r="B141" t="s">
        <v>2060</v>
      </c>
      <c r="C141" t="s">
        <v>201</v>
      </c>
      <c r="D141" t="s">
        <v>202</v>
      </c>
      <c r="E141" t="s">
        <v>2090</v>
      </c>
      <c r="F141" t="s">
        <v>1988</v>
      </c>
      <c r="G141">
        <f>ROUND(astronomy_mass[[#This Row],[value]],2)</f>
        <v>0.97</v>
      </c>
      <c r="H141" t="s">
        <v>1597</v>
      </c>
      <c r="I141" t="s">
        <v>28</v>
      </c>
      <c r="K141" s="3">
        <v>45617.064849537041</v>
      </c>
      <c r="L141" t="s">
        <v>1594</v>
      </c>
      <c r="M141">
        <f>COUNTIF(B:B,B141)</f>
        <v>1</v>
      </c>
      <c r="N14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Kepler-18 astronomic object, in solar mass?</v>
      </c>
    </row>
    <row r="142" spans="1:14" x14ac:dyDescent="0.3">
      <c r="A142" t="s">
        <v>1847</v>
      </c>
      <c r="B142" t="s">
        <v>1848</v>
      </c>
      <c r="C142" t="s">
        <v>201</v>
      </c>
      <c r="D142" t="s">
        <v>202</v>
      </c>
      <c r="E142" t="s">
        <v>2090</v>
      </c>
      <c r="F142" t="s">
        <v>1849</v>
      </c>
      <c r="G142">
        <f>ROUND(astronomy_mass[[#This Row],[value]],2)</f>
        <v>1.02</v>
      </c>
      <c r="H142" t="s">
        <v>1597</v>
      </c>
      <c r="I142" t="s">
        <v>29</v>
      </c>
      <c r="K142" s="3">
        <v>45618.150613425925</v>
      </c>
      <c r="L142" t="s">
        <v>1594</v>
      </c>
      <c r="M142">
        <f>COUNTIF(B:B,B142)</f>
        <v>1</v>
      </c>
      <c r="N14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Kepler-15 astronomic object, in solar mass?</v>
      </c>
    </row>
    <row r="143" spans="1:14" x14ac:dyDescent="0.3">
      <c r="A143" t="s">
        <v>2061</v>
      </c>
      <c r="B143" t="s">
        <v>2062</v>
      </c>
      <c r="C143" t="s">
        <v>201</v>
      </c>
      <c r="D143" t="s">
        <v>202</v>
      </c>
      <c r="E143" t="s">
        <v>2090</v>
      </c>
      <c r="F143" t="s">
        <v>156</v>
      </c>
      <c r="G143">
        <f>ROUND(astronomy_mass[[#This Row],[value]],2)</f>
        <v>0.94</v>
      </c>
      <c r="H143" t="s">
        <v>1597</v>
      </c>
      <c r="I143" t="s">
        <v>30</v>
      </c>
      <c r="K143" s="3">
        <v>45618.458668981482</v>
      </c>
      <c r="L143" t="s">
        <v>1594</v>
      </c>
      <c r="M143">
        <f>COUNTIF(B:B,B143)</f>
        <v>1</v>
      </c>
      <c r="N14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Kepler-19 astronomic object, in solar mass?</v>
      </c>
    </row>
    <row r="144" spans="1:14" x14ac:dyDescent="0.3">
      <c r="A144" t="s">
        <v>1720</v>
      </c>
      <c r="B144" t="s">
        <v>1721</v>
      </c>
      <c r="C144" t="s">
        <v>201</v>
      </c>
      <c r="D144" t="s">
        <v>202</v>
      </c>
      <c r="E144" t="s">
        <v>2090</v>
      </c>
      <c r="F144" t="s">
        <v>1722</v>
      </c>
      <c r="G144">
        <f>ROUND(astronomy_mass[[#This Row],[value]],2)</f>
        <v>8.3000000000000007</v>
      </c>
      <c r="H144" t="s">
        <v>1597</v>
      </c>
      <c r="I144" t="s">
        <v>116</v>
      </c>
      <c r="K144" s="3">
        <v>45618.598333333335</v>
      </c>
      <c r="L144" t="s">
        <v>1594</v>
      </c>
      <c r="M144">
        <f>COUNTIF(B:B,B144)</f>
        <v>1</v>
      </c>
      <c r="N14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Gamma Ursae Minoris astronomic object, in solar mass?</v>
      </c>
    </row>
    <row r="145" spans="1:14" x14ac:dyDescent="0.3">
      <c r="A145" t="s">
        <v>2037</v>
      </c>
      <c r="B145" t="s">
        <v>2038</v>
      </c>
      <c r="C145" t="s">
        <v>201</v>
      </c>
      <c r="D145" t="s">
        <v>202</v>
      </c>
      <c r="E145" t="s">
        <v>2090</v>
      </c>
      <c r="F145" t="s">
        <v>150</v>
      </c>
      <c r="G145">
        <f>ROUND(astronomy_mass[[#This Row],[value]],2)</f>
        <v>0.3</v>
      </c>
      <c r="H145" t="s">
        <v>1597</v>
      </c>
      <c r="I145" t="s">
        <v>29</v>
      </c>
      <c r="K145" s="3">
        <v>45622.850706018522</v>
      </c>
      <c r="L145" t="s">
        <v>1594</v>
      </c>
      <c r="M145">
        <f>COUNTIF(B:B,B145)</f>
        <v>1</v>
      </c>
      <c r="N14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AC 54 1646-56 astronomic object, in solar mass?</v>
      </c>
    </row>
    <row r="146" spans="1:14" x14ac:dyDescent="0.3">
      <c r="A146" t="s">
        <v>1771</v>
      </c>
      <c r="B146" t="s">
        <v>1772</v>
      </c>
      <c r="C146" t="s">
        <v>201</v>
      </c>
      <c r="D146" t="s">
        <v>202</v>
      </c>
      <c r="E146" t="s">
        <v>2090</v>
      </c>
      <c r="F146" t="s">
        <v>1773</v>
      </c>
      <c r="G146">
        <f>ROUND(astronomy_mass[[#This Row],[value]],2)</f>
        <v>0.25</v>
      </c>
      <c r="H146" t="s">
        <v>1597</v>
      </c>
      <c r="I146" t="s">
        <v>124</v>
      </c>
      <c r="K146" s="3">
        <v>45622.851747685185</v>
      </c>
      <c r="L146" t="s">
        <v>1594</v>
      </c>
      <c r="M146">
        <f>COUNTIF(B:B,B146)</f>
        <v>1</v>
      </c>
      <c r="N14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Wolf 1061 astronomic object, in solar mass?</v>
      </c>
    </row>
    <row r="147" spans="1:14" x14ac:dyDescent="0.3">
      <c r="A147" t="s">
        <v>1874</v>
      </c>
      <c r="B147" t="s">
        <v>1875</v>
      </c>
      <c r="C147" t="s">
        <v>201</v>
      </c>
      <c r="D147" t="s">
        <v>202</v>
      </c>
      <c r="E147" t="s">
        <v>2090</v>
      </c>
      <c r="F147" t="s">
        <v>1876</v>
      </c>
      <c r="G147">
        <f>ROUND(astronomy_mass[[#This Row],[value]],2)</f>
        <v>1.21</v>
      </c>
      <c r="H147" t="s">
        <v>1597</v>
      </c>
      <c r="I147" t="s">
        <v>26</v>
      </c>
      <c r="K147" s="3">
        <v>45622.851863425924</v>
      </c>
      <c r="L147" t="s">
        <v>1594</v>
      </c>
      <c r="M147">
        <f>COUNTIF(B:B,B147)</f>
        <v>1</v>
      </c>
      <c r="N14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Kepler-6 astronomic object, in solar mass?</v>
      </c>
    </row>
    <row r="148" spans="1:14" x14ac:dyDescent="0.3">
      <c r="A148" t="s">
        <v>1879</v>
      </c>
      <c r="B148" t="s">
        <v>1880</v>
      </c>
      <c r="C148" t="s">
        <v>201</v>
      </c>
      <c r="D148" t="s">
        <v>202</v>
      </c>
      <c r="E148" t="s">
        <v>2090</v>
      </c>
      <c r="F148" t="s">
        <v>1705</v>
      </c>
      <c r="G148">
        <f>ROUND(astronomy_mass[[#This Row],[value]],2)</f>
        <v>1.03</v>
      </c>
      <c r="H148" t="s">
        <v>1597</v>
      </c>
      <c r="I148" t="s">
        <v>29</v>
      </c>
      <c r="K148" s="3">
        <v>45622.85193287037</v>
      </c>
      <c r="L148" t="s">
        <v>1594</v>
      </c>
      <c r="M148">
        <f>COUNTIF(B:B,B148)</f>
        <v>1</v>
      </c>
      <c r="N14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Kepler-36 astronomic object, in solar mass?</v>
      </c>
    </row>
    <row r="149" spans="1:14" x14ac:dyDescent="0.3">
      <c r="A149" t="s">
        <v>2071</v>
      </c>
      <c r="B149" t="s">
        <v>2072</v>
      </c>
      <c r="C149" t="s">
        <v>201</v>
      </c>
      <c r="D149" t="s">
        <v>202</v>
      </c>
      <c r="E149" t="s">
        <v>2090</v>
      </c>
      <c r="F149" t="s">
        <v>1900</v>
      </c>
      <c r="G149">
        <f>ROUND(astronomy_mass[[#This Row],[value]],2)</f>
        <v>0.49</v>
      </c>
      <c r="H149" t="s">
        <v>1597</v>
      </c>
      <c r="I149" t="s">
        <v>28</v>
      </c>
      <c r="K149" s="3">
        <v>45625.231689814813</v>
      </c>
      <c r="L149" t="s">
        <v>1594</v>
      </c>
      <c r="M149">
        <f>COUNTIF(B:B,B149)</f>
        <v>1</v>
      </c>
      <c r="N14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Sharjah astronomic object, in solar mass?</v>
      </c>
    </row>
    <row r="150" spans="1:14" x14ac:dyDescent="0.3">
      <c r="A150" t="s">
        <v>1935</v>
      </c>
      <c r="B150" t="s">
        <v>1936</v>
      </c>
      <c r="C150" t="s">
        <v>201</v>
      </c>
      <c r="D150" t="s">
        <v>202</v>
      </c>
      <c r="E150" t="s">
        <v>2090</v>
      </c>
      <c r="F150" t="s">
        <v>171</v>
      </c>
      <c r="G150">
        <f>ROUND(astronomy_mass[[#This Row],[value]],2)</f>
        <v>6.5</v>
      </c>
      <c r="H150" t="s">
        <v>1597</v>
      </c>
      <c r="I150" t="s">
        <v>17</v>
      </c>
      <c r="K150" s="3">
        <v>45625.736168981479</v>
      </c>
      <c r="L150" t="s">
        <v>1594</v>
      </c>
      <c r="M150">
        <f>COUNTIF(B:B,B150)</f>
        <v>1</v>
      </c>
      <c r="N15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Beta Doradus astronomic object, in solar mass?</v>
      </c>
    </row>
    <row r="151" spans="1:14" x14ac:dyDescent="0.3">
      <c r="A151" t="s">
        <v>1685</v>
      </c>
      <c r="B151" t="s">
        <v>1686</v>
      </c>
      <c r="C151" t="s">
        <v>201</v>
      </c>
      <c r="D151" t="s">
        <v>202</v>
      </c>
      <c r="E151" t="s">
        <v>2090</v>
      </c>
      <c r="F151" t="s">
        <v>44</v>
      </c>
      <c r="G151">
        <f>ROUND(astronomy_mass[[#This Row],[value]],2)</f>
        <v>3</v>
      </c>
      <c r="H151" t="s">
        <v>1597</v>
      </c>
      <c r="I151" t="s">
        <v>16</v>
      </c>
      <c r="K151" s="3">
        <v>45626.41909722222</v>
      </c>
      <c r="L151" t="s">
        <v>1594</v>
      </c>
      <c r="M151">
        <f>COUNTIF(B:B,B151)</f>
        <v>1</v>
      </c>
      <c r="N15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Zeta Leonis astronomic object, in solar mass?</v>
      </c>
    </row>
    <row r="152" spans="1:14" x14ac:dyDescent="0.3">
      <c r="A152" t="s">
        <v>1674</v>
      </c>
      <c r="B152" t="s">
        <v>1675</v>
      </c>
      <c r="C152" t="s">
        <v>201</v>
      </c>
      <c r="D152" t="s">
        <v>202</v>
      </c>
      <c r="E152" t="s">
        <v>2090</v>
      </c>
      <c r="F152" t="s">
        <v>161</v>
      </c>
      <c r="G152">
        <f>ROUND(astronomy_mass[[#This Row],[value]],2)</f>
        <v>50</v>
      </c>
      <c r="H152" t="s">
        <v>1597</v>
      </c>
      <c r="I152" t="s">
        <v>36</v>
      </c>
      <c r="K152" s="3">
        <v>45630.742106481484</v>
      </c>
      <c r="L152" t="s">
        <v>1594</v>
      </c>
      <c r="M152">
        <f>COUNTIF(B:B,B152)</f>
        <v>1</v>
      </c>
      <c r="N15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NML Cygni astronomic object, in solar mass?</v>
      </c>
    </row>
    <row r="153" spans="1:14" x14ac:dyDescent="0.3">
      <c r="A153" t="s">
        <v>1627</v>
      </c>
      <c r="B153" t="s">
        <v>1628</v>
      </c>
      <c r="C153" t="s">
        <v>201</v>
      </c>
      <c r="D153" t="s">
        <v>202</v>
      </c>
      <c r="E153" t="s">
        <v>2090</v>
      </c>
      <c r="F153" t="s">
        <v>1629</v>
      </c>
      <c r="G153">
        <f>ROUND(astronomy_mass[[#This Row],[value]],2)</f>
        <v>0.73</v>
      </c>
      <c r="H153" t="s">
        <v>1597</v>
      </c>
      <c r="I153" t="s">
        <v>146</v>
      </c>
      <c r="K153" s="3">
        <v>45631.071493055555</v>
      </c>
      <c r="L153" t="s">
        <v>1594</v>
      </c>
      <c r="M153">
        <f>COUNTIF(B:B,B153)</f>
        <v>1</v>
      </c>
      <c r="N15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1RXS J160929.1−210524 astronomic object, in solar mass?</v>
      </c>
    </row>
    <row r="154" spans="1:14" x14ac:dyDescent="0.3">
      <c r="A154" t="s">
        <v>1752</v>
      </c>
      <c r="B154" t="s">
        <v>1753</v>
      </c>
      <c r="C154" t="s">
        <v>201</v>
      </c>
      <c r="D154" t="s">
        <v>202</v>
      </c>
      <c r="E154" t="s">
        <v>2090</v>
      </c>
      <c r="F154" t="s">
        <v>1754</v>
      </c>
      <c r="G154">
        <f>ROUND(astronomy_mass[[#This Row],[value]],2)</f>
        <v>0.45</v>
      </c>
      <c r="H154" t="s">
        <v>1597</v>
      </c>
      <c r="I154" t="s">
        <v>112</v>
      </c>
      <c r="K154" s="3">
        <v>45631.103333333333</v>
      </c>
      <c r="L154" t="s">
        <v>1594</v>
      </c>
      <c r="M154">
        <f>COUNTIF(B:B,B154)</f>
        <v>1</v>
      </c>
      <c r="N15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Noquisi astronomic object, in solar mass?</v>
      </c>
    </row>
    <row r="155" spans="1:14" x14ac:dyDescent="0.3">
      <c r="A155" t="s">
        <v>1621</v>
      </c>
      <c r="B155" t="s">
        <v>1622</v>
      </c>
      <c r="C155" t="s">
        <v>201</v>
      </c>
      <c r="D155" t="s">
        <v>202</v>
      </c>
      <c r="E155" t="s">
        <v>2090</v>
      </c>
      <c r="F155" t="s">
        <v>154</v>
      </c>
      <c r="G155">
        <f>ROUND(astronomy_mass[[#This Row],[value]],2)</f>
        <v>1.7</v>
      </c>
      <c r="H155" t="s">
        <v>1597</v>
      </c>
      <c r="I155" t="s">
        <v>84</v>
      </c>
      <c r="K155" s="3">
        <v>45631.977754629632</v>
      </c>
      <c r="L155" t="s">
        <v>1594</v>
      </c>
      <c r="M155">
        <f>COUNTIF(B:B,B155)</f>
        <v>1</v>
      </c>
      <c r="N15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Altair astronomic object, in solar mass?</v>
      </c>
    </row>
    <row r="156" spans="1:14" x14ac:dyDescent="0.3">
      <c r="A156" t="s">
        <v>1839</v>
      </c>
      <c r="B156" t="s">
        <v>1840</v>
      </c>
      <c r="C156" t="s">
        <v>201</v>
      </c>
      <c r="D156" t="s">
        <v>202</v>
      </c>
      <c r="E156" t="s">
        <v>2090</v>
      </c>
      <c r="F156" t="s">
        <v>1841</v>
      </c>
      <c r="G156">
        <f>ROUND(astronomy_mass[[#This Row],[value]],2)</f>
        <v>0.45</v>
      </c>
      <c r="H156" t="s">
        <v>1597</v>
      </c>
      <c r="I156" t="s">
        <v>112</v>
      </c>
      <c r="K156" s="3">
        <v>45636.552129629628</v>
      </c>
      <c r="L156" t="s">
        <v>1594</v>
      </c>
      <c r="M156">
        <f>COUNTIF(B:B,B156)</f>
        <v>1</v>
      </c>
      <c r="N15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Gliese 832 astronomic object, in solar mass?</v>
      </c>
    </row>
    <row r="157" spans="1:14" x14ac:dyDescent="0.3">
      <c r="A157" t="s">
        <v>1910</v>
      </c>
      <c r="B157" t="s">
        <v>1911</v>
      </c>
      <c r="C157" t="s">
        <v>201</v>
      </c>
      <c r="D157" t="s">
        <v>202</v>
      </c>
      <c r="E157" t="s">
        <v>2090</v>
      </c>
      <c r="F157" t="s">
        <v>1912</v>
      </c>
      <c r="G157">
        <f>ROUND(astronomy_mass[[#This Row],[value]],2)</f>
        <v>0.46</v>
      </c>
      <c r="H157" t="s">
        <v>1646</v>
      </c>
      <c r="I157" t="s">
        <v>26</v>
      </c>
      <c r="K157" s="3">
        <v>45637.050810185188</v>
      </c>
      <c r="L157" t="s">
        <v>1594</v>
      </c>
      <c r="M157">
        <f>COUNTIF(B:B,B157)</f>
        <v>1</v>
      </c>
      <c r="N15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WASP-11/HAT-P-10 astronomic object, in Jupiter mass?</v>
      </c>
    </row>
    <row r="158" spans="1:14" x14ac:dyDescent="0.3">
      <c r="A158" t="s">
        <v>2051</v>
      </c>
      <c r="B158" t="s">
        <v>2052</v>
      </c>
      <c r="C158" t="s">
        <v>201</v>
      </c>
      <c r="D158" t="s">
        <v>202</v>
      </c>
      <c r="E158" t="s">
        <v>2090</v>
      </c>
      <c r="F158" t="s">
        <v>2053</v>
      </c>
      <c r="G158">
        <f>ROUND(astronomy_mass[[#This Row],[value]],2)</f>
        <v>0.32</v>
      </c>
      <c r="H158" t="s">
        <v>1597</v>
      </c>
      <c r="I158" t="s">
        <v>29</v>
      </c>
      <c r="K158" s="3">
        <v>45637.291446759256</v>
      </c>
      <c r="L158" t="s">
        <v>1594</v>
      </c>
      <c r="M158">
        <f>COUNTIF(B:B,B158)</f>
        <v>1</v>
      </c>
      <c r="N15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Gar astronomic object, in solar mass?</v>
      </c>
    </row>
    <row r="159" spans="1:14" x14ac:dyDescent="0.3">
      <c r="A159" t="s">
        <v>1656</v>
      </c>
      <c r="B159" t="s">
        <v>1657</v>
      </c>
      <c r="C159" t="s">
        <v>201</v>
      </c>
      <c r="D159" t="s">
        <v>202</v>
      </c>
      <c r="E159" t="s">
        <v>2090</v>
      </c>
      <c r="F159" t="s">
        <v>157</v>
      </c>
      <c r="G159">
        <f>ROUND(astronomy_mass[[#This Row],[value]],2)</f>
        <v>1.4</v>
      </c>
      <c r="H159" t="s">
        <v>1597</v>
      </c>
      <c r="I159" t="s">
        <v>35</v>
      </c>
      <c r="K159" s="3">
        <v>45638.960509259261</v>
      </c>
      <c r="L159" t="s">
        <v>1594</v>
      </c>
      <c r="M159">
        <f>COUNTIF(B:B,B159)</f>
        <v>1</v>
      </c>
      <c r="N15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Delta Virginis astronomic object, in solar mass?</v>
      </c>
    </row>
    <row r="160" spans="1:14" x14ac:dyDescent="0.3">
      <c r="A160" t="s">
        <v>1598</v>
      </c>
      <c r="B160" t="s">
        <v>1599</v>
      </c>
      <c r="C160" t="s">
        <v>201</v>
      </c>
      <c r="D160" t="s">
        <v>202</v>
      </c>
      <c r="E160" t="s">
        <v>2090</v>
      </c>
      <c r="F160" t="s">
        <v>1600</v>
      </c>
      <c r="G160">
        <f>ROUND(astronomy_mass[[#This Row],[value]],2)</f>
        <v>3.21</v>
      </c>
      <c r="H160" t="s">
        <v>1597</v>
      </c>
      <c r="I160" t="s">
        <v>109</v>
      </c>
      <c r="K160" s="3">
        <v>45638.961793981478</v>
      </c>
      <c r="L160" t="s">
        <v>1594</v>
      </c>
      <c r="M160">
        <f>COUNTIF(B:B,B160)</f>
        <v>1</v>
      </c>
      <c r="N16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Delta Sagittarii astronomic object, in solar mass?</v>
      </c>
    </row>
    <row r="161" spans="1:14" x14ac:dyDescent="0.3">
      <c r="A161" t="s">
        <v>1715</v>
      </c>
      <c r="B161" t="s">
        <v>1716</v>
      </c>
      <c r="C161" t="s">
        <v>201</v>
      </c>
      <c r="D161" t="s">
        <v>202</v>
      </c>
      <c r="E161" t="s">
        <v>2090</v>
      </c>
      <c r="F161" t="s">
        <v>177</v>
      </c>
      <c r="G161">
        <f>ROUND(astronomy_mass[[#This Row],[value]],2)</f>
        <v>2.6</v>
      </c>
      <c r="H161" t="s">
        <v>1597</v>
      </c>
      <c r="I161" t="s">
        <v>124</v>
      </c>
      <c r="K161" s="3">
        <v>45638.962500000001</v>
      </c>
      <c r="L161" t="s">
        <v>1594</v>
      </c>
      <c r="M161">
        <f>COUNTIF(B:B,B161)</f>
        <v>1</v>
      </c>
      <c r="N16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Lambda Sagittarii astronomic object, in solar mass?</v>
      </c>
    </row>
    <row r="162" spans="1:14" x14ac:dyDescent="0.3">
      <c r="A162" t="s">
        <v>1281</v>
      </c>
      <c r="B162" t="s">
        <v>1282</v>
      </c>
      <c r="C162" t="s">
        <v>201</v>
      </c>
      <c r="D162" t="s">
        <v>202</v>
      </c>
      <c r="E162" t="s">
        <v>2090</v>
      </c>
      <c r="F162" t="s">
        <v>1645</v>
      </c>
      <c r="G162">
        <f>ROUND(astronomy_mass[[#This Row],[value]],2)</f>
        <v>0</v>
      </c>
      <c r="H162" t="s">
        <v>1646</v>
      </c>
      <c r="I162" t="s">
        <v>37</v>
      </c>
      <c r="K162" s="3">
        <v>45639.404189814813</v>
      </c>
      <c r="L162" t="s">
        <v>1594</v>
      </c>
      <c r="M162">
        <f>COUNTIF(B:B,B162)</f>
        <v>1</v>
      </c>
      <c r="N16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Alpha Centauri Bb astronomic object, in Jupiter mass?</v>
      </c>
    </row>
    <row r="163" spans="1:14" x14ac:dyDescent="0.3">
      <c r="A163" t="s">
        <v>1981</v>
      </c>
      <c r="B163" t="s">
        <v>1982</v>
      </c>
      <c r="C163" t="s">
        <v>201</v>
      </c>
      <c r="D163" t="s">
        <v>202</v>
      </c>
      <c r="E163" t="s">
        <v>2090</v>
      </c>
      <c r="F163" t="s">
        <v>1983</v>
      </c>
      <c r="G163">
        <f>ROUND(astronomy_mass[[#This Row],[value]],2)</f>
        <v>1.33</v>
      </c>
      <c r="H163" t="s">
        <v>1597</v>
      </c>
      <c r="I163" t="s">
        <v>26</v>
      </c>
      <c r="K163" s="3">
        <v>45641.608738425923</v>
      </c>
      <c r="L163" t="s">
        <v>1594</v>
      </c>
      <c r="M163">
        <f>COUNTIF(B:B,B163)</f>
        <v>1</v>
      </c>
      <c r="N16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Iota Pegasi astronomic object, in solar mass?</v>
      </c>
    </row>
    <row r="164" spans="1:14" x14ac:dyDescent="0.3">
      <c r="A164" t="s">
        <v>1825</v>
      </c>
      <c r="B164" t="s">
        <v>1826</v>
      </c>
      <c r="C164" t="s">
        <v>201</v>
      </c>
      <c r="D164" t="s">
        <v>202</v>
      </c>
      <c r="E164" t="s">
        <v>2090</v>
      </c>
      <c r="F164" t="s">
        <v>1814</v>
      </c>
      <c r="G164">
        <f>ROUND(astronomy_mass[[#This Row],[value]],2)</f>
        <v>0.15</v>
      </c>
      <c r="H164" t="s">
        <v>1597</v>
      </c>
      <c r="I164" t="s">
        <v>35</v>
      </c>
      <c r="K164" s="3">
        <v>45641.625810185185</v>
      </c>
      <c r="L164" t="s">
        <v>1594</v>
      </c>
      <c r="M164">
        <f>COUNTIF(B:B,B164)</f>
        <v>1</v>
      </c>
      <c r="N16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L 1159-16 astronomic object, in solar mass?</v>
      </c>
    </row>
    <row r="165" spans="1:14" x14ac:dyDescent="0.3">
      <c r="A165" t="s">
        <v>2082</v>
      </c>
      <c r="B165" t="s">
        <v>2083</v>
      </c>
      <c r="C165" t="s">
        <v>201</v>
      </c>
      <c r="D165" t="s">
        <v>202</v>
      </c>
      <c r="E165" t="s">
        <v>2090</v>
      </c>
      <c r="F165" t="s">
        <v>2084</v>
      </c>
      <c r="G165">
        <f>ROUND(astronomy_mass[[#This Row],[value]],2)</f>
        <v>2.89</v>
      </c>
      <c r="H165" t="s">
        <v>1597</v>
      </c>
      <c r="I165" t="s">
        <v>34</v>
      </c>
      <c r="K165" s="3">
        <v>45643.740787037037</v>
      </c>
      <c r="L165" t="s">
        <v>1594</v>
      </c>
      <c r="M165">
        <f>COUNTIF(B:B,B165)</f>
        <v>1</v>
      </c>
      <c r="N16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Iota Capricorni astronomic object, in solar mass?</v>
      </c>
    </row>
    <row r="166" spans="1:14" x14ac:dyDescent="0.3">
      <c r="A166" t="s">
        <v>1994</v>
      </c>
      <c r="B166" t="s">
        <v>1995</v>
      </c>
      <c r="C166" t="s">
        <v>201</v>
      </c>
      <c r="D166" t="s">
        <v>202</v>
      </c>
      <c r="E166" t="s">
        <v>2090</v>
      </c>
      <c r="F166" t="s">
        <v>1824</v>
      </c>
      <c r="G166">
        <f>ROUND(astronomy_mass[[#This Row],[value]],2)</f>
        <v>0.98</v>
      </c>
      <c r="H166" t="s">
        <v>1597</v>
      </c>
      <c r="I166" t="s">
        <v>34</v>
      </c>
      <c r="K166" s="3">
        <v>45643.74355324074</v>
      </c>
      <c r="L166" t="s">
        <v>1594</v>
      </c>
      <c r="M166">
        <f>COUNTIF(B:B,B166)</f>
        <v>1</v>
      </c>
      <c r="N16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42 Draconis astronomic object, in solar mass?</v>
      </c>
    </row>
    <row r="167" spans="1:14" x14ac:dyDescent="0.3">
      <c r="A167" t="s">
        <v>1789</v>
      </c>
      <c r="B167" t="s">
        <v>1790</v>
      </c>
      <c r="C167" t="s">
        <v>201</v>
      </c>
      <c r="D167" t="s">
        <v>202</v>
      </c>
      <c r="E167" t="s">
        <v>2090</v>
      </c>
      <c r="F167" t="s">
        <v>1791</v>
      </c>
      <c r="G167">
        <f>ROUND(astronomy_mass[[#This Row],[value]],2)</f>
        <v>0.93</v>
      </c>
      <c r="H167" t="s">
        <v>1597</v>
      </c>
      <c r="I167" t="s">
        <v>128</v>
      </c>
      <c r="K167" s="3">
        <v>45644.436145833337</v>
      </c>
      <c r="L167" t="s">
        <v>1594</v>
      </c>
      <c r="M167">
        <f>COUNTIF(B:B,B167)</f>
        <v>1</v>
      </c>
      <c r="N16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COROT-7 astronomic object, in solar mass?</v>
      </c>
    </row>
    <row r="168" spans="1:14" x14ac:dyDescent="0.3">
      <c r="A168" t="s">
        <v>1682</v>
      </c>
      <c r="B168" t="s">
        <v>1683</v>
      </c>
      <c r="C168" t="s">
        <v>201</v>
      </c>
      <c r="D168" t="s">
        <v>202</v>
      </c>
      <c r="E168" t="s">
        <v>2090</v>
      </c>
      <c r="F168" t="s">
        <v>1684</v>
      </c>
      <c r="G168">
        <f>ROUND(astronomy_mass[[#This Row],[value]],2)</f>
        <v>1.72</v>
      </c>
      <c r="H168" t="s">
        <v>1597</v>
      </c>
      <c r="I168" t="s">
        <v>22</v>
      </c>
      <c r="K168" s="3">
        <v>45645.629687499997</v>
      </c>
      <c r="L168" t="s">
        <v>1594</v>
      </c>
      <c r="M168">
        <f>COUNTIF(B:B,B168)</f>
        <v>1</v>
      </c>
      <c r="N16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Gamma Draconis astronomic object, in solar mass?</v>
      </c>
    </row>
    <row r="169" spans="1:14" x14ac:dyDescent="0.3">
      <c r="A169" t="s">
        <v>2035</v>
      </c>
      <c r="B169" t="s">
        <v>2036</v>
      </c>
      <c r="C169" t="s">
        <v>201</v>
      </c>
      <c r="D169" t="s">
        <v>202</v>
      </c>
      <c r="E169" t="s">
        <v>2090</v>
      </c>
      <c r="F169" t="s">
        <v>166</v>
      </c>
      <c r="G169">
        <f>ROUND(astronomy_mass[[#This Row],[value]],2)</f>
        <v>32</v>
      </c>
      <c r="H169" t="s">
        <v>1597</v>
      </c>
      <c r="I169" t="s">
        <v>102</v>
      </c>
      <c r="K169" s="3">
        <v>45645.63863425926</v>
      </c>
      <c r="L169" t="s">
        <v>1594</v>
      </c>
      <c r="M169">
        <f>COUNTIF(B:B,B169)</f>
        <v>1</v>
      </c>
      <c r="N16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UY Scuti astronomic object, in solar mass?</v>
      </c>
    </row>
    <row r="170" spans="1:14" x14ac:dyDescent="0.3">
      <c r="A170" t="s">
        <v>1890</v>
      </c>
      <c r="B170" t="s">
        <v>1891</v>
      </c>
      <c r="C170" t="s">
        <v>201</v>
      </c>
      <c r="D170" t="s">
        <v>202</v>
      </c>
      <c r="E170" t="s">
        <v>2090</v>
      </c>
      <c r="F170" t="s">
        <v>157</v>
      </c>
      <c r="G170">
        <f>ROUND(astronomy_mass[[#This Row],[value]],2)</f>
        <v>1.4</v>
      </c>
      <c r="H170" t="s">
        <v>1597</v>
      </c>
      <c r="I170" t="s">
        <v>16</v>
      </c>
      <c r="K170" s="3">
        <v>45645.959074074075</v>
      </c>
      <c r="L170" t="s">
        <v>1594</v>
      </c>
      <c r="M170">
        <f>COUNTIF(B:B,B170)</f>
        <v>1</v>
      </c>
      <c r="N17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Iota Draconis astronomic object, in solar mass?</v>
      </c>
    </row>
    <row r="171" spans="1:14" x14ac:dyDescent="0.3">
      <c r="A171" t="s">
        <v>1687</v>
      </c>
      <c r="B171" t="s">
        <v>1688</v>
      </c>
      <c r="C171" t="s">
        <v>201</v>
      </c>
      <c r="D171" t="s">
        <v>202</v>
      </c>
      <c r="E171" t="s">
        <v>2090</v>
      </c>
      <c r="F171" t="s">
        <v>30</v>
      </c>
      <c r="G171">
        <f>ROUND(astronomy_mass[[#This Row],[value]],2)</f>
        <v>13</v>
      </c>
      <c r="H171" t="s">
        <v>1597</v>
      </c>
      <c r="I171" t="s">
        <v>110</v>
      </c>
      <c r="K171" s="3">
        <v>45648.618981481479</v>
      </c>
      <c r="L171" t="s">
        <v>1594</v>
      </c>
      <c r="M171">
        <f>COUNTIF(B:B,B171)</f>
        <v>1</v>
      </c>
      <c r="N17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Delta Scorpii astronomic object, in solar mass?</v>
      </c>
    </row>
    <row r="172" spans="1:14" x14ac:dyDescent="0.3">
      <c r="A172" t="s">
        <v>1410</v>
      </c>
      <c r="B172" t="s">
        <v>1411</v>
      </c>
      <c r="C172" t="s">
        <v>201</v>
      </c>
      <c r="D172" t="s">
        <v>202</v>
      </c>
      <c r="E172" t="s">
        <v>2090</v>
      </c>
      <c r="F172" t="s">
        <v>165</v>
      </c>
      <c r="G172">
        <f>ROUND(astronomy_mass[[#This Row],[value]],2)</f>
        <v>0.1</v>
      </c>
      <c r="H172" t="s">
        <v>1646</v>
      </c>
      <c r="I172" t="s">
        <v>121</v>
      </c>
      <c r="K172" s="3">
        <v>45651.641400462962</v>
      </c>
      <c r="L172" t="s">
        <v>1594</v>
      </c>
      <c r="M172">
        <f>COUNTIF(B:B,B172)</f>
        <v>1</v>
      </c>
      <c r="N17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hot Jupiter astronomic object, in Jupiter mass?</v>
      </c>
    </row>
    <row r="173" spans="1:14" x14ac:dyDescent="0.3">
      <c r="A173" t="s">
        <v>1916</v>
      </c>
      <c r="B173" t="s">
        <v>1917</v>
      </c>
      <c r="C173" t="s">
        <v>201</v>
      </c>
      <c r="D173" t="s">
        <v>202</v>
      </c>
      <c r="E173" t="s">
        <v>2090</v>
      </c>
      <c r="F173" t="s">
        <v>1918</v>
      </c>
      <c r="G173">
        <f>ROUND(astronomy_mass[[#This Row],[value]],2)</f>
        <v>1.23</v>
      </c>
      <c r="H173" t="s">
        <v>1597</v>
      </c>
      <c r="I173" t="s">
        <v>17</v>
      </c>
      <c r="K173" s="3">
        <v>45655.491747685184</v>
      </c>
      <c r="L173" t="s">
        <v>1594</v>
      </c>
      <c r="M173">
        <f>COUNTIF(B:B,B173)</f>
        <v>1</v>
      </c>
      <c r="N17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4 Ursae Majoris astronomic object, in solar mass?</v>
      </c>
    </row>
    <row r="174" spans="1:14" x14ac:dyDescent="0.3">
      <c r="A174" t="s">
        <v>1709</v>
      </c>
      <c r="B174" t="s">
        <v>1710</v>
      </c>
      <c r="C174" t="s">
        <v>201</v>
      </c>
      <c r="D174" t="s">
        <v>202</v>
      </c>
      <c r="E174" t="s">
        <v>2090</v>
      </c>
      <c r="F174" t="s">
        <v>1711</v>
      </c>
      <c r="G174">
        <f>ROUND(astronomy_mass[[#This Row],[value]],2)</f>
        <v>1.24</v>
      </c>
      <c r="H174" t="s">
        <v>1597</v>
      </c>
      <c r="I174" t="s">
        <v>37</v>
      </c>
      <c r="K174" s="3">
        <v>45656.598495370374</v>
      </c>
      <c r="L174" t="s">
        <v>1594</v>
      </c>
      <c r="M174">
        <f>COUNTIF(B:B,B174)</f>
        <v>1</v>
      </c>
      <c r="N17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Iota Orionis astronomic object, in solar mass?</v>
      </c>
    </row>
    <row r="175" spans="1:14" x14ac:dyDescent="0.3">
      <c r="A175" t="s">
        <v>1616</v>
      </c>
      <c r="B175" t="s">
        <v>1617</v>
      </c>
      <c r="C175" t="s">
        <v>201</v>
      </c>
      <c r="D175" t="s">
        <v>202</v>
      </c>
      <c r="E175" t="s">
        <v>2090</v>
      </c>
      <c r="F175" t="s">
        <v>1618</v>
      </c>
      <c r="G175">
        <f>ROUND(astronomy_mass[[#This Row],[value]],2)</f>
        <v>6.28</v>
      </c>
      <c r="H175" t="s">
        <v>1597</v>
      </c>
      <c r="I175" t="s">
        <v>91</v>
      </c>
      <c r="K175" s="3">
        <v>45656.9687037037</v>
      </c>
      <c r="L175" t="s">
        <v>1594</v>
      </c>
      <c r="M175">
        <f>COUNTIF(B:B,B175)</f>
        <v>1</v>
      </c>
      <c r="N175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Messier 4 astronomic object, in solar mass?</v>
      </c>
    </row>
    <row r="176" spans="1:14" x14ac:dyDescent="0.3">
      <c r="A176" t="s">
        <v>1663</v>
      </c>
      <c r="B176" t="s">
        <v>1664</v>
      </c>
      <c r="C176" t="s">
        <v>201</v>
      </c>
      <c r="D176" t="s">
        <v>202</v>
      </c>
      <c r="E176" t="s">
        <v>2090</v>
      </c>
      <c r="F176" t="s">
        <v>1665</v>
      </c>
      <c r="G176">
        <f>ROUND(astronomy_mass[[#This Row],[value]],2)</f>
        <v>0.78</v>
      </c>
      <c r="H176" t="s">
        <v>1597</v>
      </c>
      <c r="I176" t="s">
        <v>169</v>
      </c>
      <c r="K176" s="3">
        <v>45657.783634259256</v>
      </c>
      <c r="L176" t="s">
        <v>1594</v>
      </c>
      <c r="M176">
        <f>COUNTIF(B:B,B176)</f>
        <v>1</v>
      </c>
      <c r="N176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Tau Ceti astronomic object, in solar mass?</v>
      </c>
    </row>
    <row r="177" spans="1:14" x14ac:dyDescent="0.3">
      <c r="A177" t="s">
        <v>1948</v>
      </c>
      <c r="B177" t="s">
        <v>1949</v>
      </c>
      <c r="C177" t="s">
        <v>201</v>
      </c>
      <c r="D177" t="s">
        <v>202</v>
      </c>
      <c r="E177" t="s">
        <v>2090</v>
      </c>
      <c r="F177" t="s">
        <v>1950</v>
      </c>
      <c r="G177">
        <f>ROUND(astronomy_mass[[#This Row],[value]],2)</f>
        <v>7.0000000000000007E-2</v>
      </c>
      <c r="H177" t="s">
        <v>1597</v>
      </c>
      <c r="I177" t="s">
        <v>26</v>
      </c>
      <c r="K177" s="3">
        <v>45657.822094907409</v>
      </c>
      <c r="L177" t="s">
        <v>1594</v>
      </c>
      <c r="M177">
        <f>COUNTIF(B:B,B177)</f>
        <v>1</v>
      </c>
      <c r="N177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DENIS 1048-3956 astronomic object, in solar mass?</v>
      </c>
    </row>
    <row r="178" spans="1:14" x14ac:dyDescent="0.3">
      <c r="A178" t="s">
        <v>1803</v>
      </c>
      <c r="B178" t="s">
        <v>1804</v>
      </c>
      <c r="C178" t="s">
        <v>201</v>
      </c>
      <c r="D178" t="s">
        <v>202</v>
      </c>
      <c r="E178" t="s">
        <v>2090</v>
      </c>
      <c r="F178" t="s">
        <v>176</v>
      </c>
      <c r="G178">
        <f>ROUND(astronomy_mass[[#This Row],[value]],2)</f>
        <v>4.5</v>
      </c>
      <c r="H178" t="s">
        <v>1597</v>
      </c>
      <c r="I178" t="s">
        <v>29</v>
      </c>
      <c r="K178" s="3">
        <v>45657.840543981481</v>
      </c>
      <c r="L178" t="s">
        <v>1594</v>
      </c>
      <c r="M178">
        <f>COUNTIF(B:B,B178)</f>
        <v>1</v>
      </c>
      <c r="N178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13189 astronomic object, in solar mass?</v>
      </c>
    </row>
    <row r="179" spans="1:14" x14ac:dyDescent="0.3">
      <c r="A179" t="s">
        <v>1968</v>
      </c>
      <c r="B179" t="s">
        <v>1969</v>
      </c>
      <c r="C179" t="s">
        <v>201</v>
      </c>
      <c r="D179" t="s">
        <v>202</v>
      </c>
      <c r="E179" t="s">
        <v>2090</v>
      </c>
      <c r="F179" t="s">
        <v>1970</v>
      </c>
      <c r="G179">
        <f>ROUND(astronomy_mass[[#This Row],[value]],2)</f>
        <v>0.88</v>
      </c>
      <c r="H179" t="s">
        <v>1597</v>
      </c>
      <c r="I179" t="s">
        <v>28</v>
      </c>
      <c r="K179" s="3">
        <v>45657.841296296298</v>
      </c>
      <c r="L179" t="s">
        <v>1594</v>
      </c>
      <c r="M179">
        <f>COUNTIF(B:B,B179)</f>
        <v>1</v>
      </c>
      <c r="N179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HD 154345 astronomic object, in solar mass?</v>
      </c>
    </row>
    <row r="180" spans="1:14" x14ac:dyDescent="0.3">
      <c r="A180" t="s">
        <v>1842</v>
      </c>
      <c r="B180" t="s">
        <v>1843</v>
      </c>
      <c r="C180" t="s">
        <v>201</v>
      </c>
      <c r="D180" t="s">
        <v>202</v>
      </c>
      <c r="E180" t="s">
        <v>2090</v>
      </c>
      <c r="F180" t="s">
        <v>1844</v>
      </c>
      <c r="G180">
        <f>ROUND(astronomy_mass[[#This Row],[value]],2)</f>
        <v>1.35</v>
      </c>
      <c r="H180" t="s">
        <v>1597</v>
      </c>
      <c r="I180" t="s">
        <v>28</v>
      </c>
      <c r="K180" s="3">
        <v>45657.841412037036</v>
      </c>
      <c r="L180" t="s">
        <v>1594</v>
      </c>
      <c r="M180">
        <f>COUNTIF(B:B,B180)</f>
        <v>1</v>
      </c>
      <c r="N180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Buna astronomic object, in solar mass?</v>
      </c>
    </row>
    <row r="181" spans="1:14" x14ac:dyDescent="0.3">
      <c r="A181" t="s">
        <v>1807</v>
      </c>
      <c r="B181" t="s">
        <v>1808</v>
      </c>
      <c r="C181" t="s">
        <v>201</v>
      </c>
      <c r="D181" t="s">
        <v>202</v>
      </c>
      <c r="E181" t="s">
        <v>2090</v>
      </c>
      <c r="F181" t="s">
        <v>1809</v>
      </c>
      <c r="G181">
        <f>ROUND(astronomy_mass[[#This Row],[value]],2)</f>
        <v>1.28</v>
      </c>
      <c r="H181" t="s">
        <v>1597</v>
      </c>
      <c r="I181" t="s">
        <v>26</v>
      </c>
      <c r="K181" s="3">
        <v>45657.841469907406</v>
      </c>
      <c r="L181" t="s">
        <v>1594</v>
      </c>
      <c r="M181">
        <f>COUNTIF(B:B,B181)</f>
        <v>1</v>
      </c>
      <c r="N181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Nushagak astronomic object, in solar mass?</v>
      </c>
    </row>
    <row r="182" spans="1:14" x14ac:dyDescent="0.3">
      <c r="A182" t="s">
        <v>1636</v>
      </c>
      <c r="B182" t="s">
        <v>1637</v>
      </c>
      <c r="C182" t="s">
        <v>201</v>
      </c>
      <c r="D182" t="s">
        <v>202</v>
      </c>
      <c r="E182" t="s">
        <v>2090</v>
      </c>
      <c r="F182" t="s">
        <v>107</v>
      </c>
      <c r="G182">
        <f>ROUND(astronomy_mass[[#This Row],[value]],2)</f>
        <v>13.2</v>
      </c>
      <c r="H182" t="s">
        <v>1597</v>
      </c>
      <c r="I182" t="s">
        <v>28</v>
      </c>
      <c r="K182" s="3">
        <v>45658.742719907408</v>
      </c>
      <c r="L182" t="s">
        <v>1594</v>
      </c>
      <c r="M182">
        <f>COUNTIF(B:B,B182)</f>
        <v>1</v>
      </c>
      <c r="N182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Epsilon Lupi astronomic object, in solar mass?</v>
      </c>
    </row>
    <row r="183" spans="1:14" x14ac:dyDescent="0.3">
      <c r="A183" t="s">
        <v>1689</v>
      </c>
      <c r="B183" t="s">
        <v>1690</v>
      </c>
      <c r="C183" t="s">
        <v>201</v>
      </c>
      <c r="D183" t="s">
        <v>202</v>
      </c>
      <c r="E183" t="s">
        <v>2090</v>
      </c>
      <c r="F183" t="s">
        <v>1691</v>
      </c>
      <c r="G183">
        <f>ROUND(astronomy_mass[[#This Row],[value]],2)</f>
        <v>11.9</v>
      </c>
      <c r="H183" t="s">
        <v>1597</v>
      </c>
      <c r="I183" t="s">
        <v>17</v>
      </c>
      <c r="K183" s="3">
        <v>45658.74287037037</v>
      </c>
      <c r="L183" t="s">
        <v>1594</v>
      </c>
      <c r="M183">
        <f>COUNTIF(B:B,B183)</f>
        <v>1</v>
      </c>
      <c r="N183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Delta Lupi astronomic object, in solar mass?</v>
      </c>
    </row>
    <row r="184" spans="1:14" x14ac:dyDescent="0.3">
      <c r="A184" t="s">
        <v>1836</v>
      </c>
      <c r="B184" t="s">
        <v>1837</v>
      </c>
      <c r="C184" t="s">
        <v>201</v>
      </c>
      <c r="D184" t="s">
        <v>202</v>
      </c>
      <c r="E184" t="s">
        <v>2090</v>
      </c>
      <c r="F184" t="s">
        <v>1838</v>
      </c>
      <c r="G184">
        <f>ROUND(astronomy_mass[[#This Row],[value]],2)</f>
        <v>1.34</v>
      </c>
      <c r="H184" t="s">
        <v>1597</v>
      </c>
      <c r="I184" t="s">
        <v>26</v>
      </c>
      <c r="K184" s="3">
        <v>45659.038680555554</v>
      </c>
      <c r="L184" t="s">
        <v>1594</v>
      </c>
      <c r="M184">
        <f>COUNTIF(B:B,B184)</f>
        <v>1</v>
      </c>
      <c r="N184" t="str">
        <f>"What is the " &amp; astronomy_mass[[#This Row],[propertyLabel]] &amp; " " &amp; "of the " &amp; astronomy_mass[[#This Row],[entityLabel]] &amp; " " &amp; astronomy_mass[[#This Row],[entityType]] &amp; ", in " &amp; astronomy_mass[[#This Row],[unitLabel]] &amp; "?"</f>
        <v>What is the mass of the Hunor astronomic object, in solar mass?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CB0F-40AC-4D90-BA70-178D4F920361}">
  <dimension ref="A1:N238"/>
  <sheetViews>
    <sheetView tabSelected="1" topLeftCell="E1" workbookViewId="0">
      <selection activeCell="K17" sqref="K17"/>
    </sheetView>
  </sheetViews>
  <sheetFormatPr defaultRowHeight="14.4" x14ac:dyDescent="0.3"/>
  <cols>
    <col min="1" max="1" width="35" bestFit="1" customWidth="1"/>
    <col min="2" max="2" width="20.88671875" bestFit="1" customWidth="1"/>
    <col min="3" max="3" width="10.6640625" bestFit="1" customWidth="1"/>
    <col min="4" max="5" width="36.44140625" bestFit="1" customWidth="1"/>
    <col min="6" max="6" width="10.6640625" bestFit="1" customWidth="1"/>
    <col min="7" max="7" width="10.6640625" customWidth="1"/>
    <col min="8" max="8" width="25.21875" bestFit="1" customWidth="1"/>
    <col min="9" max="9" width="10.6640625" bestFit="1" customWidth="1"/>
    <col min="10" max="10" width="10.6640625" customWidth="1"/>
    <col min="11" max="11" width="15.33203125" style="3" bestFit="1" customWidth="1"/>
    <col min="12" max="12" width="15.5546875" bestFit="1" customWidth="1"/>
    <col min="13" max="13" width="11.21875" bestFit="1" customWidth="1"/>
    <col min="14" max="14" width="91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11</v>
      </c>
      <c r="I1" t="s">
        <v>6</v>
      </c>
      <c r="J1" t="s">
        <v>8</v>
      </c>
      <c r="K1" s="3" t="s">
        <v>9</v>
      </c>
      <c r="L1" t="s">
        <v>12</v>
      </c>
      <c r="M1" t="s">
        <v>10</v>
      </c>
      <c r="N1" t="s">
        <v>13</v>
      </c>
    </row>
    <row r="2" spans="1:14" x14ac:dyDescent="0.3">
      <c r="A2" t="s">
        <v>2302</v>
      </c>
      <c r="B2" t="s">
        <v>2303</v>
      </c>
      <c r="C2" t="s">
        <v>201</v>
      </c>
      <c r="D2" t="s">
        <v>2091</v>
      </c>
      <c r="E2" t="s">
        <v>2511</v>
      </c>
      <c r="F2" t="s">
        <v>2304</v>
      </c>
      <c r="G2">
        <f>ROUND(astronomy_surfaceGravity[[#This Row],[value]],2)</f>
        <v>3360</v>
      </c>
      <c r="H2" t="s">
        <v>2092</v>
      </c>
      <c r="I2" t="s">
        <v>20</v>
      </c>
      <c r="K2" s="3">
        <v>45395.250671296293</v>
      </c>
      <c r="L2" t="s">
        <v>1594</v>
      </c>
      <c r="M2" s="2">
        <f t="shared" ref="M2:M65" si="0">COUNTIF(B:B,B2)</f>
        <v>1</v>
      </c>
      <c r="N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 Cassiopeiae astronomic object, in centimetre per square second?</v>
      </c>
    </row>
    <row r="3" spans="1:14" x14ac:dyDescent="0.3">
      <c r="A3" t="s">
        <v>2117</v>
      </c>
      <c r="B3" t="s">
        <v>2118</v>
      </c>
      <c r="C3" t="s">
        <v>201</v>
      </c>
      <c r="D3" t="s">
        <v>2091</v>
      </c>
      <c r="E3" t="s">
        <v>2511</v>
      </c>
      <c r="F3" t="s">
        <v>196</v>
      </c>
      <c r="G3">
        <f>ROUND(astronomy_surfaceGravity[[#This Row],[value]],2)</f>
        <v>1300</v>
      </c>
      <c r="H3" t="s">
        <v>2092</v>
      </c>
      <c r="I3" t="s">
        <v>20</v>
      </c>
      <c r="K3" s="3">
        <v>45306.695729166669</v>
      </c>
      <c r="L3" t="s">
        <v>1594</v>
      </c>
      <c r="M3">
        <f t="shared" si="0"/>
        <v>1</v>
      </c>
      <c r="N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 Geminorum astronomic object, in centimetre per square second?</v>
      </c>
    </row>
    <row r="4" spans="1:14" x14ac:dyDescent="0.3">
      <c r="A4" t="s">
        <v>2432</v>
      </c>
      <c r="B4" t="s">
        <v>2433</v>
      </c>
      <c r="C4" t="s">
        <v>201</v>
      </c>
      <c r="D4" t="s">
        <v>2091</v>
      </c>
      <c r="E4" t="s">
        <v>2511</v>
      </c>
      <c r="F4" t="s">
        <v>136</v>
      </c>
      <c r="G4">
        <f>ROUND(astronomy_surfaceGravity[[#This Row],[value]],2)</f>
        <v>140</v>
      </c>
      <c r="H4" t="s">
        <v>2092</v>
      </c>
      <c r="I4" t="s">
        <v>39</v>
      </c>
      <c r="K4" s="3">
        <v>45375.898692129631</v>
      </c>
      <c r="L4" t="s">
        <v>1594</v>
      </c>
      <c r="M4">
        <f t="shared" si="0"/>
        <v>1</v>
      </c>
      <c r="N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 Lacertae astronomic object, in centimetre per square second?</v>
      </c>
    </row>
    <row r="5" spans="1:14" x14ac:dyDescent="0.3">
      <c r="A5" t="s">
        <v>2484</v>
      </c>
      <c r="B5" t="s">
        <v>2485</v>
      </c>
      <c r="C5" t="s">
        <v>201</v>
      </c>
      <c r="D5" t="s">
        <v>2091</v>
      </c>
      <c r="E5" t="s">
        <v>2511</v>
      </c>
      <c r="F5" t="s">
        <v>2223</v>
      </c>
      <c r="G5">
        <f>ROUND(astronomy_surfaceGravity[[#This Row],[value]],2)</f>
        <v>29500</v>
      </c>
      <c r="H5" t="s">
        <v>2092</v>
      </c>
      <c r="I5" t="s">
        <v>30</v>
      </c>
      <c r="K5" s="3">
        <v>45375.753182870372</v>
      </c>
      <c r="L5" t="s">
        <v>1594</v>
      </c>
      <c r="M5">
        <f t="shared" si="0"/>
        <v>1</v>
      </c>
      <c r="N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10 Aquilae astronomic object, in centimetre per square second?</v>
      </c>
    </row>
    <row r="6" spans="1:14" x14ac:dyDescent="0.3">
      <c r="A6" t="s">
        <v>1633</v>
      </c>
      <c r="B6" t="s">
        <v>1634</v>
      </c>
      <c r="C6" t="s">
        <v>201</v>
      </c>
      <c r="D6" t="s">
        <v>2091</v>
      </c>
      <c r="E6" t="s">
        <v>2511</v>
      </c>
      <c r="F6" t="s">
        <v>2153</v>
      </c>
      <c r="G6">
        <f>ROUND(astronomy_surfaceGravity[[#This Row],[value]],2)</f>
        <v>7800</v>
      </c>
      <c r="H6" t="s">
        <v>2092</v>
      </c>
      <c r="I6" t="s">
        <v>30</v>
      </c>
      <c r="K6" s="3">
        <v>45375.898773148147</v>
      </c>
      <c r="L6" t="s">
        <v>1594</v>
      </c>
      <c r="M6">
        <f t="shared" si="0"/>
        <v>1</v>
      </c>
      <c r="N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10 Lacertae astronomic object, in centimetre per square second?</v>
      </c>
    </row>
    <row r="7" spans="1:14" x14ac:dyDescent="0.3">
      <c r="A7" t="s">
        <v>1717</v>
      </c>
      <c r="B7" t="s">
        <v>1718</v>
      </c>
      <c r="C7" t="s">
        <v>201</v>
      </c>
      <c r="D7" t="s">
        <v>2091</v>
      </c>
      <c r="E7" t="s">
        <v>2511</v>
      </c>
      <c r="F7" t="s">
        <v>2122</v>
      </c>
      <c r="G7">
        <f>ROUND(astronomy_surfaceGravity[[#This Row],[value]],2)</f>
        <v>9080</v>
      </c>
      <c r="H7" t="s">
        <v>2092</v>
      </c>
      <c r="I7" t="s">
        <v>128</v>
      </c>
      <c r="K7" s="3">
        <v>45558.569884259261</v>
      </c>
      <c r="L7" t="s">
        <v>1594</v>
      </c>
      <c r="M7">
        <f t="shared" si="0"/>
        <v>1</v>
      </c>
      <c r="N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109 Piscium astronomic object, in centimetre per square second?</v>
      </c>
    </row>
    <row r="8" spans="1:14" x14ac:dyDescent="0.3">
      <c r="A8" t="s">
        <v>2305</v>
      </c>
      <c r="B8" t="s">
        <v>2306</v>
      </c>
      <c r="C8" t="s">
        <v>201</v>
      </c>
      <c r="D8" t="s">
        <v>2091</v>
      </c>
      <c r="E8" t="s">
        <v>2511</v>
      </c>
      <c r="F8" t="s">
        <v>25</v>
      </c>
      <c r="G8">
        <f>ROUND(astronomy_surfaceGravity[[#This Row],[value]],2)</f>
        <v>5</v>
      </c>
      <c r="H8" t="s">
        <v>2092</v>
      </c>
      <c r="I8" t="s">
        <v>146</v>
      </c>
      <c r="K8" s="3">
        <v>45293.232777777775</v>
      </c>
      <c r="L8" t="s">
        <v>1594</v>
      </c>
      <c r="M8">
        <f t="shared" si="0"/>
        <v>1</v>
      </c>
      <c r="N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119 Tauri astronomic object, in centimetre per square second?</v>
      </c>
    </row>
    <row r="9" spans="1:14" x14ac:dyDescent="0.3">
      <c r="A9" t="s">
        <v>2184</v>
      </c>
      <c r="B9" t="s">
        <v>2185</v>
      </c>
      <c r="C9" t="s">
        <v>201</v>
      </c>
      <c r="D9" t="s">
        <v>2091</v>
      </c>
      <c r="E9" t="s">
        <v>2511</v>
      </c>
      <c r="F9" t="s">
        <v>2186</v>
      </c>
      <c r="G9">
        <f>ROUND(astronomy_surfaceGravity[[#This Row],[value]],2)</f>
        <v>8000</v>
      </c>
      <c r="H9" t="s">
        <v>2092</v>
      </c>
      <c r="I9" t="s">
        <v>28</v>
      </c>
      <c r="K9" s="3">
        <v>45437.892314814817</v>
      </c>
      <c r="L9" t="s">
        <v>1594</v>
      </c>
      <c r="M9">
        <f t="shared" si="0"/>
        <v>1</v>
      </c>
      <c r="N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12 Canis Majoris astronomic object, in centimetre per square second?</v>
      </c>
    </row>
    <row r="10" spans="1:14" x14ac:dyDescent="0.3">
      <c r="A10" t="s">
        <v>2296</v>
      </c>
      <c r="B10" t="s">
        <v>2297</v>
      </c>
      <c r="C10" t="s">
        <v>201</v>
      </c>
      <c r="D10" t="s">
        <v>2091</v>
      </c>
      <c r="E10" t="s">
        <v>2511</v>
      </c>
      <c r="F10" t="s">
        <v>2179</v>
      </c>
      <c r="G10">
        <f>ROUND(astronomy_surfaceGravity[[#This Row],[value]],2)</f>
        <v>3700</v>
      </c>
      <c r="H10" t="s">
        <v>2092</v>
      </c>
      <c r="I10" t="s">
        <v>39</v>
      </c>
      <c r="K10" s="3">
        <v>45433.955138888887</v>
      </c>
      <c r="L10" t="s">
        <v>1594</v>
      </c>
      <c r="M10">
        <f t="shared" si="0"/>
        <v>1</v>
      </c>
      <c r="N1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12 Comae Berenices astronomic object, in centimetre per square second?</v>
      </c>
    </row>
    <row r="11" spans="1:14" x14ac:dyDescent="0.3">
      <c r="A11" t="s">
        <v>2309</v>
      </c>
      <c r="B11" t="s">
        <v>2310</v>
      </c>
      <c r="C11" t="s">
        <v>201</v>
      </c>
      <c r="D11" t="s">
        <v>2091</v>
      </c>
      <c r="E11" t="s">
        <v>2511</v>
      </c>
      <c r="F11" t="s">
        <v>131</v>
      </c>
      <c r="G11">
        <f>ROUND(astronomy_surfaceGravity[[#This Row],[value]],2)</f>
        <v>500</v>
      </c>
      <c r="H11" t="s">
        <v>2092</v>
      </c>
      <c r="I11" t="s">
        <v>20</v>
      </c>
      <c r="K11" s="3">
        <v>45494.931921296295</v>
      </c>
      <c r="L11" t="s">
        <v>1594</v>
      </c>
      <c r="M11">
        <f t="shared" si="0"/>
        <v>1</v>
      </c>
      <c r="N1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12 Hydrae astronomic object, in centimetre per square second?</v>
      </c>
    </row>
    <row r="12" spans="1:14" x14ac:dyDescent="0.3">
      <c r="A12" t="s">
        <v>2466</v>
      </c>
      <c r="B12" t="s">
        <v>2467</v>
      </c>
      <c r="C12" t="s">
        <v>201</v>
      </c>
      <c r="D12" t="s">
        <v>2091</v>
      </c>
      <c r="E12" t="s">
        <v>2511</v>
      </c>
      <c r="F12" t="s">
        <v>2468</v>
      </c>
      <c r="G12">
        <f>ROUND(astronomy_surfaceGravity[[#This Row],[value]],2)</f>
        <v>6560</v>
      </c>
      <c r="H12" t="s">
        <v>2092</v>
      </c>
      <c r="I12" t="s">
        <v>27</v>
      </c>
      <c r="K12" s="3">
        <v>45375.898680555554</v>
      </c>
      <c r="L12" t="s">
        <v>1594</v>
      </c>
      <c r="M12">
        <f t="shared" si="0"/>
        <v>1</v>
      </c>
      <c r="N1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12 Lacertae astronomic object, in centimetre per square second?</v>
      </c>
    </row>
    <row r="13" spans="1:14" x14ac:dyDescent="0.3">
      <c r="A13" t="s">
        <v>2204</v>
      </c>
      <c r="B13" t="s">
        <v>2205</v>
      </c>
      <c r="C13" t="s">
        <v>201</v>
      </c>
      <c r="D13" t="s">
        <v>2091</v>
      </c>
      <c r="E13" t="s">
        <v>2511</v>
      </c>
      <c r="F13" t="s">
        <v>136</v>
      </c>
      <c r="G13">
        <f>ROUND(astronomy_surfaceGravity[[#This Row],[value]],2)</f>
        <v>140</v>
      </c>
      <c r="H13" t="s">
        <v>2092</v>
      </c>
      <c r="I13" t="s">
        <v>20</v>
      </c>
      <c r="K13" s="3">
        <v>45580.590891203705</v>
      </c>
      <c r="L13" t="s">
        <v>1594</v>
      </c>
      <c r="M13">
        <f t="shared" si="0"/>
        <v>1</v>
      </c>
      <c r="N1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13 Monocerotis astronomic object, in centimetre per square second?</v>
      </c>
    </row>
    <row r="14" spans="1:14" x14ac:dyDescent="0.3">
      <c r="A14" t="s">
        <v>1866</v>
      </c>
      <c r="B14" t="s">
        <v>1867</v>
      </c>
      <c r="C14" t="s">
        <v>201</v>
      </c>
      <c r="D14" t="s">
        <v>2091</v>
      </c>
      <c r="E14" t="s">
        <v>2511</v>
      </c>
      <c r="F14" t="s">
        <v>1335</v>
      </c>
      <c r="G14">
        <f>ROUND(astronomy_surfaceGravity[[#This Row],[value]],2)</f>
        <v>214</v>
      </c>
      <c r="H14" t="s">
        <v>2092</v>
      </c>
      <c r="I14" t="s">
        <v>128</v>
      </c>
      <c r="K14" s="3">
        <v>45549.854641203703</v>
      </c>
      <c r="L14" t="s">
        <v>1594</v>
      </c>
      <c r="M14">
        <f t="shared" si="0"/>
        <v>1</v>
      </c>
      <c r="N1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14 Andromedae astronomic object, in centimetre per square second?</v>
      </c>
    </row>
    <row r="15" spans="1:14" x14ac:dyDescent="0.3">
      <c r="A15" t="s">
        <v>2330</v>
      </c>
      <c r="B15" t="s">
        <v>2331</v>
      </c>
      <c r="C15" t="s">
        <v>201</v>
      </c>
      <c r="D15" t="s">
        <v>2091</v>
      </c>
      <c r="E15" t="s">
        <v>2511</v>
      </c>
      <c r="F15" t="s">
        <v>2332</v>
      </c>
      <c r="G15">
        <f>ROUND(astronomy_surfaceGravity[[#This Row],[value]],2)</f>
        <v>2340</v>
      </c>
      <c r="H15" t="s">
        <v>2092</v>
      </c>
      <c r="I15" t="s">
        <v>18</v>
      </c>
      <c r="K15" s="3">
        <v>45375.909062500003</v>
      </c>
      <c r="L15" t="s">
        <v>1594</v>
      </c>
      <c r="M15">
        <f t="shared" si="0"/>
        <v>1</v>
      </c>
      <c r="N1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14 Comae Berenices astronomic object, in centimetre per square second?</v>
      </c>
    </row>
    <row r="16" spans="1:14" x14ac:dyDescent="0.3">
      <c r="A16" t="s">
        <v>1658</v>
      </c>
      <c r="B16" t="s">
        <v>1659</v>
      </c>
      <c r="C16" t="s">
        <v>201</v>
      </c>
      <c r="D16" t="s">
        <v>2091</v>
      </c>
      <c r="E16" t="s">
        <v>2511</v>
      </c>
      <c r="F16" t="s">
        <v>2102</v>
      </c>
      <c r="G16">
        <f>ROUND(astronomy_surfaceGravity[[#This Row],[value]],2)</f>
        <v>26700</v>
      </c>
      <c r="H16" t="s">
        <v>2092</v>
      </c>
      <c r="I16" t="s">
        <v>108</v>
      </c>
      <c r="K16" s="3">
        <v>45445.925902777781</v>
      </c>
      <c r="L16" t="s">
        <v>1594</v>
      </c>
      <c r="M16">
        <f t="shared" si="0"/>
        <v>1</v>
      </c>
      <c r="N1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14 Herculis astronomic object, in centimetre per square second?</v>
      </c>
    </row>
    <row r="17" spans="1:14" x14ac:dyDescent="0.3">
      <c r="A17" t="s">
        <v>2307</v>
      </c>
      <c r="B17" t="s">
        <v>2308</v>
      </c>
      <c r="C17" t="s">
        <v>201</v>
      </c>
      <c r="D17" t="s">
        <v>2091</v>
      </c>
      <c r="E17" t="s">
        <v>2511</v>
      </c>
      <c r="F17" t="s">
        <v>40</v>
      </c>
      <c r="G17">
        <f>ROUND(astronomy_surfaceGravity[[#This Row],[value]],2)</f>
        <v>2500</v>
      </c>
      <c r="H17" t="s">
        <v>2092</v>
      </c>
      <c r="I17" t="s">
        <v>20</v>
      </c>
      <c r="K17" s="3">
        <v>45592.017650462964</v>
      </c>
      <c r="L17" t="s">
        <v>1594</v>
      </c>
      <c r="M17">
        <f t="shared" si="0"/>
        <v>1</v>
      </c>
      <c r="N1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14 Sagittae astronomic object, in centimetre per square second?</v>
      </c>
    </row>
    <row r="18" spans="1:14" x14ac:dyDescent="0.3">
      <c r="A18" t="s">
        <v>2107</v>
      </c>
      <c r="B18" t="s">
        <v>2108</v>
      </c>
      <c r="C18" t="s">
        <v>201</v>
      </c>
      <c r="D18" t="s">
        <v>2091</v>
      </c>
      <c r="E18" t="s">
        <v>2511</v>
      </c>
      <c r="F18" t="s">
        <v>2095</v>
      </c>
      <c r="G18">
        <f>ROUND(astronomy_surfaceGravity[[#This Row],[value]],2)</f>
        <v>6300</v>
      </c>
      <c r="H18" t="s">
        <v>2092</v>
      </c>
      <c r="I18" t="s">
        <v>34</v>
      </c>
      <c r="K18" s="3">
        <v>45400.847210648149</v>
      </c>
      <c r="L18" t="s">
        <v>1594</v>
      </c>
      <c r="M18">
        <f t="shared" si="0"/>
        <v>1</v>
      </c>
      <c r="N1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15 Orionis astronomic object, in centimetre per square second?</v>
      </c>
    </row>
    <row r="19" spans="1:14" x14ac:dyDescent="0.3">
      <c r="A19" t="s">
        <v>1712</v>
      </c>
      <c r="B19" t="s">
        <v>1713</v>
      </c>
      <c r="C19" t="s">
        <v>201</v>
      </c>
      <c r="D19" t="s">
        <v>2091</v>
      </c>
      <c r="E19" t="s">
        <v>2511</v>
      </c>
      <c r="F19" t="s">
        <v>2261</v>
      </c>
      <c r="G19">
        <f>ROUND(astronomy_surfaceGravity[[#This Row],[value]],2)</f>
        <v>25350</v>
      </c>
      <c r="H19" t="s">
        <v>2092</v>
      </c>
      <c r="I19" t="s">
        <v>29</v>
      </c>
      <c r="K19" s="3">
        <v>45520.403958333336</v>
      </c>
      <c r="L19" t="s">
        <v>1594</v>
      </c>
      <c r="M19">
        <f t="shared" si="0"/>
        <v>1</v>
      </c>
      <c r="N1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15 Sagittae astronomic object, in centimetre per square second?</v>
      </c>
    </row>
    <row r="20" spans="1:14" x14ac:dyDescent="0.3">
      <c r="A20" t="s">
        <v>2247</v>
      </c>
      <c r="B20" t="s">
        <v>2248</v>
      </c>
      <c r="C20" t="s">
        <v>201</v>
      </c>
      <c r="D20" t="s">
        <v>2091</v>
      </c>
      <c r="E20" t="s">
        <v>2511</v>
      </c>
      <c r="F20" t="s">
        <v>40</v>
      </c>
      <c r="G20">
        <f>ROUND(astronomy_surfaceGravity[[#This Row],[value]],2)</f>
        <v>2500</v>
      </c>
      <c r="H20" t="s">
        <v>2092</v>
      </c>
      <c r="I20" t="s">
        <v>18</v>
      </c>
      <c r="K20" s="3">
        <v>45375.909097222226</v>
      </c>
      <c r="L20" t="s">
        <v>1594</v>
      </c>
      <c r="M20">
        <f t="shared" si="0"/>
        <v>1</v>
      </c>
      <c r="N2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16 Comae Berenices astronomic object, in centimetre per square second?</v>
      </c>
    </row>
    <row r="21" spans="1:14" x14ac:dyDescent="0.3">
      <c r="A21" t="s">
        <v>2498</v>
      </c>
      <c r="B21" t="s">
        <v>2499</v>
      </c>
      <c r="C21" t="s">
        <v>201</v>
      </c>
      <c r="D21" t="s">
        <v>2091</v>
      </c>
      <c r="E21" t="s">
        <v>2511</v>
      </c>
      <c r="F21" t="s">
        <v>2431</v>
      </c>
      <c r="G21">
        <f>ROUND(astronomy_surfaceGravity[[#This Row],[value]],2)</f>
        <v>13200</v>
      </c>
      <c r="H21" t="s">
        <v>2092</v>
      </c>
      <c r="I21" t="s">
        <v>18</v>
      </c>
      <c r="K21" s="3">
        <v>45496.230219907404</v>
      </c>
      <c r="L21" t="s">
        <v>1594</v>
      </c>
      <c r="M21">
        <f t="shared" si="0"/>
        <v>1</v>
      </c>
      <c r="N2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16 Ursae Majoris astronomic object, in centimetre per square second?</v>
      </c>
    </row>
    <row r="22" spans="1:14" x14ac:dyDescent="0.3">
      <c r="A22" t="s">
        <v>2241</v>
      </c>
      <c r="B22" t="s">
        <v>2242</v>
      </c>
      <c r="C22" t="s">
        <v>201</v>
      </c>
      <c r="D22" t="s">
        <v>2091</v>
      </c>
      <c r="E22" t="s">
        <v>2511</v>
      </c>
      <c r="F22" t="s">
        <v>2243</v>
      </c>
      <c r="G22">
        <f>ROUND(astronomy_surfaceGravity[[#This Row],[value]],2)</f>
        <v>4010</v>
      </c>
      <c r="H22" t="s">
        <v>2092</v>
      </c>
      <c r="I22" t="s">
        <v>15</v>
      </c>
      <c r="K22" s="3">
        <v>45375.909155092595</v>
      </c>
      <c r="L22" t="s">
        <v>1594</v>
      </c>
      <c r="M22">
        <f t="shared" si="0"/>
        <v>1</v>
      </c>
      <c r="N2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17 Eridani astronomic object, in centimetre per square second?</v>
      </c>
    </row>
    <row r="23" spans="1:14" x14ac:dyDescent="0.3">
      <c r="A23" t="s">
        <v>2333</v>
      </c>
      <c r="B23" t="s">
        <v>2334</v>
      </c>
      <c r="C23" t="s">
        <v>201</v>
      </c>
      <c r="D23" t="s">
        <v>2091</v>
      </c>
      <c r="E23" t="s">
        <v>2511</v>
      </c>
      <c r="F23" t="s">
        <v>40</v>
      </c>
      <c r="G23">
        <f>ROUND(astronomy_surfaceGravity[[#This Row],[value]],2)</f>
        <v>2500</v>
      </c>
      <c r="H23" t="s">
        <v>2092</v>
      </c>
      <c r="I23" t="s">
        <v>15</v>
      </c>
      <c r="K23" s="3">
        <v>45375.909201388888</v>
      </c>
      <c r="L23" t="s">
        <v>1594</v>
      </c>
      <c r="M23">
        <f t="shared" si="0"/>
        <v>1</v>
      </c>
      <c r="N2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19 Cephei astronomic object, in centimetre per square second?</v>
      </c>
    </row>
    <row r="24" spans="1:14" x14ac:dyDescent="0.3">
      <c r="A24" t="s">
        <v>1627</v>
      </c>
      <c r="B24" t="s">
        <v>1628</v>
      </c>
      <c r="C24" t="s">
        <v>201</v>
      </c>
      <c r="D24" t="s">
        <v>2091</v>
      </c>
      <c r="E24" t="s">
        <v>2511</v>
      </c>
      <c r="F24" t="s">
        <v>2290</v>
      </c>
      <c r="G24">
        <f>ROUND(astronomy_surfaceGravity[[#This Row],[value]],2)</f>
        <v>23174</v>
      </c>
      <c r="H24" t="s">
        <v>2092</v>
      </c>
      <c r="I24" t="s">
        <v>146</v>
      </c>
      <c r="K24" s="3">
        <v>45631.071493055555</v>
      </c>
      <c r="L24" t="s">
        <v>1594</v>
      </c>
      <c r="M24">
        <f t="shared" si="0"/>
        <v>1</v>
      </c>
      <c r="N2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1RXS J160929.1−210524 astronomic object, in centimetre per square second?</v>
      </c>
    </row>
    <row r="25" spans="1:14" x14ac:dyDescent="0.3">
      <c r="A25" t="s">
        <v>2314</v>
      </c>
      <c r="B25" t="s">
        <v>2315</v>
      </c>
      <c r="C25" t="s">
        <v>201</v>
      </c>
      <c r="D25" t="s">
        <v>2091</v>
      </c>
      <c r="E25" t="s">
        <v>2511</v>
      </c>
      <c r="F25" t="s">
        <v>2220</v>
      </c>
      <c r="G25">
        <f>ROUND(astronomy_surfaceGravity[[#This Row],[value]],2)</f>
        <v>11700</v>
      </c>
      <c r="H25" t="s">
        <v>2092</v>
      </c>
      <c r="I25" t="s">
        <v>27</v>
      </c>
      <c r="K25" s="3">
        <v>45375.909270833334</v>
      </c>
      <c r="L25" t="s">
        <v>1594</v>
      </c>
      <c r="M25">
        <f t="shared" si="0"/>
        <v>1</v>
      </c>
      <c r="N2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21 Leonis Minoris astronomic object, in centimetre per square second?</v>
      </c>
    </row>
    <row r="26" spans="1:14" x14ac:dyDescent="0.3">
      <c r="A26" t="s">
        <v>1723</v>
      </c>
      <c r="B26" t="s">
        <v>1724</v>
      </c>
      <c r="C26" t="s">
        <v>201</v>
      </c>
      <c r="D26" t="s">
        <v>2091</v>
      </c>
      <c r="E26" t="s">
        <v>2511</v>
      </c>
      <c r="F26" t="s">
        <v>2262</v>
      </c>
      <c r="G26">
        <f>ROUND(astronomy_surfaceGravity[[#This Row],[value]],2)</f>
        <v>17860</v>
      </c>
      <c r="H26" t="s">
        <v>2092</v>
      </c>
      <c r="I26" t="s">
        <v>26</v>
      </c>
      <c r="K26" s="3">
        <v>45452.849849537037</v>
      </c>
      <c r="L26" t="s">
        <v>1594</v>
      </c>
      <c r="M26">
        <f t="shared" si="0"/>
        <v>1</v>
      </c>
      <c r="N2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23 Librae astronomic object, in centimetre per square second?</v>
      </c>
    </row>
    <row r="27" spans="1:14" x14ac:dyDescent="0.3">
      <c r="A27" t="s">
        <v>2482</v>
      </c>
      <c r="B27" t="s">
        <v>2483</v>
      </c>
      <c r="C27" t="s">
        <v>201</v>
      </c>
      <c r="D27" t="s">
        <v>2091</v>
      </c>
      <c r="E27" t="s">
        <v>2511</v>
      </c>
      <c r="F27" t="s">
        <v>133</v>
      </c>
      <c r="G27">
        <f>ROUND(astronomy_surfaceGravity[[#This Row],[value]],2)</f>
        <v>800</v>
      </c>
      <c r="H27" t="s">
        <v>2092</v>
      </c>
      <c r="I27" t="s">
        <v>18</v>
      </c>
      <c r="K27" s="3">
        <v>45515.005173611113</v>
      </c>
      <c r="L27" t="s">
        <v>1594</v>
      </c>
      <c r="M27">
        <f t="shared" si="0"/>
        <v>1</v>
      </c>
      <c r="N2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27 Hydrae astronomic object, in centimetre per square second?</v>
      </c>
    </row>
    <row r="28" spans="1:14" x14ac:dyDescent="0.3">
      <c r="A28" t="s">
        <v>2225</v>
      </c>
      <c r="B28" t="s">
        <v>2226</v>
      </c>
      <c r="C28" t="s">
        <v>201</v>
      </c>
      <c r="D28" t="s">
        <v>2091</v>
      </c>
      <c r="E28" t="s">
        <v>2511</v>
      </c>
      <c r="F28" t="s">
        <v>2227</v>
      </c>
      <c r="G28">
        <f>ROUND(astronomy_surfaceGravity[[#This Row],[value]],2)</f>
        <v>620</v>
      </c>
      <c r="H28" t="s">
        <v>2092</v>
      </c>
      <c r="I28" t="s">
        <v>20</v>
      </c>
      <c r="K28" s="3">
        <v>45410.739479166667</v>
      </c>
      <c r="L28" t="s">
        <v>1594</v>
      </c>
      <c r="M28">
        <f t="shared" si="0"/>
        <v>1</v>
      </c>
      <c r="N2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29 Orionis astronomic object, in centimetre per square second?</v>
      </c>
    </row>
    <row r="29" spans="1:14" x14ac:dyDescent="0.3">
      <c r="A29" t="s">
        <v>2274</v>
      </c>
      <c r="B29" t="s">
        <v>2275</v>
      </c>
      <c r="C29" t="s">
        <v>201</v>
      </c>
      <c r="D29" t="s">
        <v>2091</v>
      </c>
      <c r="E29" t="s">
        <v>2511</v>
      </c>
      <c r="F29" t="s">
        <v>2276</v>
      </c>
      <c r="G29">
        <f>ROUND(astronomy_surfaceGravity[[#This Row],[value]],2)</f>
        <v>5000</v>
      </c>
      <c r="H29" t="s">
        <v>2092</v>
      </c>
      <c r="I29" t="s">
        <v>34</v>
      </c>
      <c r="K29" s="3">
        <v>45375.909768518519</v>
      </c>
      <c r="L29" t="s">
        <v>1594</v>
      </c>
      <c r="M29">
        <f t="shared" si="0"/>
        <v>1</v>
      </c>
      <c r="N2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3 Centauri astronomic object, in centimetre per square second?</v>
      </c>
    </row>
    <row r="30" spans="1:14" x14ac:dyDescent="0.3">
      <c r="A30" t="s">
        <v>2279</v>
      </c>
      <c r="B30" t="s">
        <v>2280</v>
      </c>
      <c r="C30" t="s">
        <v>201</v>
      </c>
      <c r="D30" t="s">
        <v>2091</v>
      </c>
      <c r="E30" t="s">
        <v>2511</v>
      </c>
      <c r="F30" t="s">
        <v>2281</v>
      </c>
      <c r="G30">
        <f>ROUND(astronomy_surfaceGravity[[#This Row],[value]],2)</f>
        <v>245</v>
      </c>
      <c r="H30" t="s">
        <v>2092</v>
      </c>
      <c r="I30" t="s">
        <v>20</v>
      </c>
      <c r="K30" s="3">
        <v>45509.94604166667</v>
      </c>
      <c r="L30" t="s">
        <v>1594</v>
      </c>
      <c r="M30">
        <f t="shared" si="0"/>
        <v>1</v>
      </c>
      <c r="N3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30 Vulpeculae astronomic object, in centimetre per square second?</v>
      </c>
    </row>
    <row r="31" spans="1:14" x14ac:dyDescent="0.3">
      <c r="A31" t="s">
        <v>2451</v>
      </c>
      <c r="B31" t="s">
        <v>2452</v>
      </c>
      <c r="C31" t="s">
        <v>201</v>
      </c>
      <c r="D31" t="s">
        <v>2091</v>
      </c>
      <c r="E31" t="s">
        <v>2511</v>
      </c>
      <c r="F31" t="s">
        <v>85</v>
      </c>
      <c r="G31">
        <f>ROUND(astronomy_surfaceGravity[[#This Row],[value]],2)</f>
        <v>66</v>
      </c>
      <c r="H31" t="s">
        <v>2092</v>
      </c>
      <c r="I31" t="s">
        <v>15</v>
      </c>
      <c r="K31" s="3">
        <v>45592.034513888888</v>
      </c>
      <c r="L31" t="s">
        <v>1594</v>
      </c>
      <c r="M31">
        <f t="shared" si="0"/>
        <v>1</v>
      </c>
      <c r="N3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31 Monocerotis astronomic object, in centimetre per square second?</v>
      </c>
    </row>
    <row r="32" spans="1:14" x14ac:dyDescent="0.3">
      <c r="A32" t="s">
        <v>2167</v>
      </c>
      <c r="B32" t="s">
        <v>2168</v>
      </c>
      <c r="C32" t="s">
        <v>201</v>
      </c>
      <c r="D32" t="s">
        <v>2091</v>
      </c>
      <c r="E32" t="s">
        <v>2511</v>
      </c>
      <c r="F32" t="s">
        <v>24</v>
      </c>
      <c r="G32">
        <f>ROUND(astronomy_surfaceGravity[[#This Row],[value]],2)</f>
        <v>42</v>
      </c>
      <c r="H32" t="s">
        <v>2092</v>
      </c>
      <c r="I32" t="s">
        <v>39</v>
      </c>
      <c r="K32" s="3">
        <v>45375.906273148146</v>
      </c>
      <c r="L32" t="s">
        <v>1594</v>
      </c>
      <c r="M32">
        <f t="shared" si="0"/>
        <v>1</v>
      </c>
      <c r="N3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31 Orionis astronomic object, in centimetre per square second?</v>
      </c>
    </row>
    <row r="33" spans="1:14" x14ac:dyDescent="0.3">
      <c r="A33" t="s">
        <v>2368</v>
      </c>
      <c r="B33" t="s">
        <v>2369</v>
      </c>
      <c r="C33" t="s">
        <v>201</v>
      </c>
      <c r="D33" t="s">
        <v>2091</v>
      </c>
      <c r="E33" t="s">
        <v>2511</v>
      </c>
      <c r="F33" t="s">
        <v>2370</v>
      </c>
      <c r="G33">
        <f>ROUND(astronomy_surfaceGravity[[#This Row],[value]],2)</f>
        <v>22400</v>
      </c>
      <c r="H33" t="s">
        <v>2092</v>
      </c>
      <c r="I33" t="s">
        <v>39</v>
      </c>
      <c r="K33" s="3">
        <v>45306.351527777777</v>
      </c>
      <c r="L33" t="s">
        <v>1594</v>
      </c>
      <c r="M33">
        <f t="shared" si="0"/>
        <v>1</v>
      </c>
      <c r="N3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35 Aquilae astronomic object, in centimetre per square second?</v>
      </c>
    </row>
    <row r="34" spans="1:14" x14ac:dyDescent="0.3">
      <c r="A34" t="s">
        <v>2343</v>
      </c>
      <c r="B34" t="s">
        <v>2344</v>
      </c>
      <c r="C34" t="s">
        <v>201</v>
      </c>
      <c r="D34" t="s">
        <v>2091</v>
      </c>
      <c r="E34" t="s">
        <v>2511</v>
      </c>
      <c r="F34" t="s">
        <v>2101</v>
      </c>
      <c r="G34">
        <f>ROUND(astronomy_surfaceGravity[[#This Row],[value]],2)</f>
        <v>16600</v>
      </c>
      <c r="H34" t="s">
        <v>2092</v>
      </c>
      <c r="I34" t="s">
        <v>27</v>
      </c>
      <c r="K34" s="3">
        <v>45375.912488425929</v>
      </c>
      <c r="L34" t="s">
        <v>1594</v>
      </c>
      <c r="M34">
        <f t="shared" si="0"/>
        <v>1</v>
      </c>
      <c r="N3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39 Leonis astronomic object, in centimetre per square second?</v>
      </c>
    </row>
    <row r="35" spans="1:14" x14ac:dyDescent="0.3">
      <c r="A35" t="s">
        <v>1916</v>
      </c>
      <c r="B35" t="s">
        <v>1917</v>
      </c>
      <c r="C35" t="s">
        <v>201</v>
      </c>
      <c r="D35" t="s">
        <v>2091</v>
      </c>
      <c r="E35" t="s">
        <v>2511</v>
      </c>
      <c r="F35" t="s">
        <v>45</v>
      </c>
      <c r="G35">
        <f>ROUND(astronomy_surfaceGravity[[#This Row],[value]],2)</f>
        <v>120</v>
      </c>
      <c r="H35" t="s">
        <v>2092</v>
      </c>
      <c r="I35" t="s">
        <v>17</v>
      </c>
      <c r="K35" s="3">
        <v>45655.491747685184</v>
      </c>
      <c r="L35" t="s">
        <v>1594</v>
      </c>
      <c r="M35">
        <f t="shared" si="0"/>
        <v>1</v>
      </c>
      <c r="N3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4 Ursae Majoris astronomic object, in centimetre per square second?</v>
      </c>
    </row>
    <row r="36" spans="1:14" x14ac:dyDescent="0.3">
      <c r="A36" t="s">
        <v>2288</v>
      </c>
      <c r="B36" t="s">
        <v>2289</v>
      </c>
      <c r="C36" t="s">
        <v>201</v>
      </c>
      <c r="D36" t="s">
        <v>2091</v>
      </c>
      <c r="E36" t="s">
        <v>2511</v>
      </c>
      <c r="F36" t="s">
        <v>2154</v>
      </c>
      <c r="G36">
        <f>ROUND(astronomy_surfaceGravity[[#This Row],[value]],2)</f>
        <v>13500</v>
      </c>
      <c r="H36" t="s">
        <v>2092</v>
      </c>
      <c r="I36" t="s">
        <v>20</v>
      </c>
      <c r="K36" s="3">
        <v>45375.909780092596</v>
      </c>
      <c r="L36" t="s">
        <v>1594</v>
      </c>
      <c r="M36">
        <f t="shared" si="0"/>
        <v>1</v>
      </c>
      <c r="N3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40 Leonis astronomic object, in centimetre per square second?</v>
      </c>
    </row>
    <row r="37" spans="1:14" x14ac:dyDescent="0.3">
      <c r="A37" t="s">
        <v>2259</v>
      </c>
      <c r="B37" t="s">
        <v>2260</v>
      </c>
      <c r="C37" t="s">
        <v>201</v>
      </c>
      <c r="D37" t="s">
        <v>2091</v>
      </c>
      <c r="E37" t="s">
        <v>2511</v>
      </c>
      <c r="F37" t="s">
        <v>128</v>
      </c>
      <c r="G37">
        <f>ROUND(astronomy_surfaceGravity[[#This Row],[value]],2)</f>
        <v>19</v>
      </c>
      <c r="H37" t="s">
        <v>2092</v>
      </c>
      <c r="I37" t="s">
        <v>18</v>
      </c>
      <c r="K37" s="3">
        <v>45445.929479166669</v>
      </c>
      <c r="L37" t="s">
        <v>1594</v>
      </c>
      <c r="M37">
        <f t="shared" si="0"/>
        <v>1</v>
      </c>
      <c r="N3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41 Comae Berenices astronomic object, in centimetre per square second?</v>
      </c>
    </row>
    <row r="38" spans="1:14" x14ac:dyDescent="0.3">
      <c r="A38" t="s">
        <v>2099</v>
      </c>
      <c r="B38" t="s">
        <v>2100</v>
      </c>
      <c r="C38" t="s">
        <v>201</v>
      </c>
      <c r="D38" t="s">
        <v>2091</v>
      </c>
      <c r="E38" t="s">
        <v>2511</v>
      </c>
      <c r="F38" t="s">
        <v>133</v>
      </c>
      <c r="G38">
        <f>ROUND(astronomy_surfaceGravity[[#This Row],[value]],2)</f>
        <v>800</v>
      </c>
      <c r="H38" t="s">
        <v>2092</v>
      </c>
      <c r="I38" t="s">
        <v>27</v>
      </c>
      <c r="K38" s="3">
        <v>45306.711342592593</v>
      </c>
      <c r="L38" t="s">
        <v>1594</v>
      </c>
      <c r="M38">
        <f t="shared" si="0"/>
        <v>1</v>
      </c>
      <c r="N3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42 Aquarii astronomic object, in centimetre per square second?</v>
      </c>
    </row>
    <row r="39" spans="1:14" x14ac:dyDescent="0.3">
      <c r="A39" t="s">
        <v>2177</v>
      </c>
      <c r="B39" t="s">
        <v>2178</v>
      </c>
      <c r="C39" t="s">
        <v>201</v>
      </c>
      <c r="D39" t="s">
        <v>2091</v>
      </c>
      <c r="E39" t="s">
        <v>2511</v>
      </c>
      <c r="F39" t="s">
        <v>721</v>
      </c>
      <c r="G39">
        <f>ROUND(astronomy_surfaceGravity[[#This Row],[value]],2)</f>
        <v>123</v>
      </c>
      <c r="H39" t="s">
        <v>2092</v>
      </c>
      <c r="I39" t="s">
        <v>15</v>
      </c>
      <c r="K39" s="3">
        <v>45375.906388888892</v>
      </c>
      <c r="L39" t="s">
        <v>1594</v>
      </c>
      <c r="M39">
        <f t="shared" si="0"/>
        <v>1</v>
      </c>
      <c r="N3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43 Sagittarii astronomic object, in centimetre per square second?</v>
      </c>
    </row>
    <row r="40" spans="1:14" x14ac:dyDescent="0.3">
      <c r="A40" t="s">
        <v>2244</v>
      </c>
      <c r="B40" t="s">
        <v>2245</v>
      </c>
      <c r="C40" t="s">
        <v>201</v>
      </c>
      <c r="D40" t="s">
        <v>2091</v>
      </c>
      <c r="E40" t="s">
        <v>2511</v>
      </c>
      <c r="F40" t="s">
        <v>2246</v>
      </c>
      <c r="G40">
        <f>ROUND(astronomy_surfaceGravity[[#This Row],[value]],2)</f>
        <v>6000</v>
      </c>
      <c r="H40" t="s">
        <v>2092</v>
      </c>
      <c r="I40" t="s">
        <v>18</v>
      </c>
      <c r="K40" s="3">
        <v>45592.044409722221</v>
      </c>
      <c r="L40" t="s">
        <v>1594</v>
      </c>
      <c r="M40">
        <f t="shared" si="0"/>
        <v>1</v>
      </c>
      <c r="N4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45 Herculis astronomic object, in centimetre per square second?</v>
      </c>
    </row>
    <row r="41" spans="1:14" x14ac:dyDescent="0.3">
      <c r="A41" t="s">
        <v>2387</v>
      </c>
      <c r="B41" t="s">
        <v>2388</v>
      </c>
      <c r="C41" t="s">
        <v>201</v>
      </c>
      <c r="D41" t="s">
        <v>2091</v>
      </c>
      <c r="E41" t="s">
        <v>2511</v>
      </c>
      <c r="F41" t="s">
        <v>196</v>
      </c>
      <c r="G41">
        <f>ROUND(astronomy_surfaceGravity[[#This Row],[value]],2)</f>
        <v>1300</v>
      </c>
      <c r="H41" t="s">
        <v>2092</v>
      </c>
      <c r="I41" t="s">
        <v>18</v>
      </c>
      <c r="K41" s="3">
        <v>45306.796909722223</v>
      </c>
      <c r="L41" t="s">
        <v>1594</v>
      </c>
      <c r="M41">
        <f t="shared" si="0"/>
        <v>1</v>
      </c>
      <c r="N4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47 Andromedae astronomic object, in centimetre per square second?</v>
      </c>
    </row>
    <row r="42" spans="1:14" x14ac:dyDescent="0.3">
      <c r="A42" t="s">
        <v>1778</v>
      </c>
      <c r="B42" t="s">
        <v>1779</v>
      </c>
      <c r="C42" t="s">
        <v>201</v>
      </c>
      <c r="D42" t="s">
        <v>2091</v>
      </c>
      <c r="E42" t="s">
        <v>2511</v>
      </c>
      <c r="F42" t="s">
        <v>2106</v>
      </c>
      <c r="G42">
        <f>ROUND(astronomy_surfaceGravity[[#This Row],[value]],2)</f>
        <v>18000</v>
      </c>
      <c r="H42" t="s">
        <v>2092</v>
      </c>
      <c r="I42" t="s">
        <v>111</v>
      </c>
      <c r="K42" s="3">
        <v>45565.302476851852</v>
      </c>
      <c r="L42" t="s">
        <v>1594</v>
      </c>
      <c r="M42">
        <f t="shared" si="0"/>
        <v>1</v>
      </c>
      <c r="N4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47 Ursae Majoris astronomic object, in centimetre per square second?</v>
      </c>
    </row>
    <row r="43" spans="1:14" x14ac:dyDescent="0.3">
      <c r="A43" t="s">
        <v>2362</v>
      </c>
      <c r="B43" t="s">
        <v>2363</v>
      </c>
      <c r="C43" t="s">
        <v>201</v>
      </c>
      <c r="D43" t="s">
        <v>2091</v>
      </c>
      <c r="E43" t="s">
        <v>2511</v>
      </c>
      <c r="F43" t="s">
        <v>2276</v>
      </c>
      <c r="G43">
        <f>ROUND(astronomy_surfaceGravity[[#This Row],[value]],2)</f>
        <v>5000</v>
      </c>
      <c r="H43" t="s">
        <v>2092</v>
      </c>
      <c r="I43" t="s">
        <v>27</v>
      </c>
      <c r="K43" s="3">
        <v>45424.487164351849</v>
      </c>
      <c r="L43" t="s">
        <v>1594</v>
      </c>
      <c r="M43">
        <f t="shared" si="0"/>
        <v>1</v>
      </c>
      <c r="N4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48 Cassiopeiae astronomic object, in centimetre per square second?</v>
      </c>
    </row>
    <row r="44" spans="1:14" x14ac:dyDescent="0.3">
      <c r="A44" t="s">
        <v>2161</v>
      </c>
      <c r="B44" t="s">
        <v>2162</v>
      </c>
      <c r="C44" t="s">
        <v>201</v>
      </c>
      <c r="D44" t="s">
        <v>2091</v>
      </c>
      <c r="E44" t="s">
        <v>2511</v>
      </c>
      <c r="F44" t="s">
        <v>2163</v>
      </c>
      <c r="G44">
        <f>ROUND(astronomy_surfaceGravity[[#This Row],[value]],2)</f>
        <v>8100</v>
      </c>
      <c r="H44" t="s">
        <v>2092</v>
      </c>
      <c r="I44" t="s">
        <v>18</v>
      </c>
      <c r="K44" s="3">
        <v>45565.980949074074</v>
      </c>
      <c r="L44" t="s">
        <v>1594</v>
      </c>
      <c r="M44">
        <f t="shared" si="0"/>
        <v>1</v>
      </c>
      <c r="N4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49 Librae astronomic object, in centimetre per square second?</v>
      </c>
    </row>
    <row r="45" spans="1:14" x14ac:dyDescent="0.3">
      <c r="A45" t="s">
        <v>2318</v>
      </c>
      <c r="B45" t="s">
        <v>2319</v>
      </c>
      <c r="C45" t="s">
        <v>201</v>
      </c>
      <c r="D45" t="s">
        <v>2091</v>
      </c>
      <c r="E45" t="s">
        <v>2511</v>
      </c>
      <c r="F45" t="s">
        <v>140</v>
      </c>
      <c r="G45">
        <f>ROUND(astronomy_surfaceGravity[[#This Row],[value]],2)</f>
        <v>450</v>
      </c>
      <c r="H45" t="s">
        <v>2092</v>
      </c>
      <c r="I45" t="s">
        <v>18</v>
      </c>
      <c r="K45" s="3">
        <v>45427.504664351851</v>
      </c>
      <c r="L45" t="s">
        <v>1594</v>
      </c>
      <c r="M45">
        <f t="shared" si="0"/>
        <v>1</v>
      </c>
      <c r="N4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5 Canum Venaticorum astronomic object, in centimetre per square second?</v>
      </c>
    </row>
    <row r="46" spans="1:14" x14ac:dyDescent="0.3">
      <c r="A46" t="s">
        <v>2434</v>
      </c>
      <c r="B46" t="s">
        <v>2435</v>
      </c>
      <c r="C46" t="s">
        <v>201</v>
      </c>
      <c r="D46" t="s">
        <v>2091</v>
      </c>
      <c r="E46" t="s">
        <v>2511</v>
      </c>
      <c r="F46" t="s">
        <v>85</v>
      </c>
      <c r="G46">
        <f>ROUND(astronomy_surfaceGravity[[#This Row],[value]],2)</f>
        <v>66</v>
      </c>
      <c r="H46" t="s">
        <v>2092</v>
      </c>
      <c r="I46" t="s">
        <v>18</v>
      </c>
      <c r="K46" s="3">
        <v>45526.705648148149</v>
      </c>
      <c r="L46" t="s">
        <v>1594</v>
      </c>
      <c r="M46">
        <f t="shared" si="0"/>
        <v>1</v>
      </c>
      <c r="N4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5 Ursae Minoris astronomic object, in centimetre per square second?</v>
      </c>
    </row>
    <row r="47" spans="1:14" x14ac:dyDescent="0.3">
      <c r="A47" t="s">
        <v>1703</v>
      </c>
      <c r="B47" t="s">
        <v>1704</v>
      </c>
      <c r="C47" t="s">
        <v>201</v>
      </c>
      <c r="D47" t="s">
        <v>2091</v>
      </c>
      <c r="E47" t="s">
        <v>2511</v>
      </c>
      <c r="F47" t="s">
        <v>2215</v>
      </c>
      <c r="G47">
        <f>ROUND(astronomy_surfaceGravity[[#This Row],[value]],2)</f>
        <v>20750</v>
      </c>
      <c r="H47" t="s">
        <v>2092</v>
      </c>
      <c r="I47" t="s">
        <v>106</v>
      </c>
      <c r="K47" s="3">
        <v>45572.001481481479</v>
      </c>
      <c r="L47" t="s">
        <v>1594</v>
      </c>
      <c r="M47">
        <f t="shared" si="0"/>
        <v>1</v>
      </c>
      <c r="N4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51 Pegasi astronomic object, in centimetre per square second?</v>
      </c>
    </row>
    <row r="48" spans="1:14" x14ac:dyDescent="0.3">
      <c r="A48" t="s">
        <v>1998</v>
      </c>
      <c r="B48" t="s">
        <v>1999</v>
      </c>
      <c r="C48" t="s">
        <v>201</v>
      </c>
      <c r="D48" t="s">
        <v>2091</v>
      </c>
      <c r="E48" t="s">
        <v>2511</v>
      </c>
      <c r="F48" t="s">
        <v>142</v>
      </c>
      <c r="G48">
        <f>ROUND(astronomy_surfaceGravity[[#This Row],[value]],2)</f>
        <v>300</v>
      </c>
      <c r="H48" t="s">
        <v>2092</v>
      </c>
      <c r="I48" t="s">
        <v>29</v>
      </c>
      <c r="K48" s="3">
        <v>45375.899733796294</v>
      </c>
      <c r="L48" t="s">
        <v>1594</v>
      </c>
      <c r="M48">
        <f t="shared" si="0"/>
        <v>1</v>
      </c>
      <c r="N4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52 Cygni astronomic object, in centimetre per square second?</v>
      </c>
    </row>
    <row r="49" spans="1:14" x14ac:dyDescent="0.3">
      <c r="A49" t="s">
        <v>2249</v>
      </c>
      <c r="B49" t="s">
        <v>2250</v>
      </c>
      <c r="C49" t="s">
        <v>201</v>
      </c>
      <c r="D49" t="s">
        <v>2091</v>
      </c>
      <c r="E49" t="s">
        <v>2511</v>
      </c>
      <c r="F49" t="s">
        <v>49</v>
      </c>
      <c r="G49">
        <f>ROUND(astronomy_surfaceGravity[[#This Row],[value]],2)</f>
        <v>2000</v>
      </c>
      <c r="H49" t="s">
        <v>2092</v>
      </c>
      <c r="I49" t="s">
        <v>20</v>
      </c>
      <c r="K49" s="3">
        <v>45474.347430555557</v>
      </c>
      <c r="L49" t="s">
        <v>1594</v>
      </c>
      <c r="M49">
        <f t="shared" si="0"/>
        <v>1</v>
      </c>
      <c r="N4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52 Herculis astronomic object, in centimetre per square second?</v>
      </c>
    </row>
    <row r="50" spans="1:14" x14ac:dyDescent="0.3">
      <c r="A50" t="s">
        <v>2251</v>
      </c>
      <c r="B50" t="s">
        <v>2252</v>
      </c>
      <c r="C50" t="s">
        <v>201</v>
      </c>
      <c r="D50" t="s">
        <v>2091</v>
      </c>
      <c r="E50" t="s">
        <v>2511</v>
      </c>
      <c r="F50" t="s">
        <v>2098</v>
      </c>
      <c r="G50">
        <f>ROUND(astronomy_surfaceGravity[[#This Row],[value]],2)</f>
        <v>10000</v>
      </c>
      <c r="H50" t="s">
        <v>2092</v>
      </c>
      <c r="I50" t="s">
        <v>18</v>
      </c>
      <c r="K50" s="3">
        <v>45592.028333333335</v>
      </c>
      <c r="L50" t="s">
        <v>1594</v>
      </c>
      <c r="M50">
        <f t="shared" si="0"/>
        <v>1</v>
      </c>
      <c r="N5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53 Camelopardalis astronomic object, in centimetre per square second?</v>
      </c>
    </row>
    <row r="51" spans="1:14" x14ac:dyDescent="0.3">
      <c r="A51" t="s">
        <v>2156</v>
      </c>
      <c r="B51" t="s">
        <v>2157</v>
      </c>
      <c r="C51" t="s">
        <v>201</v>
      </c>
      <c r="D51" t="s">
        <v>2091</v>
      </c>
      <c r="E51" t="s">
        <v>2511</v>
      </c>
      <c r="F51" t="s">
        <v>2158</v>
      </c>
      <c r="G51">
        <f>ROUND(astronomy_surfaceGravity[[#This Row],[value]],2)</f>
        <v>470</v>
      </c>
      <c r="H51" t="s">
        <v>2092</v>
      </c>
      <c r="I51" t="s">
        <v>26</v>
      </c>
      <c r="K51" s="3">
        <v>45428.158113425925</v>
      </c>
      <c r="L51" t="s">
        <v>1594</v>
      </c>
      <c r="M51">
        <f t="shared" si="0"/>
        <v>1</v>
      </c>
      <c r="N5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53 Eridani astronomic object, in centimetre per square second?</v>
      </c>
    </row>
    <row r="52" spans="1:14" x14ac:dyDescent="0.3">
      <c r="A52" t="s">
        <v>2164</v>
      </c>
      <c r="B52" t="s">
        <v>2165</v>
      </c>
      <c r="C52" t="s">
        <v>201</v>
      </c>
      <c r="D52" t="s">
        <v>2091</v>
      </c>
      <c r="E52" t="s">
        <v>2511</v>
      </c>
      <c r="F52" t="s">
        <v>2166</v>
      </c>
      <c r="G52">
        <f>ROUND(astronomy_surfaceGravity[[#This Row],[value]],2)</f>
        <v>887</v>
      </c>
      <c r="H52" t="s">
        <v>2092</v>
      </c>
      <c r="I52" t="s">
        <v>20</v>
      </c>
      <c r="K52" s="3">
        <v>45571.802094907405</v>
      </c>
      <c r="L52" t="s">
        <v>1594</v>
      </c>
      <c r="M52">
        <f t="shared" si="0"/>
        <v>1</v>
      </c>
      <c r="N5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55 Arietis astronomic object, in centimetre per square second?</v>
      </c>
    </row>
    <row r="53" spans="1:14" x14ac:dyDescent="0.3">
      <c r="A53" t="s">
        <v>2462</v>
      </c>
      <c r="B53" t="s">
        <v>2463</v>
      </c>
      <c r="C53" t="s">
        <v>201</v>
      </c>
      <c r="D53" t="s">
        <v>2091</v>
      </c>
      <c r="E53" t="s">
        <v>2511</v>
      </c>
      <c r="F53" t="s">
        <v>192</v>
      </c>
      <c r="G53">
        <f>ROUND(astronomy_surfaceGravity[[#This Row],[value]],2)</f>
        <v>1350</v>
      </c>
      <c r="H53" t="s">
        <v>2092</v>
      </c>
      <c r="I53" t="s">
        <v>20</v>
      </c>
      <c r="K53" s="3">
        <v>45473.296435185184</v>
      </c>
      <c r="L53" t="s">
        <v>1594</v>
      </c>
      <c r="M53">
        <f t="shared" si="0"/>
        <v>1</v>
      </c>
      <c r="N5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59 Cygni astronomic object, in centimetre per square second?</v>
      </c>
    </row>
    <row r="54" spans="1:14" x14ac:dyDescent="0.3">
      <c r="A54" t="s">
        <v>2039</v>
      </c>
      <c r="B54" t="s">
        <v>2040</v>
      </c>
      <c r="C54" t="s">
        <v>201</v>
      </c>
      <c r="D54" t="s">
        <v>2091</v>
      </c>
      <c r="E54" t="s">
        <v>2511</v>
      </c>
      <c r="F54" t="s">
        <v>2503</v>
      </c>
      <c r="G54">
        <f>ROUND(astronomy_surfaceGravity[[#This Row],[value]],2)</f>
        <v>18600</v>
      </c>
      <c r="H54" t="s">
        <v>2092</v>
      </c>
      <c r="I54" t="s">
        <v>34</v>
      </c>
      <c r="K54" s="3">
        <v>45592.039594907408</v>
      </c>
      <c r="L54" t="s">
        <v>1594</v>
      </c>
      <c r="M54">
        <f t="shared" si="0"/>
        <v>1</v>
      </c>
      <c r="N5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59 Virginis astronomic object, in centimetre per square second?</v>
      </c>
    </row>
    <row r="55" spans="1:14" x14ac:dyDescent="0.3">
      <c r="A55" t="s">
        <v>1996</v>
      </c>
      <c r="B55" t="s">
        <v>1997</v>
      </c>
      <c r="C55" t="s">
        <v>201</v>
      </c>
      <c r="D55" t="s">
        <v>2091</v>
      </c>
      <c r="E55" t="s">
        <v>2511</v>
      </c>
      <c r="F55" t="s">
        <v>173</v>
      </c>
      <c r="G55">
        <f>ROUND(astronomy_surfaceGravity[[#This Row],[value]],2)</f>
        <v>39</v>
      </c>
      <c r="H55" t="s">
        <v>2092</v>
      </c>
      <c r="I55" t="s">
        <v>29</v>
      </c>
      <c r="K55" s="3">
        <v>45314.025960648149</v>
      </c>
      <c r="L55" t="s">
        <v>1594</v>
      </c>
      <c r="M55">
        <f t="shared" si="0"/>
        <v>1</v>
      </c>
      <c r="N5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6 Cassiopeiae astronomic object, in centimetre per square second?</v>
      </c>
    </row>
    <row r="56" spans="1:14" x14ac:dyDescent="0.3">
      <c r="A56" t="s">
        <v>1604</v>
      </c>
      <c r="B56" t="s">
        <v>1605</v>
      </c>
      <c r="C56" t="s">
        <v>201</v>
      </c>
      <c r="D56" t="s">
        <v>2091</v>
      </c>
      <c r="E56" t="s">
        <v>2511</v>
      </c>
      <c r="F56" t="s">
        <v>2149</v>
      </c>
      <c r="G56">
        <f>ROUND(astronomy_surfaceGravity[[#This Row],[value]],2)</f>
        <v>23400</v>
      </c>
      <c r="H56" t="s">
        <v>2092</v>
      </c>
      <c r="I56" t="s">
        <v>128</v>
      </c>
      <c r="K56" s="3">
        <v>45530.90902777778</v>
      </c>
      <c r="L56" t="s">
        <v>1594</v>
      </c>
      <c r="M56">
        <f t="shared" si="0"/>
        <v>1</v>
      </c>
      <c r="N5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61 Virginis astronomic object, in centimetre per square second?</v>
      </c>
    </row>
    <row r="57" spans="1:14" x14ac:dyDescent="0.3">
      <c r="A57" t="s">
        <v>2458</v>
      </c>
      <c r="B57" t="s">
        <v>2459</v>
      </c>
      <c r="C57" t="s">
        <v>201</v>
      </c>
      <c r="D57" t="s">
        <v>2091</v>
      </c>
      <c r="E57" t="s">
        <v>2511</v>
      </c>
      <c r="F57" t="s">
        <v>131</v>
      </c>
      <c r="G57">
        <f>ROUND(astronomy_surfaceGravity[[#This Row],[value]],2)</f>
        <v>500</v>
      </c>
      <c r="H57" t="s">
        <v>2092</v>
      </c>
      <c r="I57" t="s">
        <v>15</v>
      </c>
      <c r="K57" s="3">
        <v>45592.03019675926</v>
      </c>
      <c r="L57" t="s">
        <v>1594</v>
      </c>
      <c r="M57">
        <f t="shared" si="0"/>
        <v>1</v>
      </c>
      <c r="N5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62 Serpentis astronomic object, in centimetre per square second?</v>
      </c>
    </row>
    <row r="58" spans="1:14" x14ac:dyDescent="0.3">
      <c r="A58" t="s">
        <v>2351</v>
      </c>
      <c r="B58" t="s">
        <v>2352</v>
      </c>
      <c r="C58" t="s">
        <v>201</v>
      </c>
      <c r="D58" t="s">
        <v>2091</v>
      </c>
      <c r="E58" t="s">
        <v>2511</v>
      </c>
      <c r="F58" t="s">
        <v>2353</v>
      </c>
      <c r="G58">
        <f>ROUND(astronomy_surfaceGravity[[#This Row],[value]],2)</f>
        <v>18.600000000000001</v>
      </c>
      <c r="H58" t="s">
        <v>2092</v>
      </c>
      <c r="I58" t="s">
        <v>15</v>
      </c>
      <c r="K58" s="3">
        <v>45473.296458333331</v>
      </c>
      <c r="L58" t="s">
        <v>1594</v>
      </c>
      <c r="M58">
        <f t="shared" si="0"/>
        <v>1</v>
      </c>
      <c r="N5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63 Cygni astronomic object, in centimetre per square second?</v>
      </c>
    </row>
    <row r="59" spans="1:14" x14ac:dyDescent="0.3">
      <c r="A59" t="s">
        <v>2488</v>
      </c>
      <c r="B59" t="s">
        <v>2489</v>
      </c>
      <c r="C59" t="s">
        <v>201</v>
      </c>
      <c r="D59" t="s">
        <v>2091</v>
      </c>
      <c r="E59" t="s">
        <v>2511</v>
      </c>
      <c r="F59" t="s">
        <v>2258</v>
      </c>
      <c r="G59">
        <f>ROUND(astronomy_surfaceGravity[[#This Row],[value]],2)</f>
        <v>910</v>
      </c>
      <c r="H59" t="s">
        <v>2092</v>
      </c>
      <c r="I59" t="s">
        <v>39</v>
      </c>
      <c r="K59" s="3">
        <v>45375.898599537039</v>
      </c>
      <c r="L59" t="s">
        <v>1594</v>
      </c>
      <c r="M59">
        <f t="shared" si="0"/>
        <v>1</v>
      </c>
      <c r="N5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67 Ophiuchi astronomic object, in centimetre per square second?</v>
      </c>
    </row>
    <row r="60" spans="1:14" x14ac:dyDescent="0.3">
      <c r="A60" t="s">
        <v>2446</v>
      </c>
      <c r="B60" t="s">
        <v>2447</v>
      </c>
      <c r="C60" t="s">
        <v>201</v>
      </c>
      <c r="D60" t="s">
        <v>2091</v>
      </c>
      <c r="E60" t="s">
        <v>2511</v>
      </c>
      <c r="F60" t="s">
        <v>2448</v>
      </c>
      <c r="G60">
        <f>ROUND(astronomy_surfaceGravity[[#This Row],[value]],2)</f>
        <v>290</v>
      </c>
      <c r="H60" t="s">
        <v>2092</v>
      </c>
      <c r="I60" t="s">
        <v>15</v>
      </c>
      <c r="K60" s="3">
        <v>45375.910231481481</v>
      </c>
      <c r="L60" t="s">
        <v>1594</v>
      </c>
      <c r="M60">
        <f t="shared" si="0"/>
        <v>1</v>
      </c>
      <c r="N6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7 Comae Berenices astronomic object, in centimetre per square second?</v>
      </c>
    </row>
    <row r="61" spans="1:14" x14ac:dyDescent="0.3">
      <c r="A61" t="s">
        <v>2496</v>
      </c>
      <c r="B61" t="s">
        <v>2497</v>
      </c>
      <c r="C61" t="s">
        <v>201</v>
      </c>
      <c r="D61" t="s">
        <v>2091</v>
      </c>
      <c r="E61" t="s">
        <v>2511</v>
      </c>
      <c r="F61" t="s">
        <v>191</v>
      </c>
      <c r="G61">
        <f>ROUND(astronomy_surfaceGravity[[#This Row],[value]],2)</f>
        <v>3500</v>
      </c>
      <c r="H61" t="s">
        <v>2092</v>
      </c>
      <c r="I61" t="s">
        <v>15</v>
      </c>
      <c r="K61" s="3">
        <v>45592.031215277777</v>
      </c>
      <c r="L61" t="s">
        <v>1594</v>
      </c>
      <c r="M61">
        <f t="shared" si="0"/>
        <v>1</v>
      </c>
      <c r="N6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7 Sagittarii astronomic object, in centimetre per square second?</v>
      </c>
    </row>
    <row r="62" spans="1:14" x14ac:dyDescent="0.3">
      <c r="A62" t="s">
        <v>1755</v>
      </c>
      <c r="B62" t="s">
        <v>1756</v>
      </c>
      <c r="C62" t="s">
        <v>201</v>
      </c>
      <c r="D62" t="s">
        <v>2091</v>
      </c>
      <c r="E62" t="s">
        <v>2511</v>
      </c>
      <c r="F62" t="s">
        <v>2152</v>
      </c>
      <c r="G62">
        <f>ROUND(astronomy_surfaceGravity[[#This Row],[value]],2)</f>
        <v>7820</v>
      </c>
      <c r="H62" t="s">
        <v>2092</v>
      </c>
      <c r="I62" t="s">
        <v>124</v>
      </c>
      <c r="K62" s="3">
        <v>45592.031435185185</v>
      </c>
      <c r="L62" t="s">
        <v>1594</v>
      </c>
      <c r="M62">
        <f t="shared" si="0"/>
        <v>1</v>
      </c>
      <c r="N6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70 Virginis astronomic object, in centimetre per square second?</v>
      </c>
    </row>
    <row r="63" spans="1:14" x14ac:dyDescent="0.3">
      <c r="A63" t="s">
        <v>2414</v>
      </c>
      <c r="B63" t="s">
        <v>2415</v>
      </c>
      <c r="C63" t="s">
        <v>201</v>
      </c>
      <c r="D63" t="s">
        <v>2091</v>
      </c>
      <c r="E63" t="s">
        <v>2511</v>
      </c>
      <c r="F63" t="s">
        <v>2416</v>
      </c>
      <c r="G63">
        <f>ROUND(astronomy_surfaceGravity[[#This Row],[value]],2)</f>
        <v>7080</v>
      </c>
      <c r="H63" t="s">
        <v>2092</v>
      </c>
      <c r="I63" t="s">
        <v>27</v>
      </c>
      <c r="K63" s="3">
        <v>45375.910312499997</v>
      </c>
      <c r="L63" t="s">
        <v>1594</v>
      </c>
      <c r="M63">
        <f t="shared" si="0"/>
        <v>1</v>
      </c>
      <c r="N6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8 Cygni astronomic object, in centimetre per square second?</v>
      </c>
    </row>
    <row r="64" spans="1:14" x14ac:dyDescent="0.3">
      <c r="A64" t="s">
        <v>1869</v>
      </c>
      <c r="B64" t="s">
        <v>1870</v>
      </c>
      <c r="C64" t="s">
        <v>201</v>
      </c>
      <c r="D64" t="s">
        <v>2091</v>
      </c>
      <c r="E64" t="s">
        <v>2511</v>
      </c>
      <c r="F64" t="s">
        <v>2443</v>
      </c>
      <c r="G64">
        <f>ROUND(astronomy_surfaceGravity[[#This Row],[value]],2)</f>
        <v>19700</v>
      </c>
      <c r="H64" t="s">
        <v>2092</v>
      </c>
      <c r="I64" t="s">
        <v>109</v>
      </c>
      <c r="K64" s="3">
        <v>45643.739965277775</v>
      </c>
      <c r="L64" t="s">
        <v>1594</v>
      </c>
      <c r="M64">
        <f t="shared" si="0"/>
        <v>1</v>
      </c>
      <c r="N6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82 G. Eridani astronomic object, in centimetre per square second?</v>
      </c>
    </row>
    <row r="65" spans="1:14" x14ac:dyDescent="0.3">
      <c r="A65" t="s">
        <v>1888</v>
      </c>
      <c r="B65" t="s">
        <v>1889</v>
      </c>
      <c r="C65" t="s">
        <v>201</v>
      </c>
      <c r="D65" t="s">
        <v>2091</v>
      </c>
      <c r="E65" t="s">
        <v>2511</v>
      </c>
      <c r="F65" t="s">
        <v>2132</v>
      </c>
      <c r="G65">
        <f>ROUND(astronomy_surfaceGravity[[#This Row],[value]],2)</f>
        <v>26300</v>
      </c>
      <c r="H65" t="s">
        <v>2092</v>
      </c>
      <c r="I65" t="s">
        <v>146</v>
      </c>
      <c r="K65" s="3">
        <v>45536.961296296293</v>
      </c>
      <c r="L65" t="s">
        <v>1594</v>
      </c>
      <c r="M65">
        <f t="shared" si="0"/>
        <v>1</v>
      </c>
      <c r="N6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83 Leonis astronomic object, in centimetre per square second?</v>
      </c>
    </row>
    <row r="66" spans="1:14" x14ac:dyDescent="0.3">
      <c r="A66" t="s">
        <v>2269</v>
      </c>
      <c r="B66" t="s">
        <v>2270</v>
      </c>
      <c r="C66" t="s">
        <v>201</v>
      </c>
      <c r="D66" t="s">
        <v>2091</v>
      </c>
      <c r="E66" t="s">
        <v>2511</v>
      </c>
      <c r="F66" t="s">
        <v>39</v>
      </c>
      <c r="G66">
        <f>ROUND(astronomy_surfaceGravity[[#This Row],[value]],2)</f>
        <v>10</v>
      </c>
      <c r="H66" t="s">
        <v>2092</v>
      </c>
      <c r="I66" t="s">
        <v>27</v>
      </c>
      <c r="K66" s="3">
        <v>45405.994652777779</v>
      </c>
      <c r="L66" t="s">
        <v>1594</v>
      </c>
      <c r="M66">
        <f t="shared" ref="M66:M129" si="1">COUNTIF(B:B,B66)</f>
        <v>1</v>
      </c>
      <c r="N6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83 Ursae Majoris astronomic object, in centimetre per square second?</v>
      </c>
    </row>
    <row r="67" spans="1:14" x14ac:dyDescent="0.3">
      <c r="A67" t="s">
        <v>2399</v>
      </c>
      <c r="B67" t="s">
        <v>2400</v>
      </c>
      <c r="C67" t="s">
        <v>201</v>
      </c>
      <c r="D67" t="s">
        <v>2091</v>
      </c>
      <c r="E67" t="s">
        <v>2511</v>
      </c>
      <c r="F67" t="s">
        <v>2401</v>
      </c>
      <c r="G67">
        <f>ROUND(astronomy_surfaceGravity[[#This Row],[value]],2)</f>
        <v>234</v>
      </c>
      <c r="H67" t="s">
        <v>2092</v>
      </c>
      <c r="I67" t="s">
        <v>15</v>
      </c>
      <c r="K67" s="3">
        <v>45535.055694444447</v>
      </c>
      <c r="L67" t="s">
        <v>1594</v>
      </c>
      <c r="M67">
        <f t="shared" si="1"/>
        <v>1</v>
      </c>
      <c r="N6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83 Virginis astronomic object, in centimetre per square second?</v>
      </c>
    </row>
    <row r="68" spans="1:14" x14ac:dyDescent="0.3">
      <c r="A68" t="s">
        <v>2169</v>
      </c>
      <c r="B68" t="s">
        <v>2170</v>
      </c>
      <c r="C68" t="s">
        <v>201</v>
      </c>
      <c r="D68" t="s">
        <v>2091</v>
      </c>
      <c r="E68" t="s">
        <v>2511</v>
      </c>
      <c r="F68" t="s">
        <v>2171</v>
      </c>
      <c r="G68">
        <f>ROUND(astronomy_surfaceGravity[[#This Row],[value]],2)</f>
        <v>35000</v>
      </c>
      <c r="H68" t="s">
        <v>2092</v>
      </c>
      <c r="I68" t="s">
        <v>30</v>
      </c>
      <c r="K68" s="3">
        <v>45487.338425925926</v>
      </c>
      <c r="L68" t="s">
        <v>1594</v>
      </c>
      <c r="M68">
        <f t="shared" si="1"/>
        <v>1</v>
      </c>
      <c r="N6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85 Pegasi astronomic object, in centimetre per square second?</v>
      </c>
    </row>
    <row r="69" spans="1:14" x14ac:dyDescent="0.3">
      <c r="A69" t="s">
        <v>2187</v>
      </c>
      <c r="B69" t="s">
        <v>2188</v>
      </c>
      <c r="C69" t="s">
        <v>201</v>
      </c>
      <c r="D69" t="s">
        <v>2091</v>
      </c>
      <c r="E69" t="s">
        <v>2511</v>
      </c>
      <c r="F69" t="s">
        <v>198</v>
      </c>
      <c r="G69">
        <f>ROUND(astronomy_surfaceGravity[[#This Row],[value]],2)</f>
        <v>1800</v>
      </c>
      <c r="H69" t="s">
        <v>2092</v>
      </c>
      <c r="I69" t="s">
        <v>39</v>
      </c>
      <c r="K69" s="3">
        <v>45306.532106481478</v>
      </c>
      <c r="L69" t="s">
        <v>1594</v>
      </c>
      <c r="M69">
        <f t="shared" si="1"/>
        <v>1</v>
      </c>
      <c r="N6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89 Aquarii astronomic object, in centimetre per square second?</v>
      </c>
    </row>
    <row r="70" spans="1:14" x14ac:dyDescent="0.3">
      <c r="A70" t="s">
        <v>1729</v>
      </c>
      <c r="B70" t="s">
        <v>1730</v>
      </c>
      <c r="C70" t="s">
        <v>201</v>
      </c>
      <c r="D70" t="s">
        <v>2091</v>
      </c>
      <c r="E70" t="s">
        <v>2511</v>
      </c>
      <c r="F70" t="s">
        <v>143</v>
      </c>
      <c r="G70">
        <f>ROUND(astronomy_surfaceGravity[[#This Row],[value]],2)</f>
        <v>340</v>
      </c>
      <c r="H70" t="s">
        <v>2092</v>
      </c>
      <c r="I70" t="s">
        <v>128</v>
      </c>
      <c r="K70" s="3">
        <v>45538.43953703704</v>
      </c>
      <c r="L70" t="s">
        <v>1594</v>
      </c>
      <c r="M70">
        <f t="shared" si="1"/>
        <v>1</v>
      </c>
      <c r="N7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91 Aquarii astronomic object, in centimetre per square second?</v>
      </c>
    </row>
    <row r="71" spans="1:14" x14ac:dyDescent="0.3">
      <c r="A71" t="s">
        <v>2477</v>
      </c>
      <c r="B71" t="s">
        <v>2478</v>
      </c>
      <c r="C71" t="s">
        <v>201</v>
      </c>
      <c r="D71" t="s">
        <v>2091</v>
      </c>
      <c r="E71" t="s">
        <v>2511</v>
      </c>
      <c r="F71" t="s">
        <v>93</v>
      </c>
      <c r="G71">
        <f>ROUND(astronomy_surfaceGravity[[#This Row],[value]],2)</f>
        <v>58</v>
      </c>
      <c r="H71" t="s">
        <v>2092</v>
      </c>
      <c r="I71" t="s">
        <v>15</v>
      </c>
      <c r="K71" s="3">
        <v>45460.856608796297</v>
      </c>
      <c r="L71" t="s">
        <v>1594</v>
      </c>
      <c r="M71">
        <f t="shared" si="1"/>
        <v>1</v>
      </c>
      <c r="N7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93 Herculis astronomic object, in centimetre per square second?</v>
      </c>
    </row>
    <row r="72" spans="1:14" x14ac:dyDescent="0.3">
      <c r="A72" t="s">
        <v>2197</v>
      </c>
      <c r="B72" t="s">
        <v>2198</v>
      </c>
      <c r="C72" t="s">
        <v>201</v>
      </c>
      <c r="D72" t="s">
        <v>2091</v>
      </c>
      <c r="E72" t="s">
        <v>2511</v>
      </c>
      <c r="F72" t="s">
        <v>2180</v>
      </c>
      <c r="G72">
        <f>ROUND(astronomy_surfaceGravity[[#This Row],[value]],2)</f>
        <v>38000</v>
      </c>
      <c r="H72" t="s">
        <v>2092</v>
      </c>
      <c r="I72" t="s">
        <v>26</v>
      </c>
      <c r="K72" s="3">
        <v>45622.851956018516</v>
      </c>
      <c r="L72" t="s">
        <v>1594</v>
      </c>
      <c r="M72">
        <f t="shared" si="1"/>
        <v>1</v>
      </c>
      <c r="N7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AB Pictoris astronomic object, in centimetre per square second?</v>
      </c>
    </row>
    <row r="73" spans="1:14" x14ac:dyDescent="0.3">
      <c r="A73" t="s">
        <v>2119</v>
      </c>
      <c r="B73" t="s">
        <v>2120</v>
      </c>
      <c r="C73" t="s">
        <v>201</v>
      </c>
      <c r="D73" t="s">
        <v>2091</v>
      </c>
      <c r="E73" t="s">
        <v>2511</v>
      </c>
      <c r="F73" t="s">
        <v>93</v>
      </c>
      <c r="G73">
        <f>ROUND(astronomy_surfaceGravity[[#This Row],[value]],2)</f>
        <v>58</v>
      </c>
      <c r="H73" t="s">
        <v>2092</v>
      </c>
      <c r="I73" t="s">
        <v>105</v>
      </c>
      <c r="K73" s="3">
        <v>45530.452048611114</v>
      </c>
      <c r="L73" t="s">
        <v>1594</v>
      </c>
      <c r="M73">
        <f t="shared" si="1"/>
        <v>1</v>
      </c>
      <c r="N7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Alpha Aquarii astronomic object, in centimetre per square second?</v>
      </c>
    </row>
    <row r="74" spans="1:14" x14ac:dyDescent="0.3">
      <c r="A74" t="s">
        <v>1648</v>
      </c>
      <c r="B74" t="s">
        <v>1649</v>
      </c>
      <c r="C74" t="s">
        <v>201</v>
      </c>
      <c r="D74" t="s">
        <v>2091</v>
      </c>
      <c r="E74" t="s">
        <v>2511</v>
      </c>
      <c r="F74" t="s">
        <v>2114</v>
      </c>
      <c r="G74">
        <f>ROUND(astronomy_surfaceGravity[[#This Row],[value]],2)</f>
        <v>3160</v>
      </c>
      <c r="H74" t="s">
        <v>2092</v>
      </c>
      <c r="I74" t="s">
        <v>111</v>
      </c>
      <c r="K74" s="3">
        <v>45570.011921296296</v>
      </c>
      <c r="L74" t="s">
        <v>1594</v>
      </c>
      <c r="M74">
        <f t="shared" si="1"/>
        <v>1</v>
      </c>
      <c r="N7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Alpha Columbae astronomic object, in centimetre per square second?</v>
      </c>
    </row>
    <row r="75" spans="1:14" x14ac:dyDescent="0.3">
      <c r="A75" t="s">
        <v>1694</v>
      </c>
      <c r="B75" t="s">
        <v>1695</v>
      </c>
      <c r="C75" t="s">
        <v>201</v>
      </c>
      <c r="D75" t="s">
        <v>2091</v>
      </c>
      <c r="E75" t="s">
        <v>2511</v>
      </c>
      <c r="F75" t="s">
        <v>2115</v>
      </c>
      <c r="G75">
        <f>ROUND(astronomy_surfaceGravity[[#This Row],[value]],2)</f>
        <v>10200</v>
      </c>
      <c r="H75" t="s">
        <v>2092</v>
      </c>
      <c r="I75" t="s">
        <v>112</v>
      </c>
      <c r="K75" s="3">
        <v>45558.206574074073</v>
      </c>
      <c r="L75" t="s">
        <v>1594</v>
      </c>
      <c r="M75">
        <f t="shared" si="1"/>
        <v>1</v>
      </c>
      <c r="N7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Alpha Equulei astronomic object, in centimetre per square second?</v>
      </c>
    </row>
    <row r="76" spans="1:14" x14ac:dyDescent="0.3">
      <c r="A76" t="s">
        <v>2298</v>
      </c>
      <c r="B76" t="s">
        <v>2299</v>
      </c>
      <c r="C76" t="s">
        <v>201</v>
      </c>
      <c r="D76" t="s">
        <v>2091</v>
      </c>
      <c r="E76" t="s">
        <v>2511</v>
      </c>
      <c r="F76" t="s">
        <v>124</v>
      </c>
      <c r="G76">
        <f>ROUND(astronomy_surfaceGravity[[#This Row],[value]],2)</f>
        <v>22</v>
      </c>
      <c r="H76" t="s">
        <v>2092</v>
      </c>
      <c r="I76" t="s">
        <v>168</v>
      </c>
      <c r="K76" s="3">
        <v>45592.733634259261</v>
      </c>
      <c r="L76" t="s">
        <v>1594</v>
      </c>
      <c r="M76">
        <f t="shared" si="1"/>
        <v>1</v>
      </c>
      <c r="N7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Alpha Leporis astronomic object, in centimetre per square second?</v>
      </c>
    </row>
    <row r="77" spans="1:14" x14ac:dyDescent="0.3">
      <c r="A77" t="s">
        <v>1701</v>
      </c>
      <c r="B77" t="s">
        <v>1702</v>
      </c>
      <c r="C77" t="s">
        <v>201</v>
      </c>
      <c r="D77" t="s">
        <v>2091</v>
      </c>
      <c r="E77" t="s">
        <v>2511</v>
      </c>
      <c r="F77" t="s">
        <v>72</v>
      </c>
      <c r="G77">
        <f>ROUND(astronomy_surfaceGravity[[#This Row],[value]],2)</f>
        <v>80</v>
      </c>
      <c r="H77" t="s">
        <v>2092</v>
      </c>
      <c r="I77" t="s">
        <v>122</v>
      </c>
      <c r="K77" s="3">
        <v>45610.583078703705</v>
      </c>
      <c r="L77" t="s">
        <v>1594</v>
      </c>
      <c r="M77">
        <f t="shared" si="1"/>
        <v>1</v>
      </c>
      <c r="N7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Alpha Persei astronomic object, in centimetre per square second?</v>
      </c>
    </row>
    <row r="78" spans="1:14" x14ac:dyDescent="0.3">
      <c r="A78" t="s">
        <v>1638</v>
      </c>
      <c r="B78" t="s">
        <v>1639</v>
      </c>
      <c r="C78" t="s">
        <v>201</v>
      </c>
      <c r="D78" t="s">
        <v>2091</v>
      </c>
      <c r="E78" t="s">
        <v>2511</v>
      </c>
      <c r="F78" t="s">
        <v>2155</v>
      </c>
      <c r="G78">
        <f>ROUND(astronomy_surfaceGravity[[#This Row],[value]],2)</f>
        <v>4300</v>
      </c>
      <c r="H78" t="s">
        <v>2092</v>
      </c>
      <c r="I78" t="s">
        <v>35</v>
      </c>
      <c r="K78" s="3">
        <v>45428.503576388888</v>
      </c>
      <c r="L78" t="s">
        <v>1594</v>
      </c>
      <c r="M78">
        <f t="shared" si="1"/>
        <v>1</v>
      </c>
      <c r="N7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Alpha Pyxidis astronomic object, in centimetre per square second?</v>
      </c>
    </row>
    <row r="79" spans="1:14" x14ac:dyDescent="0.3">
      <c r="A79" t="s">
        <v>1989</v>
      </c>
      <c r="B79" t="s">
        <v>1990</v>
      </c>
      <c r="C79" t="s">
        <v>201</v>
      </c>
      <c r="D79" t="s">
        <v>2091</v>
      </c>
      <c r="E79" t="s">
        <v>2511</v>
      </c>
      <c r="F79" t="s">
        <v>21</v>
      </c>
      <c r="G79">
        <f>ROUND(astronomy_surfaceGravity[[#This Row],[value]],2)</f>
        <v>224</v>
      </c>
      <c r="H79" t="s">
        <v>2092</v>
      </c>
      <c r="I79" t="s">
        <v>128</v>
      </c>
      <c r="K79" s="3">
        <v>45375.899293981478</v>
      </c>
      <c r="L79" t="s">
        <v>1594</v>
      </c>
      <c r="M79">
        <f t="shared" si="1"/>
        <v>1</v>
      </c>
      <c r="N7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Alpha Sagittae astronomic object, in centimetre per square second?</v>
      </c>
    </row>
    <row r="80" spans="1:14" x14ac:dyDescent="0.3">
      <c r="A80" t="s">
        <v>1621</v>
      </c>
      <c r="B80" t="s">
        <v>1622</v>
      </c>
      <c r="C80" t="s">
        <v>201</v>
      </c>
      <c r="D80" t="s">
        <v>2091</v>
      </c>
      <c r="E80" t="s">
        <v>2511</v>
      </c>
      <c r="F80" t="s">
        <v>2140</v>
      </c>
      <c r="G80">
        <f>ROUND(astronomy_surfaceGravity[[#This Row],[value]],2)</f>
        <v>9000</v>
      </c>
      <c r="H80" t="s">
        <v>2092</v>
      </c>
      <c r="I80" t="s">
        <v>84</v>
      </c>
      <c r="K80" s="3">
        <v>45631.977754629632</v>
      </c>
      <c r="L80" t="s">
        <v>1594</v>
      </c>
      <c r="M80">
        <f t="shared" si="1"/>
        <v>1</v>
      </c>
      <c r="N8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Altair astronomic object, in centimetre per square second?</v>
      </c>
    </row>
    <row r="81" spans="1:14" x14ac:dyDescent="0.3">
      <c r="A81" t="s">
        <v>2402</v>
      </c>
      <c r="B81" t="s">
        <v>2403</v>
      </c>
      <c r="C81" t="s">
        <v>201</v>
      </c>
      <c r="D81" t="s">
        <v>2091</v>
      </c>
      <c r="E81" t="s">
        <v>2511</v>
      </c>
      <c r="F81" t="s">
        <v>88</v>
      </c>
      <c r="G81">
        <f>ROUND(astronomy_surfaceGravity[[#This Row],[value]],2)</f>
        <v>63</v>
      </c>
      <c r="H81" t="s">
        <v>2092</v>
      </c>
      <c r="I81" t="s">
        <v>15</v>
      </c>
      <c r="K81" s="3">
        <v>45307.228750000002</v>
      </c>
      <c r="L81" t="s">
        <v>1594</v>
      </c>
      <c r="M81">
        <f t="shared" si="1"/>
        <v>1</v>
      </c>
      <c r="N8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AX Circini astronomic object, in centimetre per square second?</v>
      </c>
    </row>
    <row r="82" spans="1:14" x14ac:dyDescent="0.3">
      <c r="A82" t="s">
        <v>2103</v>
      </c>
      <c r="B82" t="s">
        <v>2104</v>
      </c>
      <c r="C82" t="s">
        <v>201</v>
      </c>
      <c r="D82" t="s">
        <v>2091</v>
      </c>
      <c r="E82" t="s">
        <v>2511</v>
      </c>
      <c r="F82" t="s">
        <v>2105</v>
      </c>
      <c r="G82">
        <f>ROUND(astronomy_surfaceGravity[[#This Row],[value]],2)</f>
        <v>21400</v>
      </c>
      <c r="H82" t="s">
        <v>2092</v>
      </c>
      <c r="I82" t="s">
        <v>27</v>
      </c>
      <c r="K82" s="3">
        <v>45598.964606481481</v>
      </c>
      <c r="L82" t="s">
        <v>1594</v>
      </c>
      <c r="M82">
        <f t="shared" si="1"/>
        <v>1</v>
      </c>
      <c r="N8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BD-08°2823 astronomic object, in centimetre per square second?</v>
      </c>
    </row>
    <row r="83" spans="1:14" x14ac:dyDescent="0.3">
      <c r="A83" t="s">
        <v>2422</v>
      </c>
      <c r="B83" t="s">
        <v>2423</v>
      </c>
      <c r="C83" t="s">
        <v>201</v>
      </c>
      <c r="D83" t="s">
        <v>2091</v>
      </c>
      <c r="E83" t="s">
        <v>2511</v>
      </c>
      <c r="F83" t="s">
        <v>2391</v>
      </c>
      <c r="G83">
        <f>ROUND(astronomy_surfaceGravity[[#This Row],[value]],2)</f>
        <v>29200</v>
      </c>
      <c r="H83" t="s">
        <v>2092</v>
      </c>
      <c r="I83" t="s">
        <v>18</v>
      </c>
      <c r="K83" s="3">
        <v>45445.934120370373</v>
      </c>
      <c r="L83" t="s">
        <v>1594</v>
      </c>
      <c r="M83">
        <f t="shared" si="1"/>
        <v>1</v>
      </c>
      <c r="N8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BD−10°3166 astronomic object, in centimetre per square second?</v>
      </c>
    </row>
    <row r="84" spans="1:14" x14ac:dyDescent="0.3">
      <c r="A84" t="s">
        <v>2150</v>
      </c>
      <c r="B84" t="s">
        <v>2151</v>
      </c>
      <c r="C84" t="s">
        <v>201</v>
      </c>
      <c r="D84" t="s">
        <v>2091</v>
      </c>
      <c r="E84" t="s">
        <v>2511</v>
      </c>
      <c r="F84" t="s">
        <v>28</v>
      </c>
      <c r="G84">
        <f>ROUND(astronomy_surfaceGravity[[#This Row],[value]],2)</f>
        <v>12</v>
      </c>
      <c r="H84" t="s">
        <v>2092</v>
      </c>
      <c r="I84" t="s">
        <v>105</v>
      </c>
      <c r="K84" s="3">
        <v>45617.387824074074</v>
      </c>
      <c r="L84" t="s">
        <v>1594</v>
      </c>
      <c r="M84">
        <f t="shared" si="1"/>
        <v>1</v>
      </c>
      <c r="N8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Beta Aquarii astronomic object, in centimetre per square second?</v>
      </c>
    </row>
    <row r="85" spans="1:14" x14ac:dyDescent="0.3">
      <c r="A85" t="s">
        <v>2135</v>
      </c>
      <c r="B85" t="s">
        <v>2136</v>
      </c>
      <c r="C85" t="s">
        <v>201</v>
      </c>
      <c r="D85" t="s">
        <v>2091</v>
      </c>
      <c r="E85" t="s">
        <v>2511</v>
      </c>
      <c r="F85" t="s">
        <v>2137</v>
      </c>
      <c r="G85">
        <f>ROUND(astronomy_surfaceGravity[[#This Row],[value]],2)</f>
        <v>390</v>
      </c>
      <c r="H85" t="s">
        <v>2092</v>
      </c>
      <c r="I85" t="s">
        <v>35</v>
      </c>
      <c r="K85" s="3">
        <v>45375.897812499999</v>
      </c>
      <c r="L85" t="s">
        <v>1594</v>
      </c>
      <c r="M85">
        <f t="shared" si="1"/>
        <v>1</v>
      </c>
      <c r="N8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Beta Boötis astronomic object, in centimetre per square second?</v>
      </c>
    </row>
    <row r="86" spans="1:14" x14ac:dyDescent="0.3">
      <c r="A86" t="s">
        <v>1625</v>
      </c>
      <c r="B86" t="s">
        <v>1626</v>
      </c>
      <c r="C86" t="s">
        <v>201</v>
      </c>
      <c r="D86" t="s">
        <v>2091</v>
      </c>
      <c r="E86" t="s">
        <v>2511</v>
      </c>
      <c r="F86" t="s">
        <v>684</v>
      </c>
      <c r="G86">
        <f>ROUND(astronomy_surfaceGravity[[#This Row],[value]],2)</f>
        <v>112</v>
      </c>
      <c r="H86" t="s">
        <v>2092</v>
      </c>
      <c r="I86" t="s">
        <v>109</v>
      </c>
      <c r="K86" s="3">
        <v>45565.146168981482</v>
      </c>
      <c r="L86" t="s">
        <v>1594</v>
      </c>
      <c r="M86">
        <f t="shared" si="1"/>
        <v>1</v>
      </c>
      <c r="N8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Beta Camelopardalis astronomic object, in centimetre per square second?</v>
      </c>
    </row>
    <row r="87" spans="1:14" x14ac:dyDescent="0.3">
      <c r="A87" t="s">
        <v>2146</v>
      </c>
      <c r="B87" t="s">
        <v>2147</v>
      </c>
      <c r="C87" t="s">
        <v>201</v>
      </c>
      <c r="D87" t="s">
        <v>2091</v>
      </c>
      <c r="E87" t="s">
        <v>2511</v>
      </c>
      <c r="F87" t="s">
        <v>2148</v>
      </c>
      <c r="G87">
        <f>ROUND(astronomy_surfaceGravity[[#This Row],[value]],2)</f>
        <v>2700</v>
      </c>
      <c r="H87" t="s">
        <v>2092</v>
      </c>
      <c r="I87" t="s">
        <v>104</v>
      </c>
      <c r="K87" s="3">
        <v>45610.575659722221</v>
      </c>
      <c r="L87" t="s">
        <v>1594</v>
      </c>
      <c r="M87">
        <f t="shared" si="1"/>
        <v>1</v>
      </c>
      <c r="N8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Beta Canis Majoris astronomic object, in centimetre per square second?</v>
      </c>
    </row>
    <row r="88" spans="1:14" x14ac:dyDescent="0.3">
      <c r="A88" t="s">
        <v>1679</v>
      </c>
      <c r="B88" t="s">
        <v>1680</v>
      </c>
      <c r="C88" t="s">
        <v>201</v>
      </c>
      <c r="D88" t="s">
        <v>2091</v>
      </c>
      <c r="E88" t="s">
        <v>2511</v>
      </c>
      <c r="F88" t="s">
        <v>2109</v>
      </c>
      <c r="G88">
        <f>ROUND(astronomy_surfaceGravity[[#This Row],[value]],2)</f>
        <v>520</v>
      </c>
      <c r="H88" t="s">
        <v>2092</v>
      </c>
      <c r="I88" t="s">
        <v>116</v>
      </c>
      <c r="K88" s="3">
        <v>45551.207673611112</v>
      </c>
      <c r="L88" t="s">
        <v>1594</v>
      </c>
      <c r="M88">
        <f t="shared" si="1"/>
        <v>1</v>
      </c>
      <c r="N8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Beta Herculis astronomic object, in centimetre per square second?</v>
      </c>
    </row>
    <row r="89" spans="1:14" x14ac:dyDescent="0.3">
      <c r="A89" t="s">
        <v>2376</v>
      </c>
      <c r="B89" t="s">
        <v>2377</v>
      </c>
      <c r="C89" t="s">
        <v>201</v>
      </c>
      <c r="D89" t="s">
        <v>2091</v>
      </c>
      <c r="E89" t="s">
        <v>2511</v>
      </c>
      <c r="F89" t="s">
        <v>2378</v>
      </c>
      <c r="G89">
        <f>ROUND(astronomy_surfaceGravity[[#This Row],[value]],2)</f>
        <v>330</v>
      </c>
      <c r="H89" t="s">
        <v>2092</v>
      </c>
      <c r="I89" t="s">
        <v>146</v>
      </c>
      <c r="K89" s="3">
        <v>45592.037199074075</v>
      </c>
      <c r="L89" t="s">
        <v>1594</v>
      </c>
      <c r="M89">
        <f t="shared" si="1"/>
        <v>1</v>
      </c>
      <c r="N8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Beta Hydrae astronomic object, in centimetre per square second?</v>
      </c>
    </row>
    <row r="90" spans="1:14" x14ac:dyDescent="0.3">
      <c r="A90" t="s">
        <v>2271</v>
      </c>
      <c r="B90" t="s">
        <v>2272</v>
      </c>
      <c r="C90" t="s">
        <v>201</v>
      </c>
      <c r="D90" t="s">
        <v>2091</v>
      </c>
      <c r="E90" t="s">
        <v>2511</v>
      </c>
      <c r="F90" t="s">
        <v>2273</v>
      </c>
      <c r="G90">
        <f>ROUND(astronomy_surfaceGravity[[#This Row],[value]],2)</f>
        <v>6.3</v>
      </c>
      <c r="H90" t="s">
        <v>2092</v>
      </c>
      <c r="I90" t="s">
        <v>39</v>
      </c>
      <c r="K90" s="3">
        <v>45539.801932870374</v>
      </c>
      <c r="L90" t="s">
        <v>1594</v>
      </c>
      <c r="M90">
        <f t="shared" si="1"/>
        <v>1</v>
      </c>
      <c r="N9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Beta Indi astronomic object, in centimetre per square second?</v>
      </c>
    </row>
    <row r="91" spans="1:14" x14ac:dyDescent="0.3">
      <c r="A91" t="s">
        <v>2396</v>
      </c>
      <c r="B91" t="s">
        <v>2397</v>
      </c>
      <c r="C91" t="s">
        <v>201</v>
      </c>
      <c r="D91" t="s">
        <v>2091</v>
      </c>
      <c r="E91" t="s">
        <v>2511</v>
      </c>
      <c r="F91" t="s">
        <v>2398</v>
      </c>
      <c r="G91">
        <f>ROUND(astronomy_surfaceGravity[[#This Row],[value]],2)</f>
        <v>440</v>
      </c>
      <c r="H91" t="s">
        <v>2092</v>
      </c>
      <c r="I91" t="s">
        <v>28</v>
      </c>
      <c r="K91" s="3">
        <v>45544.906134259261</v>
      </c>
      <c r="L91" t="s">
        <v>1594</v>
      </c>
      <c r="M91">
        <f t="shared" si="1"/>
        <v>1</v>
      </c>
      <c r="N9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Beta Lacertae astronomic object, in centimetre per square second?</v>
      </c>
    </row>
    <row r="92" spans="1:14" x14ac:dyDescent="0.3">
      <c r="A92" t="s">
        <v>2232</v>
      </c>
      <c r="B92" t="s">
        <v>2233</v>
      </c>
      <c r="C92" t="s">
        <v>201</v>
      </c>
      <c r="D92" t="s">
        <v>2091</v>
      </c>
      <c r="E92" t="s">
        <v>2511</v>
      </c>
      <c r="F92" t="s">
        <v>125</v>
      </c>
      <c r="G92">
        <f>ROUND(astronomy_surfaceGravity[[#This Row],[value]],2)</f>
        <v>8.6999999999999993</v>
      </c>
      <c r="H92" t="s">
        <v>2092</v>
      </c>
      <c r="I92" t="s">
        <v>34</v>
      </c>
      <c r="K92" s="3">
        <v>45375.899826388886</v>
      </c>
      <c r="L92" t="s">
        <v>1594</v>
      </c>
      <c r="M92">
        <f t="shared" si="1"/>
        <v>1</v>
      </c>
      <c r="N9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Beta Scuti astronomic object, in centimetre per square second?</v>
      </c>
    </row>
    <row r="93" spans="1:14" x14ac:dyDescent="0.3">
      <c r="A93" t="s">
        <v>2324</v>
      </c>
      <c r="B93" t="s">
        <v>2325</v>
      </c>
      <c r="C93" t="s">
        <v>201</v>
      </c>
      <c r="D93" t="s">
        <v>2091</v>
      </c>
      <c r="E93" t="s">
        <v>2511</v>
      </c>
      <c r="F93" t="s">
        <v>2326</v>
      </c>
      <c r="G93">
        <f>ROUND(astronomy_surfaceGravity[[#This Row],[value]],2)</f>
        <v>390000000</v>
      </c>
      <c r="H93" t="s">
        <v>2092</v>
      </c>
      <c r="I93" t="s">
        <v>16</v>
      </c>
      <c r="K93" s="3" t="s">
        <v>7</v>
      </c>
      <c r="L93" t="s">
        <v>1594</v>
      </c>
      <c r="M93">
        <f t="shared" si="1"/>
        <v>1</v>
      </c>
      <c r="N9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BPM 37093 astronomic object, in centimetre per square second?</v>
      </c>
    </row>
    <row r="94" spans="1:14" x14ac:dyDescent="0.3">
      <c r="A94" t="s">
        <v>1842</v>
      </c>
      <c r="B94" t="s">
        <v>1843</v>
      </c>
      <c r="C94" t="s">
        <v>201</v>
      </c>
      <c r="D94" t="s">
        <v>2091</v>
      </c>
      <c r="E94" t="s">
        <v>2511</v>
      </c>
      <c r="F94" t="s">
        <v>2214</v>
      </c>
      <c r="G94">
        <f>ROUND(astronomy_surfaceGravity[[#This Row],[value]],2)</f>
        <v>10960</v>
      </c>
      <c r="H94" t="s">
        <v>2092</v>
      </c>
      <c r="I94" t="s">
        <v>28</v>
      </c>
      <c r="K94" s="3">
        <v>45657.841412037036</v>
      </c>
      <c r="L94" t="s">
        <v>1594</v>
      </c>
      <c r="M94">
        <f t="shared" si="1"/>
        <v>1</v>
      </c>
      <c r="N9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Buna astronomic object, in centimetre per square second?</v>
      </c>
    </row>
    <row r="95" spans="1:14" x14ac:dyDescent="0.3">
      <c r="A95" t="s">
        <v>2128</v>
      </c>
      <c r="B95" t="s">
        <v>2129</v>
      </c>
      <c r="C95" t="s">
        <v>201</v>
      </c>
      <c r="D95" t="s">
        <v>2091</v>
      </c>
      <c r="E95" t="s">
        <v>2511</v>
      </c>
      <c r="F95" t="s">
        <v>166</v>
      </c>
      <c r="G95">
        <f>ROUND(astronomy_surfaceGravity[[#This Row],[value]],2)</f>
        <v>32</v>
      </c>
      <c r="H95" t="s">
        <v>2092</v>
      </c>
      <c r="I95" t="s">
        <v>72</v>
      </c>
      <c r="K95" s="3">
        <v>45607.779502314814</v>
      </c>
      <c r="L95" t="s">
        <v>1594</v>
      </c>
      <c r="M95">
        <f t="shared" si="1"/>
        <v>1</v>
      </c>
      <c r="N9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Canopus astronomic object, in centimetre per square second?</v>
      </c>
    </row>
    <row r="96" spans="1:14" x14ac:dyDescent="0.3">
      <c r="A96" t="s">
        <v>2373</v>
      </c>
      <c r="B96" t="s">
        <v>2374</v>
      </c>
      <c r="C96" t="s">
        <v>201</v>
      </c>
      <c r="D96" t="s">
        <v>2091</v>
      </c>
      <c r="E96" t="s">
        <v>2511</v>
      </c>
      <c r="F96" t="s">
        <v>2375</v>
      </c>
      <c r="G96">
        <f>ROUND(astronomy_surfaceGravity[[#This Row],[value]],2)</f>
        <v>37700</v>
      </c>
      <c r="H96" t="s">
        <v>2092</v>
      </c>
      <c r="I96" t="s">
        <v>18</v>
      </c>
      <c r="K96" s="3">
        <v>45613.103472222225</v>
      </c>
      <c r="L96" t="s">
        <v>1594</v>
      </c>
      <c r="M96">
        <f t="shared" si="1"/>
        <v>1</v>
      </c>
      <c r="N9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Ceibo astronomic object, in centimetre per square second?</v>
      </c>
    </row>
    <row r="97" spans="1:14" x14ac:dyDescent="0.3">
      <c r="A97" t="s">
        <v>2444</v>
      </c>
      <c r="B97" t="s">
        <v>2445</v>
      </c>
      <c r="C97" t="s">
        <v>201</v>
      </c>
      <c r="D97" t="s">
        <v>2091</v>
      </c>
      <c r="E97" t="s">
        <v>2511</v>
      </c>
      <c r="F97" t="s">
        <v>132</v>
      </c>
      <c r="G97">
        <f>ROUND(astronomy_surfaceGravity[[#This Row],[value]],2)</f>
        <v>22000</v>
      </c>
      <c r="H97" t="s">
        <v>2092</v>
      </c>
      <c r="I97" t="s">
        <v>18</v>
      </c>
      <c r="K97" s="3">
        <v>45657.839537037034</v>
      </c>
      <c r="L97" t="s">
        <v>1594</v>
      </c>
      <c r="M97">
        <f t="shared" si="1"/>
        <v>1</v>
      </c>
      <c r="N9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Chasoň astronomic object, in centimetre per square second?</v>
      </c>
    </row>
    <row r="98" spans="1:14" x14ac:dyDescent="0.3">
      <c r="A98" t="s">
        <v>2504</v>
      </c>
      <c r="B98" t="s">
        <v>2505</v>
      </c>
      <c r="C98" t="s">
        <v>201</v>
      </c>
      <c r="D98" t="s">
        <v>2091</v>
      </c>
      <c r="E98" t="s">
        <v>2511</v>
      </c>
      <c r="F98" t="s">
        <v>2506</v>
      </c>
      <c r="G98">
        <f>ROUND(astronomy_surfaceGravity[[#This Row],[value]],2)</f>
        <v>324</v>
      </c>
      <c r="H98" t="s">
        <v>2092</v>
      </c>
      <c r="I98" t="s">
        <v>15</v>
      </c>
      <c r="K98" s="3">
        <v>45422.863136574073</v>
      </c>
      <c r="L98" t="s">
        <v>1594</v>
      </c>
      <c r="M98">
        <f t="shared" si="1"/>
        <v>1</v>
      </c>
      <c r="N9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Chi Cassiopeiae astronomic object, in centimetre per square second?</v>
      </c>
    </row>
    <row r="99" spans="1:14" x14ac:dyDescent="0.3">
      <c r="A99" t="s">
        <v>2125</v>
      </c>
      <c r="B99" t="s">
        <v>2126</v>
      </c>
      <c r="C99" t="s">
        <v>201</v>
      </c>
      <c r="D99" t="s">
        <v>2091</v>
      </c>
      <c r="E99" t="s">
        <v>2511</v>
      </c>
      <c r="F99" t="s">
        <v>2127</v>
      </c>
      <c r="G99">
        <f>ROUND(astronomy_surfaceGravity[[#This Row],[value]],2)</f>
        <v>355</v>
      </c>
      <c r="H99" t="s">
        <v>2092</v>
      </c>
      <c r="I99" t="s">
        <v>15</v>
      </c>
      <c r="K99" s="3">
        <v>45375.899178240739</v>
      </c>
      <c r="L99" t="s">
        <v>1594</v>
      </c>
      <c r="M99">
        <f t="shared" si="1"/>
        <v>1</v>
      </c>
      <c r="N9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Chi Geminorum astronomic object, in centimetre per square second?</v>
      </c>
    </row>
    <row r="100" spans="1:14" x14ac:dyDescent="0.3">
      <c r="A100" t="s">
        <v>2507</v>
      </c>
      <c r="B100" t="s">
        <v>2508</v>
      </c>
      <c r="C100" t="s">
        <v>201</v>
      </c>
      <c r="D100" t="s">
        <v>2091</v>
      </c>
      <c r="E100" t="s">
        <v>2511</v>
      </c>
      <c r="F100" t="s">
        <v>2095</v>
      </c>
      <c r="G100">
        <f>ROUND(astronomy_surfaceGravity[[#This Row],[value]],2)</f>
        <v>6300</v>
      </c>
      <c r="H100" t="s">
        <v>2092</v>
      </c>
      <c r="I100" t="s">
        <v>30</v>
      </c>
      <c r="K100" s="3">
        <v>45658.759201388886</v>
      </c>
      <c r="L100" t="s">
        <v>1594</v>
      </c>
      <c r="M100">
        <f t="shared" si="1"/>
        <v>1</v>
      </c>
      <c r="N10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Chi Lupi astronomic object, in centimetre per square second?</v>
      </c>
    </row>
    <row r="101" spans="1:14" x14ac:dyDescent="0.3">
      <c r="A101" t="s">
        <v>2460</v>
      </c>
      <c r="B101" t="s">
        <v>2461</v>
      </c>
      <c r="C101" t="s">
        <v>201</v>
      </c>
      <c r="D101" t="s">
        <v>2091</v>
      </c>
      <c r="E101" t="s">
        <v>2511</v>
      </c>
      <c r="F101" t="s">
        <v>2234</v>
      </c>
      <c r="G101">
        <f>ROUND(astronomy_surfaceGravity[[#This Row],[value]],2)</f>
        <v>280</v>
      </c>
      <c r="H101" t="s">
        <v>2092</v>
      </c>
      <c r="I101" t="s">
        <v>15</v>
      </c>
      <c r="K101" s="3">
        <v>45453.302268518521</v>
      </c>
      <c r="L101" t="s">
        <v>1594</v>
      </c>
      <c r="M101">
        <f t="shared" si="1"/>
        <v>1</v>
      </c>
      <c r="N10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Chi Scorpii astronomic object, in centimetre per square second?</v>
      </c>
    </row>
    <row r="102" spans="1:14" x14ac:dyDescent="0.3">
      <c r="A102" t="s">
        <v>2172</v>
      </c>
      <c r="B102" t="s">
        <v>2173</v>
      </c>
      <c r="C102" t="s">
        <v>201</v>
      </c>
      <c r="D102" t="s">
        <v>2091</v>
      </c>
      <c r="E102" t="s">
        <v>2511</v>
      </c>
      <c r="F102" t="s">
        <v>2174</v>
      </c>
      <c r="G102">
        <f>ROUND(astronomy_surfaceGravity[[#This Row],[value]],2)</f>
        <v>27500</v>
      </c>
      <c r="H102" t="s">
        <v>2092</v>
      </c>
      <c r="I102" t="s">
        <v>16</v>
      </c>
      <c r="K102" s="3">
        <v>45375.899212962962</v>
      </c>
      <c r="L102" t="s">
        <v>1594</v>
      </c>
      <c r="M102">
        <f t="shared" si="1"/>
        <v>1</v>
      </c>
      <c r="N10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Chi1 Orionis astronomic object, in centimetre per square second?</v>
      </c>
    </row>
    <row r="103" spans="1:14" x14ac:dyDescent="0.3">
      <c r="A103" t="s">
        <v>2320</v>
      </c>
      <c r="B103" t="s">
        <v>2321</v>
      </c>
      <c r="C103" t="s">
        <v>201</v>
      </c>
      <c r="D103" t="s">
        <v>2091</v>
      </c>
      <c r="E103" t="s">
        <v>2511</v>
      </c>
      <c r="F103" t="s">
        <v>2112</v>
      </c>
      <c r="G103">
        <f>ROUND(astronomy_surfaceGravity[[#This Row],[value]],2)</f>
        <v>17800</v>
      </c>
      <c r="H103" t="s">
        <v>2092</v>
      </c>
      <c r="I103" t="s">
        <v>27</v>
      </c>
      <c r="K103" s="3">
        <v>45604.914143518516</v>
      </c>
      <c r="L103" t="s">
        <v>1594</v>
      </c>
      <c r="M103">
        <f t="shared" si="1"/>
        <v>1</v>
      </c>
      <c r="N10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COROT-3 astronomic object, in centimetre per square second?</v>
      </c>
    </row>
    <row r="104" spans="1:14" x14ac:dyDescent="0.3">
      <c r="A104" t="s">
        <v>2200</v>
      </c>
      <c r="B104" t="s">
        <v>2201</v>
      </c>
      <c r="C104" t="s">
        <v>201</v>
      </c>
      <c r="D104" t="s">
        <v>2091</v>
      </c>
      <c r="E104" t="s">
        <v>2511</v>
      </c>
      <c r="F104" t="s">
        <v>197</v>
      </c>
      <c r="G104">
        <f>ROUND(astronomy_surfaceGravity[[#This Row],[value]],2)</f>
        <v>370</v>
      </c>
      <c r="H104" t="s">
        <v>2092</v>
      </c>
      <c r="I104" t="s">
        <v>16</v>
      </c>
      <c r="K104" s="3">
        <v>45375.898356481484</v>
      </c>
      <c r="L104" t="s">
        <v>1594</v>
      </c>
      <c r="M104">
        <f t="shared" si="1"/>
        <v>1</v>
      </c>
      <c r="N10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Delta Cancri astronomic object, in centimetre per square second?</v>
      </c>
    </row>
    <row r="105" spans="1:14" x14ac:dyDescent="0.3">
      <c r="A105" t="s">
        <v>2366</v>
      </c>
      <c r="B105" t="s">
        <v>2367</v>
      </c>
      <c r="C105" t="s">
        <v>201</v>
      </c>
      <c r="D105" t="s">
        <v>2091</v>
      </c>
      <c r="E105" t="s">
        <v>2511</v>
      </c>
      <c r="F105" t="s">
        <v>2148</v>
      </c>
      <c r="G105">
        <f>ROUND(astronomy_surfaceGravity[[#This Row],[value]],2)</f>
        <v>2700</v>
      </c>
      <c r="H105" t="s">
        <v>2092</v>
      </c>
      <c r="I105" t="s">
        <v>109</v>
      </c>
      <c r="K105" s="3">
        <v>45375.900509259256</v>
      </c>
      <c r="L105" t="s">
        <v>1594</v>
      </c>
      <c r="M105">
        <f t="shared" si="1"/>
        <v>1</v>
      </c>
      <c r="N10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Delta Centauri astronomic object, in centimetre per square second?</v>
      </c>
    </row>
    <row r="106" spans="1:14" x14ac:dyDescent="0.3">
      <c r="A106" t="s">
        <v>1643</v>
      </c>
      <c r="B106" t="s">
        <v>1644</v>
      </c>
      <c r="C106" t="s">
        <v>201</v>
      </c>
      <c r="D106" t="s">
        <v>2091</v>
      </c>
      <c r="E106" t="s">
        <v>2511</v>
      </c>
      <c r="F106" t="s">
        <v>42</v>
      </c>
      <c r="G106">
        <f>ROUND(astronomy_surfaceGravity[[#This Row],[value]],2)</f>
        <v>2950</v>
      </c>
      <c r="H106" t="s">
        <v>2092</v>
      </c>
      <c r="I106" t="s">
        <v>108</v>
      </c>
      <c r="K106" s="3">
        <v>45439.53125</v>
      </c>
      <c r="L106" t="s">
        <v>1594</v>
      </c>
      <c r="M106">
        <f t="shared" si="1"/>
        <v>1</v>
      </c>
      <c r="N10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Delta Herculis astronomic object, in centimetre per square second?</v>
      </c>
    </row>
    <row r="107" spans="1:14" x14ac:dyDescent="0.3">
      <c r="A107" t="s">
        <v>1598</v>
      </c>
      <c r="B107" t="s">
        <v>1599</v>
      </c>
      <c r="C107" t="s">
        <v>201</v>
      </c>
      <c r="D107" t="s">
        <v>2091</v>
      </c>
      <c r="E107" t="s">
        <v>2511</v>
      </c>
      <c r="F107" t="s">
        <v>103</v>
      </c>
      <c r="G107">
        <f>ROUND(astronomy_surfaceGravity[[#This Row],[value]],2)</f>
        <v>170</v>
      </c>
      <c r="H107" t="s">
        <v>2092</v>
      </c>
      <c r="I107" t="s">
        <v>109</v>
      </c>
      <c r="K107" s="3">
        <v>45638.961793981478</v>
      </c>
      <c r="L107" t="s">
        <v>1594</v>
      </c>
      <c r="M107">
        <f t="shared" si="1"/>
        <v>1</v>
      </c>
      <c r="N10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Delta Sagittarii astronomic object, in centimetre per square second?</v>
      </c>
    </row>
    <row r="108" spans="1:14" x14ac:dyDescent="0.3">
      <c r="A108" t="s">
        <v>1687</v>
      </c>
      <c r="B108" t="s">
        <v>1688</v>
      </c>
      <c r="C108" t="s">
        <v>201</v>
      </c>
      <c r="D108" t="s">
        <v>2091</v>
      </c>
      <c r="E108" t="s">
        <v>2511</v>
      </c>
      <c r="F108" t="s">
        <v>2114</v>
      </c>
      <c r="G108">
        <f>ROUND(astronomy_surfaceGravity[[#This Row],[value]],2)</f>
        <v>3160</v>
      </c>
      <c r="H108" t="s">
        <v>2092</v>
      </c>
      <c r="I108" t="s">
        <v>110</v>
      </c>
      <c r="K108" s="3">
        <v>45648.618981481479</v>
      </c>
      <c r="L108" t="s">
        <v>1594</v>
      </c>
      <c r="M108">
        <f t="shared" si="1"/>
        <v>1</v>
      </c>
      <c r="N10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Delta Scorpii astronomic object, in centimetre per square second?</v>
      </c>
    </row>
    <row r="109" spans="1:14" x14ac:dyDescent="0.3">
      <c r="A109" t="s">
        <v>1656</v>
      </c>
      <c r="B109" t="s">
        <v>1657</v>
      </c>
      <c r="C109" t="s">
        <v>201</v>
      </c>
      <c r="D109" t="s">
        <v>2091</v>
      </c>
      <c r="E109" t="s">
        <v>2511</v>
      </c>
      <c r="F109" t="s">
        <v>15</v>
      </c>
      <c r="G109">
        <f>ROUND(astronomy_surfaceGravity[[#This Row],[value]],2)</f>
        <v>6</v>
      </c>
      <c r="H109" t="s">
        <v>2092</v>
      </c>
      <c r="I109" t="s">
        <v>35</v>
      </c>
      <c r="K109" s="3">
        <v>45638.960509259261</v>
      </c>
      <c r="L109" t="s">
        <v>1594</v>
      </c>
      <c r="M109">
        <f t="shared" si="1"/>
        <v>1</v>
      </c>
      <c r="N10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Delta Virginis astronomic object, in centimetre per square second?</v>
      </c>
    </row>
    <row r="110" spans="1:14" x14ac:dyDescent="0.3">
      <c r="A110" t="s">
        <v>2347</v>
      </c>
      <c r="B110" t="s">
        <v>2348</v>
      </c>
      <c r="C110" t="s">
        <v>201</v>
      </c>
      <c r="D110" t="s">
        <v>2091</v>
      </c>
      <c r="E110" t="s">
        <v>2511</v>
      </c>
      <c r="F110" t="s">
        <v>2349</v>
      </c>
      <c r="G110">
        <f>ROUND(astronomy_surfaceGravity[[#This Row],[value]],2)</f>
        <v>192.3</v>
      </c>
      <c r="H110" t="s">
        <v>2092</v>
      </c>
      <c r="I110" t="s">
        <v>15</v>
      </c>
      <c r="K110" s="3">
        <v>45420.027905092589</v>
      </c>
      <c r="L110" t="s">
        <v>1594</v>
      </c>
      <c r="M110">
        <f t="shared" si="1"/>
        <v>1</v>
      </c>
      <c r="N11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Delta1 Gruis astronomic object, in centimetre per square second?</v>
      </c>
    </row>
    <row r="111" spans="1:14" x14ac:dyDescent="0.3">
      <c r="A111" t="s">
        <v>2253</v>
      </c>
      <c r="B111" t="s">
        <v>2254</v>
      </c>
      <c r="C111" t="s">
        <v>201</v>
      </c>
      <c r="D111" t="s">
        <v>2091</v>
      </c>
      <c r="E111" t="s">
        <v>2511</v>
      </c>
      <c r="F111" t="s">
        <v>2218</v>
      </c>
      <c r="G111">
        <f>ROUND(astronomy_surfaceGravity[[#This Row],[value]],2)</f>
        <v>51600</v>
      </c>
      <c r="H111" t="s">
        <v>2092</v>
      </c>
      <c r="I111" t="s">
        <v>39</v>
      </c>
      <c r="K111" s="3">
        <v>45654.768333333333</v>
      </c>
      <c r="L111" t="s">
        <v>1594</v>
      </c>
      <c r="M111">
        <f t="shared" si="1"/>
        <v>1</v>
      </c>
      <c r="N11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DT Virginis astronomic object, in centimetre per square second?</v>
      </c>
    </row>
    <row r="112" spans="1:14" x14ac:dyDescent="0.3">
      <c r="A112" t="s">
        <v>2327</v>
      </c>
      <c r="B112" t="s">
        <v>2328</v>
      </c>
      <c r="C112" t="s">
        <v>201</v>
      </c>
      <c r="D112" t="s">
        <v>2091</v>
      </c>
      <c r="E112" t="s">
        <v>2511</v>
      </c>
      <c r="F112" t="s">
        <v>131</v>
      </c>
      <c r="G112">
        <f>ROUND(astronomy_surfaceGravity[[#This Row],[value]],2)</f>
        <v>500</v>
      </c>
      <c r="H112" t="s">
        <v>2092</v>
      </c>
      <c r="I112" t="s">
        <v>146</v>
      </c>
      <c r="K112" s="3">
        <v>45375.899988425925</v>
      </c>
      <c r="L112" t="s">
        <v>1594</v>
      </c>
      <c r="M112">
        <f t="shared" si="1"/>
        <v>1</v>
      </c>
      <c r="N11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Epsilon Aquilae astronomic object, in centimetre per square second?</v>
      </c>
    </row>
    <row r="113" spans="1:14" x14ac:dyDescent="0.3">
      <c r="A113" t="s">
        <v>2123</v>
      </c>
      <c r="B113" t="s">
        <v>2124</v>
      </c>
      <c r="C113" t="s">
        <v>201</v>
      </c>
      <c r="D113" t="s">
        <v>2091</v>
      </c>
      <c r="E113" t="s">
        <v>2511</v>
      </c>
      <c r="F113" t="s">
        <v>2114</v>
      </c>
      <c r="G113">
        <f>ROUND(astronomy_surfaceGravity[[#This Row],[value]],2)</f>
        <v>3160</v>
      </c>
      <c r="H113" t="s">
        <v>2092</v>
      </c>
      <c r="I113" t="s">
        <v>109</v>
      </c>
      <c r="K113" s="3">
        <v>45314.025289351855</v>
      </c>
      <c r="L113" t="s">
        <v>1594</v>
      </c>
      <c r="M113">
        <f t="shared" si="1"/>
        <v>1</v>
      </c>
      <c r="N11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Epsilon Cassiopeiae astronomic object, in centimetre per square second?</v>
      </c>
    </row>
    <row r="114" spans="1:14" x14ac:dyDescent="0.3">
      <c r="A114" t="s">
        <v>2130</v>
      </c>
      <c r="B114" t="s">
        <v>2131</v>
      </c>
      <c r="C114" t="s">
        <v>201</v>
      </c>
      <c r="D114" t="s">
        <v>2091</v>
      </c>
      <c r="E114" t="s">
        <v>2511</v>
      </c>
      <c r="F114" t="s">
        <v>46</v>
      </c>
      <c r="G114">
        <f>ROUND(astronomy_surfaceGravity[[#This Row],[value]],2)</f>
        <v>550</v>
      </c>
      <c r="H114" t="s">
        <v>2092</v>
      </c>
      <c r="I114" t="s">
        <v>105</v>
      </c>
      <c r="K114" s="3">
        <v>45523.762685185182</v>
      </c>
      <c r="L114" t="s">
        <v>1594</v>
      </c>
      <c r="M114">
        <f t="shared" si="1"/>
        <v>1</v>
      </c>
      <c r="N11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Epsilon Cygni astronomic object, in centimetre per square second?</v>
      </c>
    </row>
    <row r="115" spans="1:14" x14ac:dyDescent="0.3">
      <c r="A115" t="s">
        <v>1901</v>
      </c>
      <c r="B115" t="s">
        <v>1902</v>
      </c>
      <c r="C115" t="s">
        <v>201</v>
      </c>
      <c r="D115" t="s">
        <v>2091</v>
      </c>
      <c r="E115" t="s">
        <v>2511</v>
      </c>
      <c r="F115" t="s">
        <v>2398</v>
      </c>
      <c r="G115">
        <f>ROUND(astronomy_surfaceGravity[[#This Row],[value]],2)</f>
        <v>440</v>
      </c>
      <c r="H115" t="s">
        <v>2092</v>
      </c>
      <c r="I115" t="s">
        <v>17</v>
      </c>
      <c r="K115" s="3">
        <v>45446.771932870368</v>
      </c>
      <c r="L115" t="s">
        <v>1594</v>
      </c>
      <c r="M115">
        <f t="shared" si="1"/>
        <v>1</v>
      </c>
      <c r="N11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Epsilon Draconis astronomic object, in centimetre per square second?</v>
      </c>
    </row>
    <row r="116" spans="1:14" x14ac:dyDescent="0.3">
      <c r="A116" t="s">
        <v>2364</v>
      </c>
      <c r="B116" t="s">
        <v>2365</v>
      </c>
      <c r="C116" t="s">
        <v>201</v>
      </c>
      <c r="D116" t="s">
        <v>2091</v>
      </c>
      <c r="E116" t="s">
        <v>2511</v>
      </c>
      <c r="F116" t="s">
        <v>144</v>
      </c>
      <c r="G116">
        <f>ROUND(astronomy_surfaceGravity[[#This Row],[value]],2)</f>
        <v>1000</v>
      </c>
      <c r="H116" t="s">
        <v>2092</v>
      </c>
      <c r="I116" t="s">
        <v>17</v>
      </c>
      <c r="K116" s="3">
        <v>45622.8518287037</v>
      </c>
      <c r="L116" t="s">
        <v>1594</v>
      </c>
      <c r="M116">
        <f t="shared" si="1"/>
        <v>1</v>
      </c>
      <c r="N11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Epsilon Hydrae astronomic object, in centimetre per square second?</v>
      </c>
    </row>
    <row r="117" spans="1:14" x14ac:dyDescent="0.3">
      <c r="A117" t="s">
        <v>1668</v>
      </c>
      <c r="B117" t="s">
        <v>1669</v>
      </c>
      <c r="C117" t="s">
        <v>201</v>
      </c>
      <c r="D117" t="s">
        <v>2091</v>
      </c>
      <c r="E117" t="s">
        <v>2511</v>
      </c>
      <c r="F117" t="s">
        <v>429</v>
      </c>
      <c r="G117">
        <f>ROUND(astronomy_surfaceGravity[[#This Row],[value]],2)</f>
        <v>148</v>
      </c>
      <c r="H117" t="s">
        <v>2092</v>
      </c>
      <c r="I117" t="s">
        <v>108</v>
      </c>
      <c r="K117" s="3">
        <v>45613.955590277779</v>
      </c>
      <c r="L117" t="s">
        <v>1594</v>
      </c>
      <c r="M117">
        <f t="shared" si="1"/>
        <v>1</v>
      </c>
      <c r="N11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Epsilon Leonis astronomic object, in centimetre per square second?</v>
      </c>
    </row>
    <row r="118" spans="1:14" x14ac:dyDescent="0.3">
      <c r="A118" t="s">
        <v>1636</v>
      </c>
      <c r="B118" t="s">
        <v>1637</v>
      </c>
      <c r="C118" t="s">
        <v>201</v>
      </c>
      <c r="D118" t="s">
        <v>2091</v>
      </c>
      <c r="E118" t="s">
        <v>2511</v>
      </c>
      <c r="F118" t="s">
        <v>2154</v>
      </c>
      <c r="G118">
        <f>ROUND(astronomy_surfaceGravity[[#This Row],[value]],2)</f>
        <v>13500</v>
      </c>
      <c r="H118" t="s">
        <v>2092</v>
      </c>
      <c r="I118" t="s">
        <v>28</v>
      </c>
      <c r="K118" s="3">
        <v>45658.742719907408</v>
      </c>
      <c r="L118" t="s">
        <v>1594</v>
      </c>
      <c r="M118">
        <f t="shared" si="1"/>
        <v>1</v>
      </c>
      <c r="N11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Epsilon Lupi astronomic object, in centimetre per square second?</v>
      </c>
    </row>
    <row r="119" spans="1:14" x14ac:dyDescent="0.3">
      <c r="A119" t="s">
        <v>1798</v>
      </c>
      <c r="B119" t="s">
        <v>1799</v>
      </c>
      <c r="C119" t="s">
        <v>201</v>
      </c>
      <c r="D119" t="s">
        <v>2091</v>
      </c>
      <c r="E119" t="s">
        <v>2511</v>
      </c>
      <c r="F119" t="s">
        <v>2216</v>
      </c>
      <c r="G119">
        <f>ROUND(astronomy_surfaceGravity[[#This Row],[value]],2)</f>
        <v>540</v>
      </c>
      <c r="H119" t="s">
        <v>2092</v>
      </c>
      <c r="I119" t="s">
        <v>110</v>
      </c>
      <c r="K119" s="3">
        <v>45453.307245370372</v>
      </c>
      <c r="L119" t="s">
        <v>1594</v>
      </c>
      <c r="M119">
        <f t="shared" si="1"/>
        <v>1</v>
      </c>
      <c r="N11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Epsilon Tauri astronomic object, in centimetre per square second?</v>
      </c>
    </row>
    <row r="120" spans="1:14" x14ac:dyDescent="0.3">
      <c r="A120" t="s">
        <v>2133</v>
      </c>
      <c r="B120" t="s">
        <v>2134</v>
      </c>
      <c r="C120" t="s">
        <v>201</v>
      </c>
      <c r="D120" t="s">
        <v>2091</v>
      </c>
      <c r="E120" t="s">
        <v>2511</v>
      </c>
      <c r="F120" t="s">
        <v>65</v>
      </c>
      <c r="G120">
        <f>ROUND(astronomy_surfaceGravity[[#This Row],[value]],2)</f>
        <v>70</v>
      </c>
      <c r="H120" t="s">
        <v>2092</v>
      </c>
      <c r="I120" t="s">
        <v>29</v>
      </c>
      <c r="K120" s="3">
        <v>45306.551770833335</v>
      </c>
      <c r="L120" t="s">
        <v>1594</v>
      </c>
      <c r="M120">
        <f t="shared" si="1"/>
        <v>1</v>
      </c>
      <c r="N12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Epsilon1 Arae astronomic object, in centimetre per square second?</v>
      </c>
    </row>
    <row r="121" spans="1:14" x14ac:dyDescent="0.3">
      <c r="A121" t="s">
        <v>2141</v>
      </c>
      <c r="B121" t="s">
        <v>2142</v>
      </c>
      <c r="C121" t="s">
        <v>201</v>
      </c>
      <c r="D121" t="s">
        <v>2091</v>
      </c>
      <c r="E121" t="s">
        <v>2511</v>
      </c>
      <c r="F121" t="s">
        <v>2140</v>
      </c>
      <c r="G121">
        <f>ROUND(astronomy_surfaceGravity[[#This Row],[value]],2)</f>
        <v>9000</v>
      </c>
      <c r="H121" t="s">
        <v>2092</v>
      </c>
      <c r="I121" t="s">
        <v>109</v>
      </c>
      <c r="K121" s="3">
        <v>45375.898182870369</v>
      </c>
      <c r="L121" t="s">
        <v>1594</v>
      </c>
      <c r="M121">
        <f t="shared" si="1"/>
        <v>1</v>
      </c>
      <c r="N12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Eta Centauri astronomic object, in centimetre per square second?</v>
      </c>
    </row>
    <row r="122" spans="1:14" x14ac:dyDescent="0.3">
      <c r="A122" t="s">
        <v>2389</v>
      </c>
      <c r="B122" t="s">
        <v>2390</v>
      </c>
      <c r="C122" t="s">
        <v>201</v>
      </c>
      <c r="D122" t="s">
        <v>2091</v>
      </c>
      <c r="E122" t="s">
        <v>2511</v>
      </c>
      <c r="F122" t="s">
        <v>2098</v>
      </c>
      <c r="G122">
        <f>ROUND(astronomy_surfaceGravity[[#This Row],[value]],2)</f>
        <v>10000</v>
      </c>
      <c r="H122" t="s">
        <v>2092</v>
      </c>
      <c r="I122" t="s">
        <v>39</v>
      </c>
      <c r="K122" s="3">
        <v>45486.469502314816</v>
      </c>
      <c r="L122" t="s">
        <v>1594</v>
      </c>
      <c r="M122">
        <f t="shared" si="1"/>
        <v>1</v>
      </c>
      <c r="N12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Eta Hydrae astronomic object, in centimetre per square second?</v>
      </c>
    </row>
    <row r="123" spans="1:14" x14ac:dyDescent="0.3">
      <c r="A123" t="s">
        <v>1650</v>
      </c>
      <c r="B123" t="s">
        <v>1651</v>
      </c>
      <c r="C123" t="s">
        <v>201</v>
      </c>
      <c r="D123" t="s">
        <v>2091</v>
      </c>
      <c r="E123" t="s">
        <v>2511</v>
      </c>
      <c r="F123" t="s">
        <v>96</v>
      </c>
      <c r="G123">
        <f>ROUND(astronomy_surfaceGravity[[#This Row],[value]],2)</f>
        <v>130</v>
      </c>
      <c r="H123" t="s">
        <v>2092</v>
      </c>
      <c r="I123" t="s">
        <v>128</v>
      </c>
      <c r="K123" s="3">
        <v>45613.999745370369</v>
      </c>
      <c r="L123" t="s">
        <v>1594</v>
      </c>
      <c r="M123">
        <f t="shared" si="1"/>
        <v>1</v>
      </c>
      <c r="N12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Eta Leonis astronomic object, in centimetre per square second?</v>
      </c>
    </row>
    <row r="124" spans="1:14" x14ac:dyDescent="0.3">
      <c r="A124" t="s">
        <v>2424</v>
      </c>
      <c r="B124" t="s">
        <v>2425</v>
      </c>
      <c r="C124" t="s">
        <v>201</v>
      </c>
      <c r="D124" t="s">
        <v>2091</v>
      </c>
      <c r="E124" t="s">
        <v>2511</v>
      </c>
      <c r="F124" t="s">
        <v>2098</v>
      </c>
      <c r="G124">
        <f>ROUND(astronomy_surfaceGravity[[#This Row],[value]],2)</f>
        <v>10000</v>
      </c>
      <c r="H124" t="s">
        <v>2092</v>
      </c>
      <c r="I124" t="s">
        <v>18</v>
      </c>
      <c r="K124" s="3">
        <v>45607.422407407408</v>
      </c>
      <c r="L124" t="s">
        <v>1594</v>
      </c>
      <c r="M124">
        <f t="shared" si="1"/>
        <v>1</v>
      </c>
      <c r="N12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Eta Phoenicis astronomic object, in centimetre per square second?</v>
      </c>
    </row>
    <row r="125" spans="1:14" x14ac:dyDescent="0.3">
      <c r="A125" t="s">
        <v>1821</v>
      </c>
      <c r="B125" t="s">
        <v>1822</v>
      </c>
      <c r="C125" t="s">
        <v>201</v>
      </c>
      <c r="D125" t="s">
        <v>2091</v>
      </c>
      <c r="E125" t="s">
        <v>2511</v>
      </c>
      <c r="F125" t="s">
        <v>2231</v>
      </c>
      <c r="G125">
        <f>ROUND(astronomy_surfaceGravity[[#This Row],[value]],2)</f>
        <v>562</v>
      </c>
      <c r="H125" t="s">
        <v>2092</v>
      </c>
      <c r="I125" t="s">
        <v>26</v>
      </c>
      <c r="K125" s="3">
        <v>45482.729872685188</v>
      </c>
      <c r="L125" t="s">
        <v>1594</v>
      </c>
      <c r="M125">
        <f t="shared" si="1"/>
        <v>1</v>
      </c>
      <c r="N12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Eta2 Hydri astronomic object, in centimetre per square second?</v>
      </c>
    </row>
    <row r="126" spans="1:14" x14ac:dyDescent="0.3">
      <c r="A126" t="s">
        <v>2453</v>
      </c>
      <c r="B126" t="s">
        <v>2454</v>
      </c>
      <c r="C126" t="s">
        <v>201</v>
      </c>
      <c r="D126" t="s">
        <v>2091</v>
      </c>
      <c r="E126" t="s">
        <v>2511</v>
      </c>
      <c r="F126" t="s">
        <v>155</v>
      </c>
      <c r="G126">
        <f>ROUND(astronomy_surfaceGravity[[#This Row],[value]],2)</f>
        <v>1950</v>
      </c>
      <c r="H126" t="s">
        <v>2092</v>
      </c>
      <c r="I126" t="s">
        <v>15</v>
      </c>
      <c r="K126" s="3">
        <v>45613.035983796297</v>
      </c>
      <c r="L126" t="s">
        <v>1594</v>
      </c>
      <c r="M126">
        <f t="shared" si="1"/>
        <v>1</v>
      </c>
      <c r="N12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FW Canis Majoris astronomic object, in centimetre per square second?</v>
      </c>
    </row>
    <row r="127" spans="1:14" x14ac:dyDescent="0.3">
      <c r="A127" t="s">
        <v>2441</v>
      </c>
      <c r="B127" t="s">
        <v>2442</v>
      </c>
      <c r="C127" t="s">
        <v>201</v>
      </c>
      <c r="D127" t="s">
        <v>2091</v>
      </c>
      <c r="E127" t="s">
        <v>2511</v>
      </c>
      <c r="F127" t="s">
        <v>2114</v>
      </c>
      <c r="G127">
        <f>ROUND(astronomy_surfaceGravity[[#This Row],[value]],2)</f>
        <v>3160</v>
      </c>
      <c r="H127" t="s">
        <v>2092</v>
      </c>
      <c r="I127" t="s">
        <v>108</v>
      </c>
      <c r="K127" s="3">
        <v>45375.901736111111</v>
      </c>
      <c r="L127" t="s">
        <v>1594</v>
      </c>
      <c r="M127">
        <f t="shared" si="1"/>
        <v>1</v>
      </c>
      <c r="N12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Gamma Arae astronomic object, in centimetre per square second?</v>
      </c>
    </row>
    <row r="128" spans="1:14" x14ac:dyDescent="0.3">
      <c r="A128" t="s">
        <v>2143</v>
      </c>
      <c r="B128" t="s">
        <v>2144</v>
      </c>
      <c r="C128" t="s">
        <v>201</v>
      </c>
      <c r="D128" t="s">
        <v>2091</v>
      </c>
      <c r="E128" t="s">
        <v>2511</v>
      </c>
      <c r="F128" t="s">
        <v>2145</v>
      </c>
      <c r="G128">
        <f>ROUND(astronomy_surfaceGravity[[#This Row],[value]],2)</f>
        <v>5500</v>
      </c>
      <c r="H128" t="s">
        <v>2092</v>
      </c>
      <c r="I128" t="s">
        <v>109</v>
      </c>
      <c r="K128" s="3">
        <v>45615.604872685188</v>
      </c>
      <c r="L128" t="s">
        <v>1594</v>
      </c>
      <c r="M128">
        <f t="shared" si="1"/>
        <v>1</v>
      </c>
      <c r="N12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Gamma Boötis astronomic object, in centimetre per square second?</v>
      </c>
    </row>
    <row r="129" spans="1:14" x14ac:dyDescent="0.3">
      <c r="A129" t="s">
        <v>2181</v>
      </c>
      <c r="B129" t="s">
        <v>2182</v>
      </c>
      <c r="C129" t="s">
        <v>201</v>
      </c>
      <c r="D129" t="s">
        <v>2091</v>
      </c>
      <c r="E129" t="s">
        <v>2511</v>
      </c>
      <c r="F129" t="s">
        <v>2183</v>
      </c>
      <c r="G129">
        <f>ROUND(astronomy_surfaceGravity[[#This Row],[value]],2)</f>
        <v>9100</v>
      </c>
      <c r="H129" t="s">
        <v>2092</v>
      </c>
      <c r="I129" t="s">
        <v>35</v>
      </c>
      <c r="K129" s="3">
        <v>45542.83289351852</v>
      </c>
      <c r="L129" t="s">
        <v>1594</v>
      </c>
      <c r="M129">
        <f t="shared" si="1"/>
        <v>1</v>
      </c>
      <c r="N12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Gamma Ceti astronomic object, in centimetre per square second?</v>
      </c>
    </row>
    <row r="130" spans="1:14" x14ac:dyDescent="0.3">
      <c r="A130" t="s">
        <v>1682</v>
      </c>
      <c r="B130" t="s">
        <v>1683</v>
      </c>
      <c r="C130" t="s">
        <v>201</v>
      </c>
      <c r="D130" t="s">
        <v>2091</v>
      </c>
      <c r="E130" t="s">
        <v>2511</v>
      </c>
      <c r="F130" t="s">
        <v>93</v>
      </c>
      <c r="G130">
        <f>ROUND(astronomy_surfaceGravity[[#This Row],[value]],2)</f>
        <v>58</v>
      </c>
      <c r="H130" t="s">
        <v>2092</v>
      </c>
      <c r="I130" t="s">
        <v>22</v>
      </c>
      <c r="K130" s="3">
        <v>45645.629687499997</v>
      </c>
      <c r="L130" t="s">
        <v>1594</v>
      </c>
      <c r="M130">
        <f t="shared" ref="M130:M193" si="2">COUNTIF(B:B,B130)</f>
        <v>1</v>
      </c>
      <c r="N13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Gamma Draconis astronomic object, in centimetre per square second?</v>
      </c>
    </row>
    <row r="131" spans="1:14" x14ac:dyDescent="0.3">
      <c r="A131" t="s">
        <v>1780</v>
      </c>
      <c r="B131" t="s">
        <v>1781</v>
      </c>
      <c r="C131" t="s">
        <v>201</v>
      </c>
      <c r="D131" t="s">
        <v>2091</v>
      </c>
      <c r="E131" t="s">
        <v>2511</v>
      </c>
      <c r="F131" t="s">
        <v>2379</v>
      </c>
      <c r="G131">
        <f>ROUND(astronomy_surfaceGravity[[#This Row],[value]],2)</f>
        <v>4800</v>
      </c>
      <c r="H131" t="s">
        <v>2092</v>
      </c>
      <c r="I131" t="s">
        <v>124</v>
      </c>
      <c r="K131" s="3">
        <v>45488.31554398148</v>
      </c>
      <c r="L131" t="s">
        <v>1594</v>
      </c>
      <c r="M131">
        <f t="shared" si="2"/>
        <v>1</v>
      </c>
      <c r="N13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Gamma Lyrae astronomic object, in centimetre per square second?</v>
      </c>
    </row>
    <row r="132" spans="1:14" x14ac:dyDescent="0.3">
      <c r="A132" t="s">
        <v>2138</v>
      </c>
      <c r="B132" t="s">
        <v>2139</v>
      </c>
      <c r="C132" t="s">
        <v>201</v>
      </c>
      <c r="D132" t="s">
        <v>2091</v>
      </c>
      <c r="E132" t="s">
        <v>2511</v>
      </c>
      <c r="F132" t="s">
        <v>143</v>
      </c>
      <c r="G132">
        <f>ROUND(astronomy_surfaceGravity[[#This Row],[value]],2)</f>
        <v>340</v>
      </c>
      <c r="H132" t="s">
        <v>2092</v>
      </c>
      <c r="I132" t="s">
        <v>30</v>
      </c>
      <c r="K132" s="3">
        <v>45390.477662037039</v>
      </c>
      <c r="L132" t="s">
        <v>1594</v>
      </c>
      <c r="M132">
        <f t="shared" si="2"/>
        <v>1</v>
      </c>
      <c r="N13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Gamma Piscium astronomic object, in centimetre per square second?</v>
      </c>
    </row>
    <row r="133" spans="1:14" x14ac:dyDescent="0.3">
      <c r="A133" t="s">
        <v>1828</v>
      </c>
      <c r="B133" t="s">
        <v>1829</v>
      </c>
      <c r="C133" t="s">
        <v>201</v>
      </c>
      <c r="D133" t="s">
        <v>2091</v>
      </c>
      <c r="E133" t="s">
        <v>2511</v>
      </c>
      <c r="F133" t="s">
        <v>2175</v>
      </c>
      <c r="G133">
        <f>ROUND(astronomy_surfaceGravity[[#This Row],[value]],2)</f>
        <v>55000</v>
      </c>
      <c r="H133" t="s">
        <v>2092</v>
      </c>
      <c r="I133" t="s">
        <v>28</v>
      </c>
      <c r="K133" s="3">
        <v>45445.982002314813</v>
      </c>
      <c r="L133" t="s">
        <v>1594</v>
      </c>
      <c r="M133">
        <f t="shared" si="2"/>
        <v>1</v>
      </c>
      <c r="N13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Gliese 146 astronomic object, in centimetre per square second?</v>
      </c>
    </row>
    <row r="134" spans="1:14" x14ac:dyDescent="0.3">
      <c r="A134" t="s">
        <v>1641</v>
      </c>
      <c r="B134" t="s">
        <v>1642</v>
      </c>
      <c r="C134" t="s">
        <v>201</v>
      </c>
      <c r="D134" t="s">
        <v>2091</v>
      </c>
      <c r="E134" t="s">
        <v>2511</v>
      </c>
      <c r="F134" t="s">
        <v>2329</v>
      </c>
      <c r="G134">
        <f>ROUND(astronomy_surfaceGravity[[#This Row],[value]],2)</f>
        <v>74000</v>
      </c>
      <c r="H134" t="s">
        <v>2092</v>
      </c>
      <c r="I134" t="s">
        <v>26</v>
      </c>
      <c r="K134" s="3">
        <v>45616.537858796299</v>
      </c>
      <c r="L134" t="s">
        <v>1594</v>
      </c>
      <c r="M134">
        <f t="shared" si="2"/>
        <v>1</v>
      </c>
      <c r="N13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Gliese 163 astronomic object, in centimetre per square second?</v>
      </c>
    </row>
    <row r="135" spans="1:14" x14ac:dyDescent="0.3">
      <c r="A135" t="s">
        <v>2394</v>
      </c>
      <c r="B135" t="s">
        <v>2395</v>
      </c>
      <c r="C135" t="s">
        <v>201</v>
      </c>
      <c r="D135" t="s">
        <v>2091</v>
      </c>
      <c r="E135" t="s">
        <v>2511</v>
      </c>
      <c r="F135" t="s">
        <v>2175</v>
      </c>
      <c r="G135">
        <f>ROUND(astronomy_surfaceGravity[[#This Row],[value]],2)</f>
        <v>55000</v>
      </c>
      <c r="H135" t="s">
        <v>2092</v>
      </c>
      <c r="I135" t="s">
        <v>20</v>
      </c>
      <c r="K135" s="3">
        <v>45453.300752314812</v>
      </c>
      <c r="L135" t="s">
        <v>1594</v>
      </c>
      <c r="M135">
        <f t="shared" si="2"/>
        <v>1</v>
      </c>
      <c r="N13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Gliese 221 astronomic object, in centimetre per square second?</v>
      </c>
    </row>
    <row r="136" spans="1:14" x14ac:dyDescent="0.3">
      <c r="A136" t="s">
        <v>2407</v>
      </c>
      <c r="B136" t="s">
        <v>2408</v>
      </c>
      <c r="C136" t="s">
        <v>201</v>
      </c>
      <c r="D136" t="s">
        <v>2091</v>
      </c>
      <c r="E136" t="s">
        <v>2511</v>
      </c>
      <c r="F136" t="s">
        <v>2409</v>
      </c>
      <c r="G136">
        <f>ROUND(astronomy_surfaceGravity[[#This Row],[value]],2)</f>
        <v>62000</v>
      </c>
      <c r="H136" t="s">
        <v>2092</v>
      </c>
      <c r="I136" t="s">
        <v>39</v>
      </c>
      <c r="K136" s="3">
        <v>45453.314930555556</v>
      </c>
      <c r="L136" t="s">
        <v>1594</v>
      </c>
      <c r="M136">
        <f t="shared" si="2"/>
        <v>1</v>
      </c>
      <c r="N13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Gliese 649 astronomic object, in centimetre per square second?</v>
      </c>
    </row>
    <row r="137" spans="1:14" x14ac:dyDescent="0.3">
      <c r="A137" t="s">
        <v>1810</v>
      </c>
      <c r="B137" t="s">
        <v>1811</v>
      </c>
      <c r="C137" t="s">
        <v>201</v>
      </c>
      <c r="D137" t="s">
        <v>2091</v>
      </c>
      <c r="E137" t="s">
        <v>2511</v>
      </c>
      <c r="F137" t="s">
        <v>2224</v>
      </c>
      <c r="G137">
        <f>ROUND(astronomy_surfaceGravity[[#This Row],[value]],2)</f>
        <v>72300</v>
      </c>
      <c r="H137" t="s">
        <v>2092</v>
      </c>
      <c r="I137" t="s">
        <v>16</v>
      </c>
      <c r="K137" s="3">
        <v>45453.315370370372</v>
      </c>
      <c r="L137" t="s">
        <v>1594</v>
      </c>
      <c r="M137">
        <f t="shared" si="2"/>
        <v>1</v>
      </c>
      <c r="N13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Gliese 687 astronomic object, in centimetre per square second?</v>
      </c>
    </row>
    <row r="138" spans="1:14" x14ac:dyDescent="0.3">
      <c r="A138" t="s">
        <v>1986</v>
      </c>
      <c r="B138" t="s">
        <v>1987</v>
      </c>
      <c r="C138" t="s">
        <v>201</v>
      </c>
      <c r="D138" t="s">
        <v>2091</v>
      </c>
      <c r="E138" t="s">
        <v>2511</v>
      </c>
      <c r="F138" t="s">
        <v>2391</v>
      </c>
      <c r="G138">
        <f>ROUND(astronomy_surfaceGravity[[#This Row],[value]],2)</f>
        <v>29200</v>
      </c>
      <c r="H138" t="s">
        <v>2092</v>
      </c>
      <c r="I138" t="s">
        <v>30</v>
      </c>
      <c r="K138" s="3">
        <v>45610.589386574073</v>
      </c>
      <c r="L138" t="s">
        <v>1594</v>
      </c>
      <c r="M138">
        <f t="shared" si="2"/>
        <v>1</v>
      </c>
      <c r="N13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Gliese 758 astronomic object, in centimetre per square second?</v>
      </c>
    </row>
    <row r="139" spans="1:14" x14ac:dyDescent="0.3">
      <c r="A139" t="s">
        <v>1745</v>
      </c>
      <c r="B139" t="s">
        <v>1746</v>
      </c>
      <c r="C139" t="s">
        <v>201</v>
      </c>
      <c r="D139" t="s">
        <v>2091</v>
      </c>
      <c r="E139" t="s">
        <v>2511</v>
      </c>
      <c r="F139" t="s">
        <v>2419</v>
      </c>
      <c r="G139">
        <f>ROUND(astronomy_surfaceGravity[[#This Row],[value]],2)</f>
        <v>19860</v>
      </c>
      <c r="H139" t="s">
        <v>2092</v>
      </c>
      <c r="I139" t="s">
        <v>16</v>
      </c>
      <c r="K139" s="3">
        <v>45610.694062499999</v>
      </c>
      <c r="L139" t="s">
        <v>1594</v>
      </c>
      <c r="M139">
        <f t="shared" si="2"/>
        <v>1</v>
      </c>
      <c r="N13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Gliese 777 astronomic object, in centimetre per square second?</v>
      </c>
    </row>
    <row r="140" spans="1:14" x14ac:dyDescent="0.3">
      <c r="A140" t="s">
        <v>1839</v>
      </c>
      <c r="B140" t="s">
        <v>1840</v>
      </c>
      <c r="C140" t="s">
        <v>201</v>
      </c>
      <c r="D140" t="s">
        <v>2091</v>
      </c>
      <c r="E140" t="s">
        <v>2511</v>
      </c>
      <c r="F140" t="s">
        <v>2255</v>
      </c>
      <c r="G140">
        <f>ROUND(astronomy_surfaceGravity[[#This Row],[value]],2)</f>
        <v>63000</v>
      </c>
      <c r="H140" t="s">
        <v>2092</v>
      </c>
      <c r="I140" t="s">
        <v>112</v>
      </c>
      <c r="K140" s="3">
        <v>45636.552129629628</v>
      </c>
      <c r="L140" t="s">
        <v>1594</v>
      </c>
      <c r="M140">
        <f t="shared" si="2"/>
        <v>1</v>
      </c>
      <c r="N14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Gliese 832 astronomic object, in centimetre per square second?</v>
      </c>
    </row>
    <row r="141" spans="1:14" x14ac:dyDescent="0.3">
      <c r="A141" t="s">
        <v>1898</v>
      </c>
      <c r="B141" t="s">
        <v>1899</v>
      </c>
      <c r="C141" t="s">
        <v>201</v>
      </c>
      <c r="D141" t="s">
        <v>2091</v>
      </c>
      <c r="E141" t="s">
        <v>2511</v>
      </c>
      <c r="F141" t="s">
        <v>2278</v>
      </c>
      <c r="G141">
        <f>ROUND(astronomy_surfaceGravity[[#This Row],[value]],2)</f>
        <v>61800</v>
      </c>
      <c r="H141" t="s">
        <v>2092</v>
      </c>
      <c r="I141" t="s">
        <v>128</v>
      </c>
      <c r="K141" s="3">
        <v>45453.315798611111</v>
      </c>
      <c r="L141" t="s">
        <v>1594</v>
      </c>
      <c r="M141">
        <f t="shared" si="2"/>
        <v>1</v>
      </c>
      <c r="N14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Gliese 849 astronomic object, in centimetre per square second?</v>
      </c>
    </row>
    <row r="142" spans="1:14" x14ac:dyDescent="0.3">
      <c r="A142" t="s">
        <v>1763</v>
      </c>
      <c r="B142" t="s">
        <v>1764</v>
      </c>
      <c r="C142" t="s">
        <v>201</v>
      </c>
      <c r="D142" t="s">
        <v>2091</v>
      </c>
      <c r="E142" t="s">
        <v>2511</v>
      </c>
      <c r="F142" t="s">
        <v>2287</v>
      </c>
      <c r="G142">
        <f>ROUND(astronomy_surfaceGravity[[#This Row],[value]],2)</f>
        <v>75000</v>
      </c>
      <c r="H142" t="s">
        <v>2092</v>
      </c>
      <c r="I142" t="s">
        <v>168</v>
      </c>
      <c r="K142" s="3">
        <v>45612.025856481479</v>
      </c>
      <c r="L142" t="s">
        <v>1594</v>
      </c>
      <c r="M142">
        <f t="shared" si="2"/>
        <v>1</v>
      </c>
      <c r="N14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Gliese 876 astronomic object, in centimetre per square second?</v>
      </c>
    </row>
    <row r="143" spans="1:14" x14ac:dyDescent="0.3">
      <c r="A143" t="s">
        <v>2472</v>
      </c>
      <c r="B143" t="s">
        <v>2473</v>
      </c>
      <c r="C143" t="s">
        <v>201</v>
      </c>
      <c r="D143" t="s">
        <v>2091</v>
      </c>
      <c r="E143" t="s">
        <v>2511</v>
      </c>
      <c r="F143" t="s">
        <v>2474</v>
      </c>
      <c r="G143">
        <f>ROUND(astronomy_surfaceGravity[[#This Row],[value]],2)</f>
        <v>50000</v>
      </c>
      <c r="H143" t="s">
        <v>2092</v>
      </c>
      <c r="I143" t="s">
        <v>128</v>
      </c>
      <c r="K143" s="3">
        <v>45613.438391203701</v>
      </c>
      <c r="L143" t="s">
        <v>1594</v>
      </c>
      <c r="M143">
        <f t="shared" si="2"/>
        <v>1</v>
      </c>
      <c r="N14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Groombridge 1618 astronomic object, in centimetre per square second?</v>
      </c>
    </row>
    <row r="144" spans="1:14" x14ac:dyDescent="0.3">
      <c r="A144" t="s">
        <v>1845</v>
      </c>
      <c r="B144" t="s">
        <v>1846</v>
      </c>
      <c r="C144" t="s">
        <v>201</v>
      </c>
      <c r="D144" t="s">
        <v>2091</v>
      </c>
      <c r="E144" t="s">
        <v>2511</v>
      </c>
      <c r="F144" t="s">
        <v>2219</v>
      </c>
      <c r="G144">
        <f>ROUND(astronomy_surfaceGravity[[#This Row],[value]],2)</f>
        <v>23000</v>
      </c>
      <c r="H144" t="s">
        <v>2092</v>
      </c>
      <c r="I144" t="s">
        <v>29</v>
      </c>
      <c r="K144" s="3">
        <v>45615.068148148152</v>
      </c>
      <c r="L144" t="s">
        <v>1594</v>
      </c>
      <c r="M144">
        <f t="shared" si="2"/>
        <v>1</v>
      </c>
      <c r="N14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HD 125612 astronomic object, in centimetre per square second?</v>
      </c>
    </row>
    <row r="145" spans="1:14" x14ac:dyDescent="0.3">
      <c r="A145" t="s">
        <v>2311</v>
      </c>
      <c r="B145" t="s">
        <v>2312</v>
      </c>
      <c r="C145" t="s">
        <v>201</v>
      </c>
      <c r="D145" t="s">
        <v>2091</v>
      </c>
      <c r="E145" t="s">
        <v>2511</v>
      </c>
      <c r="F145" t="s">
        <v>2313</v>
      </c>
      <c r="G145">
        <f>ROUND(astronomy_surfaceGravity[[#This Row],[value]],2)</f>
        <v>16000</v>
      </c>
      <c r="H145" t="s">
        <v>2092</v>
      </c>
      <c r="I145" t="s">
        <v>18</v>
      </c>
      <c r="K145" s="3">
        <v>45657.840717592589</v>
      </c>
      <c r="L145" t="s">
        <v>1594</v>
      </c>
      <c r="M145">
        <f t="shared" si="2"/>
        <v>1</v>
      </c>
      <c r="N14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HD 141569 astronomic object, in centimetre per square second?</v>
      </c>
    </row>
    <row r="146" spans="1:14" x14ac:dyDescent="0.3">
      <c r="A146" t="s">
        <v>2322</v>
      </c>
      <c r="B146" t="s">
        <v>2323</v>
      </c>
      <c r="C146" t="s">
        <v>201</v>
      </c>
      <c r="D146" t="s">
        <v>2091</v>
      </c>
      <c r="E146" t="s">
        <v>2511</v>
      </c>
      <c r="F146" t="s">
        <v>2105</v>
      </c>
      <c r="G146">
        <f>ROUND(astronomy_surfaceGravity[[#This Row],[value]],2)</f>
        <v>21400</v>
      </c>
      <c r="H146" t="s">
        <v>2092</v>
      </c>
      <c r="I146" t="s">
        <v>39</v>
      </c>
      <c r="K146" s="3">
        <v>45611.093969907408</v>
      </c>
      <c r="L146" t="s">
        <v>1594</v>
      </c>
      <c r="M146">
        <f t="shared" si="2"/>
        <v>1</v>
      </c>
      <c r="N14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HD 187123 astronomic object, in centimetre per square second?</v>
      </c>
    </row>
    <row r="147" spans="1:14" x14ac:dyDescent="0.3">
      <c r="A147" t="s">
        <v>1774</v>
      </c>
      <c r="B147" t="s">
        <v>1775</v>
      </c>
      <c r="C147" t="s">
        <v>201</v>
      </c>
      <c r="D147" t="s">
        <v>2091</v>
      </c>
      <c r="E147" t="s">
        <v>2511</v>
      </c>
      <c r="F147" t="s">
        <v>2354</v>
      </c>
      <c r="G147">
        <f>ROUND(astronomy_surfaceGravity[[#This Row],[value]],2)</f>
        <v>37600</v>
      </c>
      <c r="H147" t="s">
        <v>2092</v>
      </c>
      <c r="I147" t="s">
        <v>16</v>
      </c>
      <c r="K147" s="3">
        <v>45612.02542824074</v>
      </c>
      <c r="L147" t="s">
        <v>1594</v>
      </c>
      <c r="M147">
        <f t="shared" si="2"/>
        <v>1</v>
      </c>
      <c r="N14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HD 219134 astronomic object, in centimetre per square second?</v>
      </c>
    </row>
    <row r="148" spans="1:14" x14ac:dyDescent="0.3">
      <c r="A148" t="s">
        <v>1630</v>
      </c>
      <c r="B148" t="s">
        <v>1631</v>
      </c>
      <c r="C148" t="s">
        <v>201</v>
      </c>
      <c r="D148" t="s">
        <v>2091</v>
      </c>
      <c r="E148" t="s">
        <v>2511</v>
      </c>
      <c r="F148" t="s">
        <v>2149</v>
      </c>
      <c r="G148">
        <f>ROUND(astronomy_surfaceGravity[[#This Row],[value]],2)</f>
        <v>23400</v>
      </c>
      <c r="H148" t="s">
        <v>2092</v>
      </c>
      <c r="I148" t="s">
        <v>128</v>
      </c>
      <c r="K148" s="3">
        <v>45657.842372685183</v>
      </c>
      <c r="L148" t="s">
        <v>1594</v>
      </c>
      <c r="M148">
        <f t="shared" si="2"/>
        <v>1</v>
      </c>
      <c r="N14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HD 37124 astronomic object, in centimetre per square second?</v>
      </c>
    </row>
    <row r="149" spans="1:14" x14ac:dyDescent="0.3">
      <c r="A149" t="s">
        <v>2438</v>
      </c>
      <c r="B149" t="s">
        <v>2439</v>
      </c>
      <c r="C149" t="s">
        <v>201</v>
      </c>
      <c r="D149" t="s">
        <v>2091</v>
      </c>
      <c r="E149" t="s">
        <v>2511</v>
      </c>
      <c r="F149" t="s">
        <v>2440</v>
      </c>
      <c r="G149">
        <f>ROUND(astronomy_surfaceGravity[[#This Row],[value]],2)</f>
        <v>14000</v>
      </c>
      <c r="H149" t="s">
        <v>2092</v>
      </c>
      <c r="I149" t="s">
        <v>39</v>
      </c>
      <c r="K149" s="3">
        <v>45613.044571759259</v>
      </c>
      <c r="L149" t="s">
        <v>1594</v>
      </c>
      <c r="M149">
        <f t="shared" si="2"/>
        <v>1</v>
      </c>
      <c r="N14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HD 4203 astronomic object, in centimetre per square second?</v>
      </c>
    </row>
    <row r="150" spans="1:14" x14ac:dyDescent="0.3">
      <c r="A150" t="s">
        <v>2357</v>
      </c>
      <c r="B150" t="s">
        <v>2358</v>
      </c>
      <c r="C150" t="s">
        <v>201</v>
      </c>
      <c r="D150" t="s">
        <v>2091</v>
      </c>
      <c r="E150" t="s">
        <v>2511</v>
      </c>
      <c r="F150" t="s">
        <v>2359</v>
      </c>
      <c r="G150">
        <f>ROUND(astronomy_surfaceGravity[[#This Row],[value]],2)</f>
        <v>24000</v>
      </c>
      <c r="H150" t="s">
        <v>2092</v>
      </c>
      <c r="I150" t="s">
        <v>27</v>
      </c>
      <c r="K150" s="3">
        <v>45620.478090277778</v>
      </c>
      <c r="L150" t="s">
        <v>1594</v>
      </c>
      <c r="M150">
        <f t="shared" si="2"/>
        <v>1</v>
      </c>
      <c r="N15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HD 45184 astronomic object, in centimetre per square second?</v>
      </c>
    </row>
    <row r="151" spans="1:14" x14ac:dyDescent="0.3">
      <c r="A151" t="s">
        <v>2337</v>
      </c>
      <c r="B151" t="s">
        <v>2338</v>
      </c>
      <c r="C151" t="s">
        <v>201</v>
      </c>
      <c r="D151" t="s">
        <v>2091</v>
      </c>
      <c r="E151" t="s">
        <v>2511</v>
      </c>
      <c r="F151" t="s">
        <v>2339</v>
      </c>
      <c r="G151">
        <f>ROUND(astronomy_surfaceGravity[[#This Row],[value]],2)</f>
        <v>1260</v>
      </c>
      <c r="H151" t="s">
        <v>2092</v>
      </c>
      <c r="I151" t="s">
        <v>15</v>
      </c>
      <c r="K151" s="3">
        <v>45620.478495370371</v>
      </c>
      <c r="L151" t="s">
        <v>1594</v>
      </c>
      <c r="M151">
        <f t="shared" si="2"/>
        <v>1</v>
      </c>
      <c r="N15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HD 47366 astronomic object, in centimetre per square second?</v>
      </c>
    </row>
    <row r="152" spans="1:14" x14ac:dyDescent="0.3">
      <c r="A152" t="s">
        <v>2490</v>
      </c>
      <c r="B152" t="s">
        <v>2491</v>
      </c>
      <c r="C152" t="s">
        <v>201</v>
      </c>
      <c r="D152" t="s">
        <v>2091</v>
      </c>
      <c r="E152" t="s">
        <v>2511</v>
      </c>
      <c r="F152" t="s">
        <v>2492</v>
      </c>
      <c r="G152">
        <f>ROUND(astronomy_surfaceGravity[[#This Row],[value]],2)</f>
        <v>1550</v>
      </c>
      <c r="H152" t="s">
        <v>2092</v>
      </c>
      <c r="I152" t="s">
        <v>15</v>
      </c>
      <c r="K152" s="3">
        <v>45620.395833333336</v>
      </c>
      <c r="L152" t="s">
        <v>1594</v>
      </c>
      <c r="M152">
        <f t="shared" si="2"/>
        <v>1</v>
      </c>
      <c r="N15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HD 5608 astronomic object, in centimetre per square second?</v>
      </c>
    </row>
    <row r="153" spans="1:14" x14ac:dyDescent="0.3">
      <c r="A153" t="s">
        <v>2211</v>
      </c>
      <c r="B153" t="s">
        <v>2212</v>
      </c>
      <c r="C153" t="s">
        <v>201</v>
      </c>
      <c r="D153" t="s">
        <v>2091</v>
      </c>
      <c r="E153" t="s">
        <v>2511</v>
      </c>
      <c r="F153" t="s">
        <v>2213</v>
      </c>
      <c r="G153">
        <f>ROUND(astronomy_surfaceGravity[[#This Row],[value]],2)</f>
        <v>76000</v>
      </c>
      <c r="H153" t="s">
        <v>2092</v>
      </c>
      <c r="I153" t="s">
        <v>20</v>
      </c>
      <c r="K153" s="3">
        <v>45648.27134259259</v>
      </c>
      <c r="L153" t="s">
        <v>1594</v>
      </c>
      <c r="M153">
        <f t="shared" si="2"/>
        <v>1</v>
      </c>
      <c r="N15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HIP 57050 astronomic object, in centimetre per square second?</v>
      </c>
    </row>
    <row r="154" spans="1:14" x14ac:dyDescent="0.3">
      <c r="A154" t="s">
        <v>2355</v>
      </c>
      <c r="B154" t="s">
        <v>2356</v>
      </c>
      <c r="C154" t="s">
        <v>201</v>
      </c>
      <c r="D154" t="s">
        <v>2091</v>
      </c>
      <c r="E154" t="s">
        <v>2511</v>
      </c>
      <c r="F154" t="s">
        <v>170</v>
      </c>
      <c r="G154">
        <f>ROUND(astronomy_surfaceGravity[[#This Row],[value]],2)</f>
        <v>350</v>
      </c>
      <c r="H154" t="s">
        <v>2092</v>
      </c>
      <c r="I154" t="s">
        <v>27</v>
      </c>
      <c r="K154" s="3">
        <v>45622.850960648146</v>
      </c>
      <c r="L154" t="s">
        <v>1594</v>
      </c>
      <c r="M154">
        <f t="shared" si="2"/>
        <v>1</v>
      </c>
      <c r="N15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I Hydrae astronomic object, in centimetre per square second?</v>
      </c>
    </row>
    <row r="155" spans="1:14" x14ac:dyDescent="0.3">
      <c r="A155" t="s">
        <v>2291</v>
      </c>
      <c r="B155" t="s">
        <v>2292</v>
      </c>
      <c r="C155" t="s">
        <v>201</v>
      </c>
      <c r="D155" t="s">
        <v>2091</v>
      </c>
      <c r="E155" t="s">
        <v>2511</v>
      </c>
      <c r="F155" t="s">
        <v>2293</v>
      </c>
      <c r="G155">
        <f>ROUND(astronomy_surfaceGravity[[#This Row],[value]],2)</f>
        <v>8300</v>
      </c>
      <c r="H155" t="s">
        <v>2092</v>
      </c>
      <c r="I155" t="s">
        <v>27</v>
      </c>
      <c r="K155" s="3">
        <v>45610.238599537035</v>
      </c>
      <c r="L155" t="s">
        <v>1594</v>
      </c>
      <c r="M155">
        <f t="shared" si="2"/>
        <v>1</v>
      </c>
      <c r="N15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Inquill astronomic object, in centimetre per square second?</v>
      </c>
    </row>
    <row r="156" spans="1:14" x14ac:dyDescent="0.3">
      <c r="A156" t="s">
        <v>1654</v>
      </c>
      <c r="B156" t="s">
        <v>1655</v>
      </c>
      <c r="C156" t="s">
        <v>201</v>
      </c>
      <c r="D156" t="s">
        <v>2091</v>
      </c>
      <c r="E156" t="s">
        <v>2511</v>
      </c>
      <c r="F156" t="s">
        <v>33</v>
      </c>
      <c r="G156">
        <f>ROUND(astronomy_surfaceGravity[[#This Row],[value]],2)</f>
        <v>40</v>
      </c>
      <c r="H156" t="s">
        <v>2092</v>
      </c>
      <c r="I156" t="s">
        <v>16</v>
      </c>
      <c r="K156" s="3">
        <v>45347.74181712963</v>
      </c>
      <c r="L156" t="s">
        <v>1594</v>
      </c>
      <c r="M156">
        <f t="shared" si="2"/>
        <v>1</v>
      </c>
      <c r="N15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Iota Carinae astronomic object, in centimetre per square second?</v>
      </c>
    </row>
    <row r="157" spans="1:14" x14ac:dyDescent="0.3">
      <c r="A157" t="s">
        <v>1671</v>
      </c>
      <c r="B157" t="s">
        <v>1672</v>
      </c>
      <c r="C157" t="s">
        <v>201</v>
      </c>
      <c r="D157" t="s">
        <v>2091</v>
      </c>
      <c r="E157" t="s">
        <v>2511</v>
      </c>
      <c r="F157" t="s">
        <v>14</v>
      </c>
      <c r="G157">
        <f>ROUND(astronomy_surfaceGravity[[#This Row],[value]],2)</f>
        <v>126</v>
      </c>
      <c r="H157" t="s">
        <v>2092</v>
      </c>
      <c r="I157" t="s">
        <v>26</v>
      </c>
      <c r="K157" s="3">
        <v>45442.590740740743</v>
      </c>
      <c r="L157" t="s">
        <v>1594</v>
      </c>
      <c r="M157">
        <f t="shared" si="2"/>
        <v>1</v>
      </c>
      <c r="N15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Iota Ceti astronomic object, in centimetre per square second?</v>
      </c>
    </row>
    <row r="158" spans="1:14" x14ac:dyDescent="0.3">
      <c r="A158" t="s">
        <v>1890</v>
      </c>
      <c r="B158" t="s">
        <v>1891</v>
      </c>
      <c r="C158" t="s">
        <v>201</v>
      </c>
      <c r="D158" t="s">
        <v>2091</v>
      </c>
      <c r="E158" t="s">
        <v>2511</v>
      </c>
      <c r="F158" t="s">
        <v>197</v>
      </c>
      <c r="G158">
        <f>ROUND(astronomy_surfaceGravity[[#This Row],[value]],2)</f>
        <v>370</v>
      </c>
      <c r="H158" t="s">
        <v>2092</v>
      </c>
      <c r="I158" t="s">
        <v>16</v>
      </c>
      <c r="K158" s="3">
        <v>45645.959074074075</v>
      </c>
      <c r="L158" t="s">
        <v>1594</v>
      </c>
      <c r="M158">
        <f t="shared" si="2"/>
        <v>1</v>
      </c>
      <c r="N15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Iota Draconis astronomic object, in centimetre per square second?</v>
      </c>
    </row>
    <row r="159" spans="1:14" x14ac:dyDescent="0.3">
      <c r="A159" t="s">
        <v>1709</v>
      </c>
      <c r="B159" t="s">
        <v>1710</v>
      </c>
      <c r="C159" t="s">
        <v>201</v>
      </c>
      <c r="D159" t="s">
        <v>2091</v>
      </c>
      <c r="E159" t="s">
        <v>2511</v>
      </c>
      <c r="F159" t="s">
        <v>2098</v>
      </c>
      <c r="G159">
        <f>ROUND(astronomy_surfaceGravity[[#This Row],[value]],2)</f>
        <v>10000</v>
      </c>
      <c r="H159" t="s">
        <v>2092</v>
      </c>
      <c r="I159" t="s">
        <v>37</v>
      </c>
      <c r="K159" s="3">
        <v>45656.598495370374</v>
      </c>
      <c r="L159" t="s">
        <v>1594</v>
      </c>
      <c r="M159">
        <f t="shared" si="2"/>
        <v>1</v>
      </c>
      <c r="N15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Iota Orionis astronomic object, in centimetre per square second?</v>
      </c>
    </row>
    <row r="160" spans="1:14" x14ac:dyDescent="0.3">
      <c r="A160" t="s">
        <v>2228</v>
      </c>
      <c r="B160" t="s">
        <v>2229</v>
      </c>
      <c r="C160" t="s">
        <v>201</v>
      </c>
      <c r="D160" t="s">
        <v>2091</v>
      </c>
      <c r="E160" t="s">
        <v>2511</v>
      </c>
      <c r="F160" t="s">
        <v>2230</v>
      </c>
      <c r="G160">
        <f>ROUND(astronomy_surfaceGravity[[#This Row],[value]],2)</f>
        <v>7600</v>
      </c>
      <c r="H160" t="s">
        <v>2092</v>
      </c>
      <c r="I160" t="s">
        <v>15</v>
      </c>
      <c r="K160" s="3">
        <v>45609.991122685184</v>
      </c>
      <c r="L160" t="s">
        <v>1594</v>
      </c>
      <c r="M160">
        <f t="shared" si="2"/>
        <v>1</v>
      </c>
      <c r="N16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IU Librae astronomic object, in centimetre per square second?</v>
      </c>
    </row>
    <row r="161" spans="1:14" x14ac:dyDescent="0.3">
      <c r="A161" t="s">
        <v>1776</v>
      </c>
      <c r="B161" t="s">
        <v>1777</v>
      </c>
      <c r="C161" t="s">
        <v>201</v>
      </c>
      <c r="D161" t="s">
        <v>2091</v>
      </c>
      <c r="E161" t="s">
        <v>2511</v>
      </c>
      <c r="F161" t="s">
        <v>2102</v>
      </c>
      <c r="G161">
        <f>ROUND(astronomy_surfaceGravity[[#This Row],[value]],2)</f>
        <v>26700</v>
      </c>
      <c r="H161" t="s">
        <v>2092</v>
      </c>
      <c r="I161" t="s">
        <v>28</v>
      </c>
      <c r="K161" s="3">
        <v>45613.373807870368</v>
      </c>
      <c r="L161" t="s">
        <v>1594</v>
      </c>
      <c r="M161">
        <f t="shared" si="2"/>
        <v>1</v>
      </c>
      <c r="N16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Kalausi astronomic object, in centimetre per square second?</v>
      </c>
    </row>
    <row r="162" spans="1:14" x14ac:dyDescent="0.3">
      <c r="A162" t="s">
        <v>2345</v>
      </c>
      <c r="B162" t="s">
        <v>2346</v>
      </c>
      <c r="C162" t="s">
        <v>201</v>
      </c>
      <c r="D162" t="s">
        <v>2091</v>
      </c>
      <c r="E162" t="s">
        <v>2511</v>
      </c>
      <c r="F162" t="s">
        <v>2114</v>
      </c>
      <c r="G162">
        <f>ROUND(astronomy_surfaceGravity[[#This Row],[value]],2)</f>
        <v>3160</v>
      </c>
      <c r="H162" t="s">
        <v>2092</v>
      </c>
      <c r="I162" t="s">
        <v>27</v>
      </c>
      <c r="K162" s="3">
        <v>45375.91128472222</v>
      </c>
      <c r="L162" t="s">
        <v>1594</v>
      </c>
      <c r="M162">
        <f t="shared" si="2"/>
        <v>1</v>
      </c>
      <c r="N16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Kappa Eridani astronomic object, in centimetre per square second?</v>
      </c>
    </row>
    <row r="163" spans="1:14" x14ac:dyDescent="0.3">
      <c r="A163" t="s">
        <v>2371</v>
      </c>
      <c r="B163" t="s">
        <v>2372</v>
      </c>
      <c r="C163" t="s">
        <v>201</v>
      </c>
      <c r="D163" t="s">
        <v>2091</v>
      </c>
      <c r="E163" t="s">
        <v>2511</v>
      </c>
      <c r="F163" t="s">
        <v>35</v>
      </c>
      <c r="G163">
        <f>ROUND(astronomy_surfaceGravity[[#This Row],[value]],2)</f>
        <v>20</v>
      </c>
      <c r="H163" t="s">
        <v>2092</v>
      </c>
      <c r="I163" t="s">
        <v>15</v>
      </c>
      <c r="K163" s="3">
        <v>45306.64503472222</v>
      </c>
      <c r="L163" t="s">
        <v>1594</v>
      </c>
      <c r="M163">
        <f t="shared" si="2"/>
        <v>1</v>
      </c>
      <c r="N16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Kappa Pavonis astronomic object, in centimetre per square second?</v>
      </c>
    </row>
    <row r="164" spans="1:14" x14ac:dyDescent="0.3">
      <c r="A164" t="s">
        <v>1847</v>
      </c>
      <c r="B164" t="s">
        <v>1848</v>
      </c>
      <c r="C164" t="s">
        <v>201</v>
      </c>
      <c r="D164" t="s">
        <v>2091</v>
      </c>
      <c r="E164" t="s">
        <v>2511</v>
      </c>
      <c r="F164" t="s">
        <v>2221</v>
      </c>
      <c r="G164">
        <f>ROUND(astronomy_surfaceGravity[[#This Row],[value]],2)</f>
        <v>18450</v>
      </c>
      <c r="H164" t="s">
        <v>2092</v>
      </c>
      <c r="I164" t="s">
        <v>29</v>
      </c>
      <c r="K164" s="3">
        <v>45618.150613425925</v>
      </c>
      <c r="L164" t="s">
        <v>1594</v>
      </c>
      <c r="M164">
        <f t="shared" si="2"/>
        <v>1</v>
      </c>
      <c r="N16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Kepler-15 astronomic object, in centimetre per square second?</v>
      </c>
    </row>
    <row r="165" spans="1:14" x14ac:dyDescent="0.3">
      <c r="A165" t="s">
        <v>2206</v>
      </c>
      <c r="B165" t="s">
        <v>2207</v>
      </c>
      <c r="C165" t="s">
        <v>201</v>
      </c>
      <c r="D165" t="s">
        <v>2091</v>
      </c>
      <c r="E165" t="s">
        <v>2511</v>
      </c>
      <c r="F165" t="s">
        <v>2208</v>
      </c>
      <c r="G165">
        <f>ROUND(astronomy_surfaceGravity[[#This Row],[value]],2)</f>
        <v>27600</v>
      </c>
      <c r="H165" t="s">
        <v>2092</v>
      </c>
      <c r="I165" t="s">
        <v>39</v>
      </c>
      <c r="K165" s="3">
        <v>45616.96601851852</v>
      </c>
      <c r="L165" t="s">
        <v>1594</v>
      </c>
      <c r="M165">
        <f t="shared" si="2"/>
        <v>1</v>
      </c>
      <c r="N16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Kepler-17 astronomic object, in centimetre per square second?</v>
      </c>
    </row>
    <row r="166" spans="1:14" x14ac:dyDescent="0.3">
      <c r="A166" t="s">
        <v>2189</v>
      </c>
      <c r="B166" t="s">
        <v>2190</v>
      </c>
      <c r="C166" t="s">
        <v>201</v>
      </c>
      <c r="D166" t="s">
        <v>2091</v>
      </c>
      <c r="E166" t="s">
        <v>2511</v>
      </c>
      <c r="F166" t="s">
        <v>2191</v>
      </c>
      <c r="G166">
        <f>ROUND(astronomy_surfaceGravity[[#This Row],[value]],2)</f>
        <v>38700</v>
      </c>
      <c r="H166" t="s">
        <v>2092</v>
      </c>
      <c r="I166" t="s">
        <v>20</v>
      </c>
      <c r="K166" s="3">
        <v>45618.150740740741</v>
      </c>
      <c r="L166" t="s">
        <v>1594</v>
      </c>
      <c r="M166">
        <f t="shared" si="2"/>
        <v>1</v>
      </c>
      <c r="N16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Kepler-28 astronomic object, in centimetre per square second?</v>
      </c>
    </row>
    <row r="167" spans="1:14" x14ac:dyDescent="0.3">
      <c r="A167" t="s">
        <v>2266</v>
      </c>
      <c r="B167" t="s">
        <v>2267</v>
      </c>
      <c r="C167" t="s">
        <v>201</v>
      </c>
      <c r="D167" t="s">
        <v>2091</v>
      </c>
      <c r="E167" t="s">
        <v>2511</v>
      </c>
      <c r="F167" t="s">
        <v>2268</v>
      </c>
      <c r="G167">
        <f>ROUND(astronomy_surfaceGravity[[#This Row],[value]],2)</f>
        <v>21700</v>
      </c>
      <c r="H167" t="s">
        <v>2092</v>
      </c>
      <c r="I167" t="s">
        <v>27</v>
      </c>
      <c r="K167" s="3">
        <v>45622.851168981484</v>
      </c>
      <c r="L167" t="s">
        <v>1594</v>
      </c>
      <c r="M167">
        <f t="shared" si="2"/>
        <v>1</v>
      </c>
      <c r="N16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Kepler-29 astronomic object, in centimetre per square second?</v>
      </c>
    </row>
    <row r="168" spans="1:14" x14ac:dyDescent="0.3">
      <c r="A168" t="s">
        <v>1863</v>
      </c>
      <c r="B168" t="s">
        <v>1864</v>
      </c>
      <c r="C168" t="s">
        <v>201</v>
      </c>
      <c r="D168" t="s">
        <v>2091</v>
      </c>
      <c r="E168" t="s">
        <v>2511</v>
      </c>
      <c r="F168" t="s">
        <v>2286</v>
      </c>
      <c r="G168">
        <f>ROUND(astronomy_surfaceGravity[[#This Row],[value]],2)</f>
        <v>1480</v>
      </c>
      <c r="H168" t="s">
        <v>2092</v>
      </c>
      <c r="I168" t="s">
        <v>146</v>
      </c>
      <c r="K168" s="3">
        <v>45617.022511574076</v>
      </c>
      <c r="L168" t="s">
        <v>1594</v>
      </c>
      <c r="M168">
        <f t="shared" si="2"/>
        <v>1</v>
      </c>
      <c r="N16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Kepler-32 astronomic object, in centimetre per square second?</v>
      </c>
    </row>
    <row r="169" spans="1:14" x14ac:dyDescent="0.3">
      <c r="A169" t="s">
        <v>1879</v>
      </c>
      <c r="B169" t="s">
        <v>1880</v>
      </c>
      <c r="C169" t="s">
        <v>201</v>
      </c>
      <c r="D169" t="s">
        <v>2091</v>
      </c>
      <c r="E169" t="s">
        <v>2511</v>
      </c>
      <c r="F169" t="s">
        <v>2210</v>
      </c>
      <c r="G169">
        <f>ROUND(astronomy_surfaceGravity[[#This Row],[value]],2)</f>
        <v>12760</v>
      </c>
      <c r="H169" t="s">
        <v>2092</v>
      </c>
      <c r="I169" t="s">
        <v>29</v>
      </c>
      <c r="K169" s="3">
        <v>45622.85193287037</v>
      </c>
      <c r="L169" t="s">
        <v>1594</v>
      </c>
      <c r="M169">
        <f t="shared" si="2"/>
        <v>1</v>
      </c>
      <c r="N16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Kepler-36 astronomic object, in centimetre per square second?</v>
      </c>
    </row>
    <row r="170" spans="1:14" x14ac:dyDescent="0.3">
      <c r="A170" t="s">
        <v>1874</v>
      </c>
      <c r="B170" t="s">
        <v>1875</v>
      </c>
      <c r="C170" t="s">
        <v>201</v>
      </c>
      <c r="D170" t="s">
        <v>2091</v>
      </c>
      <c r="E170" t="s">
        <v>2511</v>
      </c>
      <c r="F170" t="s">
        <v>2176</v>
      </c>
      <c r="G170">
        <f>ROUND(astronomy_surfaceGravity[[#This Row],[value]],2)</f>
        <v>14220</v>
      </c>
      <c r="H170" t="s">
        <v>2092</v>
      </c>
      <c r="I170" t="s">
        <v>26</v>
      </c>
      <c r="K170" s="3">
        <v>45622.851863425924</v>
      </c>
      <c r="L170" t="s">
        <v>1594</v>
      </c>
      <c r="M170">
        <f t="shared" si="2"/>
        <v>1</v>
      </c>
      <c r="N17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Kepler-6 astronomic object, in centimetre per square second?</v>
      </c>
    </row>
    <row r="171" spans="1:14" x14ac:dyDescent="0.3">
      <c r="A171" t="s">
        <v>1885</v>
      </c>
      <c r="B171" t="s">
        <v>1886</v>
      </c>
      <c r="C171" t="s">
        <v>201</v>
      </c>
      <c r="D171" t="s">
        <v>2091</v>
      </c>
      <c r="E171" t="s">
        <v>2511</v>
      </c>
      <c r="F171" t="s">
        <v>2406</v>
      </c>
      <c r="G171">
        <f>ROUND(astronomy_surfaceGravity[[#This Row],[value]],2)</f>
        <v>10380</v>
      </c>
      <c r="H171" t="s">
        <v>2092</v>
      </c>
      <c r="I171" t="s">
        <v>108</v>
      </c>
      <c r="K171" s="3">
        <v>45617.059502314813</v>
      </c>
      <c r="L171" t="s">
        <v>1594</v>
      </c>
      <c r="M171">
        <f t="shared" si="2"/>
        <v>1</v>
      </c>
      <c r="N17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Kepler-7 astronomic object, in centimetre per square second?</v>
      </c>
    </row>
    <row r="172" spans="1:14" x14ac:dyDescent="0.3">
      <c r="A172" t="s">
        <v>2426</v>
      </c>
      <c r="B172" t="s">
        <v>2427</v>
      </c>
      <c r="C172" t="s">
        <v>201</v>
      </c>
      <c r="D172" t="s">
        <v>2091</v>
      </c>
      <c r="E172" t="s">
        <v>2511</v>
      </c>
      <c r="F172" t="s">
        <v>2428</v>
      </c>
      <c r="G172">
        <f>ROUND(astronomy_surfaceGravity[[#This Row],[value]],2)</f>
        <v>35500</v>
      </c>
      <c r="H172" t="s">
        <v>2092</v>
      </c>
      <c r="I172" t="s">
        <v>124</v>
      </c>
      <c r="K172" s="3">
        <v>45307.177511574075</v>
      </c>
      <c r="L172" t="s">
        <v>1594</v>
      </c>
      <c r="M172">
        <f t="shared" si="2"/>
        <v>1</v>
      </c>
      <c r="N17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Lacaille 8760 astronomic object, in centimetre per square second?</v>
      </c>
    </row>
    <row r="173" spans="1:14" x14ac:dyDescent="0.3">
      <c r="A173" t="s">
        <v>2360</v>
      </c>
      <c r="B173" t="s">
        <v>2361</v>
      </c>
      <c r="C173" t="s">
        <v>201</v>
      </c>
      <c r="D173" t="s">
        <v>2091</v>
      </c>
      <c r="E173" t="s">
        <v>2511</v>
      </c>
      <c r="F173" t="s">
        <v>95</v>
      </c>
      <c r="G173">
        <f>ROUND(astronomy_surfaceGravity[[#This Row],[value]],2)</f>
        <v>400</v>
      </c>
      <c r="H173" t="s">
        <v>2092</v>
      </c>
      <c r="I173" t="s">
        <v>18</v>
      </c>
      <c r="K173" s="3">
        <v>45486.470370370371</v>
      </c>
      <c r="L173" t="s">
        <v>1594</v>
      </c>
      <c r="M173">
        <f t="shared" si="2"/>
        <v>1</v>
      </c>
      <c r="N17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Lambda Hydrae astronomic object, in centimetre per square second?</v>
      </c>
    </row>
    <row r="174" spans="1:14" x14ac:dyDescent="0.3">
      <c r="A174" t="s">
        <v>1715</v>
      </c>
      <c r="B174" t="s">
        <v>1716</v>
      </c>
      <c r="C174" t="s">
        <v>201</v>
      </c>
      <c r="D174" t="s">
        <v>2091</v>
      </c>
      <c r="E174" t="s">
        <v>2511</v>
      </c>
      <c r="F174" t="s">
        <v>2121</v>
      </c>
      <c r="G174">
        <f>ROUND(astronomy_surfaceGravity[[#This Row],[value]],2)</f>
        <v>537</v>
      </c>
      <c r="H174" t="s">
        <v>2092</v>
      </c>
      <c r="I174" t="s">
        <v>124</v>
      </c>
      <c r="K174" s="3">
        <v>45638.962500000001</v>
      </c>
      <c r="L174" t="s">
        <v>1594</v>
      </c>
      <c r="M174">
        <f t="shared" si="2"/>
        <v>1</v>
      </c>
      <c r="N17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Lambda Sagittarii astronomic object, in centimetre per square second?</v>
      </c>
    </row>
    <row r="175" spans="1:14" x14ac:dyDescent="0.3">
      <c r="A175" t="s">
        <v>2500</v>
      </c>
      <c r="B175" t="s">
        <v>2501</v>
      </c>
      <c r="C175" t="s">
        <v>201</v>
      </c>
      <c r="D175" t="s">
        <v>2091</v>
      </c>
      <c r="E175" t="s">
        <v>2511</v>
      </c>
      <c r="F175" t="s">
        <v>2502</v>
      </c>
      <c r="G175">
        <f>ROUND(astronomy_surfaceGravity[[#This Row],[value]],2)</f>
        <v>310000000</v>
      </c>
      <c r="H175" t="s">
        <v>2092</v>
      </c>
      <c r="I175" t="s">
        <v>15</v>
      </c>
      <c r="K175" s="3">
        <v>45189.201168981483</v>
      </c>
      <c r="L175" t="s">
        <v>1594</v>
      </c>
      <c r="M175">
        <f t="shared" si="2"/>
        <v>1</v>
      </c>
      <c r="N17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LP 658-2 astronomic object, in centimetre per square second?</v>
      </c>
    </row>
    <row r="176" spans="1:14" x14ac:dyDescent="0.3">
      <c r="A176" t="s">
        <v>1699</v>
      </c>
      <c r="B176" t="s">
        <v>1700</v>
      </c>
      <c r="C176" t="s">
        <v>201</v>
      </c>
      <c r="D176" t="s">
        <v>2091</v>
      </c>
      <c r="E176" t="s">
        <v>2511</v>
      </c>
      <c r="F176" t="s">
        <v>2115</v>
      </c>
      <c r="G176">
        <f>ROUND(astronomy_surfaceGravity[[#This Row],[value]],2)</f>
        <v>10200</v>
      </c>
      <c r="H176" t="s">
        <v>2092</v>
      </c>
      <c r="I176" t="s">
        <v>33</v>
      </c>
      <c r="K176" s="3">
        <v>45551.196585648147</v>
      </c>
      <c r="L176" t="s">
        <v>1594</v>
      </c>
      <c r="M176">
        <f t="shared" si="2"/>
        <v>1</v>
      </c>
      <c r="N17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Mimosa astronomic object, in centimetre per square second?</v>
      </c>
    </row>
    <row r="177" spans="1:14" x14ac:dyDescent="0.3">
      <c r="A177" t="s">
        <v>2093</v>
      </c>
      <c r="B177" t="s">
        <v>2094</v>
      </c>
      <c r="C177" t="s">
        <v>201</v>
      </c>
      <c r="D177" t="s">
        <v>2091</v>
      </c>
      <c r="E177" t="s">
        <v>2511</v>
      </c>
      <c r="F177" t="s">
        <v>2095</v>
      </c>
      <c r="G177">
        <f>ROUND(astronomy_surfaceGravity[[#This Row],[value]],2)</f>
        <v>6300</v>
      </c>
      <c r="H177" t="s">
        <v>2092</v>
      </c>
      <c r="I177" t="s">
        <v>18</v>
      </c>
      <c r="K177" s="3">
        <v>45375.898819444446</v>
      </c>
      <c r="L177" t="s">
        <v>1594</v>
      </c>
      <c r="M177">
        <f t="shared" si="2"/>
        <v>1</v>
      </c>
      <c r="N17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Mu Lupi astronomic object, in centimetre per square second?</v>
      </c>
    </row>
    <row r="178" spans="1:14" x14ac:dyDescent="0.3">
      <c r="A178" t="s">
        <v>2404</v>
      </c>
      <c r="B178" t="s">
        <v>2405</v>
      </c>
      <c r="C178" t="s">
        <v>201</v>
      </c>
      <c r="D178" t="s">
        <v>2091</v>
      </c>
      <c r="E178" t="s">
        <v>2511</v>
      </c>
      <c r="F178" t="s">
        <v>135</v>
      </c>
      <c r="G178">
        <f>ROUND(astronomy_surfaceGravity[[#This Row],[value]],2)</f>
        <v>3800</v>
      </c>
      <c r="H178" t="s">
        <v>2092</v>
      </c>
      <c r="I178" t="s">
        <v>20</v>
      </c>
      <c r="K178" s="3">
        <v>45622.850925925923</v>
      </c>
      <c r="L178" t="s">
        <v>1594</v>
      </c>
      <c r="M178">
        <f t="shared" si="2"/>
        <v>1</v>
      </c>
      <c r="N17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Mu Mensae astronomic object, in centimetre per square second?</v>
      </c>
    </row>
    <row r="179" spans="1:14" x14ac:dyDescent="0.3">
      <c r="A179" t="s">
        <v>2238</v>
      </c>
      <c r="B179" t="s">
        <v>2239</v>
      </c>
      <c r="C179" t="s">
        <v>201</v>
      </c>
      <c r="D179" t="s">
        <v>2091</v>
      </c>
      <c r="E179" t="s">
        <v>2511</v>
      </c>
      <c r="F179" t="s">
        <v>2240</v>
      </c>
      <c r="G179">
        <f>ROUND(astronomy_surfaceGravity[[#This Row],[value]],2)</f>
        <v>2100</v>
      </c>
      <c r="H179" t="s">
        <v>2092</v>
      </c>
      <c r="I179" t="s">
        <v>15</v>
      </c>
      <c r="K179" s="3">
        <v>45592.049097222225</v>
      </c>
      <c r="L179" t="s">
        <v>1594</v>
      </c>
      <c r="M179">
        <f t="shared" si="2"/>
        <v>1</v>
      </c>
      <c r="N17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MX Puppis astronomic object, in centimetre per square second?</v>
      </c>
    </row>
    <row r="180" spans="1:14" x14ac:dyDescent="0.3">
      <c r="A180" t="s">
        <v>2429</v>
      </c>
      <c r="B180" t="s">
        <v>2430</v>
      </c>
      <c r="C180" t="s">
        <v>201</v>
      </c>
      <c r="D180" t="s">
        <v>2091</v>
      </c>
      <c r="E180" t="s">
        <v>2511</v>
      </c>
      <c r="F180" t="s">
        <v>2431</v>
      </c>
      <c r="G180">
        <f>ROUND(astronomy_surfaceGravity[[#This Row],[value]],2)</f>
        <v>13200</v>
      </c>
      <c r="H180" t="s">
        <v>2092</v>
      </c>
      <c r="I180" t="s">
        <v>108</v>
      </c>
      <c r="K180" s="3">
        <v>45375.901817129627</v>
      </c>
      <c r="L180" t="s">
        <v>1594</v>
      </c>
      <c r="M180">
        <f t="shared" si="2"/>
        <v>1</v>
      </c>
      <c r="N18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Nu Andromedae astronomic object, in centimetre per square second?</v>
      </c>
    </row>
    <row r="181" spans="1:14" x14ac:dyDescent="0.3">
      <c r="A181" t="s">
        <v>1786</v>
      </c>
      <c r="B181" t="s">
        <v>1787</v>
      </c>
      <c r="C181" t="s">
        <v>201</v>
      </c>
      <c r="D181" t="s">
        <v>2091</v>
      </c>
      <c r="E181" t="s">
        <v>2511</v>
      </c>
      <c r="F181" t="s">
        <v>2209</v>
      </c>
      <c r="G181">
        <f>ROUND(astronomy_surfaceGravity[[#This Row],[value]],2)</f>
        <v>3.16</v>
      </c>
      <c r="H181" t="s">
        <v>2092</v>
      </c>
      <c r="I181" t="s">
        <v>17</v>
      </c>
      <c r="K181" s="3">
        <v>45375.899907407409</v>
      </c>
      <c r="L181" t="s">
        <v>1594</v>
      </c>
      <c r="M181">
        <f t="shared" si="2"/>
        <v>1</v>
      </c>
      <c r="N18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Nu Capricorni astronomic object, in centimetre per square second?</v>
      </c>
    </row>
    <row r="182" spans="1:14" x14ac:dyDescent="0.3">
      <c r="A182" t="s">
        <v>2235</v>
      </c>
      <c r="B182" t="s">
        <v>2236</v>
      </c>
      <c r="C182" t="s">
        <v>201</v>
      </c>
      <c r="D182" t="s">
        <v>2091</v>
      </c>
      <c r="E182" t="s">
        <v>2511</v>
      </c>
      <c r="F182" t="s">
        <v>2237</v>
      </c>
      <c r="G182">
        <f>ROUND(astronomy_surfaceGravity[[#This Row],[value]],2)</f>
        <v>11500</v>
      </c>
      <c r="H182" t="s">
        <v>2092</v>
      </c>
      <c r="I182" t="s">
        <v>18</v>
      </c>
      <c r="K182" s="3">
        <v>45375.899814814817</v>
      </c>
      <c r="L182" t="s">
        <v>1594</v>
      </c>
      <c r="M182">
        <f t="shared" si="2"/>
        <v>1</v>
      </c>
      <c r="N18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Nu Orionis astronomic object, in centimetre per square second?</v>
      </c>
    </row>
    <row r="183" spans="1:14" x14ac:dyDescent="0.3">
      <c r="A183" t="s">
        <v>2449</v>
      </c>
      <c r="B183" t="s">
        <v>2450</v>
      </c>
      <c r="C183" t="s">
        <v>201</v>
      </c>
      <c r="D183" t="s">
        <v>2091</v>
      </c>
      <c r="E183" t="s">
        <v>2511</v>
      </c>
      <c r="F183" t="s">
        <v>34</v>
      </c>
      <c r="G183">
        <f>ROUND(astronomy_surfaceGravity[[#This Row],[value]],2)</f>
        <v>14</v>
      </c>
      <c r="H183" t="s">
        <v>2092</v>
      </c>
      <c r="I183" t="s">
        <v>39</v>
      </c>
      <c r="K183" s="3">
        <v>45501.039837962962</v>
      </c>
      <c r="L183" t="s">
        <v>1594</v>
      </c>
      <c r="M183">
        <f t="shared" si="2"/>
        <v>1</v>
      </c>
      <c r="N18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Nu1 Boötis astronomic object, in centimetre per square second?</v>
      </c>
    </row>
    <row r="184" spans="1:14" x14ac:dyDescent="0.3">
      <c r="A184" t="s">
        <v>2493</v>
      </c>
      <c r="B184" t="s">
        <v>2494</v>
      </c>
      <c r="C184" t="s">
        <v>201</v>
      </c>
      <c r="D184" t="s">
        <v>2091</v>
      </c>
      <c r="E184" t="s">
        <v>2511</v>
      </c>
      <c r="F184" t="s">
        <v>50</v>
      </c>
      <c r="G184">
        <f>ROUND(astronomy_surfaceGravity[[#This Row],[value]],2)</f>
        <v>1380</v>
      </c>
      <c r="H184" t="s">
        <v>2092</v>
      </c>
      <c r="I184" t="s">
        <v>39</v>
      </c>
      <c r="K184" s="3">
        <v>45538.439687500002</v>
      </c>
      <c r="L184" t="s">
        <v>1594</v>
      </c>
      <c r="M184">
        <f t="shared" si="2"/>
        <v>1</v>
      </c>
      <c r="N18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Nu2 Canis Majoris astronomic object, in centimetre per square second?</v>
      </c>
    </row>
    <row r="185" spans="1:14" x14ac:dyDescent="0.3">
      <c r="A185" t="s">
        <v>1807</v>
      </c>
      <c r="B185" t="s">
        <v>1808</v>
      </c>
      <c r="C185" t="s">
        <v>201</v>
      </c>
      <c r="D185" t="s">
        <v>2091</v>
      </c>
      <c r="E185" t="s">
        <v>2511</v>
      </c>
      <c r="F185" t="s">
        <v>2495</v>
      </c>
      <c r="G185">
        <f>ROUND(astronomy_surfaceGravity[[#This Row],[value]],2)</f>
        <v>14790</v>
      </c>
      <c r="H185" t="s">
        <v>2092</v>
      </c>
      <c r="I185" t="s">
        <v>26</v>
      </c>
      <c r="K185" s="3">
        <v>45657.841469907406</v>
      </c>
      <c r="L185" t="s">
        <v>1594</v>
      </c>
      <c r="M185">
        <f t="shared" si="2"/>
        <v>1</v>
      </c>
      <c r="N18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Nushagak astronomic object, in centimetre per square second?</v>
      </c>
    </row>
    <row r="186" spans="1:14" x14ac:dyDescent="0.3">
      <c r="A186" t="s">
        <v>1906</v>
      </c>
      <c r="B186" t="s">
        <v>1907</v>
      </c>
      <c r="C186" t="s">
        <v>201</v>
      </c>
      <c r="D186" t="s">
        <v>2091</v>
      </c>
      <c r="E186" t="s">
        <v>2511</v>
      </c>
      <c r="F186" t="s">
        <v>2192</v>
      </c>
      <c r="G186">
        <f>ROUND(astronomy_surfaceGravity[[#This Row],[value]],2)</f>
        <v>17400</v>
      </c>
      <c r="H186" t="s">
        <v>2092</v>
      </c>
      <c r="I186" t="s">
        <v>34</v>
      </c>
      <c r="K186" s="3">
        <v>45537.034259259257</v>
      </c>
      <c r="L186" t="s">
        <v>1594</v>
      </c>
      <c r="M186">
        <f t="shared" si="2"/>
        <v>1</v>
      </c>
      <c r="N18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OGLE-TR-111 astronomic object, in centimetre per square second?</v>
      </c>
    </row>
    <row r="187" spans="1:14" x14ac:dyDescent="0.3">
      <c r="A187" t="s">
        <v>2412</v>
      </c>
      <c r="B187" t="s">
        <v>2413</v>
      </c>
      <c r="C187" t="s">
        <v>201</v>
      </c>
      <c r="D187" t="s">
        <v>2091</v>
      </c>
      <c r="E187" t="s">
        <v>2511</v>
      </c>
      <c r="F187" t="s">
        <v>2223</v>
      </c>
      <c r="G187">
        <f>ROUND(astronomy_surfaceGravity[[#This Row],[value]],2)</f>
        <v>29500</v>
      </c>
      <c r="H187" t="s">
        <v>2092</v>
      </c>
      <c r="I187" t="s">
        <v>18</v>
      </c>
      <c r="K187" s="3">
        <v>45537.034467592595</v>
      </c>
      <c r="L187" t="s">
        <v>1594</v>
      </c>
      <c r="M187">
        <f t="shared" si="2"/>
        <v>1</v>
      </c>
      <c r="N18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OGLE-TR-182 astronomic object, in centimetre per square second?</v>
      </c>
    </row>
    <row r="188" spans="1:14" x14ac:dyDescent="0.3">
      <c r="A188" t="s">
        <v>2475</v>
      </c>
      <c r="B188" t="s">
        <v>2476</v>
      </c>
      <c r="C188" t="s">
        <v>201</v>
      </c>
      <c r="D188" t="s">
        <v>2091</v>
      </c>
      <c r="E188" t="s">
        <v>2511</v>
      </c>
      <c r="F188" t="s">
        <v>2101</v>
      </c>
      <c r="G188">
        <f>ROUND(astronomy_surfaceGravity[[#This Row],[value]],2)</f>
        <v>16600</v>
      </c>
      <c r="H188" t="s">
        <v>2092</v>
      </c>
      <c r="I188" t="s">
        <v>39</v>
      </c>
      <c r="K188" s="3">
        <v>45537.034502314818</v>
      </c>
      <c r="L188" t="s">
        <v>1594</v>
      </c>
      <c r="M188">
        <f t="shared" si="2"/>
        <v>1</v>
      </c>
      <c r="N18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OGLE-TR-211 astronomic object, in centimetre per square second?</v>
      </c>
    </row>
    <row r="189" spans="1:14" x14ac:dyDescent="0.3">
      <c r="A189" t="s">
        <v>2294</v>
      </c>
      <c r="B189" t="s">
        <v>2295</v>
      </c>
      <c r="C189" t="s">
        <v>201</v>
      </c>
      <c r="D189" t="s">
        <v>2091</v>
      </c>
      <c r="E189" t="s">
        <v>2511</v>
      </c>
      <c r="F189" t="s">
        <v>179</v>
      </c>
      <c r="G189">
        <f>ROUND(astronomy_surfaceGravity[[#This Row],[value]],2)</f>
        <v>180</v>
      </c>
      <c r="H189" t="s">
        <v>2092</v>
      </c>
      <c r="I189" t="s">
        <v>20</v>
      </c>
      <c r="K189" s="3">
        <v>45526.907800925925</v>
      </c>
      <c r="L189" t="s">
        <v>1594</v>
      </c>
      <c r="M189">
        <f t="shared" si="2"/>
        <v>1</v>
      </c>
      <c r="N18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Omega Hydrae astronomic object, in centimetre per square second?</v>
      </c>
    </row>
    <row r="190" spans="1:14" x14ac:dyDescent="0.3">
      <c r="A190" t="s">
        <v>2410</v>
      </c>
      <c r="B190" t="s">
        <v>2411</v>
      </c>
      <c r="C190" t="s">
        <v>201</v>
      </c>
      <c r="D190" t="s">
        <v>2091</v>
      </c>
      <c r="E190" t="s">
        <v>2511</v>
      </c>
      <c r="F190" t="s">
        <v>187</v>
      </c>
      <c r="G190">
        <f>ROUND(astronomy_surfaceGravity[[#This Row],[value]],2)</f>
        <v>7000</v>
      </c>
      <c r="H190" t="s">
        <v>2092</v>
      </c>
      <c r="I190" t="s">
        <v>20</v>
      </c>
      <c r="K190" s="3">
        <v>45375.898530092592</v>
      </c>
      <c r="L190" t="s">
        <v>1594</v>
      </c>
      <c r="M190">
        <f t="shared" si="2"/>
        <v>1</v>
      </c>
      <c r="N19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Omega Ophiuchi astronomic object, in centimetre per square second?</v>
      </c>
    </row>
    <row r="191" spans="1:14" x14ac:dyDescent="0.3">
      <c r="A191" t="s">
        <v>2110</v>
      </c>
      <c r="B191" t="s">
        <v>2111</v>
      </c>
      <c r="C191" t="s">
        <v>201</v>
      </c>
      <c r="D191" t="s">
        <v>2091</v>
      </c>
      <c r="E191" t="s">
        <v>2511</v>
      </c>
      <c r="F191" t="s">
        <v>2112</v>
      </c>
      <c r="G191">
        <f>ROUND(astronomy_surfaceGravity[[#This Row],[value]],2)</f>
        <v>17800</v>
      </c>
      <c r="H191" t="s">
        <v>2092</v>
      </c>
      <c r="I191" t="s">
        <v>15</v>
      </c>
      <c r="K191" s="3">
        <v>45375.898796296293</v>
      </c>
      <c r="L191" t="s">
        <v>1594</v>
      </c>
      <c r="M191">
        <f t="shared" si="2"/>
        <v>1</v>
      </c>
      <c r="N19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Omicron Lupi astronomic object, in centimetre per square second?</v>
      </c>
    </row>
    <row r="192" spans="1:14" x14ac:dyDescent="0.3">
      <c r="A192" t="s">
        <v>2486</v>
      </c>
      <c r="B192" t="s">
        <v>2487</v>
      </c>
      <c r="C192" t="s">
        <v>201</v>
      </c>
      <c r="D192" t="s">
        <v>2091</v>
      </c>
      <c r="E192" t="s">
        <v>2511</v>
      </c>
      <c r="F192" t="s">
        <v>2186</v>
      </c>
      <c r="G192">
        <f>ROUND(astronomy_surfaceGravity[[#This Row],[value]],2)</f>
        <v>8000</v>
      </c>
      <c r="H192" t="s">
        <v>2092</v>
      </c>
      <c r="I192" t="s">
        <v>15</v>
      </c>
      <c r="K192" s="3">
        <v>45468.205914351849</v>
      </c>
      <c r="L192" t="s">
        <v>1594</v>
      </c>
      <c r="M192">
        <f t="shared" si="2"/>
        <v>1</v>
      </c>
      <c r="N19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Phi1 Pavonis astronomic object, in centimetre per square second?</v>
      </c>
    </row>
    <row r="193" spans="1:14" x14ac:dyDescent="0.3">
      <c r="A193" t="s">
        <v>2469</v>
      </c>
      <c r="B193" t="s">
        <v>2470</v>
      </c>
      <c r="C193" t="s">
        <v>201</v>
      </c>
      <c r="D193" t="s">
        <v>2091</v>
      </c>
      <c r="E193" t="s">
        <v>2511</v>
      </c>
      <c r="F193" t="s">
        <v>2471</v>
      </c>
      <c r="G193">
        <f>ROUND(astronomy_surfaceGravity[[#This Row],[value]],2)</f>
        <v>9800</v>
      </c>
      <c r="H193" t="s">
        <v>2092</v>
      </c>
      <c r="I193" t="s">
        <v>30</v>
      </c>
      <c r="K193" s="3">
        <v>45592.048194444447</v>
      </c>
      <c r="L193" t="s">
        <v>1594</v>
      </c>
      <c r="M193">
        <f t="shared" si="2"/>
        <v>1</v>
      </c>
      <c r="N19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Pi Boötis astronomic object, in centimetre per square second?</v>
      </c>
    </row>
    <row r="194" spans="1:14" x14ac:dyDescent="0.3">
      <c r="A194" t="s">
        <v>2159</v>
      </c>
      <c r="B194" t="s">
        <v>2160</v>
      </c>
      <c r="C194" t="s">
        <v>201</v>
      </c>
      <c r="D194" t="s">
        <v>2091</v>
      </c>
      <c r="E194" t="s">
        <v>2511</v>
      </c>
      <c r="F194" t="s">
        <v>101</v>
      </c>
      <c r="G194">
        <f>ROUND(astronomy_surfaceGravity[[#This Row],[value]],2)</f>
        <v>162</v>
      </c>
      <c r="H194" t="s">
        <v>2092</v>
      </c>
      <c r="I194" t="s">
        <v>16</v>
      </c>
      <c r="K194" s="3">
        <v>45549.856504629628</v>
      </c>
      <c r="L194" t="s">
        <v>1594</v>
      </c>
      <c r="M194">
        <f t="shared" ref="M194:M238" si="3">COUNTIF(B:B,B194)</f>
        <v>1</v>
      </c>
      <c r="N19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Pi Sagittarii astronomic object, in centimetre per square second?</v>
      </c>
    </row>
    <row r="195" spans="1:14" x14ac:dyDescent="0.3">
      <c r="A195" t="s">
        <v>1735</v>
      </c>
      <c r="B195" t="s">
        <v>1736</v>
      </c>
      <c r="C195" t="s">
        <v>201</v>
      </c>
      <c r="D195" t="s">
        <v>2091</v>
      </c>
      <c r="E195" t="s">
        <v>2511</v>
      </c>
      <c r="F195" t="s">
        <v>2222</v>
      </c>
      <c r="G195">
        <f>ROUND(astronomy_surfaceGravity[[#This Row],[value]],2)</f>
        <v>31000</v>
      </c>
      <c r="H195" t="s">
        <v>2092</v>
      </c>
      <c r="I195" t="s">
        <v>34</v>
      </c>
      <c r="K195" s="3">
        <v>45396.034097222226</v>
      </c>
      <c r="L195" t="s">
        <v>1594</v>
      </c>
      <c r="M195">
        <f t="shared" si="3"/>
        <v>1</v>
      </c>
      <c r="N19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Pi¹ Ursae Majoris astronomic object, in centimetre per square second?</v>
      </c>
    </row>
    <row r="196" spans="1:14" x14ac:dyDescent="0.3">
      <c r="A196" t="s">
        <v>2256</v>
      </c>
      <c r="B196" t="s">
        <v>2257</v>
      </c>
      <c r="C196" t="s">
        <v>201</v>
      </c>
      <c r="D196" t="s">
        <v>2091</v>
      </c>
      <c r="E196" t="s">
        <v>2511</v>
      </c>
      <c r="F196" t="s">
        <v>2258</v>
      </c>
      <c r="G196">
        <f>ROUND(astronomy_surfaceGravity[[#This Row],[value]],2)</f>
        <v>910</v>
      </c>
      <c r="H196" t="s">
        <v>2092</v>
      </c>
      <c r="I196" t="s">
        <v>30</v>
      </c>
      <c r="K196" s="3">
        <v>45592.047372685185</v>
      </c>
      <c r="L196" t="s">
        <v>1594</v>
      </c>
      <c r="M196">
        <f t="shared" si="3"/>
        <v>1</v>
      </c>
      <c r="N19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PP Carinae astronomic object, in centimetre per square second?</v>
      </c>
    </row>
    <row r="197" spans="1:14" x14ac:dyDescent="0.3">
      <c r="A197" t="s">
        <v>2383</v>
      </c>
      <c r="B197" t="s">
        <v>2384</v>
      </c>
      <c r="C197" t="s">
        <v>201</v>
      </c>
      <c r="D197" t="s">
        <v>2091</v>
      </c>
      <c r="E197" t="s">
        <v>2511</v>
      </c>
      <c r="F197" t="s">
        <v>2112</v>
      </c>
      <c r="G197">
        <f>ROUND(astronomy_surfaceGravity[[#This Row],[value]],2)</f>
        <v>17800</v>
      </c>
      <c r="H197" t="s">
        <v>2092</v>
      </c>
      <c r="I197" t="s">
        <v>20</v>
      </c>
      <c r="K197" s="3">
        <v>45375.91133101852</v>
      </c>
      <c r="L197" t="s">
        <v>1594</v>
      </c>
      <c r="M197">
        <f t="shared" si="3"/>
        <v>1</v>
      </c>
      <c r="N19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Psi Eridani astronomic object, in centimetre per square second?</v>
      </c>
    </row>
    <row r="198" spans="1:14" x14ac:dyDescent="0.3">
      <c r="A198" t="s">
        <v>2417</v>
      </c>
      <c r="B198" t="s">
        <v>2418</v>
      </c>
      <c r="C198" t="s">
        <v>201</v>
      </c>
      <c r="D198" t="s">
        <v>2091</v>
      </c>
      <c r="E198" t="s">
        <v>2511</v>
      </c>
      <c r="F198" t="s">
        <v>2276</v>
      </c>
      <c r="G198">
        <f>ROUND(astronomy_surfaceGravity[[#This Row],[value]],2)</f>
        <v>5000</v>
      </c>
      <c r="H198" t="s">
        <v>2092</v>
      </c>
      <c r="I198" t="s">
        <v>27</v>
      </c>
      <c r="K198" s="3">
        <v>45565.981944444444</v>
      </c>
      <c r="L198" t="s">
        <v>1594</v>
      </c>
      <c r="M198">
        <f t="shared" si="3"/>
        <v>1</v>
      </c>
      <c r="N19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Psi2 Piscium astronomic object, in centimetre per square second?</v>
      </c>
    </row>
    <row r="199" spans="1:14" x14ac:dyDescent="0.3">
      <c r="A199" t="s">
        <v>1697</v>
      </c>
      <c r="B199" t="s">
        <v>1698</v>
      </c>
      <c r="C199" t="s">
        <v>201</v>
      </c>
      <c r="D199" t="s">
        <v>2091</v>
      </c>
      <c r="E199" t="s">
        <v>2511</v>
      </c>
      <c r="F199" t="s">
        <v>182</v>
      </c>
      <c r="G199">
        <f>ROUND(astronomy_surfaceGravity[[#This Row],[value]],2)</f>
        <v>1.78</v>
      </c>
      <c r="H199" t="s">
        <v>2092</v>
      </c>
      <c r="I199" t="s">
        <v>111</v>
      </c>
      <c r="K199" s="3">
        <v>45381.829953703702</v>
      </c>
      <c r="L199" t="s">
        <v>1594</v>
      </c>
      <c r="M199">
        <f t="shared" si="3"/>
        <v>1</v>
      </c>
      <c r="N19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Rho Cassiopeiae astronomic object, in centimetre per square second?</v>
      </c>
    </row>
    <row r="200" spans="1:14" x14ac:dyDescent="0.3">
      <c r="A200" t="s">
        <v>1792</v>
      </c>
      <c r="B200" t="s">
        <v>1793</v>
      </c>
      <c r="C200" t="s">
        <v>201</v>
      </c>
      <c r="D200" t="s">
        <v>2091</v>
      </c>
      <c r="E200" t="s">
        <v>2511</v>
      </c>
      <c r="F200" t="s">
        <v>2393</v>
      </c>
      <c r="G200">
        <f>ROUND(astronomy_surfaceGravity[[#This Row],[value]],2)</f>
        <v>13550</v>
      </c>
      <c r="H200" t="s">
        <v>2092</v>
      </c>
      <c r="I200" t="s">
        <v>26</v>
      </c>
      <c r="K200" s="3">
        <v>45454.09302083333</v>
      </c>
      <c r="L200" t="s">
        <v>1594</v>
      </c>
      <c r="M200">
        <f t="shared" si="3"/>
        <v>1</v>
      </c>
      <c r="N20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Rho Coronae Borealis astronomic object, in centimetre per square second?</v>
      </c>
    </row>
    <row r="201" spans="1:14" x14ac:dyDescent="0.3">
      <c r="A201" t="s">
        <v>2385</v>
      </c>
      <c r="B201" t="s">
        <v>2386</v>
      </c>
      <c r="C201" t="s">
        <v>201</v>
      </c>
      <c r="D201" t="s">
        <v>2091</v>
      </c>
      <c r="E201" t="s">
        <v>2511</v>
      </c>
      <c r="F201" t="s">
        <v>2313</v>
      </c>
      <c r="G201">
        <f>ROUND(astronomy_surfaceGravity[[#This Row],[value]],2)</f>
        <v>16000</v>
      </c>
      <c r="H201" t="s">
        <v>2092</v>
      </c>
      <c r="I201" t="s">
        <v>27</v>
      </c>
      <c r="K201" s="3">
        <v>45496.929525462961</v>
      </c>
      <c r="L201" t="s">
        <v>1594</v>
      </c>
      <c r="M201">
        <f t="shared" si="3"/>
        <v>1</v>
      </c>
      <c r="N20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Rho Hydrae astronomic object, in centimetre per square second?</v>
      </c>
    </row>
    <row r="202" spans="1:14" x14ac:dyDescent="0.3">
      <c r="A202" t="s">
        <v>1706</v>
      </c>
      <c r="B202" t="s">
        <v>1707</v>
      </c>
      <c r="C202" t="s">
        <v>201</v>
      </c>
      <c r="D202" t="s">
        <v>2091</v>
      </c>
      <c r="E202" t="s">
        <v>2511</v>
      </c>
      <c r="F202" t="s">
        <v>2116</v>
      </c>
      <c r="G202">
        <f>ROUND(astronomy_surfaceGravity[[#This Row],[value]],2)</f>
        <v>1400</v>
      </c>
      <c r="H202" t="s">
        <v>2092</v>
      </c>
      <c r="I202" t="s">
        <v>35</v>
      </c>
      <c r="K202" s="3">
        <v>45375.897916666669</v>
      </c>
      <c r="L202" t="s">
        <v>1594</v>
      </c>
      <c r="M202">
        <f t="shared" si="3"/>
        <v>1</v>
      </c>
      <c r="N20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Rho Puppis astronomic object, in centimetre per square second?</v>
      </c>
    </row>
    <row r="203" spans="1:14" x14ac:dyDescent="0.3">
      <c r="A203" t="s">
        <v>1877</v>
      </c>
      <c r="B203" t="s">
        <v>1878</v>
      </c>
      <c r="C203" t="s">
        <v>201</v>
      </c>
      <c r="D203" t="s">
        <v>2091</v>
      </c>
      <c r="E203" t="s">
        <v>2511</v>
      </c>
      <c r="F203" t="s">
        <v>2203</v>
      </c>
      <c r="G203">
        <f>ROUND(astronomy_surfaceGravity[[#This Row],[value]],2)</f>
        <v>118000</v>
      </c>
      <c r="H203" t="s">
        <v>2092</v>
      </c>
      <c r="I203" t="s">
        <v>114</v>
      </c>
      <c r="K203" s="3">
        <v>45631.154814814814</v>
      </c>
      <c r="L203" t="s">
        <v>1594</v>
      </c>
      <c r="M203">
        <f t="shared" si="3"/>
        <v>1</v>
      </c>
      <c r="N20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Ross 128 astronomic object, in centimetre per square second?</v>
      </c>
    </row>
    <row r="204" spans="1:14" x14ac:dyDescent="0.3">
      <c r="A204" t="s">
        <v>1903</v>
      </c>
      <c r="B204" t="s">
        <v>1904</v>
      </c>
      <c r="C204" t="s">
        <v>201</v>
      </c>
      <c r="D204" t="s">
        <v>2091</v>
      </c>
      <c r="E204" t="s">
        <v>2511</v>
      </c>
      <c r="F204" t="s">
        <v>101</v>
      </c>
      <c r="G204">
        <f>ROUND(astronomy_surfaceGravity[[#This Row],[value]],2)</f>
        <v>162</v>
      </c>
      <c r="H204" t="s">
        <v>2092</v>
      </c>
      <c r="I204" t="s">
        <v>17</v>
      </c>
      <c r="K204" s="3">
        <v>45486.471284722225</v>
      </c>
      <c r="L204" t="s">
        <v>1594</v>
      </c>
      <c r="M204">
        <f t="shared" si="3"/>
        <v>1</v>
      </c>
      <c r="N20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Sigma Hydrae astronomic object, in centimetre per square second?</v>
      </c>
    </row>
    <row r="205" spans="1:14" x14ac:dyDescent="0.3">
      <c r="A205" t="s">
        <v>2455</v>
      </c>
      <c r="B205" t="s">
        <v>2456</v>
      </c>
      <c r="C205" t="s">
        <v>201</v>
      </c>
      <c r="D205" t="s">
        <v>2091</v>
      </c>
      <c r="E205" t="s">
        <v>2511</v>
      </c>
      <c r="F205" t="s">
        <v>2457</v>
      </c>
      <c r="G205">
        <f>ROUND(astronomy_surfaceGravity[[#This Row],[value]],2)</f>
        <v>49000</v>
      </c>
      <c r="H205" t="s">
        <v>2092</v>
      </c>
      <c r="I205" t="s">
        <v>39</v>
      </c>
      <c r="K205" s="3">
        <v>45453.320486111108</v>
      </c>
      <c r="L205" t="s">
        <v>1594</v>
      </c>
      <c r="M205">
        <f t="shared" si="3"/>
        <v>1</v>
      </c>
      <c r="N20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Sterrennacht astronomic object, in centimetre per square second?</v>
      </c>
    </row>
    <row r="206" spans="1:14" x14ac:dyDescent="0.3">
      <c r="A206" t="s">
        <v>2263</v>
      </c>
      <c r="B206" t="s">
        <v>2264</v>
      </c>
      <c r="C206" t="s">
        <v>201</v>
      </c>
      <c r="D206" t="s">
        <v>2091</v>
      </c>
      <c r="E206" t="s">
        <v>2511</v>
      </c>
      <c r="F206" t="s">
        <v>2265</v>
      </c>
      <c r="G206">
        <f>ROUND(astronomy_surfaceGravity[[#This Row],[value]],2)</f>
        <v>24547</v>
      </c>
      <c r="H206" t="s">
        <v>2092</v>
      </c>
      <c r="I206" t="s">
        <v>15</v>
      </c>
      <c r="K206" s="3">
        <v>45637.051631944443</v>
      </c>
      <c r="L206" t="s">
        <v>1594</v>
      </c>
      <c r="M206">
        <f t="shared" si="3"/>
        <v>1</v>
      </c>
      <c r="N20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Tangra astronomic object, in centimetre per square second?</v>
      </c>
    </row>
    <row r="207" spans="1:14" x14ac:dyDescent="0.3">
      <c r="A207" t="s">
        <v>1663</v>
      </c>
      <c r="B207" t="s">
        <v>1664</v>
      </c>
      <c r="C207" t="s">
        <v>201</v>
      </c>
      <c r="D207" t="s">
        <v>2091</v>
      </c>
      <c r="E207" t="s">
        <v>2511</v>
      </c>
      <c r="F207" t="s">
        <v>2202</v>
      </c>
      <c r="G207">
        <f>ROUND(astronomy_surfaceGravity[[#This Row],[value]],2)</f>
        <v>34040</v>
      </c>
      <c r="H207" t="s">
        <v>2092</v>
      </c>
      <c r="I207" t="s">
        <v>169</v>
      </c>
      <c r="K207" s="3">
        <v>45657.783634259256</v>
      </c>
      <c r="L207" t="s">
        <v>1594</v>
      </c>
      <c r="M207">
        <f t="shared" si="3"/>
        <v>1</v>
      </c>
      <c r="N20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Tau Ceti astronomic object, in centimetre per square second?</v>
      </c>
    </row>
    <row r="208" spans="1:14" x14ac:dyDescent="0.3">
      <c r="A208" t="s">
        <v>2479</v>
      </c>
      <c r="B208" t="s">
        <v>2480</v>
      </c>
      <c r="C208" t="s">
        <v>201</v>
      </c>
      <c r="D208" t="s">
        <v>2091</v>
      </c>
      <c r="E208" t="s">
        <v>2511</v>
      </c>
      <c r="F208" t="s">
        <v>126</v>
      </c>
      <c r="G208">
        <f>ROUND(astronomy_surfaceGravity[[#This Row],[value]],2)</f>
        <v>250</v>
      </c>
      <c r="H208" t="s">
        <v>2092</v>
      </c>
      <c r="I208" t="s">
        <v>15</v>
      </c>
      <c r="K208" s="3">
        <v>45638.811192129629</v>
      </c>
      <c r="L208" t="s">
        <v>1594</v>
      </c>
      <c r="M208">
        <f t="shared" si="3"/>
        <v>1</v>
      </c>
      <c r="N20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Tau Leonis astronomic object, in centimetre per square second?</v>
      </c>
    </row>
    <row r="209" spans="1:14" x14ac:dyDescent="0.3">
      <c r="A209" t="s">
        <v>1607</v>
      </c>
      <c r="B209" t="s">
        <v>1608</v>
      </c>
      <c r="C209" t="s">
        <v>201</v>
      </c>
      <c r="D209" t="s">
        <v>2091</v>
      </c>
      <c r="E209" t="s">
        <v>2511</v>
      </c>
      <c r="F209" t="s">
        <v>2098</v>
      </c>
      <c r="G209">
        <f>ROUND(astronomy_surfaceGravity[[#This Row],[value]],2)</f>
        <v>10000</v>
      </c>
      <c r="H209" t="s">
        <v>2092</v>
      </c>
      <c r="I209" t="s">
        <v>17</v>
      </c>
      <c r="K209" s="3">
        <v>45306.586192129631</v>
      </c>
      <c r="L209" t="s">
        <v>1594</v>
      </c>
      <c r="M209">
        <f t="shared" si="3"/>
        <v>1</v>
      </c>
      <c r="N20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Tau Puppis astronomic object, in centimetre per square second?</v>
      </c>
    </row>
    <row r="210" spans="1:14" x14ac:dyDescent="0.3">
      <c r="A210" t="s">
        <v>1921</v>
      </c>
      <c r="B210" t="s">
        <v>1922</v>
      </c>
      <c r="C210" t="s">
        <v>201</v>
      </c>
      <c r="D210" t="s">
        <v>2091</v>
      </c>
      <c r="E210" t="s">
        <v>2511</v>
      </c>
      <c r="F210" t="s">
        <v>2196</v>
      </c>
      <c r="G210">
        <f>ROUND(astronomy_surfaceGravity[[#This Row],[value]],2)</f>
        <v>12600</v>
      </c>
      <c r="H210" t="s">
        <v>2092</v>
      </c>
      <c r="I210" t="s">
        <v>34</v>
      </c>
      <c r="K210" s="3">
        <v>45538.439560185187</v>
      </c>
      <c r="L210" t="s">
        <v>1594</v>
      </c>
      <c r="M210">
        <f t="shared" si="3"/>
        <v>1</v>
      </c>
      <c r="N21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Tau1 Gruis astronomic object, in centimetre per square second?</v>
      </c>
    </row>
    <row r="211" spans="1:14" x14ac:dyDescent="0.3">
      <c r="A211" t="s">
        <v>2096</v>
      </c>
      <c r="B211" t="s">
        <v>2097</v>
      </c>
      <c r="C211" t="s">
        <v>201</v>
      </c>
      <c r="D211" t="s">
        <v>2091</v>
      </c>
      <c r="E211" t="s">
        <v>2511</v>
      </c>
      <c r="F211" t="s">
        <v>2098</v>
      </c>
      <c r="G211">
        <f>ROUND(astronomy_surfaceGravity[[#This Row],[value]],2)</f>
        <v>10000</v>
      </c>
      <c r="H211" t="s">
        <v>2092</v>
      </c>
      <c r="I211" t="s">
        <v>111</v>
      </c>
      <c r="K211" s="3">
        <v>45538.847199074073</v>
      </c>
      <c r="L211" t="s">
        <v>1594</v>
      </c>
      <c r="M211">
        <f t="shared" si="3"/>
        <v>1</v>
      </c>
      <c r="N21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Taygeta astronomic object, in centimetre per square second?</v>
      </c>
    </row>
    <row r="212" spans="1:14" x14ac:dyDescent="0.3">
      <c r="A212" t="s">
        <v>2436</v>
      </c>
      <c r="B212" t="s">
        <v>2437</v>
      </c>
      <c r="C212" t="s">
        <v>201</v>
      </c>
      <c r="D212" t="s">
        <v>2091</v>
      </c>
      <c r="E212" t="s">
        <v>2511</v>
      </c>
      <c r="F212" t="s">
        <v>2431</v>
      </c>
      <c r="G212">
        <f>ROUND(astronomy_surfaceGravity[[#This Row],[value]],2)</f>
        <v>13200</v>
      </c>
      <c r="H212" t="s">
        <v>2092</v>
      </c>
      <c r="I212" t="s">
        <v>124</v>
      </c>
      <c r="K212" s="3">
        <v>45375.901539351849</v>
      </c>
      <c r="L212" t="s">
        <v>1594</v>
      </c>
      <c r="M212">
        <f t="shared" si="3"/>
        <v>1</v>
      </c>
      <c r="N21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Theta Carinae astronomic object, in centimetre per square second?</v>
      </c>
    </row>
    <row r="213" spans="1:14" x14ac:dyDescent="0.3">
      <c r="A213" t="s">
        <v>2509</v>
      </c>
      <c r="B213" t="s">
        <v>2510</v>
      </c>
      <c r="C213" t="s">
        <v>201</v>
      </c>
      <c r="D213" t="s">
        <v>2091</v>
      </c>
      <c r="E213" t="s">
        <v>2511</v>
      </c>
      <c r="F213" t="s">
        <v>131</v>
      </c>
      <c r="G213">
        <f>ROUND(astronomy_surfaceGravity[[#This Row],[value]],2)</f>
        <v>500</v>
      </c>
      <c r="H213" t="s">
        <v>2092</v>
      </c>
      <c r="I213" t="s">
        <v>18</v>
      </c>
      <c r="K213" s="3">
        <v>45375.90048611111</v>
      </c>
      <c r="L213" t="s">
        <v>1594</v>
      </c>
      <c r="M213">
        <f t="shared" si="3"/>
        <v>1</v>
      </c>
      <c r="N21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Theta Ceti astronomic object, in centimetre per square second?</v>
      </c>
    </row>
    <row r="214" spans="1:14" x14ac:dyDescent="0.3">
      <c r="A214" t="s">
        <v>2283</v>
      </c>
      <c r="B214" t="s">
        <v>2284</v>
      </c>
      <c r="C214" t="s">
        <v>201</v>
      </c>
      <c r="D214" t="s">
        <v>2091</v>
      </c>
      <c r="E214" t="s">
        <v>2511</v>
      </c>
      <c r="F214" t="s">
        <v>2285</v>
      </c>
      <c r="G214">
        <f>ROUND(astronomy_surfaceGravity[[#This Row],[value]],2)</f>
        <v>5600</v>
      </c>
      <c r="H214" t="s">
        <v>2092</v>
      </c>
      <c r="I214" t="s">
        <v>18</v>
      </c>
      <c r="K214" s="3">
        <v>45442.742719907408</v>
      </c>
      <c r="L214" t="s">
        <v>1594</v>
      </c>
      <c r="M214">
        <f t="shared" si="3"/>
        <v>1</v>
      </c>
      <c r="N21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Theta Coronae Borealis astronomic object, in centimetre per square second?</v>
      </c>
    </row>
    <row r="215" spans="1:14" x14ac:dyDescent="0.3">
      <c r="A215" t="s">
        <v>2335</v>
      </c>
      <c r="B215" t="s">
        <v>2336</v>
      </c>
      <c r="C215" t="s">
        <v>201</v>
      </c>
      <c r="D215" t="s">
        <v>2091</v>
      </c>
      <c r="E215" t="s">
        <v>2511</v>
      </c>
      <c r="F215" t="s">
        <v>17</v>
      </c>
      <c r="G215">
        <f>ROUND(astronomy_surfaceGravity[[#This Row],[value]],2)</f>
        <v>15</v>
      </c>
      <c r="H215" t="s">
        <v>2092</v>
      </c>
      <c r="I215" t="s">
        <v>27</v>
      </c>
      <c r="K215" s="3">
        <v>45306.829664351855</v>
      </c>
      <c r="L215" t="s">
        <v>1594</v>
      </c>
      <c r="M215">
        <f t="shared" si="3"/>
        <v>1</v>
      </c>
      <c r="N21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Theta Delphini astronomic object, in centimetre per square second?</v>
      </c>
    </row>
    <row r="216" spans="1:14" x14ac:dyDescent="0.3">
      <c r="A216" t="s">
        <v>1783</v>
      </c>
      <c r="B216" t="s">
        <v>1784</v>
      </c>
      <c r="C216" t="s">
        <v>201</v>
      </c>
      <c r="D216" t="s">
        <v>2091</v>
      </c>
      <c r="E216" t="s">
        <v>2511</v>
      </c>
      <c r="F216" t="s">
        <v>184</v>
      </c>
      <c r="G216">
        <f>ROUND(astronomy_surfaceGravity[[#This Row],[value]],2)</f>
        <v>1700</v>
      </c>
      <c r="H216" t="s">
        <v>2092</v>
      </c>
      <c r="I216" t="s">
        <v>28</v>
      </c>
      <c r="K216" s="3">
        <v>45607.423356481479</v>
      </c>
      <c r="L216" t="s">
        <v>1594</v>
      </c>
      <c r="M216">
        <f t="shared" si="3"/>
        <v>1</v>
      </c>
      <c r="N21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Theta Hydrae astronomic object, in centimetre per square second?</v>
      </c>
    </row>
    <row r="217" spans="1:14" x14ac:dyDescent="0.3">
      <c r="A217" t="s">
        <v>1614</v>
      </c>
      <c r="B217" t="s">
        <v>1615</v>
      </c>
      <c r="C217" t="s">
        <v>201</v>
      </c>
      <c r="D217" t="s">
        <v>2091</v>
      </c>
      <c r="E217" t="s">
        <v>2511</v>
      </c>
      <c r="F217" t="s">
        <v>2140</v>
      </c>
      <c r="G217">
        <f>ROUND(astronomy_surfaceGravity[[#This Row],[value]],2)</f>
        <v>9000</v>
      </c>
      <c r="H217" t="s">
        <v>2092</v>
      </c>
      <c r="I217" t="s">
        <v>166</v>
      </c>
      <c r="K217" s="3">
        <v>45603.899039351854</v>
      </c>
      <c r="L217" t="s">
        <v>1594</v>
      </c>
      <c r="M217">
        <f t="shared" si="3"/>
        <v>1</v>
      </c>
      <c r="N21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Thuban astronomic object, in centimetre per square second?</v>
      </c>
    </row>
    <row r="218" spans="1:14" x14ac:dyDescent="0.3">
      <c r="A218" t="s">
        <v>1601</v>
      </c>
      <c r="B218" t="s">
        <v>1602</v>
      </c>
      <c r="C218" t="s">
        <v>201</v>
      </c>
      <c r="D218" t="s">
        <v>2091</v>
      </c>
      <c r="E218" t="s">
        <v>2511</v>
      </c>
      <c r="F218" t="s">
        <v>64</v>
      </c>
      <c r="G218">
        <f>ROUND(astronomy_surfaceGravity[[#This Row],[value]],2)</f>
        <v>95</v>
      </c>
      <c r="H218" t="s">
        <v>2092</v>
      </c>
      <c r="I218" t="s">
        <v>34</v>
      </c>
      <c r="K218" s="3">
        <v>45410.938784722224</v>
      </c>
      <c r="L218" t="s">
        <v>1594</v>
      </c>
      <c r="M218">
        <f t="shared" si="3"/>
        <v>1</v>
      </c>
      <c r="N21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Upsilon Librae astronomic object, in centimetre per square second?</v>
      </c>
    </row>
    <row r="219" spans="1:14" x14ac:dyDescent="0.3">
      <c r="A219" t="s">
        <v>2464</v>
      </c>
      <c r="B219" t="s">
        <v>2465</v>
      </c>
      <c r="C219" t="s">
        <v>201</v>
      </c>
      <c r="D219" t="s">
        <v>2091</v>
      </c>
      <c r="E219" t="s">
        <v>2511</v>
      </c>
      <c r="F219" t="s">
        <v>141</v>
      </c>
      <c r="G219">
        <f>ROUND(astronomy_surfaceGravity[[#This Row],[value]],2)</f>
        <v>900</v>
      </c>
      <c r="H219" t="s">
        <v>2092</v>
      </c>
      <c r="I219" t="s">
        <v>28</v>
      </c>
      <c r="K219" s="3">
        <v>45375.911469907405</v>
      </c>
      <c r="L219" t="s">
        <v>1594</v>
      </c>
      <c r="M219">
        <f t="shared" si="3"/>
        <v>1</v>
      </c>
      <c r="N21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Upsilon1 Hydrae astronomic object, in centimetre per square second?</v>
      </c>
    </row>
    <row r="220" spans="1:14" x14ac:dyDescent="0.3">
      <c r="A220" t="s">
        <v>2420</v>
      </c>
      <c r="B220" t="s">
        <v>2421</v>
      </c>
      <c r="C220" t="s">
        <v>201</v>
      </c>
      <c r="D220" t="s">
        <v>2091</v>
      </c>
      <c r="E220" t="s">
        <v>2511</v>
      </c>
      <c r="F220" t="s">
        <v>33</v>
      </c>
      <c r="G220">
        <f>ROUND(astronomy_surfaceGravity[[#This Row],[value]],2)</f>
        <v>40</v>
      </c>
      <c r="H220" t="s">
        <v>2092</v>
      </c>
      <c r="I220" t="s">
        <v>17</v>
      </c>
      <c r="K220" s="3">
        <v>45592.048888888887</v>
      </c>
      <c r="L220" t="s">
        <v>1594</v>
      </c>
      <c r="M220">
        <f t="shared" si="3"/>
        <v>1</v>
      </c>
      <c r="N22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V337 Carinae astronomic object, in centimetre per square second?</v>
      </c>
    </row>
    <row r="221" spans="1:14" x14ac:dyDescent="0.3">
      <c r="A221" t="s">
        <v>2300</v>
      </c>
      <c r="B221" t="s">
        <v>2301</v>
      </c>
      <c r="C221" t="s">
        <v>201</v>
      </c>
      <c r="D221" t="s">
        <v>2091</v>
      </c>
      <c r="E221" t="s">
        <v>2511</v>
      </c>
      <c r="F221" t="s">
        <v>25</v>
      </c>
      <c r="G221">
        <f>ROUND(astronomy_surfaceGravity[[#This Row],[value]],2)</f>
        <v>5</v>
      </c>
      <c r="H221" t="s">
        <v>2092</v>
      </c>
      <c r="I221" t="s">
        <v>112</v>
      </c>
      <c r="K221" s="3">
        <v>45379.595138888886</v>
      </c>
      <c r="L221" t="s">
        <v>1594</v>
      </c>
      <c r="M221">
        <f t="shared" si="3"/>
        <v>1</v>
      </c>
      <c r="N22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V382 Carinae astronomic object, in centimetre per square second?</v>
      </c>
    </row>
    <row r="222" spans="1:14" x14ac:dyDescent="0.3">
      <c r="A222" t="s">
        <v>2194</v>
      </c>
      <c r="B222" t="s">
        <v>2195</v>
      </c>
      <c r="C222" t="s">
        <v>201</v>
      </c>
      <c r="D222" t="s">
        <v>2091</v>
      </c>
      <c r="E222" t="s">
        <v>2511</v>
      </c>
      <c r="F222" t="s">
        <v>37</v>
      </c>
      <c r="G222">
        <f>ROUND(astronomy_surfaceGravity[[#This Row],[value]],2)</f>
        <v>33</v>
      </c>
      <c r="H222" t="s">
        <v>2092</v>
      </c>
      <c r="I222" t="s">
        <v>16</v>
      </c>
      <c r="K222" s="3">
        <v>45375.900277777779</v>
      </c>
      <c r="L222" t="s">
        <v>1594</v>
      </c>
      <c r="M222">
        <f t="shared" si="3"/>
        <v>1</v>
      </c>
      <c r="N22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V509 Cassiopeiae astronomic object, in centimetre per square second?</v>
      </c>
    </row>
    <row r="223" spans="1:14" x14ac:dyDescent="0.3">
      <c r="A223" t="s">
        <v>1913</v>
      </c>
      <c r="B223" t="s">
        <v>1914</v>
      </c>
      <c r="C223" t="s">
        <v>201</v>
      </c>
      <c r="D223" t="s">
        <v>2091</v>
      </c>
      <c r="E223" t="s">
        <v>2511</v>
      </c>
      <c r="F223" t="s">
        <v>2193</v>
      </c>
      <c r="G223">
        <f>ROUND(astronomy_surfaceGravity[[#This Row],[value]],2)</f>
        <v>145000000</v>
      </c>
      <c r="H223" t="s">
        <v>2092</v>
      </c>
      <c r="I223" t="s">
        <v>104</v>
      </c>
      <c r="K223" s="3">
        <v>45553.170266203706</v>
      </c>
      <c r="L223" t="s">
        <v>1594</v>
      </c>
      <c r="M223">
        <f t="shared" si="3"/>
        <v>1</v>
      </c>
      <c r="N22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Van Maanen's star astronomic object, in centimetre per square second?</v>
      </c>
    </row>
    <row r="224" spans="1:14" x14ac:dyDescent="0.3">
      <c r="A224" t="s">
        <v>2340</v>
      </c>
      <c r="B224" t="s">
        <v>2341</v>
      </c>
      <c r="C224" t="s">
        <v>201</v>
      </c>
      <c r="D224" t="s">
        <v>2091</v>
      </c>
      <c r="E224" t="s">
        <v>2511</v>
      </c>
      <c r="F224" t="s">
        <v>2342</v>
      </c>
      <c r="G224">
        <f>ROUND(astronomy_surfaceGravity[[#This Row],[value]],2)</f>
        <v>7.41</v>
      </c>
      <c r="H224" t="s">
        <v>2092</v>
      </c>
      <c r="I224" t="s">
        <v>28</v>
      </c>
      <c r="K224" s="3">
        <v>45544.691990740743</v>
      </c>
      <c r="L224" t="s">
        <v>1594</v>
      </c>
      <c r="M224">
        <f t="shared" si="3"/>
        <v>1</v>
      </c>
      <c r="N22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W Virginis astronomic object, in centimetre per square second?</v>
      </c>
    </row>
    <row r="225" spans="1:14" x14ac:dyDescent="0.3">
      <c r="A225" t="s">
        <v>1910</v>
      </c>
      <c r="B225" t="s">
        <v>1911</v>
      </c>
      <c r="C225" t="s">
        <v>201</v>
      </c>
      <c r="D225" t="s">
        <v>2091</v>
      </c>
      <c r="E225" t="s">
        <v>2511</v>
      </c>
      <c r="F225" t="s">
        <v>2392</v>
      </c>
      <c r="G225">
        <f>ROUND(astronomy_surfaceGravity[[#This Row],[value]],2)</f>
        <v>36000</v>
      </c>
      <c r="H225" t="s">
        <v>2092</v>
      </c>
      <c r="I225" t="s">
        <v>26</v>
      </c>
      <c r="K225" s="3">
        <v>45637.050810185188</v>
      </c>
      <c r="L225" t="s">
        <v>1594</v>
      </c>
      <c r="M225">
        <f t="shared" si="3"/>
        <v>1</v>
      </c>
      <c r="N22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WASP-11/HAT-P-10 astronomic object, in centimetre per square second?</v>
      </c>
    </row>
    <row r="226" spans="1:14" x14ac:dyDescent="0.3">
      <c r="A226" t="s">
        <v>1661</v>
      </c>
      <c r="B226" t="s">
        <v>1662</v>
      </c>
      <c r="C226" t="s">
        <v>201</v>
      </c>
      <c r="D226" t="s">
        <v>2091</v>
      </c>
      <c r="E226" t="s">
        <v>2511</v>
      </c>
      <c r="F226" t="s">
        <v>2101</v>
      </c>
      <c r="G226">
        <f>ROUND(astronomy_surfaceGravity[[#This Row],[value]],2)</f>
        <v>16600</v>
      </c>
      <c r="H226" t="s">
        <v>2092</v>
      </c>
      <c r="I226" t="s">
        <v>109</v>
      </c>
      <c r="K226" s="3" t="s">
        <v>7</v>
      </c>
      <c r="L226" t="s">
        <v>1594</v>
      </c>
      <c r="M226">
        <f t="shared" si="3"/>
        <v>1</v>
      </c>
      <c r="N22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WASP-12 astronomic object, in centimetre per square second?</v>
      </c>
    </row>
    <row r="227" spans="1:14" x14ac:dyDescent="0.3">
      <c r="A227" t="s">
        <v>2316</v>
      </c>
      <c r="B227" t="s">
        <v>2317</v>
      </c>
      <c r="C227" t="s">
        <v>201</v>
      </c>
      <c r="D227" t="s">
        <v>2091</v>
      </c>
      <c r="E227" t="s">
        <v>2511</v>
      </c>
      <c r="F227" t="s">
        <v>2220</v>
      </c>
      <c r="G227">
        <f>ROUND(astronomy_surfaceGravity[[#This Row],[value]],2)</f>
        <v>11700</v>
      </c>
      <c r="H227" t="s">
        <v>2092</v>
      </c>
      <c r="I227" t="s">
        <v>28</v>
      </c>
      <c r="K227" s="3">
        <v>45454.122754629629</v>
      </c>
      <c r="L227" t="s">
        <v>1594</v>
      </c>
      <c r="M227">
        <f t="shared" si="3"/>
        <v>1</v>
      </c>
      <c r="N22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WASP-13 astronomic object, in centimetre per square second?</v>
      </c>
    </row>
    <row r="228" spans="1:14" x14ac:dyDescent="0.3">
      <c r="A228" t="s">
        <v>1771</v>
      </c>
      <c r="B228" t="s">
        <v>1772</v>
      </c>
      <c r="C228" t="s">
        <v>201</v>
      </c>
      <c r="D228" t="s">
        <v>2091</v>
      </c>
      <c r="E228" t="s">
        <v>2511</v>
      </c>
      <c r="F228" t="s">
        <v>2350</v>
      </c>
      <c r="G228">
        <f>ROUND(astronomy_surfaceGravity[[#This Row],[value]],2)</f>
        <v>84500</v>
      </c>
      <c r="H228" t="s">
        <v>2092</v>
      </c>
      <c r="I228" t="s">
        <v>124</v>
      </c>
      <c r="K228" s="3">
        <v>45622.851747685185</v>
      </c>
      <c r="L228" t="s">
        <v>1594</v>
      </c>
      <c r="M228">
        <f t="shared" si="3"/>
        <v>1</v>
      </c>
      <c r="N22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Wolf 1061 astronomic object, in centimetre per square second?</v>
      </c>
    </row>
    <row r="229" spans="1:14" x14ac:dyDescent="0.3">
      <c r="A229" t="s">
        <v>1977</v>
      </c>
      <c r="B229" t="s">
        <v>1978</v>
      </c>
      <c r="C229" t="s">
        <v>201</v>
      </c>
      <c r="D229" t="s">
        <v>2091</v>
      </c>
      <c r="E229" t="s">
        <v>2511</v>
      </c>
      <c r="F229" t="s">
        <v>2199</v>
      </c>
      <c r="G229">
        <f>ROUND(astronomy_surfaceGravity[[#This Row],[value]],2)</f>
        <v>30000</v>
      </c>
      <c r="H229" t="s">
        <v>2092</v>
      </c>
      <c r="I229" t="s">
        <v>108</v>
      </c>
      <c r="K229" s="3" t="s">
        <v>7</v>
      </c>
      <c r="L229" t="s">
        <v>1594</v>
      </c>
      <c r="M229">
        <f t="shared" si="3"/>
        <v>1</v>
      </c>
      <c r="N229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Wolf 424 astronomic object, in centimetre per square second?</v>
      </c>
    </row>
    <row r="230" spans="1:14" x14ac:dyDescent="0.3">
      <c r="A230" t="s">
        <v>1944</v>
      </c>
      <c r="B230" t="s">
        <v>1945</v>
      </c>
      <c r="C230" t="s">
        <v>201</v>
      </c>
      <c r="D230" t="s">
        <v>2091</v>
      </c>
      <c r="E230" t="s">
        <v>2511</v>
      </c>
      <c r="F230" t="s">
        <v>140</v>
      </c>
      <c r="G230">
        <f>ROUND(astronomy_surfaceGravity[[#This Row],[value]],2)</f>
        <v>450</v>
      </c>
      <c r="H230" t="s">
        <v>2092</v>
      </c>
      <c r="I230" t="s">
        <v>124</v>
      </c>
      <c r="K230" s="3">
        <v>45505.546076388891</v>
      </c>
      <c r="L230" t="s">
        <v>1594</v>
      </c>
      <c r="M230">
        <f t="shared" si="3"/>
        <v>1</v>
      </c>
      <c r="N230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Xi Andromedae astronomic object, in centimetre per square second?</v>
      </c>
    </row>
    <row r="231" spans="1:14" x14ac:dyDescent="0.3">
      <c r="A231" t="s">
        <v>1992</v>
      </c>
      <c r="B231" t="s">
        <v>1993</v>
      </c>
      <c r="C231" t="s">
        <v>201</v>
      </c>
      <c r="D231" t="s">
        <v>2091</v>
      </c>
      <c r="E231" t="s">
        <v>2511</v>
      </c>
      <c r="F231" t="s">
        <v>2481</v>
      </c>
      <c r="G231">
        <f>ROUND(astronomy_surfaceGravity[[#This Row],[value]],2)</f>
        <v>5800</v>
      </c>
      <c r="H231" t="s">
        <v>2092</v>
      </c>
      <c r="I231" t="s">
        <v>146</v>
      </c>
      <c r="K231" s="3">
        <v>45579.773969907408</v>
      </c>
      <c r="L231" t="s">
        <v>1594</v>
      </c>
      <c r="M231">
        <f t="shared" si="3"/>
        <v>1</v>
      </c>
      <c r="N231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Xi Aquarii astronomic object, in centimetre per square second?</v>
      </c>
    </row>
    <row r="232" spans="1:14" x14ac:dyDescent="0.3">
      <c r="A232" t="s">
        <v>2380</v>
      </c>
      <c r="B232" t="s">
        <v>2381</v>
      </c>
      <c r="C232" t="s">
        <v>201</v>
      </c>
      <c r="D232" t="s">
        <v>2091</v>
      </c>
      <c r="E232" t="s">
        <v>2511</v>
      </c>
      <c r="F232" t="s">
        <v>2382</v>
      </c>
      <c r="G232">
        <f>ROUND(astronomy_surfaceGravity[[#This Row],[value]],2)</f>
        <v>34000</v>
      </c>
      <c r="H232" t="s">
        <v>2092</v>
      </c>
      <c r="I232" t="s">
        <v>108</v>
      </c>
      <c r="K232" s="3">
        <v>45390.235150462962</v>
      </c>
      <c r="L232" t="s">
        <v>1594</v>
      </c>
      <c r="M232">
        <f t="shared" si="3"/>
        <v>1</v>
      </c>
      <c r="N232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Xi Boötis astronomic object, in centimetre per square second?</v>
      </c>
    </row>
    <row r="233" spans="1:14" x14ac:dyDescent="0.3">
      <c r="A233" t="s">
        <v>1940</v>
      </c>
      <c r="B233" t="s">
        <v>1941</v>
      </c>
      <c r="C233" t="s">
        <v>201</v>
      </c>
      <c r="D233" t="s">
        <v>2091</v>
      </c>
      <c r="E233" t="s">
        <v>2511</v>
      </c>
      <c r="F233" t="s">
        <v>2217</v>
      </c>
      <c r="G233">
        <f>ROUND(astronomy_surfaceGravity[[#This Row],[value]],2)</f>
        <v>13270</v>
      </c>
      <c r="H233" t="s">
        <v>2092</v>
      </c>
      <c r="I233" t="s">
        <v>28</v>
      </c>
      <c r="K233" s="3">
        <v>45489.631481481483</v>
      </c>
      <c r="L233" t="s">
        <v>1594</v>
      </c>
      <c r="M233">
        <f t="shared" si="3"/>
        <v>1</v>
      </c>
      <c r="N233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XO-3 astronomic object, in centimetre per square second?</v>
      </c>
    </row>
    <row r="234" spans="1:14" x14ac:dyDescent="0.3">
      <c r="A234" t="s">
        <v>1666</v>
      </c>
      <c r="B234" t="s">
        <v>1667</v>
      </c>
      <c r="C234" t="s">
        <v>201</v>
      </c>
      <c r="D234" t="s">
        <v>2091</v>
      </c>
      <c r="E234" t="s">
        <v>2511</v>
      </c>
      <c r="F234" t="s">
        <v>2179</v>
      </c>
      <c r="G234">
        <f>ROUND(astronomy_surfaceGravity[[#This Row],[value]],2)</f>
        <v>3700</v>
      </c>
      <c r="H234" t="s">
        <v>2092</v>
      </c>
      <c r="I234" t="s">
        <v>146</v>
      </c>
      <c r="K234" s="3">
        <v>45549.858310185184</v>
      </c>
      <c r="L234" t="s">
        <v>1594</v>
      </c>
      <c r="M234">
        <f t="shared" si="3"/>
        <v>1</v>
      </c>
      <c r="N234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Zeta Draconis astronomic object, in centimetre per square second?</v>
      </c>
    </row>
    <row r="235" spans="1:14" x14ac:dyDescent="0.3">
      <c r="A235" t="s">
        <v>1685</v>
      </c>
      <c r="B235" t="s">
        <v>1686</v>
      </c>
      <c r="C235" t="s">
        <v>201</v>
      </c>
      <c r="D235" t="s">
        <v>2091</v>
      </c>
      <c r="E235" t="s">
        <v>2511</v>
      </c>
      <c r="F235" t="s">
        <v>2113</v>
      </c>
      <c r="G235">
        <f>ROUND(astronomy_surfaceGravity[[#This Row],[value]],2)</f>
        <v>1320</v>
      </c>
      <c r="H235" t="s">
        <v>2092</v>
      </c>
      <c r="I235" t="s">
        <v>16</v>
      </c>
      <c r="K235" s="3">
        <v>45626.41909722222</v>
      </c>
      <c r="L235" t="s">
        <v>1594</v>
      </c>
      <c r="M235">
        <f t="shared" si="3"/>
        <v>1</v>
      </c>
      <c r="N235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Zeta Leonis astronomic object, in centimetre per square second?</v>
      </c>
    </row>
    <row r="236" spans="1:14" x14ac:dyDescent="0.3">
      <c r="A236" t="s">
        <v>1749</v>
      </c>
      <c r="B236" t="s">
        <v>1750</v>
      </c>
      <c r="C236" t="s">
        <v>201</v>
      </c>
      <c r="D236" t="s">
        <v>2091</v>
      </c>
      <c r="E236" t="s">
        <v>2511</v>
      </c>
      <c r="F236" t="s">
        <v>2282</v>
      </c>
      <c r="G236">
        <f>ROUND(astronomy_surfaceGravity[[#This Row],[value]],2)</f>
        <v>10700</v>
      </c>
      <c r="H236" t="s">
        <v>2092</v>
      </c>
      <c r="I236" t="s">
        <v>26</v>
      </c>
      <c r="K236" s="3">
        <v>45599.779178240744</v>
      </c>
      <c r="L236" t="s">
        <v>1594</v>
      </c>
      <c r="M236">
        <f t="shared" si="3"/>
        <v>1</v>
      </c>
      <c r="N236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Zeta Leporis astronomic object, in centimetre per square second?</v>
      </c>
    </row>
    <row r="237" spans="1:14" x14ac:dyDescent="0.3">
      <c r="A237" t="s">
        <v>1610</v>
      </c>
      <c r="B237" t="s">
        <v>1611</v>
      </c>
      <c r="C237" t="s">
        <v>201</v>
      </c>
      <c r="D237" t="s">
        <v>2091</v>
      </c>
      <c r="E237" t="s">
        <v>2511</v>
      </c>
      <c r="F237" t="s">
        <v>2277</v>
      </c>
      <c r="G237">
        <f>ROUND(astronomy_surfaceGravity[[#This Row],[value]],2)</f>
        <v>1740</v>
      </c>
      <c r="H237" t="s">
        <v>2092</v>
      </c>
      <c r="I237" t="s">
        <v>124</v>
      </c>
      <c r="K237" s="3">
        <v>45375.898969907408</v>
      </c>
      <c r="L237" t="s">
        <v>1594</v>
      </c>
      <c r="M237">
        <f t="shared" si="3"/>
        <v>1</v>
      </c>
      <c r="N237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Zeta Tauri astronomic object, in centimetre per square second?</v>
      </c>
    </row>
    <row r="238" spans="1:14" x14ac:dyDescent="0.3">
      <c r="A238" t="s">
        <v>1760</v>
      </c>
      <c r="B238" t="s">
        <v>1761</v>
      </c>
      <c r="C238" t="s">
        <v>201</v>
      </c>
      <c r="D238" t="s">
        <v>2091</v>
      </c>
      <c r="E238" t="s">
        <v>2511</v>
      </c>
      <c r="F238" t="s">
        <v>137</v>
      </c>
      <c r="G238">
        <f>ROUND(astronomy_surfaceGravity[[#This Row],[value]],2)</f>
        <v>100</v>
      </c>
      <c r="H238" t="s">
        <v>2092</v>
      </c>
      <c r="I238" t="s">
        <v>146</v>
      </c>
      <c r="K238" s="3">
        <v>45314.026400462964</v>
      </c>
      <c r="L238" t="s">
        <v>1594</v>
      </c>
      <c r="M238">
        <f t="shared" si="3"/>
        <v>1</v>
      </c>
      <c r="N238" t="str">
        <f>"What is the " &amp; astronomy_surfaceGravity[[#This Row],[propertyLabel]] &amp; " " &amp; "of the " &amp; astronomy_surfaceGravity[[#This Row],[entityLabel]] &amp; " " &amp; astronomy_surfaceGravity[[#This Row],[entityType]] &amp; ", in " &amp; astronomy_surfaceGravity[[#This Row],[unitLabel]] &amp; "?"</f>
        <v>What is the surface gravity of the Zeta1 Scorpii astronomic object, in centimetre per square second?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E1F5-814A-437E-ADA2-F2ED9F365C27}">
  <dimension ref="A1:N108"/>
  <sheetViews>
    <sheetView topLeftCell="D1" workbookViewId="0">
      <selection activeCell="K2" sqref="K2"/>
    </sheetView>
  </sheetViews>
  <sheetFormatPr defaultRowHeight="14.4" x14ac:dyDescent="0.3"/>
  <cols>
    <col min="1" max="1" width="36" bestFit="1" customWidth="1"/>
    <col min="2" max="2" width="12.88671875" bestFit="1" customWidth="1"/>
    <col min="3" max="3" width="10.6640625" bestFit="1" customWidth="1"/>
    <col min="4" max="4" width="35.44140625" bestFit="1" customWidth="1"/>
    <col min="5" max="5" width="14.88671875" bestFit="1" customWidth="1"/>
    <col min="6" max="6" width="10.6640625" bestFit="1" customWidth="1"/>
    <col min="7" max="8" width="10.6640625" customWidth="1"/>
    <col min="9" max="9" width="10.6640625" bestFit="1" customWidth="1"/>
    <col min="10" max="10" width="10.6640625" customWidth="1"/>
    <col min="11" max="11" width="15.33203125" style="3" bestFit="1" customWidth="1"/>
    <col min="14" max="14" width="39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11</v>
      </c>
      <c r="I1" t="s">
        <v>6</v>
      </c>
      <c r="J1" t="s">
        <v>8</v>
      </c>
      <c r="K1" s="3" t="s">
        <v>9</v>
      </c>
      <c r="L1" t="s">
        <v>12</v>
      </c>
      <c r="M1" t="s">
        <v>10</v>
      </c>
      <c r="N1" t="s">
        <v>13</v>
      </c>
    </row>
    <row r="2" spans="1:14" x14ac:dyDescent="0.3">
      <c r="A2" t="s">
        <v>554</v>
      </c>
      <c r="B2" t="s">
        <v>555</v>
      </c>
      <c r="C2" t="s">
        <v>201</v>
      </c>
      <c r="D2" t="s">
        <v>2512</v>
      </c>
      <c r="E2" t="s">
        <v>2593</v>
      </c>
      <c r="F2" t="s">
        <v>2513</v>
      </c>
      <c r="G2">
        <f>ROUND(science_discoveryYear[[#This Row],[value]],2)</f>
        <v>1880</v>
      </c>
      <c r="H2" t="s">
        <v>1189</v>
      </c>
      <c r="I2" t="s">
        <v>548</v>
      </c>
      <c r="K2" s="3">
        <v>45642.438773148147</v>
      </c>
      <c r="L2" t="s">
        <v>2935</v>
      </c>
      <c r="M2" s="2">
        <f t="shared" ref="M2:M33" si="0">COUNTIF(B:B,B2)</f>
        <v>1</v>
      </c>
      <c r="N2" t="str">
        <f>"What is the " &amp; science_discoveryYear[[#This Row],[propertyLabel]] &amp; " " &amp; "of " &amp; science_discoveryYear[[#This Row],[entityLabel]]  &amp; "?"</f>
        <v>What is the year of discovery of gadolinium?</v>
      </c>
    </row>
    <row r="3" spans="1:14" x14ac:dyDescent="0.3">
      <c r="A3" t="s">
        <v>566</v>
      </c>
      <c r="B3" t="s">
        <v>567</v>
      </c>
      <c r="C3" t="s">
        <v>201</v>
      </c>
      <c r="D3" t="s">
        <v>2512</v>
      </c>
      <c r="E3" t="s">
        <v>2593</v>
      </c>
      <c r="F3" t="s">
        <v>2514</v>
      </c>
      <c r="G3">
        <f>ROUND(science_discoveryYear[[#This Row],[value]],2)</f>
        <v>1886</v>
      </c>
      <c r="H3" t="s">
        <v>1189</v>
      </c>
      <c r="I3" t="s">
        <v>32</v>
      </c>
      <c r="K3" s="3">
        <v>45642.439780092594</v>
      </c>
      <c r="L3" t="s">
        <v>2935</v>
      </c>
      <c r="M3">
        <f t="shared" si="0"/>
        <v>1</v>
      </c>
      <c r="N3" t="str">
        <f>"What is the " &amp; science_discoveryYear[[#This Row],[propertyLabel]] &amp; " " &amp; "of " &amp; science_discoveryYear[[#This Row],[entityLabel]]  &amp; "?"</f>
        <v>What is the year of discovery of dysprosium?</v>
      </c>
    </row>
    <row r="4" spans="1:14" x14ac:dyDescent="0.3">
      <c r="A4" t="s">
        <v>647</v>
      </c>
      <c r="B4" t="s">
        <v>648</v>
      </c>
      <c r="C4" t="s">
        <v>201</v>
      </c>
      <c r="D4" t="s">
        <v>2512</v>
      </c>
      <c r="E4" t="s">
        <v>2593</v>
      </c>
      <c r="F4" t="s">
        <v>2515</v>
      </c>
      <c r="G4">
        <f>ROUND(science_discoveryYear[[#This Row],[value]],2)</f>
        <v>1958</v>
      </c>
      <c r="H4" t="s">
        <v>1189</v>
      </c>
      <c r="I4" t="s">
        <v>188</v>
      </c>
      <c r="K4" s="3">
        <v>45651.091319444444</v>
      </c>
      <c r="L4" t="s">
        <v>2935</v>
      </c>
      <c r="M4">
        <f t="shared" si="0"/>
        <v>1</v>
      </c>
      <c r="N4" t="str">
        <f>"What is the " &amp; science_discoveryYear[[#This Row],[propertyLabel]] &amp; " " &amp; "of " &amp; science_discoveryYear[[#This Row],[entityLabel]]  &amp; "?"</f>
        <v>What is the year of discovery of nobelium?</v>
      </c>
    </row>
    <row r="5" spans="1:14" x14ac:dyDescent="0.3">
      <c r="A5" t="s">
        <v>650</v>
      </c>
      <c r="B5" t="s">
        <v>651</v>
      </c>
      <c r="C5" t="s">
        <v>201</v>
      </c>
      <c r="D5" t="s">
        <v>2512</v>
      </c>
      <c r="E5" t="s">
        <v>2593</v>
      </c>
      <c r="F5" t="s">
        <v>2516</v>
      </c>
      <c r="G5">
        <f>ROUND(science_discoveryYear[[#This Row],[value]],2)</f>
        <v>1961</v>
      </c>
      <c r="H5" t="s">
        <v>1189</v>
      </c>
      <c r="I5" t="s">
        <v>96</v>
      </c>
      <c r="K5" s="3">
        <v>45659.654502314814</v>
      </c>
      <c r="L5" t="s">
        <v>2935</v>
      </c>
      <c r="M5">
        <f t="shared" si="0"/>
        <v>1</v>
      </c>
      <c r="N5" t="str">
        <f>"What is the " &amp; science_discoveryYear[[#This Row],[propertyLabel]] &amp; " " &amp; "of " &amp; science_discoveryYear[[#This Row],[entityLabel]]  &amp; "?"</f>
        <v>What is the year of discovery of lawrencium?</v>
      </c>
    </row>
    <row r="6" spans="1:14" x14ac:dyDescent="0.3">
      <c r="A6" t="s">
        <v>587</v>
      </c>
      <c r="B6" t="s">
        <v>588</v>
      </c>
      <c r="C6" t="s">
        <v>201</v>
      </c>
      <c r="D6" t="s">
        <v>2512</v>
      </c>
      <c r="E6" t="s">
        <v>2593</v>
      </c>
      <c r="F6" t="s">
        <v>2517</v>
      </c>
      <c r="G6">
        <f>ROUND(science_discoveryYear[[#This Row],[value]],2)</f>
        <v>1879</v>
      </c>
      <c r="H6" t="s">
        <v>1189</v>
      </c>
      <c r="I6" t="s">
        <v>590</v>
      </c>
      <c r="K6" s="3">
        <v>45642.439988425926</v>
      </c>
      <c r="L6" t="s">
        <v>2935</v>
      </c>
      <c r="M6">
        <f t="shared" si="0"/>
        <v>1</v>
      </c>
      <c r="N6" t="str">
        <f>"What is the " &amp; science_discoveryYear[[#This Row],[propertyLabel]] &amp; " " &amp; "of " &amp; science_discoveryYear[[#This Row],[entityLabel]]  &amp; "?"</f>
        <v>What is the year of discovery of thulium?</v>
      </c>
    </row>
    <row r="7" spans="1:14" x14ac:dyDescent="0.3">
      <c r="A7" t="s">
        <v>582</v>
      </c>
      <c r="B7" t="s">
        <v>583</v>
      </c>
      <c r="C7" t="s">
        <v>201</v>
      </c>
      <c r="D7" t="s">
        <v>2512</v>
      </c>
      <c r="E7" t="s">
        <v>2593</v>
      </c>
      <c r="F7" t="s">
        <v>2518</v>
      </c>
      <c r="G7">
        <f>ROUND(science_discoveryYear[[#This Row],[value]],2)</f>
        <v>1878</v>
      </c>
      <c r="H7" t="s">
        <v>1189</v>
      </c>
      <c r="I7" t="s">
        <v>585</v>
      </c>
      <c r="K7" s="3">
        <v>45642.439918981479</v>
      </c>
      <c r="L7" t="s">
        <v>2935</v>
      </c>
      <c r="M7">
        <f t="shared" si="0"/>
        <v>1</v>
      </c>
      <c r="N7" t="str">
        <f>"What is the " &amp; science_discoveryYear[[#This Row],[propertyLabel]] &amp; " " &amp; "of " &amp; science_discoveryYear[[#This Row],[entityLabel]]  &amp; "?"</f>
        <v>What is the year of discovery of holmium?</v>
      </c>
    </row>
    <row r="8" spans="1:14" x14ac:dyDescent="0.3">
      <c r="A8" t="s">
        <v>574</v>
      </c>
      <c r="B8" t="s">
        <v>575</v>
      </c>
      <c r="C8" t="s">
        <v>201</v>
      </c>
      <c r="D8" t="s">
        <v>2512</v>
      </c>
      <c r="E8" t="s">
        <v>2593</v>
      </c>
      <c r="F8" t="s">
        <v>2519</v>
      </c>
      <c r="G8">
        <f>ROUND(science_discoveryYear[[#This Row],[value]],2)</f>
        <v>1843</v>
      </c>
      <c r="H8" t="s">
        <v>1189</v>
      </c>
      <c r="I8" t="s">
        <v>96</v>
      </c>
      <c r="K8" s="3">
        <v>45642.439953703702</v>
      </c>
      <c r="L8" t="s">
        <v>2935</v>
      </c>
      <c r="M8">
        <f t="shared" si="0"/>
        <v>1</v>
      </c>
      <c r="N8" t="str">
        <f>"What is the " &amp; science_discoveryYear[[#This Row],[propertyLabel]] &amp; " " &amp; "of " &amp; science_discoveryYear[[#This Row],[entityLabel]]  &amp; "?"</f>
        <v>What is the year of discovery of erbium?</v>
      </c>
    </row>
    <row r="9" spans="1:14" x14ac:dyDescent="0.3">
      <c r="A9" t="s">
        <v>533</v>
      </c>
      <c r="B9" t="s">
        <v>534</v>
      </c>
      <c r="C9" t="s">
        <v>201</v>
      </c>
      <c r="D9" t="s">
        <v>2512</v>
      </c>
      <c r="E9" t="s">
        <v>2593</v>
      </c>
      <c r="F9" t="s">
        <v>2517</v>
      </c>
      <c r="G9">
        <f>ROUND(science_discoveryYear[[#This Row],[value]],2)</f>
        <v>1879</v>
      </c>
      <c r="H9" t="s">
        <v>1189</v>
      </c>
      <c r="I9" t="s">
        <v>186</v>
      </c>
      <c r="K9" s="3">
        <v>45643.847673611112</v>
      </c>
      <c r="L9" t="s">
        <v>2935</v>
      </c>
      <c r="M9">
        <f t="shared" si="0"/>
        <v>1</v>
      </c>
      <c r="N9" t="str">
        <f>"What is the " &amp; science_discoveryYear[[#This Row],[propertyLabel]] &amp; " " &amp; "of " &amp; science_discoveryYear[[#This Row],[entityLabel]]  &amp; "?"</f>
        <v>What is the year of discovery of samarium?</v>
      </c>
    </row>
    <row r="10" spans="1:14" x14ac:dyDescent="0.3">
      <c r="A10" t="s">
        <v>2520</v>
      </c>
      <c r="B10" t="s">
        <v>2521</v>
      </c>
      <c r="C10" t="s">
        <v>201</v>
      </c>
      <c r="D10" t="s">
        <v>2512</v>
      </c>
      <c r="E10" t="s">
        <v>2593</v>
      </c>
      <c r="F10" t="s">
        <v>2522</v>
      </c>
      <c r="G10">
        <f>ROUND(science_discoveryYear[[#This Row],[value]],2)</f>
        <v>2015</v>
      </c>
      <c r="H10" t="s">
        <v>1189</v>
      </c>
      <c r="I10" t="s">
        <v>29</v>
      </c>
      <c r="K10" s="3">
        <v>45610.548425925925</v>
      </c>
      <c r="L10" t="s">
        <v>2935</v>
      </c>
      <c r="M10">
        <f t="shared" si="0"/>
        <v>1</v>
      </c>
      <c r="N10" t="str">
        <f>"What is the " &amp; science_discoveryYear[[#This Row],[propertyLabel]] &amp; " " &amp; "of " &amp; science_discoveryYear[[#This Row],[entityLabel]]  &amp; "?"</f>
        <v>What is the year of discovery of Q-carbon?</v>
      </c>
    </row>
    <row r="11" spans="1:14" x14ac:dyDescent="0.3">
      <c r="A11" t="s">
        <v>516</v>
      </c>
      <c r="B11" t="s">
        <v>517</v>
      </c>
      <c r="C11" t="s">
        <v>201</v>
      </c>
      <c r="D11" t="s">
        <v>2512</v>
      </c>
      <c r="E11" t="s">
        <v>2593</v>
      </c>
      <c r="F11" t="s">
        <v>2523</v>
      </c>
      <c r="G11">
        <f>ROUND(science_discoveryYear[[#This Row],[value]],2)</f>
        <v>1839</v>
      </c>
      <c r="H11" t="s">
        <v>1189</v>
      </c>
      <c r="I11" t="s">
        <v>136</v>
      </c>
      <c r="K11" s="3">
        <v>45658.616446759261</v>
      </c>
      <c r="L11" t="s">
        <v>2935</v>
      </c>
      <c r="M11">
        <f t="shared" si="0"/>
        <v>1</v>
      </c>
      <c r="N11" t="str">
        <f>"What is the " &amp; science_discoveryYear[[#This Row],[propertyLabel]] &amp; " " &amp; "of " &amp; science_discoveryYear[[#This Row],[entityLabel]]  &amp; "?"</f>
        <v>What is the year of discovery of lanthanum?</v>
      </c>
    </row>
    <row r="12" spans="1:14" x14ac:dyDescent="0.3">
      <c r="A12" t="s">
        <v>578</v>
      </c>
      <c r="B12" t="s">
        <v>579</v>
      </c>
      <c r="C12" t="s">
        <v>201</v>
      </c>
      <c r="D12" t="s">
        <v>2512</v>
      </c>
      <c r="E12" t="s">
        <v>2593</v>
      </c>
      <c r="F12" t="s">
        <v>2518</v>
      </c>
      <c r="G12">
        <f>ROUND(science_discoveryYear[[#This Row],[value]],2)</f>
        <v>1878</v>
      </c>
      <c r="H12" t="s">
        <v>1189</v>
      </c>
      <c r="I12" t="s">
        <v>96</v>
      </c>
      <c r="K12" s="3">
        <v>45642.440092592595</v>
      </c>
      <c r="L12" t="s">
        <v>2935</v>
      </c>
      <c r="M12">
        <f t="shared" si="0"/>
        <v>1</v>
      </c>
      <c r="N12" t="str">
        <f>"What is the " &amp; science_discoveryYear[[#This Row],[propertyLabel]] &amp; " " &amp; "of " &amp; science_discoveryYear[[#This Row],[entityLabel]]  &amp; "?"</f>
        <v>What is the year of discovery of ytterbium?</v>
      </c>
    </row>
    <row r="13" spans="1:14" x14ac:dyDescent="0.3">
      <c r="A13" t="s">
        <v>2524</v>
      </c>
      <c r="B13" t="s">
        <v>2525</v>
      </c>
      <c r="C13" t="s">
        <v>201</v>
      </c>
      <c r="D13" t="s">
        <v>2512</v>
      </c>
      <c r="E13" t="s">
        <v>2593</v>
      </c>
      <c r="F13" t="s">
        <v>2526</v>
      </c>
      <c r="G13">
        <f>ROUND(science_discoveryYear[[#This Row],[value]],2)</f>
        <v>1955</v>
      </c>
      <c r="H13" t="s">
        <v>1189</v>
      </c>
      <c r="I13" t="s">
        <v>28</v>
      </c>
      <c r="K13" s="3">
        <v>45651.172407407408</v>
      </c>
      <c r="L13" t="s">
        <v>2935</v>
      </c>
      <c r="M13">
        <f t="shared" si="0"/>
        <v>1</v>
      </c>
      <c r="N13" t="str">
        <f>"What is the " &amp; science_discoveryYear[[#This Row],[propertyLabel]] &amp; " " &amp; "of " &amp; science_discoveryYear[[#This Row],[entityLabel]]  &amp; "?"</f>
        <v>What is the year of discovery of Tylenol?</v>
      </c>
    </row>
    <row r="14" spans="1:14" x14ac:dyDescent="0.3">
      <c r="A14" t="s">
        <v>537</v>
      </c>
      <c r="B14" t="s">
        <v>538</v>
      </c>
      <c r="C14" t="s">
        <v>201</v>
      </c>
      <c r="D14" t="s">
        <v>2512</v>
      </c>
      <c r="E14" t="s">
        <v>2593</v>
      </c>
      <c r="F14" t="s">
        <v>2527</v>
      </c>
      <c r="G14">
        <f>ROUND(science_discoveryYear[[#This Row],[value]],2)</f>
        <v>1906</v>
      </c>
      <c r="H14" t="s">
        <v>1189</v>
      </c>
      <c r="I14" t="s">
        <v>186</v>
      </c>
      <c r="K14" s="3">
        <v>45615.831562500003</v>
      </c>
      <c r="L14" t="s">
        <v>2935</v>
      </c>
      <c r="M14">
        <f t="shared" si="0"/>
        <v>1</v>
      </c>
      <c r="N14" t="str">
        <f>"What is the " &amp; science_discoveryYear[[#This Row],[propertyLabel]] &amp; " " &amp; "of " &amp; science_discoveryYear[[#This Row],[entityLabel]]  &amp; "?"</f>
        <v>What is the year of discovery of lutetium?</v>
      </c>
    </row>
    <row r="15" spans="1:14" x14ac:dyDescent="0.3">
      <c r="A15" t="s">
        <v>644</v>
      </c>
      <c r="B15" t="s">
        <v>645</v>
      </c>
      <c r="C15" t="s">
        <v>201</v>
      </c>
      <c r="D15" t="s">
        <v>2512</v>
      </c>
      <c r="E15" t="s">
        <v>2593</v>
      </c>
      <c r="F15" t="s">
        <v>2526</v>
      </c>
      <c r="G15">
        <f>ROUND(science_discoveryYear[[#This Row],[value]],2)</f>
        <v>1955</v>
      </c>
      <c r="H15" t="s">
        <v>1189</v>
      </c>
      <c r="I15" t="s">
        <v>32</v>
      </c>
      <c r="K15" s="3">
        <v>45651.091099537036</v>
      </c>
      <c r="L15" t="s">
        <v>2935</v>
      </c>
      <c r="M15">
        <f t="shared" si="0"/>
        <v>1</v>
      </c>
      <c r="N15" t="str">
        <f>"What is the " &amp; science_discoveryYear[[#This Row],[propertyLabel]] &amp; " " &amp; "of " &amp; science_discoveryYear[[#This Row],[entityLabel]]  &amp; "?"</f>
        <v>What is the year of discovery of mendelevium?</v>
      </c>
    </row>
    <row r="16" spans="1:14" x14ac:dyDescent="0.3">
      <c r="A16" t="s">
        <v>562</v>
      </c>
      <c r="B16" t="s">
        <v>563</v>
      </c>
      <c r="C16" t="s">
        <v>201</v>
      </c>
      <c r="D16" t="s">
        <v>2512</v>
      </c>
      <c r="E16" t="s">
        <v>2593</v>
      </c>
      <c r="F16" t="s">
        <v>2528</v>
      </c>
      <c r="G16">
        <f>ROUND(science_discoveryYear[[#This Row],[value]],2)</f>
        <v>1952</v>
      </c>
      <c r="H16" t="s">
        <v>1189</v>
      </c>
      <c r="I16" t="s">
        <v>188</v>
      </c>
      <c r="K16" s="3">
        <v>45651.090914351851</v>
      </c>
      <c r="L16" t="s">
        <v>2935</v>
      </c>
      <c r="M16">
        <f t="shared" si="0"/>
        <v>1</v>
      </c>
      <c r="N16" t="str">
        <f>"What is the " &amp; science_discoveryYear[[#This Row],[propertyLabel]] &amp; " " &amp; "of " &amp; science_discoveryYear[[#This Row],[entityLabel]]  &amp; "?"</f>
        <v>What is the year of discovery of fermium?</v>
      </c>
    </row>
    <row r="17" spans="1:14" x14ac:dyDescent="0.3">
      <c r="A17" t="s">
        <v>601</v>
      </c>
      <c r="B17" t="s">
        <v>602</v>
      </c>
      <c r="C17" t="s">
        <v>201</v>
      </c>
      <c r="D17" t="s">
        <v>2512</v>
      </c>
      <c r="E17" t="s">
        <v>2593</v>
      </c>
      <c r="F17" t="s">
        <v>2529</v>
      </c>
      <c r="G17">
        <f>ROUND(science_discoveryYear[[#This Row],[value]],2)</f>
        <v>1945</v>
      </c>
      <c r="H17" t="s">
        <v>1189</v>
      </c>
      <c r="I17" t="s">
        <v>603</v>
      </c>
      <c r="K17" s="3">
        <v>45642.438599537039</v>
      </c>
      <c r="L17" t="s">
        <v>2935</v>
      </c>
      <c r="M17">
        <f t="shared" si="0"/>
        <v>1</v>
      </c>
      <c r="N17" t="str">
        <f>"What is the " &amp; science_discoveryYear[[#This Row],[propertyLabel]] &amp; " " &amp; "of " &amp; science_discoveryYear[[#This Row],[entityLabel]]  &amp; "?"</f>
        <v>What is the year of discovery of promethium?</v>
      </c>
    </row>
    <row r="18" spans="1:14" x14ac:dyDescent="0.3">
      <c r="A18" t="s">
        <v>634</v>
      </c>
      <c r="B18" t="s">
        <v>635</v>
      </c>
      <c r="C18" t="s">
        <v>201</v>
      </c>
      <c r="D18" t="s">
        <v>2512</v>
      </c>
      <c r="E18" t="s">
        <v>2593</v>
      </c>
      <c r="F18" t="s">
        <v>2530</v>
      </c>
      <c r="G18">
        <f>ROUND(science_discoveryYear[[#This Row],[value]],2)</f>
        <v>1949</v>
      </c>
      <c r="H18" t="s">
        <v>1189</v>
      </c>
      <c r="I18" t="s">
        <v>188</v>
      </c>
      <c r="K18" s="3">
        <v>45651.090324074074</v>
      </c>
      <c r="L18" t="s">
        <v>2935</v>
      </c>
      <c r="M18">
        <f t="shared" si="0"/>
        <v>1</v>
      </c>
      <c r="N18" t="str">
        <f>"What is the " &amp; science_discoveryYear[[#This Row],[propertyLabel]] &amp; " " &amp; "of " &amp; science_discoveryYear[[#This Row],[entityLabel]]  &amp; "?"</f>
        <v>What is the year of discovery of berkelium?</v>
      </c>
    </row>
    <row r="19" spans="1:14" x14ac:dyDescent="0.3">
      <c r="A19" t="s">
        <v>637</v>
      </c>
      <c r="B19" t="s">
        <v>638</v>
      </c>
      <c r="C19" t="s">
        <v>201</v>
      </c>
      <c r="D19" t="s">
        <v>2512</v>
      </c>
      <c r="E19" t="s">
        <v>2593</v>
      </c>
      <c r="F19" t="s">
        <v>155</v>
      </c>
      <c r="G19">
        <f>ROUND(science_discoveryYear[[#This Row],[value]],2)</f>
        <v>1950</v>
      </c>
      <c r="H19" t="s">
        <v>1189</v>
      </c>
      <c r="I19" t="s">
        <v>603</v>
      </c>
      <c r="K19" s="3">
        <v>45651.090543981481</v>
      </c>
      <c r="L19" t="s">
        <v>2935</v>
      </c>
      <c r="M19">
        <f t="shared" si="0"/>
        <v>1</v>
      </c>
      <c r="N19" t="str">
        <f>"What is the " &amp; science_discoveryYear[[#This Row],[propertyLabel]] &amp; " " &amp; "of " &amp; science_discoveryYear[[#This Row],[entityLabel]]  &amp; "?"</f>
        <v>What is the year of discovery of californium?</v>
      </c>
    </row>
    <row r="20" spans="1:14" x14ac:dyDescent="0.3">
      <c r="A20" t="s">
        <v>641</v>
      </c>
      <c r="B20" t="s">
        <v>642</v>
      </c>
      <c r="C20" t="s">
        <v>201</v>
      </c>
      <c r="D20" t="s">
        <v>2512</v>
      </c>
      <c r="E20" t="s">
        <v>2593</v>
      </c>
      <c r="F20" t="s">
        <v>2528</v>
      </c>
      <c r="G20">
        <f>ROUND(science_discoveryYear[[#This Row],[value]],2)</f>
        <v>1952</v>
      </c>
      <c r="H20" t="s">
        <v>1189</v>
      </c>
      <c r="I20" t="s">
        <v>186</v>
      </c>
      <c r="K20" s="3">
        <v>45651.090740740743</v>
      </c>
      <c r="L20" t="s">
        <v>2935</v>
      </c>
      <c r="M20">
        <f t="shared" si="0"/>
        <v>1</v>
      </c>
      <c r="N20" t="str">
        <f>"What is the " &amp; science_discoveryYear[[#This Row],[propertyLabel]] &amp; " " &amp; "of " &amp; science_discoveryYear[[#This Row],[entityLabel]]  &amp; "?"</f>
        <v>What is the year of discovery of einsteinium?</v>
      </c>
    </row>
    <row r="21" spans="1:14" x14ac:dyDescent="0.3">
      <c r="A21" t="s">
        <v>2531</v>
      </c>
      <c r="B21" t="s">
        <v>2532</v>
      </c>
      <c r="C21" t="s">
        <v>201</v>
      </c>
      <c r="D21" t="s">
        <v>2512</v>
      </c>
      <c r="E21" t="s">
        <v>2593</v>
      </c>
      <c r="F21" t="s">
        <v>2533</v>
      </c>
      <c r="G21">
        <f>ROUND(science_discoveryYear[[#This Row],[value]],2)</f>
        <v>1696</v>
      </c>
      <c r="H21" t="s">
        <v>1189</v>
      </c>
      <c r="I21" t="s">
        <v>15</v>
      </c>
      <c r="K21" s="3">
        <v>44841.864560185182</v>
      </c>
      <c r="L21" t="s">
        <v>2935</v>
      </c>
      <c r="M21">
        <f t="shared" si="0"/>
        <v>1</v>
      </c>
      <c r="N21" t="str">
        <f>"What is the " &amp; science_discoveryYear[[#This Row],[propertyLabel]] &amp; " " &amp; "of " &amp; science_discoveryYear[[#This Row],[entityLabel]]  &amp; "?"</f>
        <v>What is the year of discovery of Haarlem oil?</v>
      </c>
    </row>
    <row r="22" spans="1:14" x14ac:dyDescent="0.3">
      <c r="A22" t="s">
        <v>570</v>
      </c>
      <c r="B22" t="s">
        <v>571</v>
      </c>
      <c r="C22" t="s">
        <v>201</v>
      </c>
      <c r="D22" t="s">
        <v>2512</v>
      </c>
      <c r="E22" t="s">
        <v>2593</v>
      </c>
      <c r="F22" t="s">
        <v>2519</v>
      </c>
      <c r="G22">
        <f>ROUND(science_discoveryYear[[#This Row],[value]],2)</f>
        <v>1843</v>
      </c>
      <c r="H22" t="s">
        <v>1189</v>
      </c>
      <c r="I22" t="s">
        <v>96</v>
      </c>
      <c r="K22" s="3">
        <v>45642.438842592594</v>
      </c>
      <c r="L22" t="s">
        <v>2935</v>
      </c>
      <c r="M22">
        <f t="shared" si="0"/>
        <v>1</v>
      </c>
      <c r="N22" t="str">
        <f>"What is the " &amp; science_discoveryYear[[#This Row],[propertyLabel]] &amp; " " &amp; "of " &amp; science_discoveryYear[[#This Row],[entityLabel]]  &amp; "?"</f>
        <v>What is the year of discovery of terbium?</v>
      </c>
    </row>
    <row r="23" spans="1:14" x14ac:dyDescent="0.3">
      <c r="A23" t="s">
        <v>558</v>
      </c>
      <c r="B23" t="s">
        <v>559</v>
      </c>
      <c r="C23" t="s">
        <v>201</v>
      </c>
      <c r="D23" t="s">
        <v>2512</v>
      </c>
      <c r="E23" t="s">
        <v>2593</v>
      </c>
      <c r="F23" t="s">
        <v>2534</v>
      </c>
      <c r="G23">
        <f>ROUND(science_discoveryYear[[#This Row],[value]],2)</f>
        <v>1944</v>
      </c>
      <c r="H23" t="s">
        <v>1189</v>
      </c>
      <c r="I23" t="s">
        <v>188</v>
      </c>
      <c r="K23" s="3">
        <v>45651.090057870373</v>
      </c>
      <c r="L23" t="s">
        <v>2935</v>
      </c>
      <c r="M23">
        <f t="shared" si="0"/>
        <v>1</v>
      </c>
      <c r="N23" t="str">
        <f>"What is the " &amp; science_discoveryYear[[#This Row],[propertyLabel]] &amp; " " &amp; "of " &amp; science_discoveryYear[[#This Row],[entityLabel]]  &amp; "?"</f>
        <v>What is the year of discovery of curium?</v>
      </c>
    </row>
    <row r="24" spans="1:14" x14ac:dyDescent="0.3">
      <c r="A24" t="s">
        <v>541</v>
      </c>
      <c r="B24" t="s">
        <v>542</v>
      </c>
      <c r="C24" t="s">
        <v>201</v>
      </c>
      <c r="D24" t="s">
        <v>2512</v>
      </c>
      <c r="E24" t="s">
        <v>2593</v>
      </c>
      <c r="F24" t="s">
        <v>2534</v>
      </c>
      <c r="G24">
        <f>ROUND(science_discoveryYear[[#This Row],[value]],2)</f>
        <v>1944</v>
      </c>
      <c r="H24" t="s">
        <v>1189</v>
      </c>
      <c r="I24" t="s">
        <v>186</v>
      </c>
      <c r="K24" s="3">
        <v>45659.760706018518</v>
      </c>
      <c r="L24" t="s">
        <v>2935</v>
      </c>
      <c r="M24">
        <f t="shared" si="0"/>
        <v>1</v>
      </c>
      <c r="N24" t="str">
        <f>"What is the " &amp; science_discoveryYear[[#This Row],[propertyLabel]] &amp; " " &amp; "of " &amp; science_discoveryYear[[#This Row],[entityLabel]]  &amp; "?"</f>
        <v>What is the year of discovery of americium?</v>
      </c>
    </row>
    <row r="25" spans="1:14" x14ac:dyDescent="0.3">
      <c r="A25" t="s">
        <v>364</v>
      </c>
      <c r="B25" t="s">
        <v>365</v>
      </c>
      <c r="C25" t="s">
        <v>201</v>
      </c>
      <c r="D25" t="s">
        <v>2512</v>
      </c>
      <c r="E25" t="s">
        <v>2593</v>
      </c>
      <c r="F25" t="s">
        <v>2535</v>
      </c>
      <c r="G25">
        <f>ROUND(science_discoveryYear[[#This Row],[value]],2)</f>
        <v>1557</v>
      </c>
      <c r="H25" t="s">
        <v>1189</v>
      </c>
      <c r="I25" t="s">
        <v>367</v>
      </c>
      <c r="K25" s="3">
        <v>45660.663217592592</v>
      </c>
      <c r="L25" t="s">
        <v>2935</v>
      </c>
      <c r="M25">
        <f t="shared" si="0"/>
        <v>1</v>
      </c>
      <c r="N25" t="str">
        <f>"What is the " &amp; science_discoveryYear[[#This Row],[propertyLabel]] &amp; " " &amp; "of " &amp; science_discoveryYear[[#This Row],[entityLabel]]  &amp; "?"</f>
        <v>What is the year of discovery of platinum?</v>
      </c>
    </row>
    <row r="26" spans="1:14" x14ac:dyDescent="0.3">
      <c r="A26" t="s">
        <v>461</v>
      </c>
      <c r="B26" t="s">
        <v>462</v>
      </c>
      <c r="C26" t="s">
        <v>201</v>
      </c>
      <c r="D26" t="s">
        <v>2512</v>
      </c>
      <c r="E26" t="s">
        <v>2593</v>
      </c>
      <c r="F26" t="s">
        <v>2536</v>
      </c>
      <c r="G26">
        <f>ROUND(science_discoveryYear[[#This Row],[value]],2)</f>
        <v>1922</v>
      </c>
      <c r="H26" t="s">
        <v>1189</v>
      </c>
      <c r="I26" t="s">
        <v>455</v>
      </c>
      <c r="K26" s="3">
        <v>45650.861342592594</v>
      </c>
      <c r="L26" t="s">
        <v>2935</v>
      </c>
      <c r="M26">
        <f t="shared" si="0"/>
        <v>1</v>
      </c>
      <c r="N26" t="str">
        <f>"What is the " &amp; science_discoveryYear[[#This Row],[propertyLabel]] &amp; " " &amp; "of " &amp; science_discoveryYear[[#This Row],[entityLabel]]  &amp; "?"</f>
        <v>What is the year of discovery of hafnium?</v>
      </c>
    </row>
    <row r="27" spans="1:14" x14ac:dyDescent="0.3">
      <c r="A27" t="s">
        <v>457</v>
      </c>
      <c r="B27" t="s">
        <v>458</v>
      </c>
      <c r="C27" t="s">
        <v>201</v>
      </c>
      <c r="D27" t="s">
        <v>2512</v>
      </c>
      <c r="E27" t="s">
        <v>2593</v>
      </c>
      <c r="F27" t="s">
        <v>2537</v>
      </c>
      <c r="G27">
        <f>ROUND(science_discoveryYear[[#This Row],[value]],2)</f>
        <v>1803</v>
      </c>
      <c r="H27" t="s">
        <v>1189</v>
      </c>
      <c r="I27" t="s">
        <v>455</v>
      </c>
      <c r="K27" s="3">
        <v>45658.591458333336</v>
      </c>
      <c r="L27" t="s">
        <v>2935</v>
      </c>
      <c r="M27">
        <f t="shared" si="0"/>
        <v>1</v>
      </c>
      <c r="N27" t="str">
        <f>"What is the " &amp; science_discoveryYear[[#This Row],[propertyLabel]] &amp; " " &amp; "of " &amp; science_discoveryYear[[#This Row],[entityLabel]]  &amp; "?"</f>
        <v>What is the year of discovery of palladium?</v>
      </c>
    </row>
    <row r="28" spans="1:14" x14ac:dyDescent="0.3">
      <c r="A28" t="s">
        <v>230</v>
      </c>
      <c r="B28" t="s">
        <v>231</v>
      </c>
      <c r="C28" t="s">
        <v>201</v>
      </c>
      <c r="D28" t="s">
        <v>2512</v>
      </c>
      <c r="E28" t="s">
        <v>2593</v>
      </c>
      <c r="F28" t="s">
        <v>2538</v>
      </c>
      <c r="G28">
        <f>ROUND(science_discoveryYear[[#This Row],[value]],2)</f>
        <v>1789</v>
      </c>
      <c r="H28" t="s">
        <v>1189</v>
      </c>
      <c r="I28" t="s">
        <v>119</v>
      </c>
      <c r="K28" s="3">
        <v>45657.865682870368</v>
      </c>
      <c r="L28" t="s">
        <v>2935</v>
      </c>
      <c r="M28">
        <f t="shared" si="0"/>
        <v>1</v>
      </c>
      <c r="N28" t="str">
        <f>"What is the " &amp; science_discoveryYear[[#This Row],[propertyLabel]] &amp; " " &amp; "of " &amp; science_discoveryYear[[#This Row],[entityLabel]]  &amp; "?"</f>
        <v>What is the year of discovery of carbon?</v>
      </c>
    </row>
    <row r="29" spans="1:14" x14ac:dyDescent="0.3">
      <c r="A29" t="s">
        <v>300</v>
      </c>
      <c r="B29" t="s">
        <v>301</v>
      </c>
      <c r="C29" t="s">
        <v>201</v>
      </c>
      <c r="D29" t="s">
        <v>2512</v>
      </c>
      <c r="E29" t="s">
        <v>2593</v>
      </c>
      <c r="F29" t="s">
        <v>2539</v>
      </c>
      <c r="G29">
        <f>ROUND(science_discoveryYear[[#This Row],[value]],2)</f>
        <v>1823</v>
      </c>
      <c r="H29" t="s">
        <v>1189</v>
      </c>
      <c r="I29" t="s">
        <v>48</v>
      </c>
      <c r="K29" s="3">
        <v>45657.871562499997</v>
      </c>
      <c r="L29" t="s">
        <v>2935</v>
      </c>
      <c r="M29">
        <f t="shared" si="0"/>
        <v>1</v>
      </c>
      <c r="N29" t="str">
        <f>"What is the " &amp; science_discoveryYear[[#This Row],[propertyLabel]] &amp; " " &amp; "of " &amp; science_discoveryYear[[#This Row],[entityLabel]]  &amp; "?"</f>
        <v>What is the year of discovery of silicon?</v>
      </c>
    </row>
    <row r="30" spans="1:14" x14ac:dyDescent="0.3">
      <c r="A30" t="s">
        <v>248</v>
      </c>
      <c r="B30" t="s">
        <v>249</v>
      </c>
      <c r="C30" t="s">
        <v>201</v>
      </c>
      <c r="D30" t="s">
        <v>2512</v>
      </c>
      <c r="E30" t="s">
        <v>2593</v>
      </c>
      <c r="F30" t="s">
        <v>2540</v>
      </c>
      <c r="G30">
        <f>ROUND(science_discoveryYear[[#This Row],[value]],2)</f>
        <v>1817</v>
      </c>
      <c r="H30" t="s">
        <v>1189</v>
      </c>
      <c r="I30" t="s">
        <v>251</v>
      </c>
      <c r="K30" s="3">
        <v>45657.857291666667</v>
      </c>
      <c r="L30" t="s">
        <v>2935</v>
      </c>
      <c r="M30">
        <f t="shared" si="0"/>
        <v>1</v>
      </c>
      <c r="N30" t="str">
        <f>"What is the " &amp; science_discoveryYear[[#This Row],[propertyLabel]] &amp; " " &amp; "of " &amp; science_discoveryYear[[#This Row],[entityLabel]]  &amp; "?"</f>
        <v>What is the year of discovery of lithium?</v>
      </c>
    </row>
    <row r="31" spans="1:14" x14ac:dyDescent="0.3">
      <c r="A31" t="s">
        <v>520</v>
      </c>
      <c r="B31" t="s">
        <v>521</v>
      </c>
      <c r="C31" t="s">
        <v>201</v>
      </c>
      <c r="D31" t="s">
        <v>2512</v>
      </c>
      <c r="E31" t="s">
        <v>2593</v>
      </c>
      <c r="F31" t="s">
        <v>2541</v>
      </c>
      <c r="G31">
        <f>ROUND(science_discoveryYear[[#This Row],[value]],2)</f>
        <v>1901</v>
      </c>
      <c r="H31" t="s">
        <v>1189</v>
      </c>
      <c r="I31" t="s">
        <v>523</v>
      </c>
      <c r="K31" s="3">
        <v>45642.438738425924</v>
      </c>
      <c r="L31" t="s">
        <v>2935</v>
      </c>
      <c r="M31">
        <f t="shared" si="0"/>
        <v>1</v>
      </c>
      <c r="N31" t="str">
        <f>"What is the " &amp; science_discoveryYear[[#This Row],[propertyLabel]] &amp; " " &amp; "of " &amp; science_discoveryYear[[#This Row],[entityLabel]]  &amp; "?"</f>
        <v>What is the year of discovery of europium?</v>
      </c>
    </row>
    <row r="32" spans="1:14" x14ac:dyDescent="0.3">
      <c r="A32" t="s">
        <v>491</v>
      </c>
      <c r="B32" t="s">
        <v>492</v>
      </c>
      <c r="C32" t="s">
        <v>201</v>
      </c>
      <c r="D32" t="s">
        <v>2512</v>
      </c>
      <c r="E32" t="s">
        <v>2593</v>
      </c>
      <c r="F32" t="s">
        <v>2542</v>
      </c>
      <c r="G32">
        <f>ROUND(science_discoveryYear[[#This Row],[value]],2)</f>
        <v>1863</v>
      </c>
      <c r="H32" t="s">
        <v>1189</v>
      </c>
      <c r="I32" t="s">
        <v>477</v>
      </c>
      <c r="K32" s="3">
        <v>45658.613020833334</v>
      </c>
      <c r="L32" t="s">
        <v>2935</v>
      </c>
      <c r="M32">
        <f t="shared" si="0"/>
        <v>1</v>
      </c>
      <c r="N32" t="str">
        <f>"What is the " &amp; science_discoveryYear[[#This Row],[propertyLabel]] &amp; " " &amp; "of " &amp; science_discoveryYear[[#This Row],[entityLabel]]  &amp; "?"</f>
        <v>What is the year of discovery of indium?</v>
      </c>
    </row>
    <row r="33" spans="1:14" x14ac:dyDescent="0.3">
      <c r="A33" t="s">
        <v>378</v>
      </c>
      <c r="B33" t="s">
        <v>379</v>
      </c>
      <c r="C33" t="s">
        <v>201</v>
      </c>
      <c r="D33" t="s">
        <v>2512</v>
      </c>
      <c r="E33" t="s">
        <v>2593</v>
      </c>
      <c r="F33" t="s">
        <v>2543</v>
      </c>
      <c r="G33">
        <f>ROUND(science_discoveryYear[[#This Row],[value]],2)</f>
        <v>1801</v>
      </c>
      <c r="H33" t="s">
        <v>1189</v>
      </c>
      <c r="I33" t="s">
        <v>51</v>
      </c>
      <c r="K33" s="3">
        <v>45657.874363425923</v>
      </c>
      <c r="L33" t="s">
        <v>2935</v>
      </c>
      <c r="M33">
        <f t="shared" si="0"/>
        <v>1</v>
      </c>
      <c r="N33" t="str">
        <f>"What is the " &amp; science_discoveryYear[[#This Row],[propertyLabel]] &amp; " " &amp; "of " &amp; science_discoveryYear[[#This Row],[entityLabel]]  &amp; "?"</f>
        <v>What is the year of discovery of vanadium?</v>
      </c>
    </row>
    <row r="34" spans="1:14" x14ac:dyDescent="0.3">
      <c r="A34" t="s">
        <v>351</v>
      </c>
      <c r="B34" t="s">
        <v>352</v>
      </c>
      <c r="C34" t="s">
        <v>201</v>
      </c>
      <c r="D34" t="s">
        <v>2512</v>
      </c>
      <c r="E34" t="s">
        <v>2593</v>
      </c>
      <c r="F34" t="s">
        <v>2544</v>
      </c>
      <c r="G34">
        <f>ROUND(science_discoveryYear[[#This Row],[value]],2)</f>
        <v>1774</v>
      </c>
      <c r="H34" t="s">
        <v>1189</v>
      </c>
      <c r="I34" t="s">
        <v>354</v>
      </c>
      <c r="K34" s="3">
        <v>45657.874907407408</v>
      </c>
      <c r="L34" t="s">
        <v>2935</v>
      </c>
      <c r="M34">
        <f t="shared" ref="M34:M65" si="1">COUNTIF(B:B,B34)</f>
        <v>1</v>
      </c>
      <c r="N34" t="str">
        <f>"What is the " &amp; science_discoveryYear[[#This Row],[propertyLabel]] &amp; " " &amp; "of " &amp; science_discoveryYear[[#This Row],[entityLabel]]  &amp; "?"</f>
        <v>What is the year of discovery of manganese?</v>
      </c>
    </row>
    <row r="35" spans="1:14" x14ac:dyDescent="0.3">
      <c r="A35" t="s">
        <v>321</v>
      </c>
      <c r="B35" t="s">
        <v>322</v>
      </c>
      <c r="C35" t="s">
        <v>201</v>
      </c>
      <c r="D35" t="s">
        <v>2512</v>
      </c>
      <c r="E35" t="s">
        <v>2593</v>
      </c>
      <c r="F35" t="s">
        <v>2545</v>
      </c>
      <c r="G35">
        <f>ROUND(science_discoveryYear[[#This Row],[value]],2)</f>
        <v>1755</v>
      </c>
      <c r="H35" t="s">
        <v>1189</v>
      </c>
      <c r="I35" t="s">
        <v>103</v>
      </c>
      <c r="K35" s="3">
        <v>45657.870694444442</v>
      </c>
      <c r="L35" t="s">
        <v>2935</v>
      </c>
      <c r="M35">
        <f t="shared" si="1"/>
        <v>1</v>
      </c>
      <c r="N35" t="str">
        <f>"What is the " &amp; science_discoveryYear[[#This Row],[propertyLabel]] &amp; " " &amp; "of " &amp; science_discoveryYear[[#This Row],[entityLabel]]  &amp; "?"</f>
        <v>What is the year of discovery of magnesium?</v>
      </c>
    </row>
    <row r="36" spans="1:14" x14ac:dyDescent="0.3">
      <c r="A36" t="s">
        <v>694</v>
      </c>
      <c r="B36" t="s">
        <v>695</v>
      </c>
      <c r="C36" t="s">
        <v>201</v>
      </c>
      <c r="D36" t="s">
        <v>2512</v>
      </c>
      <c r="E36" t="s">
        <v>2593</v>
      </c>
      <c r="F36" t="s">
        <v>49</v>
      </c>
      <c r="G36">
        <f>ROUND(science_discoveryYear[[#This Row],[value]],2)</f>
        <v>2000</v>
      </c>
      <c r="H36" t="s">
        <v>1189</v>
      </c>
      <c r="I36" t="s">
        <v>595</v>
      </c>
      <c r="K36" s="3">
        <v>45659.767962962964</v>
      </c>
      <c r="L36" t="s">
        <v>2935</v>
      </c>
      <c r="M36">
        <f t="shared" si="1"/>
        <v>1</v>
      </c>
      <c r="N36" t="str">
        <f>"What is the " &amp; science_discoveryYear[[#This Row],[propertyLabel]] &amp; " " &amp; "of " &amp; science_discoveryYear[[#This Row],[entityLabel]]  &amp; "?"</f>
        <v>What is the year of discovery of livermorium?</v>
      </c>
    </row>
    <row r="37" spans="1:14" x14ac:dyDescent="0.3">
      <c r="A37" t="s">
        <v>409</v>
      </c>
      <c r="B37" t="s">
        <v>410</v>
      </c>
      <c r="C37" t="s">
        <v>201</v>
      </c>
      <c r="D37" t="s">
        <v>2512</v>
      </c>
      <c r="E37" t="s">
        <v>2593</v>
      </c>
      <c r="F37" t="s">
        <v>2546</v>
      </c>
      <c r="G37">
        <f>ROUND(science_discoveryYear[[#This Row],[value]],2)</f>
        <v>1860</v>
      </c>
      <c r="H37" t="s">
        <v>1189</v>
      </c>
      <c r="I37" t="s">
        <v>52</v>
      </c>
      <c r="K37" s="3">
        <v>45658.615810185183</v>
      </c>
      <c r="L37" t="s">
        <v>2935</v>
      </c>
      <c r="M37">
        <f t="shared" si="1"/>
        <v>1</v>
      </c>
      <c r="N37" t="str">
        <f>"What is the " &amp; science_discoveryYear[[#This Row],[propertyLabel]] &amp; " " &amp; "of " &amp; science_discoveryYear[[#This Row],[entityLabel]]  &amp; "?"</f>
        <v>What is the year of discovery of caesium?</v>
      </c>
    </row>
    <row r="38" spans="1:14" x14ac:dyDescent="0.3">
      <c r="A38" t="s">
        <v>620</v>
      </c>
      <c r="B38" t="s">
        <v>621</v>
      </c>
      <c r="C38" t="s">
        <v>201</v>
      </c>
      <c r="D38" t="s">
        <v>2512</v>
      </c>
      <c r="E38" t="s">
        <v>2593</v>
      </c>
      <c r="F38" t="s">
        <v>2547</v>
      </c>
      <c r="G38">
        <f>ROUND(science_discoveryYear[[#This Row],[value]],2)</f>
        <v>1898</v>
      </c>
      <c r="H38" t="s">
        <v>1189</v>
      </c>
      <c r="I38" t="s">
        <v>367</v>
      </c>
      <c r="K38" s="3">
        <v>45659.654050925928</v>
      </c>
      <c r="L38" t="s">
        <v>2935</v>
      </c>
      <c r="M38">
        <f t="shared" si="1"/>
        <v>1</v>
      </c>
      <c r="N38" t="str">
        <f>"What is the " &amp; science_discoveryYear[[#This Row],[propertyLabel]] &amp; " " &amp; "of " &amp; science_discoveryYear[[#This Row],[entityLabel]]  &amp; "?"</f>
        <v>What is the year of discovery of radium?</v>
      </c>
    </row>
    <row r="39" spans="1:14" x14ac:dyDescent="0.3">
      <c r="A39" t="s">
        <v>474</v>
      </c>
      <c r="B39" t="s">
        <v>475</v>
      </c>
      <c r="C39" t="s">
        <v>201</v>
      </c>
      <c r="D39" t="s">
        <v>2512</v>
      </c>
      <c r="E39" t="s">
        <v>2593</v>
      </c>
      <c r="F39" t="s">
        <v>2548</v>
      </c>
      <c r="G39">
        <f>ROUND(science_discoveryYear[[#This Row],[value]],2)</f>
        <v>1787</v>
      </c>
      <c r="H39" t="s">
        <v>1189</v>
      </c>
      <c r="I39" t="s">
        <v>477</v>
      </c>
      <c r="K39" s="3">
        <v>45657.88349537037</v>
      </c>
      <c r="L39" t="s">
        <v>2935</v>
      </c>
      <c r="M39">
        <f t="shared" si="1"/>
        <v>1</v>
      </c>
      <c r="N39" t="str">
        <f>"What is the " &amp; science_discoveryYear[[#This Row],[propertyLabel]] &amp; " " &amp; "of " &amp; science_discoveryYear[[#This Row],[entityLabel]]  &amp; "?"</f>
        <v>What is the year of discovery of yttrium?</v>
      </c>
    </row>
    <row r="40" spans="1:14" x14ac:dyDescent="0.3">
      <c r="A40" t="s">
        <v>465</v>
      </c>
      <c r="B40" t="s">
        <v>466</v>
      </c>
      <c r="C40" t="s">
        <v>201</v>
      </c>
      <c r="D40" t="s">
        <v>2512</v>
      </c>
      <c r="E40" t="s">
        <v>2593</v>
      </c>
      <c r="F40" t="s">
        <v>2549</v>
      </c>
      <c r="G40">
        <f>ROUND(science_discoveryYear[[#This Row],[value]],2)</f>
        <v>1783</v>
      </c>
      <c r="H40" t="s">
        <v>1189</v>
      </c>
      <c r="I40" t="s">
        <v>468</v>
      </c>
      <c r="K40" s="3">
        <v>45658.614120370374</v>
      </c>
      <c r="L40" t="s">
        <v>2935</v>
      </c>
      <c r="M40">
        <f t="shared" si="1"/>
        <v>1</v>
      </c>
      <c r="N40" t="str">
        <f>"What is the " &amp; science_discoveryYear[[#This Row],[propertyLabel]] &amp; " " &amp; "of " &amp; science_discoveryYear[[#This Row],[entityLabel]]  &amp; "?"</f>
        <v>What is the year of discovery of tellurium?</v>
      </c>
    </row>
    <row r="41" spans="1:14" x14ac:dyDescent="0.3">
      <c r="A41" t="s">
        <v>296</v>
      </c>
      <c r="B41" t="s">
        <v>297</v>
      </c>
      <c r="C41" t="s">
        <v>201</v>
      </c>
      <c r="D41" t="s">
        <v>2512</v>
      </c>
      <c r="E41" t="s">
        <v>2593</v>
      </c>
      <c r="F41" t="s">
        <v>2538</v>
      </c>
      <c r="G41">
        <f>ROUND(science_discoveryYear[[#This Row],[value]],2)</f>
        <v>1789</v>
      </c>
      <c r="H41" t="s">
        <v>1189</v>
      </c>
      <c r="I41" t="s">
        <v>294</v>
      </c>
      <c r="K41" s="3">
        <v>45659.65519675926</v>
      </c>
      <c r="L41" t="s">
        <v>2935</v>
      </c>
      <c r="M41">
        <f t="shared" si="1"/>
        <v>1</v>
      </c>
      <c r="N41" t="str">
        <f>"What is the " &amp; science_discoveryYear[[#This Row],[propertyLabel]] &amp; " " &amp; "of " &amp; science_discoveryYear[[#This Row],[entityLabel]]  &amp; "?"</f>
        <v>What is the year of discovery of uranium?</v>
      </c>
    </row>
    <row r="42" spans="1:14" x14ac:dyDescent="0.3">
      <c r="A42" t="s">
        <v>545</v>
      </c>
      <c r="B42" t="s">
        <v>546</v>
      </c>
      <c r="C42" t="s">
        <v>201</v>
      </c>
      <c r="D42" t="s">
        <v>2512</v>
      </c>
      <c r="E42" t="s">
        <v>2593</v>
      </c>
      <c r="F42" t="s">
        <v>2550</v>
      </c>
      <c r="G42">
        <f>ROUND(science_discoveryYear[[#This Row],[value]],2)</f>
        <v>1841</v>
      </c>
      <c r="H42" t="s">
        <v>1189</v>
      </c>
      <c r="I42" t="s">
        <v>548</v>
      </c>
      <c r="K42" s="3">
        <v>45658.616967592592</v>
      </c>
      <c r="L42" t="s">
        <v>2935</v>
      </c>
      <c r="M42">
        <f t="shared" si="1"/>
        <v>1</v>
      </c>
      <c r="N42" t="str">
        <f>"What is the " &amp; science_discoveryYear[[#This Row],[propertyLabel]] &amp; " " &amp; "of " &amp; science_discoveryYear[[#This Row],[entityLabel]]  &amp; "?"</f>
        <v>What is the year of discovery of praseodymium?</v>
      </c>
    </row>
    <row r="43" spans="1:14" x14ac:dyDescent="0.3">
      <c r="A43" t="s">
        <v>418</v>
      </c>
      <c r="B43" t="s">
        <v>419</v>
      </c>
      <c r="C43" t="s">
        <v>201</v>
      </c>
      <c r="D43" t="s">
        <v>2512</v>
      </c>
      <c r="E43" t="s">
        <v>2593</v>
      </c>
      <c r="F43" t="s">
        <v>2549</v>
      </c>
      <c r="G43">
        <f>ROUND(science_discoveryYear[[#This Row],[value]],2)</f>
        <v>1783</v>
      </c>
      <c r="H43" t="s">
        <v>1189</v>
      </c>
      <c r="I43" t="s">
        <v>416</v>
      </c>
      <c r="K43" s="3">
        <v>45650.861585648148</v>
      </c>
      <c r="L43" t="s">
        <v>2935</v>
      </c>
      <c r="M43">
        <f t="shared" si="1"/>
        <v>1</v>
      </c>
      <c r="N43" t="str">
        <f>"What is the " &amp; science_discoveryYear[[#This Row],[propertyLabel]] &amp; " " &amp; "of " &amp; science_discoveryYear[[#This Row],[entityLabel]]  &amp; "?"</f>
        <v>What is the year of discovery of tungsten?</v>
      </c>
    </row>
    <row r="44" spans="1:14" x14ac:dyDescent="0.3">
      <c r="A44" t="s">
        <v>550</v>
      </c>
      <c r="B44" t="s">
        <v>551</v>
      </c>
      <c r="C44" t="s">
        <v>201</v>
      </c>
      <c r="D44" t="s">
        <v>2512</v>
      </c>
      <c r="E44" t="s">
        <v>2593</v>
      </c>
      <c r="F44" t="s">
        <v>2551</v>
      </c>
      <c r="G44">
        <f>ROUND(science_discoveryYear[[#This Row],[value]],2)</f>
        <v>1885</v>
      </c>
      <c r="H44" t="s">
        <v>1189</v>
      </c>
      <c r="I44" t="s">
        <v>548</v>
      </c>
      <c r="K44" s="3">
        <v>45642.438530092593</v>
      </c>
      <c r="L44" t="s">
        <v>2935</v>
      </c>
      <c r="M44">
        <f t="shared" si="1"/>
        <v>1</v>
      </c>
      <c r="N44" t="str">
        <f>"What is the " &amp; science_discoveryYear[[#This Row],[propertyLabel]] &amp; " " &amp; "of " &amp; science_discoveryYear[[#This Row],[entityLabel]]  &amp; "?"</f>
        <v>What is the year of discovery of neodymium?</v>
      </c>
    </row>
    <row r="45" spans="1:14" x14ac:dyDescent="0.3">
      <c r="A45" t="s">
        <v>277</v>
      </c>
      <c r="B45" t="s">
        <v>278</v>
      </c>
      <c r="C45" t="s">
        <v>201</v>
      </c>
      <c r="D45" t="s">
        <v>2512</v>
      </c>
      <c r="E45" t="s">
        <v>2593</v>
      </c>
      <c r="F45" t="s">
        <v>2552</v>
      </c>
      <c r="G45">
        <f>ROUND(science_discoveryYear[[#This Row],[value]],2)</f>
        <v>1807</v>
      </c>
      <c r="H45" t="s">
        <v>1189</v>
      </c>
      <c r="I45" t="s">
        <v>275</v>
      </c>
      <c r="K45" s="3">
        <v>45657.870370370372</v>
      </c>
      <c r="L45" t="s">
        <v>2935</v>
      </c>
      <c r="M45">
        <f t="shared" si="1"/>
        <v>1</v>
      </c>
      <c r="N45" t="str">
        <f>"What is the " &amp; science_discoveryYear[[#This Row],[propertyLabel]] &amp; " " &amp; "of " &amp; science_discoveryYear[[#This Row],[entityLabel]]  &amp; "?"</f>
        <v>What is the year of discovery of sodium?</v>
      </c>
    </row>
    <row r="46" spans="1:14" x14ac:dyDescent="0.3">
      <c r="A46" t="s">
        <v>448</v>
      </c>
      <c r="B46" t="s">
        <v>449</v>
      </c>
      <c r="C46" t="s">
        <v>201</v>
      </c>
      <c r="D46" t="s">
        <v>2512</v>
      </c>
      <c r="E46" t="s">
        <v>2593</v>
      </c>
      <c r="F46" t="s">
        <v>2543</v>
      </c>
      <c r="G46">
        <f>ROUND(science_discoveryYear[[#This Row],[value]],2)</f>
        <v>1801</v>
      </c>
      <c r="H46" t="s">
        <v>1189</v>
      </c>
      <c r="I46" t="s">
        <v>53</v>
      </c>
      <c r="K46" s="3">
        <v>45657.889525462961</v>
      </c>
      <c r="L46" t="s">
        <v>2935</v>
      </c>
      <c r="M46">
        <f t="shared" si="1"/>
        <v>1</v>
      </c>
      <c r="N46" t="str">
        <f>"What is the " &amp; science_discoveryYear[[#This Row],[propertyLabel]] &amp; " " &amp; "of " &amp; science_discoveryYear[[#This Row],[entityLabel]]  &amp; "?"</f>
        <v>What is the year of discovery of niobium?</v>
      </c>
    </row>
    <row r="47" spans="1:14" x14ac:dyDescent="0.3">
      <c r="A47" t="s">
        <v>426</v>
      </c>
      <c r="B47" t="s">
        <v>427</v>
      </c>
      <c r="C47" t="s">
        <v>201</v>
      </c>
      <c r="D47" t="s">
        <v>2512</v>
      </c>
      <c r="E47" t="s">
        <v>2593</v>
      </c>
      <c r="F47" t="s">
        <v>2537</v>
      </c>
      <c r="G47">
        <f>ROUND(science_discoveryYear[[#This Row],[value]],2)</f>
        <v>1803</v>
      </c>
      <c r="H47" t="s">
        <v>1189</v>
      </c>
      <c r="I47" t="s">
        <v>429</v>
      </c>
      <c r="K47" s="3">
        <v>45660.662858796299</v>
      </c>
      <c r="L47" t="s">
        <v>2935</v>
      </c>
      <c r="M47">
        <f t="shared" si="1"/>
        <v>1</v>
      </c>
      <c r="N47" t="str">
        <f>"What is the " &amp; science_discoveryYear[[#This Row],[propertyLabel]] &amp; " " &amp; "of " &amp; science_discoveryYear[[#This Row],[entityLabel]]  &amp; "?"</f>
        <v>What is the year of discovery of iridium?</v>
      </c>
    </row>
    <row r="48" spans="1:14" x14ac:dyDescent="0.3">
      <c r="A48" t="s">
        <v>525</v>
      </c>
      <c r="B48" t="s">
        <v>526</v>
      </c>
      <c r="C48" t="s">
        <v>201</v>
      </c>
      <c r="D48" t="s">
        <v>2512</v>
      </c>
      <c r="E48" t="s">
        <v>2593</v>
      </c>
      <c r="F48" t="s">
        <v>2553</v>
      </c>
      <c r="G48">
        <f>ROUND(science_discoveryYear[[#This Row],[value]],2)</f>
        <v>1917</v>
      </c>
      <c r="H48" t="s">
        <v>1189</v>
      </c>
      <c r="I48" t="s">
        <v>186</v>
      </c>
      <c r="K48" s="3">
        <v>45642.440717592595</v>
      </c>
      <c r="L48" t="s">
        <v>2935</v>
      </c>
      <c r="M48">
        <f t="shared" si="1"/>
        <v>1</v>
      </c>
      <c r="N48" t="str">
        <f>"What is the " &amp; science_discoveryYear[[#This Row],[propertyLabel]] &amp; " " &amp; "of " &amp; science_discoveryYear[[#This Row],[entityLabel]]  &amp; "?"</f>
        <v>What is the year of discovery of protactinium?</v>
      </c>
    </row>
    <row r="49" spans="1:14" x14ac:dyDescent="0.3">
      <c r="A49" t="s">
        <v>382</v>
      </c>
      <c r="B49" t="s">
        <v>383</v>
      </c>
      <c r="C49" t="s">
        <v>201</v>
      </c>
      <c r="D49" t="s">
        <v>2512</v>
      </c>
      <c r="E49" t="s">
        <v>2593</v>
      </c>
      <c r="F49" t="s">
        <v>2554</v>
      </c>
      <c r="G49">
        <f>ROUND(science_discoveryYear[[#This Row],[value]],2)</f>
        <v>1875</v>
      </c>
      <c r="H49" t="s">
        <v>1189</v>
      </c>
      <c r="I49" t="s">
        <v>385</v>
      </c>
      <c r="K49" s="3">
        <v>45657.879780092589</v>
      </c>
      <c r="L49" t="s">
        <v>2935</v>
      </c>
      <c r="M49">
        <f t="shared" si="1"/>
        <v>1</v>
      </c>
      <c r="N49" t="str">
        <f>"What is the " &amp; science_discoveryYear[[#This Row],[propertyLabel]] &amp; " " &amp; "of " &amp; science_discoveryYear[[#This Row],[entityLabel]]  &amp; "?"</f>
        <v>What is the year of discovery of gallium?</v>
      </c>
    </row>
    <row r="50" spans="1:14" x14ac:dyDescent="0.3">
      <c r="A50" t="s">
        <v>529</v>
      </c>
      <c r="B50" t="s">
        <v>530</v>
      </c>
      <c r="C50" t="s">
        <v>201</v>
      </c>
      <c r="D50" t="s">
        <v>2512</v>
      </c>
      <c r="E50" t="s">
        <v>2593</v>
      </c>
      <c r="F50" t="s">
        <v>2555</v>
      </c>
      <c r="G50">
        <f>ROUND(science_discoveryYear[[#This Row],[value]],2)</f>
        <v>1804</v>
      </c>
      <c r="H50" t="s">
        <v>1189</v>
      </c>
      <c r="I50" t="s">
        <v>186</v>
      </c>
      <c r="K50" s="3">
        <v>45658.616712962961</v>
      </c>
      <c r="L50" t="s">
        <v>2935</v>
      </c>
      <c r="M50">
        <f t="shared" si="1"/>
        <v>1</v>
      </c>
      <c r="N50" t="str">
        <f>"What is the " &amp; science_discoveryYear[[#This Row],[propertyLabel]] &amp; " " &amp; "of " &amp; science_discoveryYear[[#This Row],[entityLabel]]  &amp; "?"</f>
        <v>What is the year of discovery of cerium?</v>
      </c>
    </row>
    <row r="51" spans="1:14" x14ac:dyDescent="0.3">
      <c r="A51" t="s">
        <v>487</v>
      </c>
      <c r="B51" t="s">
        <v>488</v>
      </c>
      <c r="C51" t="s">
        <v>201</v>
      </c>
      <c r="D51" t="s">
        <v>2512</v>
      </c>
      <c r="E51" t="s">
        <v>2593</v>
      </c>
      <c r="F51" t="s">
        <v>2537</v>
      </c>
      <c r="G51">
        <f>ROUND(science_discoveryYear[[#This Row],[value]],2)</f>
        <v>1803</v>
      </c>
      <c r="H51" t="s">
        <v>1189</v>
      </c>
      <c r="I51" t="s">
        <v>477</v>
      </c>
      <c r="K51" s="3">
        <v>45658.590879629628</v>
      </c>
      <c r="L51" t="s">
        <v>2935</v>
      </c>
      <c r="M51">
        <f t="shared" si="1"/>
        <v>1</v>
      </c>
      <c r="N51" t="str">
        <f>"What is the " &amp; science_discoveryYear[[#This Row],[propertyLabel]] &amp; " " &amp; "of " &amp; science_discoveryYear[[#This Row],[entityLabel]]  &amp; "?"</f>
        <v>What is the year of discovery of rhodium?</v>
      </c>
    </row>
    <row r="52" spans="1:14" x14ac:dyDescent="0.3">
      <c r="A52" t="s">
        <v>356</v>
      </c>
      <c r="B52" t="s">
        <v>357</v>
      </c>
      <c r="C52" t="s">
        <v>201</v>
      </c>
      <c r="D52" t="s">
        <v>2512</v>
      </c>
      <c r="E52" t="s">
        <v>2593</v>
      </c>
      <c r="F52" t="s">
        <v>2556</v>
      </c>
      <c r="G52">
        <f>ROUND(science_discoveryYear[[#This Row],[value]],2)</f>
        <v>1735</v>
      </c>
      <c r="H52" t="s">
        <v>1189</v>
      </c>
      <c r="I52" t="s">
        <v>354</v>
      </c>
      <c r="K52" s="3">
        <v>45657.875914351855</v>
      </c>
      <c r="L52" t="s">
        <v>2935</v>
      </c>
      <c r="M52">
        <f t="shared" si="1"/>
        <v>1</v>
      </c>
      <c r="N52" t="str">
        <f>"What is the " &amp; science_discoveryYear[[#This Row],[propertyLabel]] &amp; " " &amp; "of " &amp; science_discoveryYear[[#This Row],[entityLabel]]  &amp; "?"</f>
        <v>What is the year of discovery of cobalt?</v>
      </c>
    </row>
    <row r="53" spans="1:14" x14ac:dyDescent="0.3">
      <c r="A53" t="s">
        <v>659</v>
      </c>
      <c r="B53" t="s">
        <v>660</v>
      </c>
      <c r="C53" t="s">
        <v>201</v>
      </c>
      <c r="D53" t="s">
        <v>2512</v>
      </c>
      <c r="E53" t="s">
        <v>2593</v>
      </c>
      <c r="F53" t="s">
        <v>2557</v>
      </c>
      <c r="G53">
        <f>ROUND(science_discoveryYear[[#This Row],[value]],2)</f>
        <v>1970</v>
      </c>
      <c r="H53" t="s">
        <v>1189</v>
      </c>
      <c r="I53" t="s">
        <v>548</v>
      </c>
      <c r="K53" s="3">
        <v>45659.762928240743</v>
      </c>
      <c r="L53" t="s">
        <v>2935</v>
      </c>
      <c r="M53">
        <f t="shared" si="1"/>
        <v>1</v>
      </c>
      <c r="N53" t="str">
        <f>"What is the " &amp; science_discoveryYear[[#This Row],[propertyLabel]] &amp; " " &amp; "of " &amp; science_discoveryYear[[#This Row],[entityLabel]]  &amp; "?"</f>
        <v>What is the year of discovery of dubnium?</v>
      </c>
    </row>
    <row r="54" spans="1:14" x14ac:dyDescent="0.3">
      <c r="A54" t="s">
        <v>610</v>
      </c>
      <c r="B54" t="s">
        <v>611</v>
      </c>
      <c r="C54" t="s">
        <v>201</v>
      </c>
      <c r="D54" t="s">
        <v>2512</v>
      </c>
      <c r="E54" t="s">
        <v>2593</v>
      </c>
      <c r="F54" t="s">
        <v>43</v>
      </c>
      <c r="G54">
        <f>ROUND(science_discoveryYear[[#This Row],[value]],2)</f>
        <v>1940</v>
      </c>
      <c r="H54" t="s">
        <v>1189</v>
      </c>
      <c r="I54" t="s">
        <v>468</v>
      </c>
      <c r="K54" s="3">
        <v>45660.665891203702</v>
      </c>
      <c r="L54" t="s">
        <v>2935</v>
      </c>
      <c r="M54">
        <f t="shared" si="1"/>
        <v>1</v>
      </c>
      <c r="N54" t="str">
        <f>"What is the " &amp; science_discoveryYear[[#This Row],[propertyLabel]] &amp; " " &amp; "of " &amp; science_discoveryYear[[#This Row],[entityLabel]]  &amp; "?"</f>
        <v>What is the year of discovery of astatine?</v>
      </c>
    </row>
    <row r="55" spans="1:14" x14ac:dyDescent="0.3">
      <c r="A55" t="s">
        <v>495</v>
      </c>
      <c r="B55" t="s">
        <v>496</v>
      </c>
      <c r="C55" t="s">
        <v>201</v>
      </c>
      <c r="D55" t="s">
        <v>2512</v>
      </c>
      <c r="E55" t="s">
        <v>2593</v>
      </c>
      <c r="F55" t="s">
        <v>2558</v>
      </c>
      <c r="G55">
        <f>ROUND(science_discoveryYear[[#This Row],[value]],2)</f>
        <v>1828</v>
      </c>
      <c r="H55" t="s">
        <v>1189</v>
      </c>
      <c r="I55" t="s">
        <v>477</v>
      </c>
      <c r="K55" s="3">
        <v>45651.091921296298</v>
      </c>
      <c r="L55" t="s">
        <v>2935</v>
      </c>
      <c r="M55">
        <f t="shared" si="1"/>
        <v>1</v>
      </c>
      <c r="N55" t="str">
        <f>"What is the " &amp; science_discoveryYear[[#This Row],[propertyLabel]] &amp; " " &amp; "of " &amp; science_discoveryYear[[#This Row],[entityLabel]]  &amp; "?"</f>
        <v>What is the year of discovery of thorium?</v>
      </c>
    </row>
    <row r="56" spans="1:14" x14ac:dyDescent="0.3">
      <c r="A56" t="s">
        <v>334</v>
      </c>
      <c r="B56" t="s">
        <v>335</v>
      </c>
      <c r="C56" t="s">
        <v>201</v>
      </c>
      <c r="D56" t="s">
        <v>2512</v>
      </c>
      <c r="E56" t="s">
        <v>2593</v>
      </c>
      <c r="F56" t="s">
        <v>2559</v>
      </c>
      <c r="G56">
        <f>ROUND(science_discoveryYear[[#This Row],[value]],2)</f>
        <v>1791</v>
      </c>
      <c r="H56" t="s">
        <v>1189</v>
      </c>
      <c r="I56" t="s">
        <v>337</v>
      </c>
      <c r="K56" s="3">
        <v>45657.874097222222</v>
      </c>
      <c r="L56" t="s">
        <v>2935</v>
      </c>
      <c r="M56">
        <f t="shared" si="1"/>
        <v>1</v>
      </c>
      <c r="N56" t="str">
        <f>"What is the " &amp; science_discoveryYear[[#This Row],[propertyLabel]] &amp; " " &amp; "of " &amp; science_discoveryYear[[#This Row],[entityLabel]]  &amp; "?"</f>
        <v>What is the year of discovery of titanium?</v>
      </c>
    </row>
    <row r="57" spans="1:14" x14ac:dyDescent="0.3">
      <c r="A57" t="s">
        <v>234</v>
      </c>
      <c r="B57" t="s">
        <v>235</v>
      </c>
      <c r="C57" t="s">
        <v>201</v>
      </c>
      <c r="D57" t="s">
        <v>2512</v>
      </c>
      <c r="E57" t="s">
        <v>2593</v>
      </c>
      <c r="F57" t="s">
        <v>2560</v>
      </c>
      <c r="G57">
        <f>ROUND(science_discoveryYear[[#This Row],[value]],2)</f>
        <v>1868</v>
      </c>
      <c r="H57" t="s">
        <v>1189</v>
      </c>
      <c r="I57" t="s">
        <v>237</v>
      </c>
      <c r="K57" s="3">
        <v>45657.856689814813</v>
      </c>
      <c r="L57" t="s">
        <v>2935</v>
      </c>
      <c r="M57">
        <f t="shared" si="1"/>
        <v>1</v>
      </c>
      <c r="N57" t="str">
        <f>"What is the " &amp; science_discoveryYear[[#This Row],[propertyLabel]] &amp; " " &amp; "of " &amp; science_discoveryYear[[#This Row],[entityLabel]]  &amp; "?"</f>
        <v>What is the year of discovery of helium?</v>
      </c>
    </row>
    <row r="58" spans="1:14" x14ac:dyDescent="0.3">
      <c r="A58" t="s">
        <v>452</v>
      </c>
      <c r="B58" t="s">
        <v>453</v>
      </c>
      <c r="C58" t="s">
        <v>201</v>
      </c>
      <c r="D58" t="s">
        <v>2512</v>
      </c>
      <c r="E58" t="s">
        <v>2593</v>
      </c>
      <c r="F58" t="s">
        <v>2561</v>
      </c>
      <c r="G58">
        <f>ROUND(science_discoveryYear[[#This Row],[value]],2)</f>
        <v>1778</v>
      </c>
      <c r="H58" t="s">
        <v>1189</v>
      </c>
      <c r="I58" t="s">
        <v>455</v>
      </c>
      <c r="K58" s="3">
        <v>45657.889803240738</v>
      </c>
      <c r="L58" t="s">
        <v>2935</v>
      </c>
      <c r="M58">
        <f t="shared" si="1"/>
        <v>1</v>
      </c>
      <c r="N58" t="str">
        <f>"What is the " &amp; science_discoveryYear[[#This Row],[propertyLabel]] &amp; " " &amp; "of " &amp; science_discoveryYear[[#This Row],[entityLabel]]  &amp; "?"</f>
        <v>What is the year of discovery of molybdenum?</v>
      </c>
    </row>
    <row r="59" spans="1:14" x14ac:dyDescent="0.3">
      <c r="A59" t="s">
        <v>479</v>
      </c>
      <c r="B59" t="s">
        <v>480</v>
      </c>
      <c r="C59" t="s">
        <v>201</v>
      </c>
      <c r="D59" t="s">
        <v>2512</v>
      </c>
      <c r="E59" t="s">
        <v>2593</v>
      </c>
      <c r="F59" t="s">
        <v>2538</v>
      </c>
      <c r="G59">
        <f>ROUND(science_discoveryYear[[#This Row],[value]],2)</f>
        <v>1789</v>
      </c>
      <c r="H59" t="s">
        <v>1189</v>
      </c>
      <c r="I59" t="s">
        <v>477</v>
      </c>
      <c r="K59" s="3">
        <v>45657.883819444447</v>
      </c>
      <c r="L59" t="s">
        <v>2935</v>
      </c>
      <c r="M59">
        <f t="shared" si="1"/>
        <v>1</v>
      </c>
      <c r="N59" t="str">
        <f>"What is the " &amp; science_discoveryYear[[#This Row],[propertyLabel]] &amp; " " &amp; "of " &amp; science_discoveryYear[[#This Row],[entityLabel]]  &amp; "?"</f>
        <v>What is the year of discovery of zirconium?</v>
      </c>
    </row>
    <row r="60" spans="1:14" x14ac:dyDescent="0.3">
      <c r="A60" t="s">
        <v>422</v>
      </c>
      <c r="B60" t="s">
        <v>423</v>
      </c>
      <c r="C60" t="s">
        <v>201</v>
      </c>
      <c r="D60" t="s">
        <v>2512</v>
      </c>
      <c r="E60" t="s">
        <v>2593</v>
      </c>
      <c r="F60" t="s">
        <v>2548</v>
      </c>
      <c r="G60">
        <f>ROUND(science_discoveryYear[[#This Row],[value]],2)</f>
        <v>1787</v>
      </c>
      <c r="H60" t="s">
        <v>1189</v>
      </c>
      <c r="I60" t="s">
        <v>416</v>
      </c>
      <c r="K60" s="3">
        <v>45657.883148148147</v>
      </c>
      <c r="L60" t="s">
        <v>2935</v>
      </c>
      <c r="M60">
        <f t="shared" si="1"/>
        <v>1</v>
      </c>
      <c r="N60" t="str">
        <f>"What is the " &amp; science_discoveryYear[[#This Row],[propertyLabel]] &amp; " " &amp; "of " &amp; science_discoveryYear[[#This Row],[entityLabel]]  &amp; "?"</f>
        <v>What is the year of discovery of strontium?</v>
      </c>
    </row>
    <row r="61" spans="1:14" x14ac:dyDescent="0.3">
      <c r="A61" t="s">
        <v>675</v>
      </c>
      <c r="B61" t="s">
        <v>676</v>
      </c>
      <c r="C61" t="s">
        <v>201</v>
      </c>
      <c r="D61" t="s">
        <v>2512</v>
      </c>
      <c r="E61" t="s">
        <v>2593</v>
      </c>
      <c r="F61" t="s">
        <v>2562</v>
      </c>
      <c r="G61">
        <f>ROUND(science_discoveryYear[[#This Row],[value]],2)</f>
        <v>1994</v>
      </c>
      <c r="H61" t="s">
        <v>1189</v>
      </c>
      <c r="I61" t="s">
        <v>129</v>
      </c>
      <c r="K61" s="3">
        <v>45650.864016203705</v>
      </c>
      <c r="L61" t="s">
        <v>2935</v>
      </c>
      <c r="M61">
        <f t="shared" si="1"/>
        <v>1</v>
      </c>
      <c r="N61" t="str">
        <f>"What is the " &amp; science_discoveryYear[[#This Row],[propertyLabel]] &amp; " " &amp; "of " &amp; science_discoveryYear[[#This Row],[entityLabel]]  &amp; "?"</f>
        <v>What is the year of discovery of darmstadtium?</v>
      </c>
    </row>
    <row r="62" spans="1:14" x14ac:dyDescent="0.3">
      <c r="A62" t="s">
        <v>369</v>
      </c>
      <c r="B62" t="s">
        <v>370</v>
      </c>
      <c r="C62" t="s">
        <v>201</v>
      </c>
      <c r="D62" t="s">
        <v>2512</v>
      </c>
      <c r="E62" t="s">
        <v>2593</v>
      </c>
      <c r="F62" t="s">
        <v>2547</v>
      </c>
      <c r="G62">
        <f>ROUND(science_discoveryYear[[#This Row],[value]],2)</f>
        <v>1898</v>
      </c>
      <c r="H62" t="s">
        <v>1189</v>
      </c>
      <c r="I62" t="s">
        <v>367</v>
      </c>
      <c r="K62" s="3">
        <v>45657.88212962963</v>
      </c>
      <c r="L62" t="s">
        <v>2935</v>
      </c>
      <c r="M62">
        <f t="shared" si="1"/>
        <v>1</v>
      </c>
      <c r="N62" t="str">
        <f>"What is the " &amp; science_discoveryYear[[#This Row],[propertyLabel]] &amp; " " &amp; "of " &amp; science_discoveryYear[[#This Row],[entityLabel]]  &amp; "?"</f>
        <v>What is the year of discovery of krypton?</v>
      </c>
    </row>
    <row r="63" spans="1:14" x14ac:dyDescent="0.3">
      <c r="A63" t="s">
        <v>391</v>
      </c>
      <c r="B63" t="s">
        <v>392</v>
      </c>
      <c r="C63" t="s">
        <v>201</v>
      </c>
      <c r="D63" t="s">
        <v>2512</v>
      </c>
      <c r="E63" t="s">
        <v>2593</v>
      </c>
      <c r="F63" t="s">
        <v>2540</v>
      </c>
      <c r="G63">
        <f>ROUND(science_discoveryYear[[#This Row],[value]],2)</f>
        <v>1817</v>
      </c>
      <c r="H63" t="s">
        <v>1189</v>
      </c>
      <c r="I63" t="s">
        <v>394</v>
      </c>
      <c r="K63" s="3">
        <v>45657.881516203706</v>
      </c>
      <c r="L63" t="s">
        <v>2935</v>
      </c>
      <c r="M63">
        <f t="shared" si="1"/>
        <v>1</v>
      </c>
      <c r="N63" t="str">
        <f>"What is the " &amp; science_discoveryYear[[#This Row],[propertyLabel]] &amp; " " &amp; "of " &amp; science_discoveryYear[[#This Row],[entityLabel]]  &amp; "?"</f>
        <v>What is the year of discovery of selenium?</v>
      </c>
    </row>
    <row r="64" spans="1:14" x14ac:dyDescent="0.3">
      <c r="A64" t="s">
        <v>630</v>
      </c>
      <c r="B64" t="s">
        <v>631</v>
      </c>
      <c r="C64" t="s">
        <v>201</v>
      </c>
      <c r="D64" t="s">
        <v>2512</v>
      </c>
      <c r="E64" t="s">
        <v>2593</v>
      </c>
      <c r="F64" t="s">
        <v>2564</v>
      </c>
      <c r="G64">
        <f>ROUND(science_discoveryYear[[#This Row],[value]],2)</f>
        <v>1941</v>
      </c>
      <c r="H64" t="s">
        <v>1189</v>
      </c>
      <c r="I64" t="s">
        <v>416</v>
      </c>
      <c r="K64" s="3">
        <v>45659.655775462961</v>
      </c>
      <c r="L64" t="s">
        <v>2935</v>
      </c>
      <c r="M64">
        <f t="shared" si="1"/>
        <v>1</v>
      </c>
      <c r="N64" t="str">
        <f>"What is the " &amp; science_discoveryYear[[#This Row],[propertyLabel]] &amp; " " &amp; "of " &amp; science_discoveryYear[[#This Row],[entityLabel]]  &amp; "?"</f>
        <v>What is the year of discovery of plutonium?</v>
      </c>
    </row>
    <row r="65" spans="1:14" x14ac:dyDescent="0.3">
      <c r="A65" t="s">
        <v>607</v>
      </c>
      <c r="B65" t="s">
        <v>608</v>
      </c>
      <c r="C65" t="s">
        <v>201</v>
      </c>
      <c r="D65" t="s">
        <v>2512</v>
      </c>
      <c r="E65" t="s">
        <v>2593</v>
      </c>
      <c r="F65" t="s">
        <v>2547</v>
      </c>
      <c r="G65">
        <f>ROUND(science_discoveryYear[[#This Row],[value]],2)</f>
        <v>1898</v>
      </c>
      <c r="H65" t="s">
        <v>1189</v>
      </c>
      <c r="I65" t="s">
        <v>53</v>
      </c>
      <c r="K65" s="3">
        <v>45660.665590277778</v>
      </c>
      <c r="L65" t="s">
        <v>2935</v>
      </c>
      <c r="M65">
        <f t="shared" si="1"/>
        <v>1</v>
      </c>
      <c r="N65" t="str">
        <f>"What is the " &amp; science_discoveryYear[[#This Row],[propertyLabel]] &amp; " " &amp; "of " &amp; science_discoveryYear[[#This Row],[entityLabel]]  &amp; "?"</f>
        <v>What is the year of discovery of polonium?</v>
      </c>
    </row>
    <row r="66" spans="1:14" x14ac:dyDescent="0.3">
      <c r="A66" t="s">
        <v>665</v>
      </c>
      <c r="B66" t="s">
        <v>666</v>
      </c>
      <c r="C66" t="s">
        <v>201</v>
      </c>
      <c r="D66" t="s">
        <v>2512</v>
      </c>
      <c r="E66" t="s">
        <v>2593</v>
      </c>
      <c r="F66" t="s">
        <v>2565</v>
      </c>
      <c r="G66">
        <f>ROUND(science_discoveryYear[[#This Row],[value]],2)</f>
        <v>1976</v>
      </c>
      <c r="H66" t="s">
        <v>1189</v>
      </c>
      <c r="I66" t="s">
        <v>188</v>
      </c>
      <c r="K66" s="3">
        <v>45659.764131944445</v>
      </c>
      <c r="L66" t="s">
        <v>2935</v>
      </c>
      <c r="M66">
        <f t="shared" ref="M66:M97" si="2">COUNTIF(B:B,B66)</f>
        <v>1</v>
      </c>
      <c r="N66" t="str">
        <f>"What is the " &amp; science_discoveryYear[[#This Row],[propertyLabel]] &amp; " " &amp; "of " &amp; science_discoveryYear[[#This Row],[entityLabel]]  &amp; "?"</f>
        <v>What is the year of discovery of bohrium?</v>
      </c>
    </row>
    <row r="67" spans="1:14" x14ac:dyDescent="0.3">
      <c r="A67" t="s">
        <v>413</v>
      </c>
      <c r="B67" t="s">
        <v>414</v>
      </c>
      <c r="C67" t="s">
        <v>201</v>
      </c>
      <c r="D67" t="s">
        <v>2512</v>
      </c>
      <c r="E67" t="s">
        <v>2593</v>
      </c>
      <c r="F67" t="s">
        <v>2517</v>
      </c>
      <c r="G67">
        <f>ROUND(science_discoveryYear[[#This Row],[value]],2)</f>
        <v>1879</v>
      </c>
      <c r="H67" t="s">
        <v>1189</v>
      </c>
      <c r="I67" t="s">
        <v>416</v>
      </c>
      <c r="K67" s="3">
        <v>45657.873807870368</v>
      </c>
      <c r="L67" t="s">
        <v>2935</v>
      </c>
      <c r="M67">
        <f t="shared" si="2"/>
        <v>1</v>
      </c>
      <c r="N67" t="str">
        <f>"What is the " &amp; science_discoveryYear[[#This Row],[propertyLabel]] &amp; " " &amp; "of " &amp; science_discoveryYear[[#This Row],[entityLabel]]  &amp; "?"</f>
        <v>What is the year of discovery of scandium?</v>
      </c>
    </row>
    <row r="68" spans="1:14" x14ac:dyDescent="0.3">
      <c r="A68" t="s">
        <v>662</v>
      </c>
      <c r="B68" t="s">
        <v>663</v>
      </c>
      <c r="C68" t="s">
        <v>201</v>
      </c>
      <c r="D68" t="s">
        <v>2512</v>
      </c>
      <c r="E68" t="s">
        <v>2593</v>
      </c>
      <c r="F68" t="s">
        <v>2566</v>
      </c>
      <c r="G68">
        <f>ROUND(science_discoveryYear[[#This Row],[value]],2)</f>
        <v>1974</v>
      </c>
      <c r="H68" t="s">
        <v>1189</v>
      </c>
      <c r="I68" t="s">
        <v>186</v>
      </c>
      <c r="K68" s="3">
        <v>45659.761724537035</v>
      </c>
      <c r="L68" t="s">
        <v>2935</v>
      </c>
      <c r="M68">
        <f t="shared" si="2"/>
        <v>1</v>
      </c>
      <c r="N68" t="str">
        <f>"What is the " &amp; science_discoveryYear[[#This Row],[propertyLabel]] &amp; " " &amp; "of " &amp; science_discoveryYear[[#This Row],[entityLabel]]  &amp; "?"</f>
        <v>What is the year of discovery of seaborgium?</v>
      </c>
    </row>
    <row r="69" spans="1:14" x14ac:dyDescent="0.3">
      <c r="A69" t="s">
        <v>401</v>
      </c>
      <c r="B69" t="s">
        <v>402</v>
      </c>
      <c r="C69" t="s">
        <v>201</v>
      </c>
      <c r="D69" t="s">
        <v>2512</v>
      </c>
      <c r="E69" t="s">
        <v>2593</v>
      </c>
      <c r="F69" t="s">
        <v>2547</v>
      </c>
      <c r="G69">
        <f>ROUND(science_discoveryYear[[#This Row],[value]],2)</f>
        <v>1898</v>
      </c>
      <c r="H69" t="s">
        <v>1189</v>
      </c>
      <c r="I69" t="s">
        <v>399</v>
      </c>
      <c r="K69" s="3">
        <v>45658.61478009259</v>
      </c>
      <c r="L69" t="s">
        <v>2935</v>
      </c>
      <c r="M69">
        <f t="shared" si="2"/>
        <v>1</v>
      </c>
      <c r="N69" t="str">
        <f>"What is the " &amp; science_discoveryYear[[#This Row],[propertyLabel]] &amp; " " &amp; "of " &amp; science_discoveryYear[[#This Row],[entityLabel]]  &amp; "?"</f>
        <v>What is the year of discovery of xenon?</v>
      </c>
    </row>
    <row r="70" spans="1:14" x14ac:dyDescent="0.3">
      <c r="A70" t="s">
        <v>239</v>
      </c>
      <c r="B70" t="s">
        <v>240</v>
      </c>
      <c r="C70" t="s">
        <v>201</v>
      </c>
      <c r="D70" t="s">
        <v>2512</v>
      </c>
      <c r="E70" t="s">
        <v>2593</v>
      </c>
      <c r="F70" t="s">
        <v>2567</v>
      </c>
      <c r="G70">
        <f>ROUND(science_discoveryYear[[#This Row],[value]],2)</f>
        <v>1825</v>
      </c>
      <c r="H70" t="s">
        <v>1189</v>
      </c>
      <c r="I70" t="s">
        <v>78</v>
      </c>
      <c r="K70" s="3">
        <v>45657.871261574073</v>
      </c>
      <c r="L70" t="s">
        <v>2935</v>
      </c>
      <c r="M70">
        <f t="shared" si="2"/>
        <v>1</v>
      </c>
      <c r="N70" t="str">
        <f>"What is the " &amp; science_discoveryYear[[#This Row],[propertyLabel]] &amp; " " &amp; "of " &amp; science_discoveryYear[[#This Row],[entityLabel]]  &amp; "?"</f>
        <v>What is the year of discovery of aluminium?</v>
      </c>
    </row>
    <row r="71" spans="1:14" x14ac:dyDescent="0.3">
      <c r="A71" t="s">
        <v>347</v>
      </c>
      <c r="B71" t="s">
        <v>348</v>
      </c>
      <c r="C71" t="s">
        <v>201</v>
      </c>
      <c r="D71" t="s">
        <v>2512</v>
      </c>
      <c r="E71" t="s">
        <v>2593</v>
      </c>
      <c r="F71" t="s">
        <v>2568</v>
      </c>
      <c r="G71">
        <f>ROUND(science_discoveryYear[[#This Row],[value]],2)</f>
        <v>1811</v>
      </c>
      <c r="H71" t="s">
        <v>1189</v>
      </c>
      <c r="I71" t="s">
        <v>19</v>
      </c>
      <c r="K71" s="3">
        <v>45658.61445601852</v>
      </c>
      <c r="L71" t="s">
        <v>2935</v>
      </c>
      <c r="M71">
        <f t="shared" si="2"/>
        <v>1</v>
      </c>
      <c r="N71" t="str">
        <f>"What is the " &amp; science_discoveryYear[[#This Row],[propertyLabel]] &amp; " " &amp; "of " &amp; science_discoveryYear[[#This Row],[entityLabel]]  &amp; "?"</f>
        <v>What is the year of discovery of iodine?</v>
      </c>
    </row>
    <row r="72" spans="1:14" x14ac:dyDescent="0.3">
      <c r="A72" t="s">
        <v>212</v>
      </c>
      <c r="B72" t="s">
        <v>213</v>
      </c>
      <c r="C72" t="s">
        <v>201</v>
      </c>
      <c r="D72" t="s">
        <v>2512</v>
      </c>
      <c r="E72" t="s">
        <v>2593</v>
      </c>
      <c r="F72" t="s">
        <v>2569</v>
      </c>
      <c r="G72">
        <f>ROUND(science_discoveryYear[[#This Row],[value]],2)</f>
        <v>1766</v>
      </c>
      <c r="H72" t="s">
        <v>1189</v>
      </c>
      <c r="I72" t="s">
        <v>215</v>
      </c>
      <c r="K72" s="3">
        <v>45657.856990740744</v>
      </c>
      <c r="L72" t="s">
        <v>2935</v>
      </c>
      <c r="M72">
        <f t="shared" si="2"/>
        <v>1</v>
      </c>
      <c r="N72" t="str">
        <f>"What is the " &amp; science_discoveryYear[[#This Row],[propertyLabel]] &amp; " " &amp; "of " &amp; science_discoveryYear[[#This Row],[entityLabel]]  &amp; "?"</f>
        <v>What is the year of discovery of hydrogen?</v>
      </c>
    </row>
    <row r="73" spans="1:14" x14ac:dyDescent="0.3">
      <c r="A73" t="s">
        <v>291</v>
      </c>
      <c r="B73" t="s">
        <v>292</v>
      </c>
      <c r="C73" t="s">
        <v>201</v>
      </c>
      <c r="D73" t="s">
        <v>2512</v>
      </c>
      <c r="E73" t="s">
        <v>2593</v>
      </c>
      <c r="F73" t="s">
        <v>2570</v>
      </c>
      <c r="G73">
        <f>ROUND(science_discoveryYear[[#This Row],[value]],2)</f>
        <v>1669</v>
      </c>
      <c r="H73" t="s">
        <v>1189</v>
      </c>
      <c r="I73" t="s">
        <v>294</v>
      </c>
      <c r="K73" s="3">
        <v>45657.871898148151</v>
      </c>
      <c r="L73" t="s">
        <v>2935</v>
      </c>
      <c r="M73">
        <f t="shared" si="2"/>
        <v>1</v>
      </c>
      <c r="N73" t="str">
        <f>"What is the " &amp; science_discoveryYear[[#This Row],[propertyLabel]] &amp; " " &amp; "of " &amp; science_discoveryYear[[#This Row],[entityLabel]]  &amp; "?"</f>
        <v>What is the year of discovery of phosphorus?</v>
      </c>
    </row>
    <row r="74" spans="1:14" x14ac:dyDescent="0.3">
      <c r="A74" t="s">
        <v>682</v>
      </c>
      <c r="B74" t="s">
        <v>683</v>
      </c>
      <c r="C74" t="s">
        <v>201</v>
      </c>
      <c r="D74" t="s">
        <v>2512</v>
      </c>
      <c r="E74" t="s">
        <v>2593</v>
      </c>
      <c r="F74" t="s">
        <v>2571</v>
      </c>
      <c r="G74">
        <f>ROUND(science_discoveryYear[[#This Row],[value]],2)</f>
        <v>1996</v>
      </c>
      <c r="H74" t="s">
        <v>1189</v>
      </c>
      <c r="I74" t="s">
        <v>590</v>
      </c>
      <c r="K74" s="3">
        <v>45659.765173611115</v>
      </c>
      <c r="L74" t="s">
        <v>2935</v>
      </c>
      <c r="M74">
        <f t="shared" si="2"/>
        <v>1</v>
      </c>
      <c r="N74" t="str">
        <f>"What is the " &amp; science_discoveryYear[[#This Row],[propertyLabel]] &amp; " " &amp; "of " &amp; science_discoveryYear[[#This Row],[entityLabel]]  &amp; "?"</f>
        <v>What is the year of discovery of copernicium?</v>
      </c>
    </row>
    <row r="75" spans="1:14" x14ac:dyDescent="0.3">
      <c r="A75" t="s">
        <v>325</v>
      </c>
      <c r="B75" t="s">
        <v>326</v>
      </c>
      <c r="C75" t="s">
        <v>201</v>
      </c>
      <c r="D75" t="s">
        <v>2512</v>
      </c>
      <c r="E75" t="s">
        <v>2593</v>
      </c>
      <c r="F75" t="s">
        <v>2552</v>
      </c>
      <c r="G75">
        <f>ROUND(science_discoveryYear[[#This Row],[value]],2)</f>
        <v>1807</v>
      </c>
      <c r="H75" t="s">
        <v>1189</v>
      </c>
      <c r="I75" t="s">
        <v>103</v>
      </c>
      <c r="K75" s="3">
        <v>45657.873206018521</v>
      </c>
      <c r="L75" t="s">
        <v>2935</v>
      </c>
      <c r="M75">
        <f t="shared" si="2"/>
        <v>1</v>
      </c>
      <c r="N75" t="str">
        <f>"What is the " &amp; science_discoveryYear[[#This Row],[propertyLabel]] &amp; " " &amp; "of " &amp; science_discoveryYear[[#This Row],[entityLabel]]  &amp; "?"</f>
        <v>What is the year of discovery of potassium?</v>
      </c>
    </row>
    <row r="76" spans="1:14" x14ac:dyDescent="0.3">
      <c r="A76" t="s">
        <v>672</v>
      </c>
      <c r="B76" t="s">
        <v>673</v>
      </c>
      <c r="C76" t="s">
        <v>201</v>
      </c>
      <c r="D76" t="s">
        <v>2512</v>
      </c>
      <c r="E76" t="s">
        <v>2593</v>
      </c>
      <c r="F76" t="s">
        <v>2572</v>
      </c>
      <c r="G76">
        <f>ROUND(science_discoveryYear[[#This Row],[value]],2)</f>
        <v>1982</v>
      </c>
      <c r="H76" t="s">
        <v>1189</v>
      </c>
      <c r="I76" t="s">
        <v>188</v>
      </c>
      <c r="K76" s="3">
        <v>45659.764814814815</v>
      </c>
      <c r="L76" t="s">
        <v>2935</v>
      </c>
      <c r="M76">
        <f t="shared" si="2"/>
        <v>1</v>
      </c>
      <c r="N76" t="str">
        <f>"What is the " &amp; science_discoveryYear[[#This Row],[propertyLabel]] &amp; " " &amp; "of " &amp; science_discoveryYear[[#This Row],[entityLabel]]  &amp; "?"</f>
        <v>What is the year of discovery of meitnerium?</v>
      </c>
    </row>
    <row r="77" spans="1:14" x14ac:dyDescent="0.3">
      <c r="A77" t="s">
        <v>617</v>
      </c>
      <c r="B77" t="s">
        <v>618</v>
      </c>
      <c r="C77" t="s">
        <v>201</v>
      </c>
      <c r="D77" t="s">
        <v>2512</v>
      </c>
      <c r="E77" t="s">
        <v>2593</v>
      </c>
      <c r="F77" t="s">
        <v>2573</v>
      </c>
      <c r="G77">
        <f>ROUND(science_discoveryYear[[#This Row],[value]],2)</f>
        <v>1939</v>
      </c>
      <c r="H77" t="s">
        <v>1189</v>
      </c>
      <c r="I77" t="s">
        <v>385</v>
      </c>
      <c r="K77" s="3">
        <v>45659.652777777781</v>
      </c>
      <c r="L77" t="s">
        <v>2935</v>
      </c>
      <c r="M77">
        <f t="shared" si="2"/>
        <v>1</v>
      </c>
      <c r="N77" t="str">
        <f>"What is the " &amp; science_discoveryYear[[#This Row],[propertyLabel]] &amp; " " &amp; "of " &amp; science_discoveryYear[[#This Row],[entityLabel]]  &amp; "?"</f>
        <v>What is the year of discovery of francium?</v>
      </c>
    </row>
    <row r="78" spans="1:14" x14ac:dyDescent="0.3">
      <c r="A78" t="s">
        <v>253</v>
      </c>
      <c r="B78" t="s">
        <v>254</v>
      </c>
      <c r="C78" t="s">
        <v>201</v>
      </c>
      <c r="D78" t="s">
        <v>2512</v>
      </c>
      <c r="E78" t="s">
        <v>2593</v>
      </c>
      <c r="F78" t="s">
        <v>2574</v>
      </c>
      <c r="G78">
        <f>ROUND(science_discoveryYear[[#This Row],[value]],2)</f>
        <v>1777</v>
      </c>
      <c r="H78" t="s">
        <v>1189</v>
      </c>
      <c r="I78" t="s">
        <v>256</v>
      </c>
      <c r="K78" s="3">
        <v>45657.872175925928</v>
      </c>
      <c r="L78" t="s">
        <v>2935</v>
      </c>
      <c r="M78">
        <f t="shared" si="2"/>
        <v>1</v>
      </c>
      <c r="N78" t="str">
        <f>"What is the " &amp; science_discoveryYear[[#This Row],[propertyLabel]] &amp; " " &amp; "of " &amp; science_discoveryYear[[#This Row],[entityLabel]]  &amp; "?"</f>
        <v>What is the year of discovery of sulfur?</v>
      </c>
    </row>
    <row r="79" spans="1:14" x14ac:dyDescent="0.3">
      <c r="A79" t="s">
        <v>343</v>
      </c>
      <c r="B79" t="s">
        <v>344</v>
      </c>
      <c r="C79" t="s">
        <v>201</v>
      </c>
      <c r="D79" t="s">
        <v>2512</v>
      </c>
      <c r="E79" t="s">
        <v>2593</v>
      </c>
      <c r="F79" t="s">
        <v>196</v>
      </c>
      <c r="G79">
        <f>ROUND(science_discoveryYear[[#This Row],[value]],2)</f>
        <v>1300</v>
      </c>
      <c r="H79" t="s">
        <v>1189</v>
      </c>
      <c r="I79" t="s">
        <v>19</v>
      </c>
      <c r="K79" s="3">
        <v>45657.881145833337</v>
      </c>
      <c r="L79" t="s">
        <v>2935</v>
      </c>
      <c r="M79">
        <f t="shared" si="2"/>
        <v>1</v>
      </c>
      <c r="N79" t="str">
        <f>"What is the " &amp; science_discoveryYear[[#This Row],[propertyLabel]] &amp; " " &amp; "of " &amp; science_discoveryYear[[#This Row],[entityLabel]]  &amp; "?"</f>
        <v>What is the year of discovery of arsenic?</v>
      </c>
    </row>
    <row r="80" spans="1:14" x14ac:dyDescent="0.3">
      <c r="A80" t="s">
        <v>702</v>
      </c>
      <c r="B80" t="s">
        <v>703</v>
      </c>
      <c r="C80" t="s">
        <v>201</v>
      </c>
      <c r="D80" t="s">
        <v>2512</v>
      </c>
      <c r="E80" t="s">
        <v>2593</v>
      </c>
      <c r="F80" t="s">
        <v>2575</v>
      </c>
      <c r="G80">
        <f>ROUND(science_discoveryYear[[#This Row],[value]],2)</f>
        <v>2002</v>
      </c>
      <c r="H80" t="s">
        <v>1189</v>
      </c>
      <c r="I80" t="s">
        <v>129</v>
      </c>
      <c r="K80" s="3">
        <v>45659.767118055555</v>
      </c>
      <c r="L80" t="s">
        <v>2935</v>
      </c>
      <c r="M80">
        <f t="shared" si="2"/>
        <v>1</v>
      </c>
      <c r="N80" t="str">
        <f>"What is the " &amp; science_discoveryYear[[#This Row],[propertyLabel]] &amp; " " &amp; "of " &amp; science_discoveryYear[[#This Row],[entityLabel]]  &amp; "?"</f>
        <v>What is the year of discovery of oganesson?</v>
      </c>
    </row>
    <row r="81" spans="1:14" x14ac:dyDescent="0.3">
      <c r="A81" t="s">
        <v>690</v>
      </c>
      <c r="B81" t="s">
        <v>691</v>
      </c>
      <c r="C81" t="s">
        <v>201</v>
      </c>
      <c r="D81" t="s">
        <v>2512</v>
      </c>
      <c r="E81" t="s">
        <v>2593</v>
      </c>
      <c r="F81" t="s">
        <v>2576</v>
      </c>
      <c r="G81">
        <f>ROUND(science_discoveryYear[[#This Row],[value]],2)</f>
        <v>2003</v>
      </c>
      <c r="H81" t="s">
        <v>1189</v>
      </c>
      <c r="I81" t="s">
        <v>100</v>
      </c>
      <c r="K81" s="3">
        <v>45659.768773148149</v>
      </c>
      <c r="L81" t="s">
        <v>2935</v>
      </c>
      <c r="M81">
        <f t="shared" si="2"/>
        <v>1</v>
      </c>
      <c r="N81" t="str">
        <f>"What is the " &amp; science_discoveryYear[[#This Row],[propertyLabel]] &amp; " " &amp; "of " &amp; science_discoveryYear[[#This Row],[entityLabel]]  &amp; "?"</f>
        <v>What is the year of discovery of moscovium?</v>
      </c>
    </row>
    <row r="82" spans="1:14" x14ac:dyDescent="0.3">
      <c r="A82" t="s">
        <v>470</v>
      </c>
      <c r="B82" t="s">
        <v>471</v>
      </c>
      <c r="C82" t="s">
        <v>201</v>
      </c>
      <c r="D82" t="s">
        <v>2512</v>
      </c>
      <c r="E82" t="s">
        <v>2593</v>
      </c>
      <c r="F82" t="s">
        <v>2577</v>
      </c>
      <c r="G82">
        <f>ROUND(science_discoveryYear[[#This Row],[value]],2)</f>
        <v>1802</v>
      </c>
      <c r="H82" t="s">
        <v>1189</v>
      </c>
      <c r="I82" t="s">
        <v>468</v>
      </c>
      <c r="K82" s="3">
        <v>45650.860636574071</v>
      </c>
      <c r="L82" t="s">
        <v>2935</v>
      </c>
      <c r="M82">
        <f t="shared" si="2"/>
        <v>1</v>
      </c>
      <c r="N82" t="str">
        <f>"What is the " &amp; science_discoveryYear[[#This Row],[propertyLabel]] &amp; " " &amp; "of " &amp; science_discoveryYear[[#This Row],[entityLabel]]  &amp; "?"</f>
        <v>What is the year of discovery of tantalum?</v>
      </c>
    </row>
    <row r="83" spans="1:14" x14ac:dyDescent="0.3">
      <c r="A83" t="s">
        <v>654</v>
      </c>
      <c r="B83" t="s">
        <v>655</v>
      </c>
      <c r="C83" t="s">
        <v>201</v>
      </c>
      <c r="D83" t="s">
        <v>2512</v>
      </c>
      <c r="E83" t="s">
        <v>2593</v>
      </c>
      <c r="F83" t="s">
        <v>2578</v>
      </c>
      <c r="G83">
        <f>ROUND(science_discoveryYear[[#This Row],[value]],2)</f>
        <v>1964</v>
      </c>
      <c r="H83" t="s">
        <v>1189</v>
      </c>
      <c r="I83" t="s">
        <v>657</v>
      </c>
      <c r="K83" s="3">
        <v>45659.762060185189</v>
      </c>
      <c r="L83" t="s">
        <v>2935</v>
      </c>
      <c r="M83">
        <f t="shared" si="2"/>
        <v>1</v>
      </c>
      <c r="N83" t="str">
        <f>"What is the " &amp; science_discoveryYear[[#This Row],[propertyLabel]] &amp; " " &amp; "of " &amp; science_discoveryYear[[#This Row],[entityLabel]]  &amp; "?"</f>
        <v>What is the year of discovery of rutherfordium?</v>
      </c>
    </row>
    <row r="84" spans="1:14" x14ac:dyDescent="0.3">
      <c r="A84" t="s">
        <v>286</v>
      </c>
      <c r="B84" t="s">
        <v>287</v>
      </c>
      <c r="C84" t="s">
        <v>201</v>
      </c>
      <c r="D84" t="s">
        <v>2512</v>
      </c>
      <c r="E84" t="s">
        <v>2593</v>
      </c>
      <c r="F84" t="s">
        <v>2547</v>
      </c>
      <c r="G84">
        <f>ROUND(science_discoveryYear[[#This Row],[value]],2)</f>
        <v>1898</v>
      </c>
      <c r="H84" t="s">
        <v>1189</v>
      </c>
      <c r="I84" t="s">
        <v>289</v>
      </c>
      <c r="K84" s="3">
        <v>45657.870092592595</v>
      </c>
      <c r="L84" t="s">
        <v>2935</v>
      </c>
      <c r="M84">
        <f t="shared" si="2"/>
        <v>1</v>
      </c>
      <c r="N84" t="str">
        <f>"What is the " &amp; science_discoveryYear[[#This Row],[propertyLabel]] &amp; " " &amp; "of " &amp; science_discoveryYear[[#This Row],[entityLabel]]  &amp; "?"</f>
        <v>What is the year of discovery of neon?</v>
      </c>
    </row>
    <row r="85" spans="1:14" x14ac:dyDescent="0.3">
      <c r="A85" t="s">
        <v>678</v>
      </c>
      <c r="B85" t="s">
        <v>679</v>
      </c>
      <c r="C85" t="s">
        <v>201</v>
      </c>
      <c r="D85" t="s">
        <v>2512</v>
      </c>
      <c r="E85" t="s">
        <v>2593</v>
      </c>
      <c r="F85" t="s">
        <v>2562</v>
      </c>
      <c r="G85">
        <f>ROUND(science_discoveryYear[[#This Row],[value]],2)</f>
        <v>1994</v>
      </c>
      <c r="H85" t="s">
        <v>1189</v>
      </c>
      <c r="I85" t="s">
        <v>585</v>
      </c>
      <c r="K85" s="3">
        <v>45659.762418981481</v>
      </c>
      <c r="L85" t="s">
        <v>2935</v>
      </c>
      <c r="M85">
        <f t="shared" si="2"/>
        <v>1</v>
      </c>
      <c r="N85" t="str">
        <f>"What is the " &amp; science_discoveryYear[[#This Row],[propertyLabel]] &amp; " " &amp; "of " &amp; science_discoveryYear[[#This Row],[entityLabel]]  &amp; "?"</f>
        <v>What is the year of discovery of roentgenium?</v>
      </c>
    </row>
    <row r="86" spans="1:14" x14ac:dyDescent="0.3">
      <c r="A86" t="s">
        <v>308</v>
      </c>
      <c r="B86" t="s">
        <v>309</v>
      </c>
      <c r="C86" t="s">
        <v>201</v>
      </c>
      <c r="D86" t="s">
        <v>2512</v>
      </c>
      <c r="E86" t="s">
        <v>2593</v>
      </c>
      <c r="F86" t="s">
        <v>2579</v>
      </c>
      <c r="G86">
        <f>ROUND(science_discoveryYear[[#This Row],[value]],2)</f>
        <v>1810</v>
      </c>
      <c r="H86" t="s">
        <v>1189</v>
      </c>
      <c r="I86" t="s">
        <v>311</v>
      </c>
      <c r="K86" s="3">
        <v>45657.869745370372</v>
      </c>
      <c r="L86" t="s">
        <v>2935</v>
      </c>
      <c r="M86">
        <f t="shared" si="2"/>
        <v>1</v>
      </c>
      <c r="N86" t="str">
        <f>"What is the " &amp; science_discoveryYear[[#This Row],[propertyLabel]] &amp; " " &amp; "of " &amp; science_discoveryYear[[#This Row],[entityLabel]]  &amp; "?"</f>
        <v>What is the year of discovery of fluorine?</v>
      </c>
    </row>
    <row r="87" spans="1:14" x14ac:dyDescent="0.3">
      <c r="A87" t="s">
        <v>613</v>
      </c>
      <c r="B87" t="s">
        <v>614</v>
      </c>
      <c r="C87" t="s">
        <v>201</v>
      </c>
      <c r="D87" t="s">
        <v>2512</v>
      </c>
      <c r="E87" t="s">
        <v>2593</v>
      </c>
      <c r="F87" t="s">
        <v>2580</v>
      </c>
      <c r="G87">
        <f>ROUND(science_discoveryYear[[#This Row],[value]],2)</f>
        <v>1899</v>
      </c>
      <c r="H87" t="s">
        <v>1189</v>
      </c>
      <c r="I87" t="s">
        <v>385</v>
      </c>
      <c r="K87" s="3">
        <v>45660.666261574072</v>
      </c>
      <c r="L87" t="s">
        <v>2935</v>
      </c>
      <c r="M87">
        <f t="shared" si="2"/>
        <v>1</v>
      </c>
      <c r="N87" t="str">
        <f>"What is the " &amp; science_discoveryYear[[#This Row],[propertyLabel]] &amp; " " &amp; "of " &amp; science_discoveryYear[[#This Row],[entityLabel]]  &amp; "?"</f>
        <v>What is the year of discovery of radon?</v>
      </c>
    </row>
    <row r="88" spans="1:14" x14ac:dyDescent="0.3">
      <c r="A88" t="s">
        <v>360</v>
      </c>
      <c r="B88" t="s">
        <v>361</v>
      </c>
      <c r="C88" t="s">
        <v>201</v>
      </c>
      <c r="D88" t="s">
        <v>2512</v>
      </c>
      <c r="E88" t="s">
        <v>2593</v>
      </c>
      <c r="F88" t="s">
        <v>2582</v>
      </c>
      <c r="G88">
        <f>ROUND(science_discoveryYear[[#This Row],[value]],2)</f>
        <v>1751</v>
      </c>
      <c r="H88" t="s">
        <v>1189</v>
      </c>
      <c r="I88" t="s">
        <v>354</v>
      </c>
      <c r="K88" s="3">
        <v>45657.878252314818</v>
      </c>
      <c r="L88" t="s">
        <v>2935</v>
      </c>
      <c r="M88">
        <f t="shared" si="2"/>
        <v>1</v>
      </c>
      <c r="N88" t="str">
        <f>"What is the " &amp; science_discoveryYear[[#This Row],[propertyLabel]] &amp; " " &amp; "of " &amp; science_discoveryYear[[#This Row],[entityLabel]]  &amp; "?"</f>
        <v>What is the year of discovery of nickel?</v>
      </c>
    </row>
    <row r="89" spans="1:14" x14ac:dyDescent="0.3">
      <c r="A89" t="s">
        <v>508</v>
      </c>
      <c r="B89" t="s">
        <v>509</v>
      </c>
      <c r="C89" t="s">
        <v>201</v>
      </c>
      <c r="D89" t="s">
        <v>2512</v>
      </c>
      <c r="E89" t="s">
        <v>2593</v>
      </c>
      <c r="F89" t="s">
        <v>2583</v>
      </c>
      <c r="G89">
        <f>ROUND(science_discoveryYear[[#This Row],[value]],2)</f>
        <v>1844</v>
      </c>
      <c r="H89" t="s">
        <v>1189</v>
      </c>
      <c r="I89" t="s">
        <v>502</v>
      </c>
      <c r="K89" s="3">
        <v>45657.890335648146</v>
      </c>
      <c r="L89" t="s">
        <v>2935</v>
      </c>
      <c r="M89">
        <f t="shared" si="2"/>
        <v>1</v>
      </c>
      <c r="N89" t="str">
        <f>"What is the " &amp; science_discoveryYear[[#This Row],[propertyLabel]] &amp; " " &amp; "of " &amp; science_discoveryYear[[#This Row],[entityLabel]]  &amp; "?"</f>
        <v>What is the year of discovery of ruthenium?</v>
      </c>
    </row>
    <row r="90" spans="1:14" x14ac:dyDescent="0.3">
      <c r="A90" t="s">
        <v>431</v>
      </c>
      <c r="B90" t="s">
        <v>432</v>
      </c>
      <c r="C90" t="s">
        <v>201</v>
      </c>
      <c r="D90" t="s">
        <v>2512</v>
      </c>
      <c r="E90" t="s">
        <v>2593</v>
      </c>
      <c r="F90" t="s">
        <v>2584</v>
      </c>
      <c r="G90">
        <f>ROUND(science_discoveryYear[[#This Row],[value]],2)</f>
        <v>1861</v>
      </c>
      <c r="H90" t="s">
        <v>1189</v>
      </c>
      <c r="I90" t="s">
        <v>429</v>
      </c>
      <c r="K90" s="3">
        <v>45657.882488425923</v>
      </c>
      <c r="L90" t="s">
        <v>2935</v>
      </c>
      <c r="M90">
        <f t="shared" si="2"/>
        <v>1</v>
      </c>
      <c r="N90" t="str">
        <f>"What is the " &amp; science_discoveryYear[[#This Row],[propertyLabel]] &amp; " " &amp; "of " &amp; science_discoveryYear[[#This Row],[entityLabel]]  &amp; "?"</f>
        <v>What is the year of discovery of rubidium?</v>
      </c>
    </row>
    <row r="91" spans="1:14" x14ac:dyDescent="0.3">
      <c r="A91" t="s">
        <v>483</v>
      </c>
      <c r="B91" t="s">
        <v>484</v>
      </c>
      <c r="C91" t="s">
        <v>201</v>
      </c>
      <c r="D91" t="s">
        <v>2512</v>
      </c>
      <c r="E91" t="s">
        <v>2593</v>
      </c>
      <c r="F91" t="s">
        <v>2585</v>
      </c>
      <c r="G91">
        <f>ROUND(science_discoveryYear[[#This Row],[value]],2)</f>
        <v>1937</v>
      </c>
      <c r="H91" t="s">
        <v>1189</v>
      </c>
      <c r="I91" t="s">
        <v>477</v>
      </c>
      <c r="K91" s="3">
        <v>45657.890069444446</v>
      </c>
      <c r="L91" t="s">
        <v>2935</v>
      </c>
      <c r="M91">
        <f t="shared" si="2"/>
        <v>1</v>
      </c>
      <c r="N91" t="str">
        <f>"What is the " &amp; science_discoveryYear[[#This Row],[propertyLabel]] &amp; " " &amp; "of " &amp; science_discoveryYear[[#This Row],[entityLabel]]  &amp; "?"</f>
        <v>What is the year of discovery of technetium?</v>
      </c>
    </row>
    <row r="92" spans="1:14" x14ac:dyDescent="0.3">
      <c r="A92" t="s">
        <v>499</v>
      </c>
      <c r="B92" t="s">
        <v>500</v>
      </c>
      <c r="C92" t="s">
        <v>201</v>
      </c>
      <c r="D92" t="s">
        <v>2512</v>
      </c>
      <c r="E92" t="s">
        <v>2593</v>
      </c>
      <c r="F92" t="s">
        <v>2586</v>
      </c>
      <c r="G92">
        <f>ROUND(science_discoveryYear[[#This Row],[value]],2)</f>
        <v>1925</v>
      </c>
      <c r="H92" t="s">
        <v>1189</v>
      </c>
      <c r="I92" t="s">
        <v>502</v>
      </c>
      <c r="K92" s="3">
        <v>45660.662118055552</v>
      </c>
      <c r="L92" t="s">
        <v>2935</v>
      </c>
      <c r="M92">
        <f t="shared" si="2"/>
        <v>1</v>
      </c>
      <c r="N92" t="str">
        <f>"What is the " &amp; science_discoveryYear[[#This Row],[propertyLabel]] &amp; " " &amp; "of " &amp; science_discoveryYear[[#This Row],[entityLabel]]  &amp; "?"</f>
        <v>What is the year of discovery of rhenium?</v>
      </c>
    </row>
    <row r="93" spans="1:14" x14ac:dyDescent="0.3">
      <c r="A93" t="s">
        <v>313</v>
      </c>
      <c r="B93" t="s">
        <v>314</v>
      </c>
      <c r="C93" t="s">
        <v>201</v>
      </c>
      <c r="D93" t="s">
        <v>2512</v>
      </c>
      <c r="E93" t="s">
        <v>2593</v>
      </c>
      <c r="F93" t="s">
        <v>2544</v>
      </c>
      <c r="G93">
        <f>ROUND(science_discoveryYear[[#This Row],[value]],2)</f>
        <v>1774</v>
      </c>
      <c r="H93" t="s">
        <v>1189</v>
      </c>
      <c r="I93" t="s">
        <v>311</v>
      </c>
      <c r="K93" s="3">
        <v>45657.872499999998</v>
      </c>
      <c r="L93" t="s">
        <v>2935</v>
      </c>
      <c r="M93">
        <f t="shared" si="2"/>
        <v>1</v>
      </c>
      <c r="N93" t="str">
        <f>"What is the " &amp; science_discoveryYear[[#This Row],[propertyLabel]] &amp; " " &amp; "of " &amp; science_discoveryYear[[#This Row],[entityLabel]]  &amp; "?"</f>
        <v>What is the year of discovery of chlorine?</v>
      </c>
    </row>
    <row r="94" spans="1:14" x14ac:dyDescent="0.3">
      <c r="A94" t="s">
        <v>272</v>
      </c>
      <c r="B94" t="s">
        <v>273</v>
      </c>
      <c r="C94" t="s">
        <v>201</v>
      </c>
      <c r="D94" t="s">
        <v>2512</v>
      </c>
      <c r="E94" t="s">
        <v>2593</v>
      </c>
      <c r="F94" t="s">
        <v>2587</v>
      </c>
      <c r="G94">
        <f>ROUND(science_discoveryYear[[#This Row],[value]],2)</f>
        <v>1798</v>
      </c>
      <c r="H94" t="s">
        <v>1189</v>
      </c>
      <c r="I94" t="s">
        <v>275</v>
      </c>
      <c r="K94" s="3">
        <v>45660.148055555554</v>
      </c>
      <c r="L94" t="s">
        <v>2935</v>
      </c>
      <c r="M94">
        <f t="shared" si="2"/>
        <v>1</v>
      </c>
      <c r="N94" t="str">
        <f>"What is the " &amp; science_discoveryYear[[#This Row],[propertyLabel]] &amp; " " &amp; "of " &amp; science_discoveryYear[[#This Row],[entityLabel]]  &amp; "?"</f>
        <v>What is the year of discovery of beryllium?</v>
      </c>
    </row>
    <row r="95" spans="1:14" x14ac:dyDescent="0.3">
      <c r="A95" t="s">
        <v>329</v>
      </c>
      <c r="B95" t="s">
        <v>330</v>
      </c>
      <c r="C95" t="s">
        <v>201</v>
      </c>
      <c r="D95" t="s">
        <v>2512</v>
      </c>
      <c r="E95" t="s">
        <v>2593</v>
      </c>
      <c r="F95" t="s">
        <v>2588</v>
      </c>
      <c r="G95">
        <f>ROUND(science_discoveryYear[[#This Row],[value]],2)</f>
        <v>1894</v>
      </c>
      <c r="H95" t="s">
        <v>1189</v>
      </c>
      <c r="I95" t="s">
        <v>332</v>
      </c>
      <c r="K95" s="3">
        <v>45657.872858796298</v>
      </c>
      <c r="L95" t="s">
        <v>2935</v>
      </c>
      <c r="M95">
        <f t="shared" si="2"/>
        <v>1</v>
      </c>
      <c r="N95" t="str">
        <f>"What is the " &amp; science_discoveryYear[[#This Row],[propertyLabel]] &amp; " " &amp; "of " &amp; science_discoveryYear[[#This Row],[entityLabel]]  &amp; "?"</f>
        <v>What is the year of discovery of argon?</v>
      </c>
    </row>
    <row r="96" spans="1:14" x14ac:dyDescent="0.3">
      <c r="A96" t="s">
        <v>435</v>
      </c>
      <c r="B96" t="s">
        <v>436</v>
      </c>
      <c r="C96" t="s">
        <v>201</v>
      </c>
      <c r="D96" t="s">
        <v>2512</v>
      </c>
      <c r="E96" t="s">
        <v>2593</v>
      </c>
      <c r="F96" t="s">
        <v>2514</v>
      </c>
      <c r="G96">
        <f>ROUND(science_discoveryYear[[#This Row],[value]],2)</f>
        <v>1886</v>
      </c>
      <c r="H96" t="s">
        <v>1189</v>
      </c>
      <c r="I96" t="s">
        <v>438</v>
      </c>
      <c r="K96" s="3">
        <v>45657.880428240744</v>
      </c>
      <c r="L96" t="s">
        <v>2935</v>
      </c>
      <c r="M96">
        <f t="shared" si="2"/>
        <v>1</v>
      </c>
      <c r="N96" t="str">
        <f>"What is the " &amp; science_discoveryYear[[#This Row],[propertyLabel]] &amp; " " &amp; "of " &amp; science_discoveryYear[[#This Row],[entityLabel]]  &amp; "?"</f>
        <v>What is the year of discovery of germanium?</v>
      </c>
    </row>
    <row r="97" spans="1:14" x14ac:dyDescent="0.3">
      <c r="A97" t="s">
        <v>627</v>
      </c>
      <c r="B97" t="s">
        <v>628</v>
      </c>
      <c r="C97" t="s">
        <v>201</v>
      </c>
      <c r="D97" t="s">
        <v>2512</v>
      </c>
      <c r="E97" t="s">
        <v>2593</v>
      </c>
      <c r="F97" t="s">
        <v>43</v>
      </c>
      <c r="G97">
        <f>ROUND(science_discoveryYear[[#This Row],[value]],2)</f>
        <v>1940</v>
      </c>
      <c r="H97" t="s">
        <v>1189</v>
      </c>
      <c r="I97" t="s">
        <v>502</v>
      </c>
      <c r="K97" s="3">
        <v>45659.759479166663</v>
      </c>
      <c r="L97" t="s">
        <v>2935</v>
      </c>
      <c r="M97">
        <f t="shared" si="2"/>
        <v>1</v>
      </c>
      <c r="N97" t="str">
        <f>"What is the " &amp; science_discoveryYear[[#This Row],[propertyLabel]] &amp; " " &amp; "of " &amp; science_discoveryYear[[#This Row],[entityLabel]]  &amp; "?"</f>
        <v>What is the year of discovery of neptunium?</v>
      </c>
    </row>
    <row r="98" spans="1:14" x14ac:dyDescent="0.3">
      <c r="A98" t="s">
        <v>592</v>
      </c>
      <c r="B98" t="s">
        <v>593</v>
      </c>
      <c r="C98" t="s">
        <v>201</v>
      </c>
      <c r="D98" t="s">
        <v>2512</v>
      </c>
      <c r="E98" t="s">
        <v>2593</v>
      </c>
      <c r="F98" t="s">
        <v>2589</v>
      </c>
      <c r="G98">
        <f>ROUND(science_discoveryYear[[#This Row],[value]],2)</f>
        <v>1999</v>
      </c>
      <c r="H98" t="s">
        <v>1189</v>
      </c>
      <c r="I98" t="s">
        <v>595</v>
      </c>
      <c r="K98" s="3">
        <v>45659.769525462965</v>
      </c>
      <c r="L98" t="s">
        <v>2935</v>
      </c>
      <c r="M98">
        <f t="shared" ref="M98:M108" si="3">COUNTIF(B:B,B98)</f>
        <v>1</v>
      </c>
      <c r="N98" t="str">
        <f>"What is the " &amp; science_discoveryYear[[#This Row],[propertyLabel]] &amp; " " &amp; "of " &amp; science_discoveryYear[[#This Row],[entityLabel]]  &amp; "?"</f>
        <v>What is the year of discovery of flerovium?</v>
      </c>
    </row>
    <row r="99" spans="1:14" x14ac:dyDescent="0.3">
      <c r="A99" t="s">
        <v>504</v>
      </c>
      <c r="B99" t="s">
        <v>505</v>
      </c>
      <c r="C99" t="s">
        <v>201</v>
      </c>
      <c r="D99" t="s">
        <v>2512</v>
      </c>
      <c r="E99" t="s">
        <v>2593</v>
      </c>
      <c r="F99" t="s">
        <v>2584</v>
      </c>
      <c r="G99">
        <f>ROUND(science_discoveryYear[[#This Row],[value]],2)</f>
        <v>1861</v>
      </c>
      <c r="H99" t="s">
        <v>1189</v>
      </c>
      <c r="I99" t="s">
        <v>502</v>
      </c>
      <c r="K99" s="3">
        <v>45660.664548611108</v>
      </c>
      <c r="L99" t="s">
        <v>2935</v>
      </c>
      <c r="M99">
        <f t="shared" si="3"/>
        <v>1</v>
      </c>
      <c r="N99" t="str">
        <f>"What is the " &amp; science_discoveryYear[[#This Row],[propertyLabel]] &amp; " " &amp; "of " &amp; science_discoveryYear[[#This Row],[entityLabel]]  &amp; "?"</f>
        <v>What is the year of discovery of thallium?</v>
      </c>
    </row>
    <row r="100" spans="1:14" x14ac:dyDescent="0.3">
      <c r="A100" t="s">
        <v>512</v>
      </c>
      <c r="B100" t="s">
        <v>513</v>
      </c>
      <c r="C100" t="s">
        <v>201</v>
      </c>
      <c r="D100" t="s">
        <v>2512</v>
      </c>
      <c r="E100" t="s">
        <v>2593</v>
      </c>
      <c r="F100" t="s">
        <v>2580</v>
      </c>
      <c r="G100">
        <f>ROUND(science_discoveryYear[[#This Row],[value]],2)</f>
        <v>1899</v>
      </c>
      <c r="H100" t="s">
        <v>1189</v>
      </c>
      <c r="I100" t="s">
        <v>502</v>
      </c>
      <c r="K100" s="3">
        <v>45642.44023148148</v>
      </c>
      <c r="L100" t="s">
        <v>2935</v>
      </c>
      <c r="M100">
        <f t="shared" si="3"/>
        <v>1</v>
      </c>
      <c r="N100" t="str">
        <f>"What is the " &amp; science_discoveryYear[[#This Row],[propertyLabel]] &amp; " " &amp; "of " &amp; science_discoveryYear[[#This Row],[entityLabel]]  &amp; "?"</f>
        <v>What is the year of discovery of actinium?</v>
      </c>
    </row>
    <row r="101" spans="1:14" x14ac:dyDescent="0.3">
      <c r="A101" t="s">
        <v>339</v>
      </c>
      <c r="B101" t="s">
        <v>340</v>
      </c>
      <c r="C101" t="s">
        <v>201</v>
      </c>
      <c r="D101" t="s">
        <v>2512</v>
      </c>
      <c r="E101" t="s">
        <v>2593</v>
      </c>
      <c r="F101" t="s">
        <v>2590</v>
      </c>
      <c r="G101">
        <f>ROUND(science_discoveryYear[[#This Row],[value]],2)</f>
        <v>1797</v>
      </c>
      <c r="H101" t="s">
        <v>1189</v>
      </c>
      <c r="I101" t="s">
        <v>19</v>
      </c>
      <c r="K101" s="3">
        <v>45657.874641203707</v>
      </c>
      <c r="L101" t="s">
        <v>2935</v>
      </c>
      <c r="M101">
        <f t="shared" si="3"/>
        <v>1</v>
      </c>
      <c r="N101" t="str">
        <f>"What is the " &amp; science_discoveryYear[[#This Row],[propertyLabel]] &amp; " " &amp; "of " &amp; science_discoveryYear[[#This Row],[entityLabel]]  &amp; "?"</f>
        <v>What is the year of discovery of chromium?</v>
      </c>
    </row>
    <row r="102" spans="1:14" x14ac:dyDescent="0.3">
      <c r="A102" t="s">
        <v>669</v>
      </c>
      <c r="B102" t="s">
        <v>670</v>
      </c>
      <c r="C102" t="s">
        <v>201</v>
      </c>
      <c r="D102" t="s">
        <v>2512</v>
      </c>
      <c r="E102" t="s">
        <v>2593</v>
      </c>
      <c r="F102" t="s">
        <v>2591</v>
      </c>
      <c r="G102">
        <f>ROUND(science_discoveryYear[[#This Row],[value]],2)</f>
        <v>1984</v>
      </c>
      <c r="H102" t="s">
        <v>1189</v>
      </c>
      <c r="I102" t="s">
        <v>186</v>
      </c>
      <c r="K102" s="3">
        <v>45659.764444444445</v>
      </c>
      <c r="L102" t="s">
        <v>2935</v>
      </c>
      <c r="M102">
        <f t="shared" si="3"/>
        <v>1</v>
      </c>
      <c r="N102" t="str">
        <f>"What is the " &amp; science_discoveryYear[[#This Row],[propertyLabel]] &amp; " " &amp; "of " &amp; science_discoveryYear[[#This Row],[entityLabel]]  &amp; "?"</f>
        <v>What is the year of discovery of hassium?</v>
      </c>
    </row>
    <row r="103" spans="1:14" x14ac:dyDescent="0.3">
      <c r="A103" t="s">
        <v>243</v>
      </c>
      <c r="B103" t="s">
        <v>244</v>
      </c>
      <c r="C103" t="s">
        <v>201</v>
      </c>
      <c r="D103" t="s">
        <v>2512</v>
      </c>
      <c r="E103" t="s">
        <v>2593</v>
      </c>
      <c r="F103" t="s">
        <v>2581</v>
      </c>
      <c r="G103">
        <f>ROUND(science_discoveryYear[[#This Row],[value]],2)</f>
        <v>1772</v>
      </c>
      <c r="H103" t="s">
        <v>1189</v>
      </c>
      <c r="I103" t="s">
        <v>246</v>
      </c>
      <c r="K103" s="3">
        <v>45657.868506944447</v>
      </c>
      <c r="L103" t="s">
        <v>2935</v>
      </c>
      <c r="M103">
        <f t="shared" si="3"/>
        <v>1</v>
      </c>
      <c r="N103" t="str">
        <f>"What is the " &amp; science_discoveryYear[[#This Row],[propertyLabel]] &amp; " " &amp; "of " &amp; science_discoveryYear[[#This Row],[entityLabel]]  &amp; "?"</f>
        <v>What is the year of discovery of nitrogen?</v>
      </c>
    </row>
    <row r="104" spans="1:14" x14ac:dyDescent="0.3">
      <c r="A104" t="s">
        <v>396</v>
      </c>
      <c r="B104" t="s">
        <v>397</v>
      </c>
      <c r="C104" t="s">
        <v>201</v>
      </c>
      <c r="D104" t="s">
        <v>2512</v>
      </c>
      <c r="E104" t="s">
        <v>2593</v>
      </c>
      <c r="F104" t="s">
        <v>2540</v>
      </c>
      <c r="G104">
        <f>ROUND(science_discoveryYear[[#This Row],[value]],2)</f>
        <v>1817</v>
      </c>
      <c r="H104" t="s">
        <v>1189</v>
      </c>
      <c r="I104" t="s">
        <v>399</v>
      </c>
      <c r="K104" s="3">
        <v>45658.592118055552</v>
      </c>
      <c r="L104" t="s">
        <v>2935</v>
      </c>
      <c r="M104">
        <f t="shared" si="3"/>
        <v>1</v>
      </c>
      <c r="N104" t="str">
        <f>"What is the " &amp; science_discoveryYear[[#This Row],[propertyLabel]] &amp; " " &amp; "of " &amp; science_discoveryYear[[#This Row],[entityLabel]]  &amp; "?"</f>
        <v>What is the year of discovery of cadmium?</v>
      </c>
    </row>
    <row r="105" spans="1:14" x14ac:dyDescent="0.3">
      <c r="A105" t="s">
        <v>686</v>
      </c>
      <c r="B105" t="s">
        <v>687</v>
      </c>
      <c r="C105" t="s">
        <v>201</v>
      </c>
      <c r="D105" t="s">
        <v>2512</v>
      </c>
      <c r="E105" t="s">
        <v>2593</v>
      </c>
      <c r="F105" t="s">
        <v>2592</v>
      </c>
      <c r="G105">
        <f>ROUND(science_discoveryYear[[#This Row],[value]],2)</f>
        <v>2006</v>
      </c>
      <c r="H105" t="s">
        <v>1189</v>
      </c>
      <c r="I105" t="s">
        <v>14</v>
      </c>
      <c r="K105" s="3">
        <v>45659.769895833335</v>
      </c>
      <c r="L105" t="s">
        <v>2935</v>
      </c>
      <c r="M105">
        <f t="shared" si="3"/>
        <v>1</v>
      </c>
      <c r="N105" t="str">
        <f>"What is the " &amp; science_discoveryYear[[#This Row],[propertyLabel]] &amp; " " &amp; "of " &amp; science_discoveryYear[[#This Row],[entityLabel]]  &amp; "?"</f>
        <v>What is the year of discovery of nihonium?</v>
      </c>
    </row>
    <row r="106" spans="1:14" x14ac:dyDescent="0.3">
      <c r="A106" t="s">
        <v>387</v>
      </c>
      <c r="B106" t="s">
        <v>388</v>
      </c>
      <c r="C106" t="s">
        <v>201</v>
      </c>
      <c r="D106" t="s">
        <v>2512</v>
      </c>
      <c r="E106" t="s">
        <v>2593</v>
      </c>
      <c r="F106" t="s">
        <v>2567</v>
      </c>
      <c r="G106">
        <f>ROUND(science_discoveryYear[[#This Row],[value]],2)</f>
        <v>1825</v>
      </c>
      <c r="H106" t="s">
        <v>1189</v>
      </c>
      <c r="I106" t="s">
        <v>385</v>
      </c>
      <c r="K106" s="3">
        <v>45657.88181712963</v>
      </c>
      <c r="L106" t="s">
        <v>2935</v>
      </c>
      <c r="M106">
        <f t="shared" si="3"/>
        <v>1</v>
      </c>
      <c r="N106" t="str">
        <f>"What is the " &amp; science_discoveryYear[[#This Row],[propertyLabel]] &amp; " " &amp; "of " &amp; science_discoveryYear[[#This Row],[entityLabel]]  &amp; "?"</f>
        <v>What is the year of discovery of bromine?</v>
      </c>
    </row>
    <row r="107" spans="1:14" x14ac:dyDescent="0.3">
      <c r="A107" t="s">
        <v>281</v>
      </c>
      <c r="B107" t="s">
        <v>282</v>
      </c>
      <c r="C107" t="s">
        <v>201</v>
      </c>
      <c r="D107" t="s">
        <v>2512</v>
      </c>
      <c r="E107" t="s">
        <v>2593</v>
      </c>
      <c r="F107" t="s">
        <v>2563</v>
      </c>
      <c r="G107">
        <f>ROUND(science_discoveryYear[[#This Row],[value]],2)</f>
        <v>1808</v>
      </c>
      <c r="H107" t="s">
        <v>1189</v>
      </c>
      <c r="I107" t="s">
        <v>284</v>
      </c>
      <c r="K107" s="3">
        <v>45657.873541666668</v>
      </c>
      <c r="L107" t="s">
        <v>2935</v>
      </c>
      <c r="M107">
        <f t="shared" si="3"/>
        <v>1</v>
      </c>
      <c r="N107" t="str">
        <f>"What is the " &amp; science_discoveryYear[[#This Row],[propertyLabel]] &amp; " " &amp; "of " &amp; science_discoveryYear[[#This Row],[entityLabel]]  &amp; "?"</f>
        <v>What is the year of discovery of calcium?</v>
      </c>
    </row>
    <row r="108" spans="1:14" x14ac:dyDescent="0.3">
      <c r="A108" t="s">
        <v>444</v>
      </c>
      <c r="B108" t="s">
        <v>445</v>
      </c>
      <c r="C108" t="s">
        <v>201</v>
      </c>
      <c r="D108" t="s">
        <v>2512</v>
      </c>
      <c r="E108" t="s">
        <v>2593</v>
      </c>
      <c r="F108" t="s">
        <v>2555</v>
      </c>
      <c r="G108">
        <f>ROUND(science_discoveryYear[[#This Row],[value]],2)</f>
        <v>1804</v>
      </c>
      <c r="H108" t="s">
        <v>1189</v>
      </c>
      <c r="I108" t="s">
        <v>53</v>
      </c>
      <c r="K108" s="3">
        <v>45660.662511574075</v>
      </c>
      <c r="L108" t="s">
        <v>2935</v>
      </c>
      <c r="M108">
        <f t="shared" si="3"/>
        <v>1</v>
      </c>
      <c r="N108" t="str">
        <f>"What is the " &amp; science_discoveryYear[[#This Row],[propertyLabel]] &amp; " " &amp; "of " &amp; science_discoveryYear[[#This Row],[entityLabel]]  &amp; "?"</f>
        <v>What is the year of discovery of osmium?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0F30-4F50-4E6A-BE12-B258C6364A75}">
  <dimension ref="A1:N41"/>
  <sheetViews>
    <sheetView topLeftCell="E1" workbookViewId="0">
      <selection activeCell="K4" sqref="K4"/>
    </sheetView>
  </sheetViews>
  <sheetFormatPr defaultRowHeight="14.4" x14ac:dyDescent="0.3"/>
  <cols>
    <col min="1" max="1" width="37" bestFit="1" customWidth="1"/>
    <col min="2" max="2" width="41.44140625" bestFit="1" customWidth="1"/>
    <col min="3" max="3" width="10.6640625" bestFit="1" customWidth="1"/>
    <col min="4" max="5" width="36.44140625" bestFit="1" customWidth="1"/>
    <col min="6" max="6" width="11" bestFit="1" customWidth="1"/>
    <col min="7" max="8" width="11" customWidth="1"/>
    <col min="9" max="9" width="10.6640625" bestFit="1" customWidth="1"/>
    <col min="10" max="10" width="10.6640625" customWidth="1"/>
    <col min="11" max="11" width="15.33203125" style="3" bestFit="1" customWidth="1"/>
    <col min="14" max="14" width="86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11</v>
      </c>
      <c r="I1" t="s">
        <v>6</v>
      </c>
      <c r="J1" t="s">
        <v>8</v>
      </c>
      <c r="K1" s="3" t="s">
        <v>9</v>
      </c>
      <c r="L1" t="s">
        <v>12</v>
      </c>
      <c r="M1" t="s">
        <v>10</v>
      </c>
      <c r="N1" t="s">
        <v>13</v>
      </c>
    </row>
    <row r="2" spans="1:14" x14ac:dyDescent="0.3">
      <c r="A2" t="s">
        <v>2594</v>
      </c>
      <c r="B2" t="s">
        <v>2595</v>
      </c>
      <c r="C2" t="s">
        <v>201</v>
      </c>
      <c r="D2" t="s">
        <v>2596</v>
      </c>
      <c r="E2" t="s">
        <v>2714</v>
      </c>
      <c r="F2" t="s">
        <v>2597</v>
      </c>
      <c r="G2">
        <f>ROUND(science_genomeSize[[#This Row],[value]],2)</f>
        <v>2917469</v>
      </c>
      <c r="H2" t="s">
        <v>2716</v>
      </c>
      <c r="I2" t="s">
        <v>44</v>
      </c>
      <c r="K2" s="3">
        <v>45390.352326388886</v>
      </c>
      <c r="L2" t="s">
        <v>2715</v>
      </c>
      <c r="M2" s="2">
        <f t="shared" ref="M2:M41" si="0">COUNTIF(B:B,B2)</f>
        <v>1</v>
      </c>
      <c r="N2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ST8:USA300 organism, in base pairs?</v>
      </c>
    </row>
    <row r="3" spans="1:14" x14ac:dyDescent="0.3">
      <c r="A3" t="s">
        <v>2598</v>
      </c>
      <c r="B3" t="s">
        <v>2599</v>
      </c>
      <c r="C3" t="s">
        <v>201</v>
      </c>
      <c r="D3" t="s">
        <v>2596</v>
      </c>
      <c r="E3" t="s">
        <v>2714</v>
      </c>
      <c r="F3" t="s">
        <v>2600</v>
      </c>
      <c r="G3">
        <f>ROUND(science_genomeSize[[#This Row],[value]],2)</f>
        <v>31564</v>
      </c>
      <c r="H3" t="s">
        <v>2716</v>
      </c>
      <c r="I3" t="s">
        <v>47</v>
      </c>
      <c r="K3" s="3">
        <v>44574.75917824074</v>
      </c>
      <c r="L3" t="s">
        <v>2715</v>
      </c>
      <c r="M3">
        <f t="shared" si="0"/>
        <v>1</v>
      </c>
      <c r="N3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Leptomonas pyrrhocoris mitochondrial genome organism, in base pairs?</v>
      </c>
    </row>
    <row r="4" spans="1:14" x14ac:dyDescent="0.3">
      <c r="A4" t="s">
        <v>2601</v>
      </c>
      <c r="B4" t="s">
        <v>2602</v>
      </c>
      <c r="C4" t="s">
        <v>201</v>
      </c>
      <c r="D4" t="s">
        <v>2596</v>
      </c>
      <c r="E4" t="s">
        <v>2714</v>
      </c>
      <c r="F4" t="s">
        <v>2603</v>
      </c>
      <c r="G4">
        <f>ROUND(science_genomeSize[[#This Row],[value]],2)</f>
        <v>17771</v>
      </c>
      <c r="H4" t="s">
        <v>2716</v>
      </c>
      <c r="I4" t="s">
        <v>47</v>
      </c>
      <c r="K4" s="3">
        <v>45427.809652777774</v>
      </c>
      <c r="L4" t="s">
        <v>2715</v>
      </c>
      <c r="M4">
        <f t="shared" si="0"/>
        <v>1</v>
      </c>
      <c r="N4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braziliensis mitochondrial genome organism, in base pairs?</v>
      </c>
    </row>
    <row r="5" spans="1:14" x14ac:dyDescent="0.3">
      <c r="A5" t="s">
        <v>2604</v>
      </c>
      <c r="B5" t="s">
        <v>2605</v>
      </c>
      <c r="C5" t="s">
        <v>201</v>
      </c>
      <c r="D5" t="s">
        <v>2596</v>
      </c>
      <c r="E5" t="s">
        <v>2714</v>
      </c>
      <c r="F5" t="s">
        <v>2606</v>
      </c>
      <c r="G5">
        <f>ROUND(science_genomeSize[[#This Row],[value]],2)</f>
        <v>17897</v>
      </c>
      <c r="H5" t="s">
        <v>2716</v>
      </c>
      <c r="I5" t="s">
        <v>47</v>
      </c>
      <c r="K5" s="3">
        <v>45427.809710648151</v>
      </c>
      <c r="L5" t="s">
        <v>2715</v>
      </c>
      <c r="M5">
        <f t="shared" si="0"/>
        <v>1</v>
      </c>
      <c r="N5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infantum mitochondrial genome organism, in base pairs?</v>
      </c>
    </row>
    <row r="6" spans="1:14" x14ac:dyDescent="0.3">
      <c r="A6" t="s">
        <v>2607</v>
      </c>
      <c r="B6" t="s">
        <v>2608</v>
      </c>
      <c r="C6" t="s">
        <v>201</v>
      </c>
      <c r="D6" t="s">
        <v>2596</v>
      </c>
      <c r="E6" t="s">
        <v>2714</v>
      </c>
      <c r="F6" t="s">
        <v>2609</v>
      </c>
      <c r="G6">
        <f>ROUND(science_genomeSize[[#This Row],[value]],2)</f>
        <v>16451</v>
      </c>
      <c r="H6" t="s">
        <v>2716</v>
      </c>
      <c r="I6" t="s">
        <v>47</v>
      </c>
      <c r="K6" s="3">
        <v>44570.703634259262</v>
      </c>
      <c r="L6" t="s">
        <v>2715</v>
      </c>
      <c r="M6">
        <f t="shared" si="0"/>
        <v>1</v>
      </c>
      <c r="N6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Trypanosoma copemani mitochondrial genome organism, in base pairs?</v>
      </c>
    </row>
    <row r="7" spans="1:14" x14ac:dyDescent="0.3">
      <c r="A7" t="s">
        <v>2610</v>
      </c>
      <c r="B7" t="s">
        <v>2611</v>
      </c>
      <c r="C7" t="s">
        <v>201</v>
      </c>
      <c r="D7" t="s">
        <v>2596</v>
      </c>
      <c r="E7" t="s">
        <v>2714</v>
      </c>
      <c r="F7" t="s">
        <v>2612</v>
      </c>
      <c r="G7">
        <f>ROUND(science_genomeSize[[#This Row],[value]],2)</f>
        <v>5433628</v>
      </c>
      <c r="H7" t="s">
        <v>2716</v>
      </c>
      <c r="I7" t="s">
        <v>47</v>
      </c>
      <c r="K7" s="3">
        <v>43715.984155092592</v>
      </c>
      <c r="L7" t="s">
        <v>2715</v>
      </c>
      <c r="M7">
        <f t="shared" si="0"/>
        <v>1</v>
      </c>
      <c r="N7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Ccl3 organism, in base pairs?</v>
      </c>
    </row>
    <row r="8" spans="1:14" x14ac:dyDescent="0.3">
      <c r="A8" t="s">
        <v>2613</v>
      </c>
      <c r="B8" t="s">
        <v>2614</v>
      </c>
      <c r="C8" t="s">
        <v>201</v>
      </c>
      <c r="D8" t="s">
        <v>2596</v>
      </c>
      <c r="E8" t="s">
        <v>2714</v>
      </c>
      <c r="F8" t="s">
        <v>2615</v>
      </c>
      <c r="G8">
        <f>ROUND(science_genomeSize[[#This Row],[value]],2)</f>
        <v>19082</v>
      </c>
      <c r="H8" t="s">
        <v>2716</v>
      </c>
      <c r="I8" t="s">
        <v>47</v>
      </c>
      <c r="K8" s="3">
        <v>44570.703611111108</v>
      </c>
      <c r="L8" t="s">
        <v>2715</v>
      </c>
      <c r="M8">
        <f t="shared" si="0"/>
        <v>1</v>
      </c>
      <c r="N8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Trypanosoma vivax mitochondrial genome organism, in base pairs?</v>
      </c>
    </row>
    <row r="9" spans="1:14" x14ac:dyDescent="0.3">
      <c r="A9" t="s">
        <v>2616</v>
      </c>
      <c r="B9" t="s">
        <v>2617</v>
      </c>
      <c r="C9" t="s">
        <v>201</v>
      </c>
      <c r="D9" t="s">
        <v>2596</v>
      </c>
      <c r="E9" t="s">
        <v>2714</v>
      </c>
      <c r="F9" t="s">
        <v>2618</v>
      </c>
      <c r="G9">
        <f>ROUND(science_genomeSize[[#This Row],[value]],2)</f>
        <v>4349904</v>
      </c>
      <c r="H9" t="s">
        <v>2716</v>
      </c>
      <c r="I9" t="s">
        <v>41</v>
      </c>
      <c r="K9" s="3">
        <v>45263.655787037038</v>
      </c>
      <c r="L9" t="s">
        <v>2715</v>
      </c>
      <c r="M9">
        <f t="shared" si="0"/>
        <v>1</v>
      </c>
      <c r="N9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Mycobacterium bovis AF2122/97 organism, in base pairs?</v>
      </c>
    </row>
    <row r="10" spans="1:14" x14ac:dyDescent="0.3">
      <c r="A10" t="s">
        <v>2619</v>
      </c>
      <c r="B10" t="s">
        <v>2620</v>
      </c>
      <c r="C10" t="s">
        <v>201</v>
      </c>
      <c r="D10" t="s">
        <v>2596</v>
      </c>
      <c r="E10" t="s">
        <v>2714</v>
      </c>
      <c r="F10" t="s">
        <v>2621</v>
      </c>
      <c r="G10">
        <f>ROUND(science_genomeSize[[#This Row],[value]],2)</f>
        <v>18998</v>
      </c>
      <c r="H10" t="s">
        <v>2716</v>
      </c>
      <c r="I10" t="s">
        <v>47</v>
      </c>
      <c r="K10" s="3">
        <v>45427.80972222222</v>
      </c>
      <c r="L10" t="s">
        <v>2715</v>
      </c>
      <c r="M10">
        <f t="shared" si="0"/>
        <v>1</v>
      </c>
      <c r="N10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major mitochondrial genome organism, in base pairs?</v>
      </c>
    </row>
    <row r="11" spans="1:14" x14ac:dyDescent="0.3">
      <c r="A11" t="s">
        <v>2622</v>
      </c>
      <c r="B11" t="s">
        <v>2623</v>
      </c>
      <c r="C11" t="s">
        <v>201</v>
      </c>
      <c r="D11" t="s">
        <v>2596</v>
      </c>
      <c r="E11" t="s">
        <v>2714</v>
      </c>
      <c r="F11" t="s">
        <v>2624</v>
      </c>
      <c r="G11">
        <f>ROUND(science_genomeSize[[#This Row],[value]],2)</f>
        <v>29903</v>
      </c>
      <c r="H11" t="s">
        <v>2716</v>
      </c>
      <c r="I11" t="s">
        <v>585</v>
      </c>
      <c r="K11" s="3">
        <v>45633.72724537037</v>
      </c>
      <c r="L11" t="s">
        <v>2715</v>
      </c>
      <c r="M11">
        <f t="shared" si="0"/>
        <v>1</v>
      </c>
      <c r="N11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SARS-CoV-2 organism, in base pairs?</v>
      </c>
    </row>
    <row r="12" spans="1:14" x14ac:dyDescent="0.3">
      <c r="A12" t="s">
        <v>2625</v>
      </c>
      <c r="B12" t="s">
        <v>2626</v>
      </c>
      <c r="C12" t="s">
        <v>201</v>
      </c>
      <c r="D12" t="s">
        <v>2596</v>
      </c>
      <c r="E12" t="s">
        <v>2714</v>
      </c>
      <c r="F12" t="s">
        <v>2627</v>
      </c>
      <c r="G12">
        <f>ROUND(science_genomeSize[[#This Row],[value]],2)</f>
        <v>6722400</v>
      </c>
      <c r="H12" t="s">
        <v>2716</v>
      </c>
      <c r="I12" t="s">
        <v>47</v>
      </c>
      <c r="K12" s="3">
        <v>45387.345543981479</v>
      </c>
      <c r="L12" t="s">
        <v>2715</v>
      </c>
      <c r="M12">
        <f t="shared" si="0"/>
        <v>1</v>
      </c>
      <c r="N12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Pseudomonas fluorescens SBW25 organism, in base pairs?</v>
      </c>
    </row>
    <row r="13" spans="1:14" x14ac:dyDescent="0.3">
      <c r="A13" t="s">
        <v>2628</v>
      </c>
      <c r="B13" t="s">
        <v>2629</v>
      </c>
      <c r="C13" t="s">
        <v>201</v>
      </c>
      <c r="D13" t="s">
        <v>2596</v>
      </c>
      <c r="E13" t="s">
        <v>2714</v>
      </c>
      <c r="F13" t="s">
        <v>2630</v>
      </c>
      <c r="G13">
        <f>ROUND(science_genomeSize[[#This Row],[value]],2)</f>
        <v>27296</v>
      </c>
      <c r="H13" t="s">
        <v>2716</v>
      </c>
      <c r="I13" t="s">
        <v>47</v>
      </c>
      <c r="K13" s="3">
        <v>44570.703599537039</v>
      </c>
      <c r="L13" t="s">
        <v>2715</v>
      </c>
      <c r="M13">
        <f t="shared" si="0"/>
        <v>1</v>
      </c>
      <c r="N13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Angomonas deanei mitochondrial genome organism, in base pairs?</v>
      </c>
    </row>
    <row r="14" spans="1:14" x14ac:dyDescent="0.3">
      <c r="A14" t="s">
        <v>2631</v>
      </c>
      <c r="B14" t="s">
        <v>2632</v>
      </c>
      <c r="C14" t="s">
        <v>201</v>
      </c>
      <c r="D14" t="s">
        <v>2596</v>
      </c>
      <c r="E14" t="s">
        <v>2714</v>
      </c>
      <c r="F14" t="s">
        <v>2633</v>
      </c>
      <c r="G14">
        <f>ROUND(science_genomeSize[[#This Row],[value]],2)</f>
        <v>19973</v>
      </c>
      <c r="H14" t="s">
        <v>2716</v>
      </c>
      <c r="I14" t="s">
        <v>47</v>
      </c>
      <c r="K14" s="3">
        <v>44570.703599537039</v>
      </c>
      <c r="L14" t="s">
        <v>2715</v>
      </c>
      <c r="M14">
        <f t="shared" si="0"/>
        <v>1</v>
      </c>
      <c r="N14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Zelonia australiensis mitochondrial genome organism, in base pairs?</v>
      </c>
    </row>
    <row r="15" spans="1:14" x14ac:dyDescent="0.3">
      <c r="A15" t="s">
        <v>2634</v>
      </c>
      <c r="B15" t="s">
        <v>2635</v>
      </c>
      <c r="C15" t="s">
        <v>201</v>
      </c>
      <c r="D15" t="s">
        <v>2596</v>
      </c>
      <c r="E15" t="s">
        <v>2714</v>
      </c>
      <c r="F15" t="s">
        <v>2636</v>
      </c>
      <c r="G15">
        <f>ROUND(science_genomeSize[[#This Row],[value]],2)</f>
        <v>29855</v>
      </c>
      <c r="H15" t="s">
        <v>2716</v>
      </c>
      <c r="I15" t="s">
        <v>18</v>
      </c>
      <c r="K15" s="3">
        <v>44868.794930555552</v>
      </c>
      <c r="L15" t="s">
        <v>2715</v>
      </c>
      <c r="M15">
        <f t="shared" si="0"/>
        <v>1</v>
      </c>
      <c r="N15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RaTG13 organism, in base pairs?</v>
      </c>
    </row>
    <row r="16" spans="1:14" x14ac:dyDescent="0.3">
      <c r="A16" t="s">
        <v>2637</v>
      </c>
      <c r="B16" t="s">
        <v>2638</v>
      </c>
      <c r="C16" t="s">
        <v>201</v>
      </c>
      <c r="D16" t="s">
        <v>2596</v>
      </c>
      <c r="E16" t="s">
        <v>2714</v>
      </c>
      <c r="F16" t="s">
        <v>2639</v>
      </c>
      <c r="G16">
        <f>ROUND(science_genomeSize[[#This Row],[value]],2)</f>
        <v>18146</v>
      </c>
      <c r="H16" t="s">
        <v>2716</v>
      </c>
      <c r="I16" t="s">
        <v>47</v>
      </c>
      <c r="K16" s="3">
        <v>44570.703518518516</v>
      </c>
      <c r="L16" t="s">
        <v>2715</v>
      </c>
      <c r="M16">
        <f t="shared" si="0"/>
        <v>1</v>
      </c>
      <c r="N16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donovani mitochondrial genome organism, in base pairs?</v>
      </c>
    </row>
    <row r="17" spans="1:14" x14ac:dyDescent="0.3">
      <c r="A17" t="s">
        <v>2640</v>
      </c>
      <c r="B17" t="s">
        <v>2641</v>
      </c>
      <c r="C17" t="s">
        <v>201</v>
      </c>
      <c r="D17" t="s">
        <v>2596</v>
      </c>
      <c r="E17" t="s">
        <v>2714</v>
      </c>
      <c r="F17" t="s">
        <v>2642</v>
      </c>
      <c r="G17">
        <f>ROUND(science_genomeSize[[#This Row],[value]],2)</f>
        <v>10794</v>
      </c>
      <c r="H17" t="s">
        <v>2716</v>
      </c>
      <c r="I17" t="s">
        <v>47</v>
      </c>
      <c r="K17" s="3">
        <v>44735.565694444442</v>
      </c>
      <c r="L17" t="s">
        <v>2715</v>
      </c>
      <c r="M17">
        <f t="shared" si="0"/>
        <v>1</v>
      </c>
      <c r="N17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Zika virus reference genome organism, in base pairs?</v>
      </c>
    </row>
    <row r="18" spans="1:14" x14ac:dyDescent="0.3">
      <c r="A18" t="s">
        <v>2643</v>
      </c>
      <c r="B18" t="s">
        <v>2644</v>
      </c>
      <c r="C18" t="s">
        <v>201</v>
      </c>
      <c r="D18" t="s">
        <v>2596</v>
      </c>
      <c r="E18" t="s">
        <v>2714</v>
      </c>
      <c r="F18" t="s">
        <v>2645</v>
      </c>
      <c r="G18">
        <f>ROUND(science_genomeSize[[#This Row],[value]],2)</f>
        <v>32802969</v>
      </c>
      <c r="H18" t="s">
        <v>2716</v>
      </c>
      <c r="I18" t="s">
        <v>47</v>
      </c>
      <c r="K18" s="3">
        <v>44309.714780092596</v>
      </c>
      <c r="L18" t="s">
        <v>2715</v>
      </c>
      <c r="M18">
        <f t="shared" si="0"/>
        <v>1</v>
      </c>
      <c r="N18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infantum genome organism, in base pairs?</v>
      </c>
    </row>
    <row r="19" spans="1:14" x14ac:dyDescent="0.3">
      <c r="A19" t="s">
        <v>2646</v>
      </c>
      <c r="B19" t="s">
        <v>2647</v>
      </c>
      <c r="C19" t="s">
        <v>201</v>
      </c>
      <c r="D19" t="s">
        <v>2596</v>
      </c>
      <c r="E19" t="s">
        <v>2714</v>
      </c>
      <c r="F19" t="s">
        <v>2648</v>
      </c>
      <c r="G19">
        <f>ROUND(science_genomeSize[[#This Row],[value]],2)</f>
        <v>19624</v>
      </c>
      <c r="H19" t="s">
        <v>2716</v>
      </c>
      <c r="I19" t="s">
        <v>47</v>
      </c>
      <c r="K19" s="3">
        <v>45427.809687499997</v>
      </c>
      <c r="L19" t="s">
        <v>2715</v>
      </c>
      <c r="M19">
        <f t="shared" si="0"/>
        <v>1</v>
      </c>
      <c r="N19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guyanensis mitochondrial genome organism, in base pairs?</v>
      </c>
    </row>
    <row r="20" spans="1:14" x14ac:dyDescent="0.3">
      <c r="A20" t="s">
        <v>2649</v>
      </c>
      <c r="B20" t="s">
        <v>2650</v>
      </c>
      <c r="C20" t="s">
        <v>201</v>
      </c>
      <c r="D20" t="s">
        <v>2596</v>
      </c>
      <c r="E20" t="s">
        <v>2714</v>
      </c>
      <c r="F20" t="s">
        <v>2651</v>
      </c>
      <c r="G20">
        <f>ROUND(science_genomeSize[[#This Row],[value]],2)</f>
        <v>20631</v>
      </c>
      <c r="H20" t="s">
        <v>2716</v>
      </c>
      <c r="I20" t="s">
        <v>47</v>
      </c>
      <c r="K20" s="3">
        <v>44570.703657407408</v>
      </c>
      <c r="L20" t="s">
        <v>2715</v>
      </c>
      <c r="M20">
        <f t="shared" si="0"/>
        <v>1</v>
      </c>
      <c r="N20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Genoma mitocondrial de Trypanosoma cruzi organism, in base pairs?</v>
      </c>
    </row>
    <row r="21" spans="1:14" x14ac:dyDescent="0.3">
      <c r="A21" t="s">
        <v>2652</v>
      </c>
      <c r="B21" t="s">
        <v>2653</v>
      </c>
      <c r="C21" t="s">
        <v>201</v>
      </c>
      <c r="D21" t="s">
        <v>2596</v>
      </c>
      <c r="E21" t="s">
        <v>2714</v>
      </c>
      <c r="F21" t="s">
        <v>2654</v>
      </c>
      <c r="G21">
        <f>ROUND(science_genomeSize[[#This Row],[value]],2)</f>
        <v>6181873</v>
      </c>
      <c r="H21" t="s">
        <v>2716</v>
      </c>
      <c r="I21" t="s">
        <v>41</v>
      </c>
      <c r="K21" s="3">
        <v>45263.65488425926</v>
      </c>
      <c r="L21" t="s">
        <v>2715</v>
      </c>
      <c r="M21">
        <f t="shared" si="0"/>
        <v>1</v>
      </c>
      <c r="N21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Pseudomonas putida KT2440 organism, in base pairs?</v>
      </c>
    </row>
    <row r="22" spans="1:14" x14ac:dyDescent="0.3">
      <c r="A22" t="s">
        <v>2655</v>
      </c>
      <c r="B22" t="s">
        <v>2656</v>
      </c>
      <c r="C22" t="s">
        <v>201</v>
      </c>
      <c r="D22" t="s">
        <v>2596</v>
      </c>
      <c r="E22" t="s">
        <v>2714</v>
      </c>
      <c r="F22" t="s">
        <v>2657</v>
      </c>
      <c r="G22">
        <f>ROUND(science_genomeSize[[#This Row],[value]],2)</f>
        <v>32301632</v>
      </c>
      <c r="H22" t="s">
        <v>2716</v>
      </c>
      <c r="I22" t="s">
        <v>47</v>
      </c>
      <c r="K22" s="3">
        <v>45427.80976851852</v>
      </c>
      <c r="L22" t="s">
        <v>2715</v>
      </c>
      <c r="M22">
        <f t="shared" si="0"/>
        <v>1</v>
      </c>
      <c r="N22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braziliensis genome organism, in base pairs?</v>
      </c>
    </row>
    <row r="23" spans="1:14" x14ac:dyDescent="0.3">
      <c r="A23" t="s">
        <v>2658</v>
      </c>
      <c r="B23" t="s">
        <v>2659</v>
      </c>
      <c r="C23" t="s">
        <v>201</v>
      </c>
      <c r="D23" t="s">
        <v>2596</v>
      </c>
      <c r="E23" t="s">
        <v>2714</v>
      </c>
      <c r="F23" t="s">
        <v>2660</v>
      </c>
      <c r="G23">
        <f>ROUND(science_genomeSize[[#This Row],[value]],2)</f>
        <v>18230</v>
      </c>
      <c r="H23" t="s">
        <v>2716</v>
      </c>
      <c r="I23" t="s">
        <v>47</v>
      </c>
      <c r="K23" s="3">
        <v>44570.703553240739</v>
      </c>
      <c r="L23" t="s">
        <v>2715</v>
      </c>
      <c r="M23">
        <f t="shared" si="0"/>
        <v>1</v>
      </c>
      <c r="N23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amazonensis mitochondrial genome organism, in base pairs?</v>
      </c>
    </row>
    <row r="24" spans="1:14" x14ac:dyDescent="0.3">
      <c r="A24" t="s">
        <v>2661</v>
      </c>
      <c r="B24" t="s">
        <v>2662</v>
      </c>
      <c r="C24" t="s">
        <v>201</v>
      </c>
      <c r="D24" t="s">
        <v>2596</v>
      </c>
      <c r="E24" t="s">
        <v>2714</v>
      </c>
      <c r="F24" t="s">
        <v>2663</v>
      </c>
      <c r="G24">
        <f>ROUND(science_genomeSize[[#This Row],[value]],2)</f>
        <v>3234830000</v>
      </c>
      <c r="H24" t="s">
        <v>2716</v>
      </c>
      <c r="I24" t="s">
        <v>38</v>
      </c>
      <c r="K24" s="3">
        <v>45614.242060185185</v>
      </c>
      <c r="L24" t="s">
        <v>2715</v>
      </c>
      <c r="M24">
        <f t="shared" si="0"/>
        <v>1</v>
      </c>
      <c r="N24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human genome organism, in base pairs?</v>
      </c>
    </row>
    <row r="25" spans="1:14" x14ac:dyDescent="0.3">
      <c r="A25" t="s">
        <v>2664</v>
      </c>
      <c r="B25" t="s">
        <v>2665</v>
      </c>
      <c r="C25" t="s">
        <v>201</v>
      </c>
      <c r="D25" t="s">
        <v>2596</v>
      </c>
      <c r="E25" t="s">
        <v>2714</v>
      </c>
      <c r="F25" t="s">
        <v>2666</v>
      </c>
      <c r="G25">
        <f>ROUND(science_genomeSize[[#This Row],[value]],2)</f>
        <v>7589313</v>
      </c>
      <c r="H25" t="s">
        <v>2716</v>
      </c>
      <c r="I25" t="s">
        <v>47</v>
      </c>
      <c r="K25" s="3">
        <v>43626.364861111113</v>
      </c>
      <c r="L25" t="s">
        <v>2715</v>
      </c>
      <c r="M25">
        <f t="shared" si="0"/>
        <v>1</v>
      </c>
      <c r="N25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BMG5.12 organism, in base pairs?</v>
      </c>
    </row>
    <row r="26" spans="1:14" x14ac:dyDescent="0.3">
      <c r="A26" t="s">
        <v>2667</v>
      </c>
      <c r="B26" t="s">
        <v>2668</v>
      </c>
      <c r="C26" t="s">
        <v>201</v>
      </c>
      <c r="D26" t="s">
        <v>2596</v>
      </c>
      <c r="E26" t="s">
        <v>2714</v>
      </c>
      <c r="F26" t="s">
        <v>2669</v>
      </c>
      <c r="G26">
        <f>ROUND(science_genomeSize[[#This Row],[value]],2)</f>
        <v>33035865</v>
      </c>
      <c r="H26" t="s">
        <v>2716</v>
      </c>
      <c r="I26" t="s">
        <v>47</v>
      </c>
      <c r="K26" s="3">
        <v>45427.809745370374</v>
      </c>
      <c r="L26" t="s">
        <v>2715</v>
      </c>
      <c r="M26">
        <f t="shared" si="0"/>
        <v>1</v>
      </c>
      <c r="N26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donovani genome assembly organism, in base pairs?</v>
      </c>
    </row>
    <row r="27" spans="1:14" x14ac:dyDescent="0.3">
      <c r="A27" t="s">
        <v>2670</v>
      </c>
      <c r="B27" t="s">
        <v>2671</v>
      </c>
      <c r="C27" t="s">
        <v>201</v>
      </c>
      <c r="D27" t="s">
        <v>2596</v>
      </c>
      <c r="E27" t="s">
        <v>2714</v>
      </c>
      <c r="F27" t="s">
        <v>2672</v>
      </c>
      <c r="G27">
        <f>ROUND(science_genomeSize[[#This Row],[value]],2)</f>
        <v>18743</v>
      </c>
      <c r="H27" t="s">
        <v>2716</v>
      </c>
      <c r="I27" t="s">
        <v>47</v>
      </c>
      <c r="K27" s="3">
        <v>44570.703576388885</v>
      </c>
      <c r="L27" t="s">
        <v>2715</v>
      </c>
      <c r="M27">
        <f t="shared" si="0"/>
        <v>1</v>
      </c>
      <c r="N27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enrietti mitochondrial genome organism, in base pairs?</v>
      </c>
    </row>
    <row r="28" spans="1:14" x14ac:dyDescent="0.3">
      <c r="A28" t="s">
        <v>2673</v>
      </c>
      <c r="B28" t="s">
        <v>2674</v>
      </c>
      <c r="C28" t="s">
        <v>201</v>
      </c>
      <c r="D28" t="s">
        <v>2596</v>
      </c>
      <c r="E28" t="s">
        <v>2714</v>
      </c>
      <c r="F28" t="s">
        <v>2675</v>
      </c>
      <c r="G28">
        <f>ROUND(science_genomeSize[[#This Row],[value]],2)</f>
        <v>18827</v>
      </c>
      <c r="H28" t="s">
        <v>2716</v>
      </c>
      <c r="I28" t="s">
        <v>47</v>
      </c>
      <c r="K28" s="3">
        <v>44570.703564814816</v>
      </c>
      <c r="L28" t="s">
        <v>2715</v>
      </c>
      <c r="M28">
        <f t="shared" si="0"/>
        <v>1</v>
      </c>
      <c r="N28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peruviana mitochondrial genome organism, in base pairs?</v>
      </c>
    </row>
    <row r="29" spans="1:14" x14ac:dyDescent="0.3">
      <c r="A29" t="s">
        <v>2676</v>
      </c>
      <c r="B29" t="s">
        <v>2677</v>
      </c>
      <c r="C29" t="s">
        <v>201</v>
      </c>
      <c r="D29" t="s">
        <v>2596</v>
      </c>
      <c r="E29" t="s">
        <v>2714</v>
      </c>
      <c r="F29" t="s">
        <v>2678</v>
      </c>
      <c r="G29">
        <f>ROUND(science_genomeSize[[#This Row],[value]],2)</f>
        <v>23754</v>
      </c>
      <c r="H29" t="s">
        <v>2716</v>
      </c>
      <c r="I29" t="s">
        <v>47</v>
      </c>
      <c r="K29" s="3">
        <v>44570.703634259262</v>
      </c>
      <c r="L29" t="s">
        <v>2715</v>
      </c>
      <c r="M29">
        <f t="shared" si="0"/>
        <v>1</v>
      </c>
      <c r="N29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Genoma mitocondrial de Trypanosoma lewisi organism, in base pairs?</v>
      </c>
    </row>
    <row r="30" spans="1:14" x14ac:dyDescent="0.3">
      <c r="A30" t="s">
        <v>2679</v>
      </c>
      <c r="B30" t="s">
        <v>2680</v>
      </c>
      <c r="C30" t="s">
        <v>201</v>
      </c>
      <c r="D30" t="s">
        <v>2596</v>
      </c>
      <c r="E30" t="s">
        <v>2714</v>
      </c>
      <c r="F30" t="s">
        <v>2681</v>
      </c>
      <c r="G30">
        <f>ROUND(science_genomeSize[[#This Row],[value]],2)</f>
        <v>25288</v>
      </c>
      <c r="H30" t="s">
        <v>2716</v>
      </c>
      <c r="I30" t="s">
        <v>47</v>
      </c>
      <c r="K30" s="3">
        <v>44570.703645833331</v>
      </c>
      <c r="L30" t="s">
        <v>2715</v>
      </c>
      <c r="M30">
        <f t="shared" si="0"/>
        <v>1</v>
      </c>
      <c r="N30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Trypanosoma rangeli mitochondrial genome organism, in base pairs?</v>
      </c>
    </row>
    <row r="31" spans="1:14" x14ac:dyDescent="0.3">
      <c r="A31" t="s">
        <v>2682</v>
      </c>
      <c r="B31" t="s">
        <v>2683</v>
      </c>
      <c r="C31" t="s">
        <v>201</v>
      </c>
      <c r="D31" t="s">
        <v>2596</v>
      </c>
      <c r="E31" t="s">
        <v>2714</v>
      </c>
      <c r="F31" t="s">
        <v>2684</v>
      </c>
      <c r="G31">
        <f>ROUND(science_genomeSize[[#This Row],[value]],2)</f>
        <v>18051</v>
      </c>
      <c r="H31" t="s">
        <v>2716</v>
      </c>
      <c r="I31" t="s">
        <v>47</v>
      </c>
      <c r="K31" s="3">
        <v>44570.703587962962</v>
      </c>
      <c r="L31" t="s">
        <v>2715</v>
      </c>
      <c r="M31">
        <f t="shared" si="0"/>
        <v>1</v>
      </c>
      <c r="N31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martiniquensis mitochondrial genome organism, in base pairs?</v>
      </c>
    </row>
    <row r="32" spans="1:14" x14ac:dyDescent="0.3">
      <c r="A32" t="s">
        <v>2685</v>
      </c>
      <c r="B32" t="s">
        <v>2686</v>
      </c>
      <c r="C32" t="s">
        <v>201</v>
      </c>
      <c r="D32" t="s">
        <v>2596</v>
      </c>
      <c r="E32" t="s">
        <v>2714</v>
      </c>
      <c r="F32" t="s">
        <v>2687</v>
      </c>
      <c r="G32">
        <f>ROUND(science_genomeSize[[#This Row],[value]],2)</f>
        <v>17167</v>
      </c>
      <c r="H32" t="s">
        <v>2716</v>
      </c>
      <c r="I32" t="s">
        <v>47</v>
      </c>
      <c r="K32" s="3">
        <v>44570.703530092593</v>
      </c>
      <c r="L32" t="s">
        <v>2715</v>
      </c>
      <c r="M32">
        <f t="shared" si="0"/>
        <v>1</v>
      </c>
      <c r="N32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aethiopica mitochondrial genome organism, in base pairs?</v>
      </c>
    </row>
    <row r="33" spans="1:14" x14ac:dyDescent="0.3">
      <c r="A33" t="s">
        <v>2688</v>
      </c>
      <c r="B33" t="s">
        <v>2689</v>
      </c>
      <c r="C33" t="s">
        <v>201</v>
      </c>
      <c r="D33" t="s">
        <v>2596</v>
      </c>
      <c r="E33" t="s">
        <v>2714</v>
      </c>
      <c r="F33" t="s">
        <v>2690</v>
      </c>
      <c r="G33">
        <f>ROUND(science_genomeSize[[#This Row],[value]],2)</f>
        <v>17209</v>
      </c>
      <c r="H33" t="s">
        <v>2716</v>
      </c>
      <c r="I33" t="s">
        <v>47</v>
      </c>
      <c r="K33" s="3">
        <v>44570.703541666669</v>
      </c>
      <c r="L33" t="s">
        <v>2715</v>
      </c>
      <c r="M33">
        <f t="shared" si="0"/>
        <v>1</v>
      </c>
      <c r="N33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tropica mitochondrial genome organism, in base pairs?</v>
      </c>
    </row>
    <row r="34" spans="1:14" x14ac:dyDescent="0.3">
      <c r="A34" t="s">
        <v>2691</v>
      </c>
      <c r="B34" t="s">
        <v>2692</v>
      </c>
      <c r="C34" t="s">
        <v>201</v>
      </c>
      <c r="D34" t="s">
        <v>2596</v>
      </c>
      <c r="E34" t="s">
        <v>2714</v>
      </c>
      <c r="F34" t="s">
        <v>2693</v>
      </c>
      <c r="G34">
        <f>ROUND(science_genomeSize[[#This Row],[value]],2)</f>
        <v>19219</v>
      </c>
      <c r="H34" t="s">
        <v>2716</v>
      </c>
      <c r="I34" t="s">
        <v>47</v>
      </c>
      <c r="K34" s="3">
        <v>45427.809675925928</v>
      </c>
      <c r="L34" t="s">
        <v>2715</v>
      </c>
      <c r="M34">
        <f t="shared" si="0"/>
        <v>1</v>
      </c>
      <c r="N34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adleri mitochondrial genome organism, in base pairs?</v>
      </c>
    </row>
    <row r="35" spans="1:14" x14ac:dyDescent="0.3">
      <c r="A35" t="s">
        <v>2694</v>
      </c>
      <c r="B35" t="s">
        <v>2695</v>
      </c>
      <c r="C35" t="s">
        <v>201</v>
      </c>
      <c r="D35" t="s">
        <v>2596</v>
      </c>
      <c r="E35" t="s">
        <v>2714</v>
      </c>
      <c r="F35" t="s">
        <v>2696</v>
      </c>
      <c r="G35">
        <f>ROUND(science_genomeSize[[#This Row],[value]],2)</f>
        <v>19146</v>
      </c>
      <c r="H35" t="s">
        <v>2716</v>
      </c>
      <c r="I35" t="s">
        <v>47</v>
      </c>
      <c r="K35" s="3">
        <v>44570.703564814816</v>
      </c>
      <c r="L35" t="s">
        <v>2715</v>
      </c>
      <c r="M35">
        <f t="shared" si="0"/>
        <v>1</v>
      </c>
      <c r="N35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lainsoni mitochondrial genome organism, in base pairs?</v>
      </c>
    </row>
    <row r="36" spans="1:14" x14ac:dyDescent="0.3">
      <c r="A36" t="s">
        <v>2697</v>
      </c>
      <c r="B36" t="s">
        <v>2698</v>
      </c>
      <c r="C36" t="s">
        <v>201</v>
      </c>
      <c r="D36" t="s">
        <v>2596</v>
      </c>
      <c r="E36" t="s">
        <v>2714</v>
      </c>
      <c r="F36" t="s">
        <v>2699</v>
      </c>
      <c r="G36">
        <f>ROUND(science_genomeSize[[#This Row],[value]],2)</f>
        <v>19393</v>
      </c>
      <c r="H36" t="s">
        <v>2716</v>
      </c>
      <c r="I36" t="s">
        <v>47</v>
      </c>
      <c r="K36" s="3">
        <v>45244.318796296298</v>
      </c>
      <c r="L36" t="s">
        <v>2715</v>
      </c>
      <c r="M36">
        <f t="shared" si="0"/>
        <v>1</v>
      </c>
      <c r="N36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panamensis mitochondrial genome organism, in base pairs?</v>
      </c>
    </row>
    <row r="37" spans="1:14" x14ac:dyDescent="0.3">
      <c r="A37" t="s">
        <v>2700</v>
      </c>
      <c r="B37" t="s">
        <v>2701</v>
      </c>
      <c r="C37" t="s">
        <v>201</v>
      </c>
      <c r="D37" t="s">
        <v>2596</v>
      </c>
      <c r="E37" t="s">
        <v>2714</v>
      </c>
      <c r="F37" t="s">
        <v>2702</v>
      </c>
      <c r="G37">
        <f>ROUND(science_genomeSize[[#This Row],[value]],2)</f>
        <v>3613819</v>
      </c>
      <c r="H37" t="s">
        <v>2716</v>
      </c>
      <c r="I37" t="s">
        <v>173</v>
      </c>
      <c r="K37" s="3">
        <v>45515.271238425928</v>
      </c>
      <c r="L37" t="s">
        <v>2715</v>
      </c>
      <c r="M37">
        <f t="shared" si="0"/>
        <v>1</v>
      </c>
      <c r="N37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GFAJ-1 organism, in base pairs?</v>
      </c>
    </row>
    <row r="38" spans="1:14" x14ac:dyDescent="0.3">
      <c r="A38" t="s">
        <v>2703</v>
      </c>
      <c r="B38" t="s">
        <v>2704</v>
      </c>
      <c r="C38" t="s">
        <v>201</v>
      </c>
      <c r="D38" t="s">
        <v>2596</v>
      </c>
      <c r="E38" t="s">
        <v>2714</v>
      </c>
      <c r="F38" t="s">
        <v>2705</v>
      </c>
      <c r="G38">
        <f>ROUND(science_genomeSize[[#This Row],[value]],2)</f>
        <v>20992</v>
      </c>
      <c r="H38" t="s">
        <v>2716</v>
      </c>
      <c r="I38" t="s">
        <v>47</v>
      </c>
      <c r="K38" s="3">
        <v>44570.703530092593</v>
      </c>
      <c r="L38" t="s">
        <v>2715</v>
      </c>
      <c r="M38">
        <f t="shared" si="0"/>
        <v>1</v>
      </c>
      <c r="N38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tarentolae mitochondrial genome organism, in base pairs?</v>
      </c>
    </row>
    <row r="39" spans="1:14" x14ac:dyDescent="0.3">
      <c r="A39" t="s">
        <v>2706</v>
      </c>
      <c r="B39" t="s">
        <v>2707</v>
      </c>
      <c r="C39" t="s">
        <v>201</v>
      </c>
      <c r="D39" t="s">
        <v>2596</v>
      </c>
      <c r="E39" t="s">
        <v>2714</v>
      </c>
      <c r="F39" t="s">
        <v>2708</v>
      </c>
      <c r="G39">
        <f>ROUND(science_genomeSize[[#This Row],[value]],2)</f>
        <v>23016</v>
      </c>
      <c r="H39" t="s">
        <v>2716</v>
      </c>
      <c r="I39" t="s">
        <v>47</v>
      </c>
      <c r="K39" s="3">
        <v>44570.703622685185</v>
      </c>
      <c r="L39" t="s">
        <v>2715</v>
      </c>
      <c r="M39">
        <f t="shared" si="0"/>
        <v>1</v>
      </c>
      <c r="N39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Genoma mitocondrial de Trypanosoma brucei organism, in base pairs?</v>
      </c>
    </row>
    <row r="40" spans="1:14" x14ac:dyDescent="0.3">
      <c r="A40" t="s">
        <v>2709</v>
      </c>
      <c r="B40" t="s">
        <v>2710</v>
      </c>
      <c r="C40" t="s">
        <v>201</v>
      </c>
      <c r="D40" t="s">
        <v>2596</v>
      </c>
      <c r="E40" t="s">
        <v>2714</v>
      </c>
      <c r="F40" t="s">
        <v>2711</v>
      </c>
      <c r="G40">
        <f>ROUND(science_genomeSize[[#This Row],[value]],2)</f>
        <v>32797613</v>
      </c>
      <c r="H40" t="s">
        <v>2716</v>
      </c>
      <c r="I40" t="s">
        <v>47</v>
      </c>
      <c r="K40" s="3">
        <v>44580.273773148147</v>
      </c>
      <c r="L40" t="s">
        <v>2715</v>
      </c>
      <c r="M40">
        <f t="shared" si="0"/>
        <v>1</v>
      </c>
      <c r="N40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Leishmania major genome organism, in base pairs?</v>
      </c>
    </row>
    <row r="41" spans="1:14" x14ac:dyDescent="0.3">
      <c r="A41" t="s">
        <v>2712</v>
      </c>
      <c r="B41" t="s">
        <v>2713</v>
      </c>
      <c r="C41" t="s">
        <v>201</v>
      </c>
      <c r="D41" t="s">
        <v>2596</v>
      </c>
      <c r="E41" t="s">
        <v>2714</v>
      </c>
      <c r="F41" t="s">
        <v>2313</v>
      </c>
      <c r="G41">
        <f>ROUND(science_genomeSize[[#This Row],[value]],2)</f>
        <v>16000</v>
      </c>
      <c r="H41" t="s">
        <v>2716</v>
      </c>
      <c r="I41" t="s">
        <v>87</v>
      </c>
      <c r="K41" s="3">
        <v>45659.627627314818</v>
      </c>
      <c r="L41" t="s">
        <v>2715</v>
      </c>
      <c r="M41">
        <f t="shared" si="0"/>
        <v>1</v>
      </c>
      <c r="N41" t="str">
        <f>"What is the " &amp; science_genomeSize[[#This Row],[propertyLabel]] &amp; " " &amp; "of the " &amp; science_genomeSize[[#This Row],[entityLabel]] &amp; " " &amp; science_genomeSize[[#This Row],[entityType]] &amp; ", in " &amp; science_genomeSize[[#This Row],[unitLabel]] &amp; "s?"</f>
        <v>What is the genome size of the Triticum aestivum organism, in base pairs?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DAF9-4351-4AC4-B261-B3630993554C}">
  <dimension ref="A1:N17"/>
  <sheetViews>
    <sheetView topLeftCell="D1" workbookViewId="0">
      <selection activeCell="K2" sqref="K2:K17"/>
    </sheetView>
  </sheetViews>
  <sheetFormatPr defaultRowHeight="14.4" x14ac:dyDescent="0.3"/>
  <cols>
    <col min="1" max="1" width="35" bestFit="1" customWidth="1"/>
    <col min="2" max="2" width="24.88671875" bestFit="1" customWidth="1"/>
    <col min="3" max="3" width="11.44140625" bestFit="1" customWidth="1"/>
    <col min="4" max="5" width="36.44140625" bestFit="1" customWidth="1"/>
    <col min="6" max="6" width="10.6640625" bestFit="1" customWidth="1"/>
    <col min="7" max="8" width="10.6640625" customWidth="1"/>
    <col min="9" max="9" width="10.6640625" bestFit="1" customWidth="1"/>
    <col min="10" max="10" width="10.6640625" customWidth="1"/>
    <col min="11" max="11" width="15.33203125" style="3" bestFit="1" customWidth="1"/>
    <col min="14" max="14" width="66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</v>
      </c>
      <c r="H1" t="s">
        <v>11</v>
      </c>
      <c r="I1" t="s">
        <v>6</v>
      </c>
      <c r="J1" t="s">
        <v>8</v>
      </c>
      <c r="K1" s="3" t="s">
        <v>9</v>
      </c>
      <c r="L1" t="s">
        <v>12</v>
      </c>
      <c r="M1" t="s">
        <v>10</v>
      </c>
      <c r="N1" t="s">
        <v>13</v>
      </c>
    </row>
    <row r="2" spans="1:14" x14ac:dyDescent="0.3">
      <c r="A2" t="s">
        <v>2741</v>
      </c>
      <c r="B2" t="s">
        <v>2742</v>
      </c>
      <c r="C2" t="s">
        <v>201</v>
      </c>
      <c r="D2" t="s">
        <v>2719</v>
      </c>
      <c r="E2" t="s">
        <v>2752</v>
      </c>
      <c r="F2" t="s">
        <v>2743</v>
      </c>
      <c r="G2">
        <f>ROUND(shapes_EulerCharacteristic[[#This Row],[value]],2)</f>
        <v>-6</v>
      </c>
      <c r="H2" t="s">
        <v>886</v>
      </c>
      <c r="I2" t="s">
        <v>108</v>
      </c>
      <c r="K2" s="3">
        <v>45332.581805555557</v>
      </c>
      <c r="M2" s="2">
        <f t="shared" ref="M2:M17" si="0">COUNTIF(B:B,B2)</f>
        <v>1</v>
      </c>
      <c r="N2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small stellated dodecahedron, in numbers?</v>
      </c>
    </row>
    <row r="3" spans="1:14" x14ac:dyDescent="0.3">
      <c r="A3" t="s">
        <v>2735</v>
      </c>
      <c r="B3" t="s">
        <v>2736</v>
      </c>
      <c r="C3" t="s">
        <v>201</v>
      </c>
      <c r="D3" t="s">
        <v>2719</v>
      </c>
      <c r="E3" t="s">
        <v>2752</v>
      </c>
      <c r="F3" t="s">
        <v>31</v>
      </c>
      <c r="G3">
        <f>ROUND(shapes_EulerCharacteristic[[#This Row],[value]],2)</f>
        <v>2</v>
      </c>
      <c r="H3" t="s">
        <v>886</v>
      </c>
      <c r="I3" t="s">
        <v>189</v>
      </c>
      <c r="K3" s="3">
        <v>45643.946168981478</v>
      </c>
      <c r="M3">
        <f t="shared" si="0"/>
        <v>1</v>
      </c>
      <c r="N3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sphere, in numbers?</v>
      </c>
    </row>
    <row r="4" spans="1:14" x14ac:dyDescent="0.3">
      <c r="A4" t="s">
        <v>2725</v>
      </c>
      <c r="B4" t="s">
        <v>2726</v>
      </c>
      <c r="C4" t="s">
        <v>201</v>
      </c>
      <c r="D4" t="s">
        <v>2719</v>
      </c>
      <c r="E4" t="s">
        <v>2752</v>
      </c>
      <c r="F4" t="s">
        <v>47</v>
      </c>
      <c r="G4">
        <f>ROUND(shapes_EulerCharacteristic[[#This Row],[value]],2)</f>
        <v>0</v>
      </c>
      <c r="H4" t="s">
        <v>886</v>
      </c>
      <c r="I4" t="s">
        <v>65</v>
      </c>
      <c r="K4" s="3">
        <v>45652.066284722219</v>
      </c>
      <c r="M4">
        <f t="shared" si="0"/>
        <v>1</v>
      </c>
      <c r="N4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torus, in numbers?</v>
      </c>
    </row>
    <row r="5" spans="1:14" x14ac:dyDescent="0.3">
      <c r="A5" t="s">
        <v>2731</v>
      </c>
      <c r="B5" t="s">
        <v>2732</v>
      </c>
      <c r="C5" t="s">
        <v>201</v>
      </c>
      <c r="D5" t="s">
        <v>2719</v>
      </c>
      <c r="E5" t="s">
        <v>2752</v>
      </c>
      <c r="F5" t="s">
        <v>47</v>
      </c>
      <c r="G5">
        <f>ROUND(shapes_EulerCharacteristic[[#This Row],[value]],2)</f>
        <v>0</v>
      </c>
      <c r="H5" t="s">
        <v>886</v>
      </c>
      <c r="I5" t="s">
        <v>34</v>
      </c>
      <c r="K5" s="3">
        <v>45658.9453125</v>
      </c>
      <c r="M5">
        <f t="shared" si="0"/>
        <v>1</v>
      </c>
      <c r="N5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rotation group SO(3), in numbers?</v>
      </c>
    </row>
    <row r="6" spans="1:14" x14ac:dyDescent="0.3">
      <c r="A6" t="s">
        <v>2746</v>
      </c>
      <c r="B6" t="s">
        <v>2747</v>
      </c>
      <c r="C6" t="s">
        <v>201</v>
      </c>
      <c r="D6" t="s">
        <v>2719</v>
      </c>
      <c r="E6" t="s">
        <v>2752</v>
      </c>
      <c r="F6" t="s">
        <v>47</v>
      </c>
      <c r="G6">
        <f>ROUND(shapes_EulerCharacteristic[[#This Row],[value]],2)</f>
        <v>0</v>
      </c>
      <c r="H6" t="s">
        <v>886</v>
      </c>
      <c r="I6" t="s">
        <v>826</v>
      </c>
      <c r="K6" s="3">
        <v>45637.407372685186</v>
      </c>
      <c r="M6">
        <f t="shared" si="0"/>
        <v>1</v>
      </c>
      <c r="N6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circle, in numbers?</v>
      </c>
    </row>
    <row r="7" spans="1:14" x14ac:dyDescent="0.3">
      <c r="A7" t="s">
        <v>2737</v>
      </c>
      <c r="B7" t="s">
        <v>2738</v>
      </c>
      <c r="C7" t="s">
        <v>201</v>
      </c>
      <c r="D7" t="s">
        <v>2719</v>
      </c>
      <c r="E7" t="s">
        <v>2752</v>
      </c>
      <c r="F7" t="s">
        <v>41</v>
      </c>
      <c r="G7">
        <f>ROUND(shapes_EulerCharacteristic[[#This Row],[value]],2)</f>
        <v>1</v>
      </c>
      <c r="H7" t="s">
        <v>886</v>
      </c>
      <c r="I7" t="s">
        <v>85</v>
      </c>
      <c r="K7" s="3">
        <v>45654.952476851853</v>
      </c>
      <c r="M7">
        <f t="shared" si="0"/>
        <v>1</v>
      </c>
      <c r="N7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Euclidean space, in numbers?</v>
      </c>
    </row>
    <row r="8" spans="1:14" x14ac:dyDescent="0.3">
      <c r="A8" t="s">
        <v>2729</v>
      </c>
      <c r="B8" t="s">
        <v>2730</v>
      </c>
      <c r="C8" t="s">
        <v>201</v>
      </c>
      <c r="D8" t="s">
        <v>2719</v>
      </c>
      <c r="E8" t="s">
        <v>2752</v>
      </c>
      <c r="F8" t="s">
        <v>110</v>
      </c>
      <c r="G8">
        <f>ROUND(shapes_EulerCharacteristic[[#This Row],[value]],2)</f>
        <v>24</v>
      </c>
      <c r="H8" t="s">
        <v>886</v>
      </c>
      <c r="I8" t="s">
        <v>18</v>
      </c>
      <c r="K8" s="3">
        <v>45089.488981481481</v>
      </c>
      <c r="M8">
        <f t="shared" si="0"/>
        <v>1</v>
      </c>
      <c r="N8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K3 surface, in numbers?</v>
      </c>
    </row>
    <row r="9" spans="1:14" x14ac:dyDescent="0.3">
      <c r="A9" t="s">
        <v>2733</v>
      </c>
      <c r="B9" t="s">
        <v>2734</v>
      </c>
      <c r="C9" t="s">
        <v>201</v>
      </c>
      <c r="D9" t="s">
        <v>2719</v>
      </c>
      <c r="E9" t="s">
        <v>2752</v>
      </c>
      <c r="F9" t="s">
        <v>47</v>
      </c>
      <c r="G9">
        <f>ROUND(shapes_EulerCharacteristic[[#This Row],[value]],2)</f>
        <v>0</v>
      </c>
      <c r="H9" t="s">
        <v>886</v>
      </c>
      <c r="I9" t="s">
        <v>34</v>
      </c>
      <c r="K9" s="3">
        <v>45586.123645833337</v>
      </c>
      <c r="M9">
        <f t="shared" si="0"/>
        <v>1</v>
      </c>
      <c r="N9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3-sphere, in numbers?</v>
      </c>
    </row>
    <row r="10" spans="1:14" x14ac:dyDescent="0.3">
      <c r="A10" t="s">
        <v>2717</v>
      </c>
      <c r="B10" t="s">
        <v>2718</v>
      </c>
      <c r="C10" t="s">
        <v>201</v>
      </c>
      <c r="D10" t="s">
        <v>2719</v>
      </c>
      <c r="E10" t="s">
        <v>2752</v>
      </c>
      <c r="F10" t="s">
        <v>47</v>
      </c>
      <c r="G10">
        <f>ROUND(shapes_EulerCharacteristic[[#This Row],[value]],2)</f>
        <v>0</v>
      </c>
      <c r="H10" t="s">
        <v>886</v>
      </c>
      <c r="I10" t="s">
        <v>169</v>
      </c>
      <c r="K10" s="3">
        <v>45553.714282407411</v>
      </c>
      <c r="M10">
        <f t="shared" si="0"/>
        <v>1</v>
      </c>
      <c r="N10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Klein bottle, in numbers?</v>
      </c>
    </row>
    <row r="11" spans="1:14" x14ac:dyDescent="0.3">
      <c r="A11" t="s">
        <v>2723</v>
      </c>
      <c r="B11" t="s">
        <v>2724</v>
      </c>
      <c r="C11" t="s">
        <v>201</v>
      </c>
      <c r="D11" t="s">
        <v>2719</v>
      </c>
      <c r="E11" t="s">
        <v>2752</v>
      </c>
      <c r="F11" t="s">
        <v>39</v>
      </c>
      <c r="G11">
        <f>ROUND(shapes_EulerCharacteristic[[#This Row],[value]],2)</f>
        <v>10</v>
      </c>
      <c r="H11" t="s">
        <v>886</v>
      </c>
      <c r="I11" t="s">
        <v>15</v>
      </c>
      <c r="K11" s="3">
        <v>44782.947141203702</v>
      </c>
      <c r="M11">
        <f t="shared" si="0"/>
        <v>1</v>
      </c>
      <c r="N11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E8 manifold, in numbers?</v>
      </c>
    </row>
    <row r="12" spans="1:14" x14ac:dyDescent="0.3">
      <c r="A12" t="s">
        <v>2748</v>
      </c>
      <c r="B12" t="s">
        <v>2749</v>
      </c>
      <c r="C12" t="s">
        <v>201</v>
      </c>
      <c r="D12" t="s">
        <v>2719</v>
      </c>
      <c r="E12" t="s">
        <v>2752</v>
      </c>
      <c r="F12" t="s">
        <v>47</v>
      </c>
      <c r="G12">
        <f>ROUND(shapes_EulerCharacteristic[[#This Row],[value]],2)</f>
        <v>0</v>
      </c>
      <c r="H12" t="s">
        <v>886</v>
      </c>
      <c r="I12" t="s">
        <v>656</v>
      </c>
      <c r="K12" s="3">
        <v>45599.195821759262</v>
      </c>
      <c r="M12">
        <f t="shared" si="0"/>
        <v>1</v>
      </c>
      <c r="N12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cylinder, in numbers?</v>
      </c>
    </row>
    <row r="13" spans="1:14" x14ac:dyDescent="0.3">
      <c r="A13" t="s">
        <v>2744</v>
      </c>
      <c r="B13" t="s">
        <v>2745</v>
      </c>
      <c r="C13" t="s">
        <v>201</v>
      </c>
      <c r="D13" t="s">
        <v>2719</v>
      </c>
      <c r="E13" t="s">
        <v>2752</v>
      </c>
      <c r="F13" t="s">
        <v>18</v>
      </c>
      <c r="G13">
        <f>ROUND(shapes_EulerCharacteristic[[#This Row],[value]],2)</f>
        <v>9</v>
      </c>
      <c r="H13" t="s">
        <v>886</v>
      </c>
      <c r="I13" t="s">
        <v>15</v>
      </c>
      <c r="K13" s="3">
        <v>45628.409363425926</v>
      </c>
      <c r="M13">
        <f t="shared" si="0"/>
        <v>1</v>
      </c>
      <c r="N13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cubic surface, in numbers?</v>
      </c>
    </row>
    <row r="14" spans="1:14" x14ac:dyDescent="0.3">
      <c r="A14" t="s">
        <v>2727</v>
      </c>
      <c r="B14" t="s">
        <v>2728</v>
      </c>
      <c r="C14" t="s">
        <v>201</v>
      </c>
      <c r="D14" t="s">
        <v>2719</v>
      </c>
      <c r="E14" t="s">
        <v>2752</v>
      </c>
      <c r="F14" t="s">
        <v>31</v>
      </c>
      <c r="G14">
        <f>ROUND(shapes_EulerCharacteristic[[#This Row],[value]],2)</f>
        <v>2</v>
      </c>
      <c r="H14" t="s">
        <v>886</v>
      </c>
      <c r="I14" t="s">
        <v>29</v>
      </c>
      <c r="K14" s="3">
        <v>45334.641747685186</v>
      </c>
      <c r="M14">
        <f t="shared" si="0"/>
        <v>1</v>
      </c>
      <c r="N14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convex polyhedron, in numbers?</v>
      </c>
    </row>
    <row r="15" spans="1:14" x14ac:dyDescent="0.3">
      <c r="A15" t="s">
        <v>2720</v>
      </c>
      <c r="B15" t="s">
        <v>2721</v>
      </c>
      <c r="C15" t="s">
        <v>201</v>
      </c>
      <c r="D15" t="s">
        <v>2719</v>
      </c>
      <c r="E15" t="s">
        <v>2752</v>
      </c>
      <c r="F15" t="s">
        <v>2722</v>
      </c>
      <c r="G15">
        <f>ROUND(shapes_EulerCharacteristic[[#This Row],[value]],2)</f>
        <v>-1</v>
      </c>
      <c r="H15" t="s">
        <v>886</v>
      </c>
      <c r="I15" t="s">
        <v>20</v>
      </c>
      <c r="K15" s="3">
        <v>45163.552106481482</v>
      </c>
      <c r="M15">
        <f t="shared" si="0"/>
        <v>1</v>
      </c>
      <c r="N15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rotation group SO(4), in numbers?</v>
      </c>
    </row>
    <row r="16" spans="1:14" x14ac:dyDescent="0.3">
      <c r="A16" t="s">
        <v>2739</v>
      </c>
      <c r="B16" t="s">
        <v>2740</v>
      </c>
      <c r="C16" t="s">
        <v>201</v>
      </c>
      <c r="D16" t="s">
        <v>2719</v>
      </c>
      <c r="E16" t="s">
        <v>2752</v>
      </c>
      <c r="F16" t="s">
        <v>41</v>
      </c>
      <c r="G16">
        <f>ROUND(shapes_EulerCharacteristic[[#This Row],[value]],2)</f>
        <v>1</v>
      </c>
      <c r="H16" t="s">
        <v>886</v>
      </c>
      <c r="I16" t="s">
        <v>30</v>
      </c>
      <c r="K16" s="3">
        <v>45655.168587962966</v>
      </c>
      <c r="M16">
        <f t="shared" si="0"/>
        <v>1</v>
      </c>
      <c r="N16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real projective plane, in numbers?</v>
      </c>
    </row>
    <row r="17" spans="1:14" x14ac:dyDescent="0.3">
      <c r="A17" t="s">
        <v>2750</v>
      </c>
      <c r="B17" t="s">
        <v>2751</v>
      </c>
      <c r="C17" t="s">
        <v>201</v>
      </c>
      <c r="D17" t="s">
        <v>2719</v>
      </c>
      <c r="E17" t="s">
        <v>2752</v>
      </c>
      <c r="F17" t="s">
        <v>47</v>
      </c>
      <c r="G17">
        <f>ROUND(shapes_EulerCharacteristic[[#This Row],[value]],2)</f>
        <v>0</v>
      </c>
      <c r="H17" t="s">
        <v>886</v>
      </c>
      <c r="I17" t="s">
        <v>15</v>
      </c>
      <c r="K17" s="3">
        <v>45430.012731481482</v>
      </c>
      <c r="M17">
        <f t="shared" si="0"/>
        <v>1</v>
      </c>
      <c r="N17" t="str">
        <f>"What is the " &amp; shapes_EulerCharacteristic[[#This Row],[propertyLabel]] &amp; " " &amp; "of the " &amp; shapes_EulerCharacteristic[[#This Row],[entityLabel]] &amp; shapes_EulerCharacteristic[[#This Row],[entityType]] &amp; ", in " &amp; shapes_EulerCharacteristic[[#This Row],[unitLabel]] &amp; "s?"</f>
        <v>What is the Euler characteristic of the G2, in numbers?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H A A B Q S w M E F A A C A A g A N G c k W k U I l V 2 k A A A A 9 g A A A B I A H A B D b 2 5 m a W c v U G F j a 2 F n Z S 5 4 b W w g o h g A K K A U A A A A A A A A A A A A A A A A A A A A A A A A A A A A h Y 9 N D o I w G E S v Q r q n P 2 C i k l I W b s G Y m B i 3 T a 3 Q C B + G F s v d X H g k r y B G U X c u 5 8 1 b z N y v N 5 4 N T R 1 c d G d N C y l i m K J A g 2 o P B s o U 9 e 4 Y L l A m + E a q k y x 1 M M p g k 8 E e U l Q 5 d 0 4 I 8 d 5 j H + O 2 K 0 l E K S P 7 I t + q S j c S f W T z X w 4 N W C d B a S T 4 7 j V G R J j F M 8 z m S 0 w 5 m S A v D H y F a N z 7 b H 8 g X / W 1 6 z s t N I T r n J M p c v L + I B 5 Q S w M E F A A C A A g A N G c k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R n J F o v U 7 J L F g Q A A C p H A A A T A B w A R m 9 y b X V s Y X M v U 2 V j d G l v b j E u b S C i G A A o o B Q A A A A A A A A A A A A A A A A A A A A A A A A A A A D t m t 1 P 2 z A Q w N 8 r 8 T 9 E 4 a V I U U U K Y 2 N T H 7 b C P q S B G G U P 0 z p V x j l a a 4 7 d 2 U 5 H h / j f 5 z Z 0 / U h C m 4 4 4 r X A f a H P n 2 G f f j 7 u z E w l Y E c 6 c V v z t v 6 l U Z A 8 J C B x M 1 L D T 5 / 2 I o n G L h k N B 7 V Q c / W n x S G D Q k q Y c 1 E 4 4 j k J g q v q e U K g 1 O V P 6 Q l b d 5 u v 2 V w l C t s 9 Q J A g m / B 0 I h k T A A 9 Q i 7 R P + m 1 G O A t m + 6 o E k 0 g m Q Q h J U + w P w r k D 9 3 r C 9 Y E A N y 4 G 7 5 3 0 / A U p C o k A 0 X M / 1 n C a n U c h k 4 9 h z T h n m A W H d x t G L / X 3 f c 7 5 E X E F L D S k 0 p j 9 r 5 5 z B j z 0 v n s m u e y F 4 q H W B 8 x F Q o M 1 1 9 b S u 0 L V u + K B 5 k F f j S X v O 9 w f 5 W 0 p b G F E k Z E O J a L b L Z g + x r u 7 x a t i H a X d X A j F 5 w 0 U Y W z x S y m r K + N 7 d n a t X U E 9 e z 0 7 p V o 6 C W 3 X v O R P x Z 3 Q N N K H D S E G X i + R N f c H 7 I F J 6 m y j S + x s g G o G W f m L q 6 L A 2 s n Y s j h h R i b Z S u 4 M S 9 l M m 2 y s S g l Q o 7 E 9 u 0 n 6 G k f D + f m + n Q l j q m k 0 h 3 H U X M a z W 9 1 z L o m X R P I u Y R 0 y J k m N i w o Y l K P r 7 l r 3 N Z m 9 s t C a E M D 2 t p A 3 r h s m D z Q + T v m / j 5 P a x O r p o C t B / g 0 S n I 9 2 Z 9 u c N m S p z J / x k m C 0 p 5 + e O t X X L 7 y b w u z a h x Q d q Q Q Y g O h R Y V / X M E z 0 7 + g p 1 g 4 3 N Z t h O v 6 E I w F d i N B z F P U R Y p w e k 2 1 P m M V 0 w w G 6 2 t h r U / 6 0 H F n E s p x j I x 6 S N n t s K 5 W P h d S V g K f o J H f 0 L m W f 0 3 9 C W z u 2 m s 8 j t 1 Z T P c g L p y p D a w 4 H N h n S t E D q d 9 H g t 1 z j o S p Q D p R x 0 G S o H 4 l V Y h b s H m D V q s d R P L H s s r 2 f I D z L k h x n y F x n y o w z 5 y w z 5 q w z 5 c Y b c 3 1 8 K z Q r M H F p m L D O P M z N 3 U l N O q j R x X G N p K Y C W U l J S H l r W r a 0 s L U t o m V H 4 a 2 A 0 U 5 y X w l D h x b k F q E i A 4 h A Q E I n 1 d R c u d f l d V h y a M 8 I m r y 1 I X v P Y l F n x G G H H H h N s / 1 l W K r g l F l + 5 w K 3 b o G c 4 h c 4 o 6 r n D 5 G T 3 f j l S l v Y E P 8 0 K m 1 0 3 L 7 v u V H Y m 4 A C F E Q q y g x Q P C T 5 D U p r i p o U J M A z t F B O e 6 r V R C 0 k R k J x H 4 T W I k j G J j V j + 9 o X l J A c n O X E I g S o d t y 8 4 Y c Z e x E n g M G u E j R s b F T e Q V I I z H g 4 7 X F w T h e g F C M I D 4 x k m y 4 4 l u L y y p c l K 9 O S F I S y h y J g f 3 T q + F M f L S N w g D B 8 E G h A 1 L A + B e T s s D A Z h k L E z x o c R f A B i + A 2 Q 8 V I y 1 Y g l G L x 8 5 m 7 P 5 9 4 u 6 H 8 0 a J E / x o 7 4 F 3 0 7 t c A 6 9 i k c 2 0 N 6 a p 3 T i I L Q b Q T C e i G J V A Q b d 3 C m J d b R T + H o P u i F l h 1 K b u D 0 V l 8 o x L D x X J 1 u h d 3 e b d T 2 7 l e k U 2 d h Z I x 7 X + L x g 2 f + e G 3 t x 1 Q z X t x 1 Y z 9 W / Q I f T f 0 b w j q 0 G I f + B V B L A Q I t A B Q A A g A I A D R n J F p F C J V d p A A A A P Y A A A A S A A A A A A A A A A A A A A A A A A A A A A B D b 2 5 m a W c v U G F j a 2 F n Z S 5 4 b W x Q S w E C L Q A U A A I A C A A 0 Z y R a U 3 I 4 L J s A A A D h A A A A E w A A A A A A A A A A A A A A A A D w A A A A W 0 N v b n R l b n R f V H l w Z X N d L n h t b F B L A Q I t A B Q A A g A I A D R n J F o v U 7 J L F g Q A A C p H A A A T A A A A A A A A A A A A A A A A A N g B A A B G b 3 J t d W x h c y 9 T Z W N 0 a W 9 u M S 5 t U E s F B g A A A A A D A A M A w g A A A D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B A Q A A A A A A y Y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p d H l f c G 9 w d W x h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M z o z M D o y M i 4 y M T Q w M T E w W i I g L z 4 8 R W 5 0 c n k g V H l w Z T 0 i R m l s b E N v b H V t b l R 5 c G V z I i B W Y W x 1 Z T 0 i c 0 J n W U d C Z 1 l E Q m d N S C I g L z 4 8 R W 5 0 c n k g V H l w Z T 0 i R m l s b E N v b H V t b k 5 h b W V z I i B W Y W x 1 Z T 0 i c 1 s m c X V v d D t l b n R p d H k m c X V v d D s s J n F 1 b 3 Q 7 Z W 5 0 a X R 5 T G F i Z W w m c X V v d D s s J n F 1 b 3 Q 7 Y 2 F 0 Z W d v c n k m c X V v d D s s J n F 1 b 3 Q 7 c H J v c G V y d H k m c X V v d D s s J n F 1 b 3 Q 7 c H J v c G V y d H l M Y W J l b C Z x d W 9 0 O y w m c X V v d D t 2 Y W x 1 Z S Z x d W 9 0 O y w m c X V v d D t 1 b m l 0 J n F 1 b 3 Q 7 L C Z x d W 9 0 O 3 N p d G V s a W 5 r c y Z x d W 9 0 O y w m c X V v d D t 0 a W 1 l c 3 R h b X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J m N D h k Y z E t O W V m N C 0 0 N 2 I 3 L T h l M W Y t M 2 J k M W R k M z d k M j N j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5 X 3 B v c H V s Y X R p b 2 4 v Q X V 0 b 1 J l b W 9 2 Z W R D b 2 x 1 b W 5 z M S 5 7 Z W 5 0 a X R 5 L D B 9 J n F 1 b 3 Q 7 L C Z x d W 9 0 O 1 N l Y 3 R p b 2 4 x L 2 N p d H l f c G 9 w d W x h d G l v b i 9 B d X R v U m V t b 3 Z l Z E N v b H V t b n M x L n t l b n R p d H l M Y W J l b C w x f S Z x d W 9 0 O y w m c X V v d D t T Z W N 0 a W 9 u M S 9 j a X R 5 X 3 B v c H V s Y X R p b 2 4 v Q X V 0 b 1 J l b W 9 2 Z W R D b 2 x 1 b W 5 z M S 5 7 Y 2 F 0 Z W d v c n k s M n 0 m c X V v d D s s J n F 1 b 3 Q 7 U 2 V j d G l v b j E v Y 2 l 0 e V 9 w b 3 B 1 b G F 0 a W 9 u L 0 F 1 d G 9 S Z W 1 v d m V k Q 2 9 s d W 1 u c z E u e 3 B y b 3 B l c n R 5 L D N 9 J n F 1 b 3 Q 7 L C Z x d W 9 0 O 1 N l Y 3 R p b 2 4 x L 2 N p d H l f c G 9 w d W x h d G l v b i 9 B d X R v U m V t b 3 Z l Z E N v b H V t b n M x L n t w c m 9 w Z X J 0 e U x h Y m V s L D R 9 J n F 1 b 3 Q 7 L C Z x d W 9 0 O 1 N l Y 3 R p b 2 4 x L 2 N p d H l f c G 9 w d W x h d G l v b i 9 B d X R v U m V t b 3 Z l Z E N v b H V t b n M x L n t 2 Y W x 1 Z S w 1 f S Z x d W 9 0 O y w m c X V v d D t T Z W N 0 a W 9 u M S 9 j a X R 5 X 3 B v c H V s Y X R p b 2 4 v Q X V 0 b 1 J l b W 9 2 Z W R D b 2 x 1 b W 5 z M S 5 7 d W 5 p d C w 2 f S Z x d W 9 0 O y w m c X V v d D t T Z W N 0 a W 9 u M S 9 j a X R 5 X 3 B v c H V s Y X R p b 2 4 v Q X V 0 b 1 J l b W 9 2 Z W R D b 2 x 1 b W 5 z M S 5 7 c 2 l 0 Z W x p b m t z L D d 9 J n F 1 b 3 Q 7 L C Z x d W 9 0 O 1 N l Y 3 R p b 2 4 x L 2 N p d H l f c G 9 w d W x h d G l v b i 9 B d X R v U m V t b 3 Z l Z E N v b H V t b n M x L n t 0 a W 1 l c 3 R h b X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l 0 e V 9 w b 3 B 1 b G F 0 a W 9 u L 0 F 1 d G 9 S Z W 1 v d m V k Q 2 9 s d W 1 u c z E u e 2 V u d G l 0 e S w w f S Z x d W 9 0 O y w m c X V v d D t T Z W N 0 a W 9 u M S 9 j a X R 5 X 3 B v c H V s Y X R p b 2 4 v Q X V 0 b 1 J l b W 9 2 Z W R D b 2 x 1 b W 5 z M S 5 7 Z W 5 0 a X R 5 T G F i Z W w s M X 0 m c X V v d D s s J n F 1 b 3 Q 7 U 2 V j d G l v b j E v Y 2 l 0 e V 9 w b 3 B 1 b G F 0 a W 9 u L 0 F 1 d G 9 S Z W 1 v d m V k Q 2 9 s d W 1 u c z E u e 2 N h d G V n b 3 J 5 L D J 9 J n F 1 b 3 Q 7 L C Z x d W 9 0 O 1 N l Y 3 R p b 2 4 x L 2 N p d H l f c G 9 w d W x h d G l v b i 9 B d X R v U m V t b 3 Z l Z E N v b H V t b n M x L n t w c m 9 w Z X J 0 e S w z f S Z x d W 9 0 O y w m c X V v d D t T Z W N 0 a W 9 u M S 9 j a X R 5 X 3 B v c H V s Y X R p b 2 4 v Q X V 0 b 1 J l b W 9 2 Z W R D b 2 x 1 b W 5 z M S 5 7 c H J v c G V y d H l M Y W J l b C w 0 f S Z x d W 9 0 O y w m c X V v d D t T Z W N 0 a W 9 u M S 9 j a X R 5 X 3 B v c H V s Y X R p b 2 4 v Q X V 0 b 1 J l b W 9 2 Z W R D b 2 x 1 b W 5 z M S 5 7 d m F s d W U s N X 0 m c X V v d D s s J n F 1 b 3 Q 7 U 2 V j d G l v b j E v Y 2 l 0 e V 9 w b 3 B 1 b G F 0 a W 9 u L 0 F 1 d G 9 S Z W 1 v d m V k Q 2 9 s d W 1 u c z E u e 3 V u a X Q s N n 0 m c X V v d D s s J n F 1 b 3 Q 7 U 2 V j d G l v b j E v Y 2 l 0 e V 9 w b 3 B 1 b G F 0 a W 9 u L 0 F 1 d G 9 S Z W 1 v d m V k Q 2 9 s d W 1 u c z E u e 3 N p d G V s a W 5 r c y w 3 f S Z x d W 9 0 O y w m c X V v d D t T Z W N 0 a W 9 u M S 9 j a X R 5 X 3 B v c H V s Y X R p b 2 4 v Q X V 0 b 1 J l b W 9 2 Z W R D b 2 x 1 b W 5 z M S 5 7 d G l t Z X N 0 Y W 1 w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e V 9 w b 3 B 1 b G F 0 a W 9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E z O j M w O j I y L j I x N D A x M T B a I i A v P j x F b n R y e S B U e X B l P S J G a W x s Q 2 9 s d W 1 u V H l w Z X M i I F Z h b H V l P S J z Q m d Z R 0 J n W U R C Z 0 1 I I i A v P j x F b n R y e S B U e X B l P S J G a W x s Q 2 9 s d W 1 u T m F t Z X M i I F Z h b H V l P S J z W y Z x d W 9 0 O 2 V u d G l 0 e S Z x d W 9 0 O y w m c X V v d D t l b n R p d H l M Y W J l b C Z x d W 9 0 O y w m c X V v d D t j Y X R l Z 2 9 y e S Z x d W 9 0 O y w m c X V v d D t w c m 9 w Z X J 0 e S Z x d W 9 0 O y w m c X V v d D t w c m 9 w Z X J 0 e U x h Y m V s J n F 1 b 3 Q 7 L C Z x d W 9 0 O 3 Z h b H V l J n F 1 b 3 Q 7 L C Z x d W 9 0 O 3 V u a X Q m c X V v d D s s J n F 1 b 3 Q 7 c 2 l 0 Z W x p b m t z J n F 1 b 3 Q 7 L C Z x d W 9 0 O 3 R p b W V z d G F t c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m U 4 N D V j Z C 0 x M 2 R k L T R k M z g t O T Y x Z C 0 x M 2 R h Y j U x O G Q 4 M W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l f c G 9 w d W x h d G l v b i 9 B d X R v U m V t b 3 Z l Z E N v b H V t b n M x L n t l b n R p d H k s M H 0 m c X V v d D s s J n F 1 b 3 Q 7 U 2 V j d G l v b j E v Y 2 l 0 e V 9 w b 3 B 1 b G F 0 a W 9 u L 0 F 1 d G 9 S Z W 1 v d m V k Q 2 9 s d W 1 u c z E u e 2 V u d G l 0 e U x h Y m V s L D F 9 J n F 1 b 3 Q 7 L C Z x d W 9 0 O 1 N l Y 3 R p b 2 4 x L 2 N p d H l f c G 9 w d W x h d G l v b i 9 B d X R v U m V t b 3 Z l Z E N v b H V t b n M x L n t j Y X R l Z 2 9 y e S w y f S Z x d W 9 0 O y w m c X V v d D t T Z W N 0 a W 9 u M S 9 j a X R 5 X 3 B v c H V s Y X R p b 2 4 v Q X V 0 b 1 J l b W 9 2 Z W R D b 2 x 1 b W 5 z M S 5 7 c H J v c G V y d H k s M 3 0 m c X V v d D s s J n F 1 b 3 Q 7 U 2 V j d G l v b j E v Y 2 l 0 e V 9 w b 3 B 1 b G F 0 a W 9 u L 0 F 1 d G 9 S Z W 1 v d m V k Q 2 9 s d W 1 u c z E u e 3 B y b 3 B l c n R 5 T G F i Z W w s N H 0 m c X V v d D s s J n F 1 b 3 Q 7 U 2 V j d G l v b j E v Y 2 l 0 e V 9 w b 3 B 1 b G F 0 a W 9 u L 0 F 1 d G 9 S Z W 1 v d m V k Q 2 9 s d W 1 u c z E u e 3 Z h b H V l L D V 9 J n F 1 b 3 Q 7 L C Z x d W 9 0 O 1 N l Y 3 R p b 2 4 x L 2 N p d H l f c G 9 w d W x h d G l v b i 9 B d X R v U m V t b 3 Z l Z E N v b H V t b n M x L n t 1 b m l 0 L D Z 9 J n F 1 b 3 Q 7 L C Z x d W 9 0 O 1 N l Y 3 R p b 2 4 x L 2 N p d H l f c G 9 w d W x h d G l v b i 9 B d X R v U m V t b 3 Z l Z E N v b H V t b n M x L n t z a X R l b G l u a 3 M s N 3 0 m c X V v d D s s J n F 1 b 3 Q 7 U 2 V j d G l v b j E v Y 2 l 0 e V 9 w b 3 B 1 b G F 0 a W 9 u L 0 F 1 d G 9 S Z W 1 v d m V k Q 2 9 s d W 1 u c z E u e 3 R p b W V z d G F t c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a X R 5 X 3 B v c H V s Y X R p b 2 4 v Q X V 0 b 1 J l b W 9 2 Z W R D b 2 x 1 b W 5 z M S 5 7 Z W 5 0 a X R 5 L D B 9 J n F 1 b 3 Q 7 L C Z x d W 9 0 O 1 N l Y 3 R p b 2 4 x L 2 N p d H l f c G 9 w d W x h d G l v b i 9 B d X R v U m V t b 3 Z l Z E N v b H V t b n M x L n t l b n R p d H l M Y W J l b C w x f S Z x d W 9 0 O y w m c X V v d D t T Z W N 0 a W 9 u M S 9 j a X R 5 X 3 B v c H V s Y X R p b 2 4 v Q X V 0 b 1 J l b W 9 2 Z W R D b 2 x 1 b W 5 z M S 5 7 Y 2 F 0 Z W d v c n k s M n 0 m c X V v d D s s J n F 1 b 3 Q 7 U 2 V j d G l v b j E v Y 2 l 0 e V 9 w b 3 B 1 b G F 0 a W 9 u L 0 F 1 d G 9 S Z W 1 v d m V k Q 2 9 s d W 1 u c z E u e 3 B y b 3 B l c n R 5 L D N 9 J n F 1 b 3 Q 7 L C Z x d W 9 0 O 1 N l Y 3 R p b 2 4 x L 2 N p d H l f c G 9 w d W x h d G l v b i 9 B d X R v U m V t b 3 Z l Z E N v b H V t b n M x L n t w c m 9 w Z X J 0 e U x h Y m V s L D R 9 J n F 1 b 3 Q 7 L C Z x d W 9 0 O 1 N l Y 3 R p b 2 4 x L 2 N p d H l f c G 9 w d W x h d G l v b i 9 B d X R v U m V t b 3 Z l Z E N v b H V t b n M x L n t 2 Y W x 1 Z S w 1 f S Z x d W 9 0 O y w m c X V v d D t T Z W N 0 a W 9 u M S 9 j a X R 5 X 3 B v c H V s Y X R p b 2 4 v Q X V 0 b 1 J l b W 9 2 Z W R D b 2 x 1 b W 5 z M S 5 7 d W 5 p d C w 2 f S Z x d W 9 0 O y w m c X V v d D t T Z W N 0 a W 9 u M S 9 j a X R 5 X 3 B v c H V s Y X R p b 2 4 v Q X V 0 b 1 J l b W 9 2 Z W R D b 2 x 1 b W 5 z M S 5 7 c 2 l 0 Z W x p b m t z L D d 9 J n F 1 b 3 Q 7 L C Z x d W 9 0 O 1 N l Y 3 R p b 2 4 x L 2 N p d H l f c G 9 w d W x h d G l v b i 9 B d X R v U m V t b 3 Z l Z E N v b H V t b n M x L n t 0 a W 1 l c 3 R h b X A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1 b n R y e V 9 w b 3 B 1 b G F 0 a W 9 u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j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M 6 N D c 6 N D c u M D A 4 O D E 3 M 1 o i I C 8 + P E V u d H J 5 I F R 5 c G U 9 I k Z p b G x D b 2 x 1 b W 5 U e X B l c y I g V m F s d W U 9 I n N C Z 1 l H Q m d Z R E J n T U h C Z z 0 9 I i A v P j x F b n R y e S B U e X B l P S J G a W x s Q 2 9 s d W 1 u T m F t Z X M i I F Z h b H V l P S J z W y Z x d W 9 0 O 2 V u d G l 0 e S Z x d W 9 0 O y w m c X V v d D t l b n R p d H l M Y W J l b C Z x d W 9 0 O y w m c X V v d D t j Y X R l Z 2 9 y e S Z x d W 9 0 O y w m c X V v d D t w c m 9 w Z X J 0 e S Z x d W 9 0 O y w m c X V v d D t w c m 9 w Z X J 0 e U x h Y m V s J n F 1 b 3 Q 7 L C Z x d W 9 0 O 3 Z h b H V l J n F 1 b 3 Q 7 L C Z x d W 9 0 O 3 V u a X Q m c X V v d D s s J n F 1 b 3 Q 7 c 2 l 0 Z W x p b m t z J n F 1 b 3 Q 7 L C Z x d W 9 0 O 3 R p b W V z d G F t c C Z x d W 9 0 O y w m c X V v d D t j b 2 5 0 a W 5 l b n R M Y W J l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Y z A 0 O T U y M y 1 j Z T h h L T Q 0 Z m U t Y j Z j O C 1 k N j c w O D c w N j V i N G M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5 X 3 B v c H V s Y X R p b 2 4 v Q X V 0 b 1 J l b W 9 2 Z W R D b 2 x 1 b W 5 z M S 5 7 Z W 5 0 a X R 5 L D B 9 J n F 1 b 3 Q 7 L C Z x d W 9 0 O 1 N l Y 3 R p b 2 4 x L 2 N v d W 5 0 c n l f c G 9 w d W x h d G l v b i 9 B d X R v U m V t b 3 Z l Z E N v b H V t b n M x L n t l b n R p d H l M Y W J l b C w x f S Z x d W 9 0 O y w m c X V v d D t T Z W N 0 a W 9 u M S 9 j b 3 V u d H J 5 X 3 B v c H V s Y X R p b 2 4 v Q X V 0 b 1 J l b W 9 2 Z W R D b 2 x 1 b W 5 z M S 5 7 Y 2 F 0 Z W d v c n k s M n 0 m c X V v d D s s J n F 1 b 3 Q 7 U 2 V j d G l v b j E v Y 2 9 1 b n R y e V 9 w b 3 B 1 b G F 0 a W 9 u L 0 F 1 d G 9 S Z W 1 v d m V k Q 2 9 s d W 1 u c z E u e 3 B y b 3 B l c n R 5 L D N 9 J n F 1 b 3 Q 7 L C Z x d W 9 0 O 1 N l Y 3 R p b 2 4 x L 2 N v d W 5 0 c n l f c G 9 w d W x h d G l v b i 9 B d X R v U m V t b 3 Z l Z E N v b H V t b n M x L n t w c m 9 w Z X J 0 e U x h Y m V s L D R 9 J n F 1 b 3 Q 7 L C Z x d W 9 0 O 1 N l Y 3 R p b 2 4 x L 2 N v d W 5 0 c n l f c G 9 w d W x h d G l v b i 9 B d X R v U m V t b 3 Z l Z E N v b H V t b n M x L n t 2 Y W x 1 Z S w 1 f S Z x d W 9 0 O y w m c X V v d D t T Z W N 0 a W 9 u M S 9 j b 3 V u d H J 5 X 3 B v c H V s Y X R p b 2 4 v Q X V 0 b 1 J l b W 9 2 Z W R D b 2 x 1 b W 5 z M S 5 7 d W 5 p d C w 2 f S Z x d W 9 0 O y w m c X V v d D t T Z W N 0 a W 9 u M S 9 j b 3 V u d H J 5 X 3 B v c H V s Y X R p b 2 4 v Q X V 0 b 1 J l b W 9 2 Z W R D b 2 x 1 b W 5 z M S 5 7 c 2 l 0 Z W x p b m t z L D d 9 J n F 1 b 3 Q 7 L C Z x d W 9 0 O 1 N l Y 3 R p b 2 4 x L 2 N v d W 5 0 c n l f c G 9 w d W x h d G l v b i 9 B d X R v U m V t b 3 Z l Z E N v b H V t b n M x L n t 0 a W 1 l c 3 R h b X A s O H 0 m c X V v d D s s J n F 1 b 3 Q 7 U 2 V j d G l v b j E v Y 2 9 1 b n R y e V 9 w b 3 B 1 b G F 0 a W 9 u L 0 F 1 d G 9 S Z W 1 v d m V k Q 2 9 s d W 1 u c z E u e 2 N v b n R p b m V u d E x h Y m V s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3 V u d H J 5 X 3 B v c H V s Y X R p b 2 4 v Q X V 0 b 1 J l b W 9 2 Z W R D b 2 x 1 b W 5 z M S 5 7 Z W 5 0 a X R 5 L D B 9 J n F 1 b 3 Q 7 L C Z x d W 9 0 O 1 N l Y 3 R p b 2 4 x L 2 N v d W 5 0 c n l f c G 9 w d W x h d G l v b i 9 B d X R v U m V t b 3 Z l Z E N v b H V t b n M x L n t l b n R p d H l M Y W J l b C w x f S Z x d W 9 0 O y w m c X V v d D t T Z W N 0 a W 9 u M S 9 j b 3 V u d H J 5 X 3 B v c H V s Y X R p b 2 4 v Q X V 0 b 1 J l b W 9 2 Z W R D b 2 x 1 b W 5 z M S 5 7 Y 2 F 0 Z W d v c n k s M n 0 m c X V v d D s s J n F 1 b 3 Q 7 U 2 V j d G l v b j E v Y 2 9 1 b n R y e V 9 w b 3 B 1 b G F 0 a W 9 u L 0 F 1 d G 9 S Z W 1 v d m V k Q 2 9 s d W 1 u c z E u e 3 B y b 3 B l c n R 5 L D N 9 J n F 1 b 3 Q 7 L C Z x d W 9 0 O 1 N l Y 3 R p b 2 4 x L 2 N v d W 5 0 c n l f c G 9 w d W x h d G l v b i 9 B d X R v U m V t b 3 Z l Z E N v b H V t b n M x L n t w c m 9 w Z X J 0 e U x h Y m V s L D R 9 J n F 1 b 3 Q 7 L C Z x d W 9 0 O 1 N l Y 3 R p b 2 4 x L 2 N v d W 5 0 c n l f c G 9 w d W x h d G l v b i 9 B d X R v U m V t b 3 Z l Z E N v b H V t b n M x L n t 2 Y W x 1 Z S w 1 f S Z x d W 9 0 O y w m c X V v d D t T Z W N 0 a W 9 u M S 9 j b 3 V u d H J 5 X 3 B v c H V s Y X R p b 2 4 v Q X V 0 b 1 J l b W 9 2 Z W R D b 2 x 1 b W 5 z M S 5 7 d W 5 p d C w 2 f S Z x d W 9 0 O y w m c X V v d D t T Z W N 0 a W 9 u M S 9 j b 3 V u d H J 5 X 3 B v c H V s Y X R p b 2 4 v Q X V 0 b 1 J l b W 9 2 Z W R D b 2 x 1 b W 5 z M S 5 7 c 2 l 0 Z W x p b m t z L D d 9 J n F 1 b 3 Q 7 L C Z x d W 9 0 O 1 N l Y 3 R p b 2 4 x L 2 N v d W 5 0 c n l f c G 9 w d W x h d G l v b i 9 B d X R v U m V t b 3 Z l Z E N v b H V t b n M x L n t 0 a W 1 l c 3 R h b X A s O H 0 m c X V v d D s s J n F 1 b 3 Q 7 U 2 V j d G l v b j E v Y 2 9 1 b n R y e V 9 w b 3 B 1 b G F 0 a W 9 u L 0 F 1 d G 9 S Z W 1 v d m V k Q 2 9 s d W 1 u c z E u e 2 N v b n R p b m V u d E x h Y m V s L D l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p d H l f c G 9 w d W x h d G l v b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M z o 1 N j o y M S 4 4 O D U w N T c 1 W i I g L z 4 8 R W 5 0 c n k g V H l w Z T 0 i R m l s b E N v b H V t b l R 5 c G V z I i B W Y W x 1 Z T 0 i c 0 J n W U d C Z 1 l E Q m d N S E J n Y z 0 i I C 8 + P E V u d H J 5 I F R 5 c G U 9 I k Z p b G x D b 2 x 1 b W 5 O Y W 1 l c y I g V m F s d W U 9 I n N b J n F 1 b 3 Q 7 Z W 5 0 a X R 5 J n F 1 b 3 Q 7 L C Z x d W 9 0 O 2 V u d G l 0 e U x h Y m V s J n F 1 b 3 Q 7 L C Z x d W 9 0 O 2 N h d G V n b 3 J 5 J n F 1 b 3 Q 7 L C Z x d W 9 0 O 3 B y b 3 B l c n R 5 J n F 1 b 3 Q 7 L C Z x d W 9 0 O 3 B y b 3 B l c n R 5 T G F i Z W w m c X V v d D s s J n F 1 b 3 Q 7 d m F s d W U m c X V v d D s s J n F 1 b 3 Q 7 d W 5 p d C Z x d W 9 0 O y w m c X V v d D t z a X R l b G l u a 3 M m c X V v d D s s J n F 1 b 3 Q 7 d G l t Z X N 0 Y W 1 w J n F 1 b 3 Q 7 L C Z x d W 9 0 O 2 R h d G V D c m V h d G V k J n F 1 b 3 Q 7 L C Z x d W 9 0 O 2 R h d G V N b 2 R p Z m l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T A 5 M T c w Z i 1 i Y T J k L T R j Z T U t Y m I y N S 1 k N W J j N T U 3 O W M 4 Z m M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5 X 3 B v c H V s Y X R p b 2 4 g K D M p L 0 F 1 d G 9 S Z W 1 v d m V k Q 2 9 s d W 1 u c z E u e 2 V u d G l 0 e S w w f S Z x d W 9 0 O y w m c X V v d D t T Z W N 0 a W 9 u M S 9 j a X R 5 X 3 B v c H V s Y X R p b 2 4 g K D M p L 0 F 1 d G 9 S Z W 1 v d m V k Q 2 9 s d W 1 u c z E u e 2 V u d G l 0 e U x h Y m V s L D F 9 J n F 1 b 3 Q 7 L C Z x d W 9 0 O 1 N l Y 3 R p b 2 4 x L 2 N p d H l f c G 9 w d W x h d G l v b i A o M y k v Q X V 0 b 1 J l b W 9 2 Z W R D b 2 x 1 b W 5 z M S 5 7 Y 2 F 0 Z W d v c n k s M n 0 m c X V v d D s s J n F 1 b 3 Q 7 U 2 V j d G l v b j E v Y 2 l 0 e V 9 w b 3 B 1 b G F 0 a W 9 u I C g z K S 9 B d X R v U m V t b 3 Z l Z E N v b H V t b n M x L n t w c m 9 w Z X J 0 e S w z f S Z x d W 9 0 O y w m c X V v d D t T Z W N 0 a W 9 u M S 9 j a X R 5 X 3 B v c H V s Y X R p b 2 4 g K D M p L 0 F 1 d G 9 S Z W 1 v d m V k Q 2 9 s d W 1 u c z E u e 3 B y b 3 B l c n R 5 T G F i Z W w s N H 0 m c X V v d D s s J n F 1 b 3 Q 7 U 2 V j d G l v b j E v Y 2 l 0 e V 9 w b 3 B 1 b G F 0 a W 9 u I C g z K S 9 B d X R v U m V t b 3 Z l Z E N v b H V t b n M x L n t 2 Y W x 1 Z S w 1 f S Z x d W 9 0 O y w m c X V v d D t T Z W N 0 a W 9 u M S 9 j a X R 5 X 3 B v c H V s Y X R p b 2 4 g K D M p L 0 F 1 d G 9 S Z W 1 v d m V k Q 2 9 s d W 1 u c z E u e 3 V u a X Q s N n 0 m c X V v d D s s J n F 1 b 3 Q 7 U 2 V j d G l v b j E v Y 2 l 0 e V 9 w b 3 B 1 b G F 0 a W 9 u I C g z K S 9 B d X R v U m V t b 3 Z l Z E N v b H V t b n M x L n t z a X R l b G l u a 3 M s N 3 0 m c X V v d D s s J n F 1 b 3 Q 7 U 2 V j d G l v b j E v Y 2 l 0 e V 9 w b 3 B 1 b G F 0 a W 9 u I C g z K S 9 B d X R v U m V t b 3 Z l Z E N v b H V t b n M x L n t 0 a W 1 l c 3 R h b X A s O H 0 m c X V v d D s s J n F 1 b 3 Q 7 U 2 V j d G l v b j E v Y 2 l 0 e V 9 w b 3 B 1 b G F 0 a W 9 u I C g z K S 9 B d X R v U m V t b 3 Z l Z E N v b H V t b n M x L n t k Y X R l Q 3 J l Y X R l Z C w 5 f S Z x d W 9 0 O y w m c X V v d D t T Z W N 0 a W 9 u M S 9 j a X R 5 X 3 B v c H V s Y X R p b 2 4 g K D M p L 0 F 1 d G 9 S Z W 1 v d m V k Q 2 9 s d W 1 u c z E u e 2 R h d G V N b 2 R p Z m l l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p d H l f c G 9 w d W x h d G l v b i A o M y k v Q X V 0 b 1 J l b W 9 2 Z W R D b 2 x 1 b W 5 z M S 5 7 Z W 5 0 a X R 5 L D B 9 J n F 1 b 3 Q 7 L C Z x d W 9 0 O 1 N l Y 3 R p b 2 4 x L 2 N p d H l f c G 9 w d W x h d G l v b i A o M y k v Q X V 0 b 1 J l b W 9 2 Z W R D b 2 x 1 b W 5 z M S 5 7 Z W 5 0 a X R 5 T G F i Z W w s M X 0 m c X V v d D s s J n F 1 b 3 Q 7 U 2 V j d G l v b j E v Y 2 l 0 e V 9 w b 3 B 1 b G F 0 a W 9 u I C g z K S 9 B d X R v U m V t b 3 Z l Z E N v b H V t b n M x L n t j Y X R l Z 2 9 y e S w y f S Z x d W 9 0 O y w m c X V v d D t T Z W N 0 a W 9 u M S 9 j a X R 5 X 3 B v c H V s Y X R p b 2 4 g K D M p L 0 F 1 d G 9 S Z W 1 v d m V k Q 2 9 s d W 1 u c z E u e 3 B y b 3 B l c n R 5 L D N 9 J n F 1 b 3 Q 7 L C Z x d W 9 0 O 1 N l Y 3 R p b 2 4 x L 2 N p d H l f c G 9 w d W x h d G l v b i A o M y k v Q X V 0 b 1 J l b W 9 2 Z W R D b 2 x 1 b W 5 z M S 5 7 c H J v c G V y d H l M Y W J l b C w 0 f S Z x d W 9 0 O y w m c X V v d D t T Z W N 0 a W 9 u M S 9 j a X R 5 X 3 B v c H V s Y X R p b 2 4 g K D M p L 0 F 1 d G 9 S Z W 1 v d m V k Q 2 9 s d W 1 u c z E u e 3 Z h b H V l L D V 9 J n F 1 b 3 Q 7 L C Z x d W 9 0 O 1 N l Y 3 R p b 2 4 x L 2 N p d H l f c G 9 w d W x h d G l v b i A o M y k v Q X V 0 b 1 J l b W 9 2 Z W R D b 2 x 1 b W 5 z M S 5 7 d W 5 p d C w 2 f S Z x d W 9 0 O y w m c X V v d D t T Z W N 0 a W 9 u M S 9 j a X R 5 X 3 B v c H V s Y X R p b 2 4 g K D M p L 0 F 1 d G 9 S Z W 1 v d m V k Q 2 9 s d W 1 u c z E u e 3 N p d G V s a W 5 r c y w 3 f S Z x d W 9 0 O y w m c X V v d D t T Z W N 0 a W 9 u M S 9 j a X R 5 X 3 B v c H V s Y X R p b 2 4 g K D M p L 0 F 1 d G 9 S Z W 1 v d m V k Q 2 9 s d W 1 u c z E u e 3 R p b W V z d G F t c C w 4 f S Z x d W 9 0 O y w m c X V v d D t T Z W N 0 a W 9 u M S 9 j a X R 5 X 3 B v c H V s Y X R p b 2 4 g K D M p L 0 F 1 d G 9 S Z W 1 v d m V k Q 2 9 s d W 1 u c z E u e 2 R h d G V D c m V h d G V k L D l 9 J n F 1 b 3 Q 7 L C Z x d W 9 0 O 1 N l Y 3 R p b 2 4 x L 2 N p d H l f c G 9 w d W x h d G l v b i A o M y k v Q X V 0 b 1 J l b W 9 2 Z W R D b 2 x 1 b W 5 z M S 5 7 Z G F 0 Z U 1 v Z G l m a W V k L D E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c n l f c G 9 w d W x h d G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D o w M j o 0 M y 4 w N D I 0 M j A z W i I g L z 4 8 R W 5 0 c n k g V H l w Z T 0 i R m l s b E N v b H V t b l R 5 c G V z I i B W Y W x 1 Z T 0 i c 0 J n W U d C Z 1 l E Q m d N R 0 J 3 Y 0 c i I C 8 + P E V u d H J 5 I F R 5 c G U 9 I k Z p b G x D b 2 x 1 b W 5 O Y W 1 l c y I g V m F s d W U 9 I n N b J n F 1 b 3 Q 7 Z W 5 0 a X R 5 J n F 1 b 3 Q 7 L C Z x d W 9 0 O 2 V u d G l 0 e U x h Y m V s J n F 1 b 3 Q 7 L C Z x d W 9 0 O 2 N h d G V n b 3 J 5 J n F 1 b 3 Q 7 L C Z x d W 9 0 O 3 B y b 3 B l c n R 5 J n F 1 b 3 Q 7 L C Z x d W 9 0 O 3 B y b 3 B l c n R 5 T G F i Z W w m c X V v d D s s J n F 1 b 3 Q 7 d m F s d W U m c X V v d D s s J n F 1 b 3 Q 7 d W 5 p d C Z x d W 9 0 O y w m c X V v d D t z a X R l b G l u a 3 M m c X V v d D s s J n F 1 b 3 Q 7 Z G F 0 Z U N y Z W F 0 Z W Q m c X V v d D s s J n F 1 b 3 Q 7 Z G F 0 Z U 1 v Z G l m a W V k J n F 1 b 3 Q 7 L C Z x d W 9 0 O 3 R p b W V z d G F t c C Z x d W 9 0 O y w m c X V v d D t j b 2 5 0 a W 5 l b n R M Y W J l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Y j Z k M W J l M y 0 4 M m J j L T Q w N 2 Y t O T M 3 Y i 0 y Z j E x Y 2 U 1 O G Q w N j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5 X 3 B v c H V s Y X R p b 2 4 g K D I p L 0 F 1 d G 9 S Z W 1 v d m V k Q 2 9 s d W 1 u c z E u e 2 V u d G l 0 e S w w f S Z x d W 9 0 O y w m c X V v d D t T Z W N 0 a W 9 u M S 9 j b 3 V u d H J 5 X 3 B v c H V s Y X R p b 2 4 g K D I p L 0 F 1 d G 9 S Z W 1 v d m V k Q 2 9 s d W 1 u c z E u e 2 V u d G l 0 e U x h Y m V s L D F 9 J n F 1 b 3 Q 7 L C Z x d W 9 0 O 1 N l Y 3 R p b 2 4 x L 2 N v d W 5 0 c n l f c G 9 w d W x h d G l v b i A o M i k v Q X V 0 b 1 J l b W 9 2 Z W R D b 2 x 1 b W 5 z M S 5 7 Y 2 F 0 Z W d v c n k s M n 0 m c X V v d D s s J n F 1 b 3 Q 7 U 2 V j d G l v b j E v Y 2 9 1 b n R y e V 9 w b 3 B 1 b G F 0 a W 9 u I C g y K S 9 B d X R v U m V t b 3 Z l Z E N v b H V t b n M x L n t w c m 9 w Z X J 0 e S w z f S Z x d W 9 0 O y w m c X V v d D t T Z W N 0 a W 9 u M S 9 j b 3 V u d H J 5 X 3 B v c H V s Y X R p b 2 4 g K D I p L 0 F 1 d G 9 S Z W 1 v d m V k Q 2 9 s d W 1 u c z E u e 3 B y b 3 B l c n R 5 T G F i Z W w s N H 0 m c X V v d D s s J n F 1 b 3 Q 7 U 2 V j d G l v b j E v Y 2 9 1 b n R y e V 9 w b 3 B 1 b G F 0 a W 9 u I C g y K S 9 B d X R v U m V t b 3 Z l Z E N v b H V t b n M x L n t 2 Y W x 1 Z S w 1 f S Z x d W 9 0 O y w m c X V v d D t T Z W N 0 a W 9 u M S 9 j b 3 V u d H J 5 X 3 B v c H V s Y X R p b 2 4 g K D I p L 0 F 1 d G 9 S Z W 1 v d m V k Q 2 9 s d W 1 u c z E u e 3 V u a X Q s N n 0 m c X V v d D s s J n F 1 b 3 Q 7 U 2 V j d G l v b j E v Y 2 9 1 b n R y e V 9 w b 3 B 1 b G F 0 a W 9 u I C g y K S 9 B d X R v U m V t b 3 Z l Z E N v b H V t b n M x L n t z a X R l b G l u a 3 M s N 3 0 m c X V v d D s s J n F 1 b 3 Q 7 U 2 V j d G l v b j E v Y 2 9 1 b n R y e V 9 w b 3 B 1 b G F 0 a W 9 u I C g y K S 9 B d X R v U m V t b 3 Z l Z E N v b H V t b n M x L n t k Y X R l Q 3 J l Y X R l Z C w 4 f S Z x d W 9 0 O y w m c X V v d D t T Z W N 0 a W 9 u M S 9 j b 3 V u d H J 5 X 3 B v c H V s Y X R p b 2 4 g K D I p L 0 F 1 d G 9 S Z W 1 v d m V k Q 2 9 s d W 1 u c z E u e 2 R h d G V N b 2 R p Z m l l Z C w 5 f S Z x d W 9 0 O y w m c X V v d D t T Z W N 0 a W 9 u M S 9 j b 3 V u d H J 5 X 3 B v c H V s Y X R p b 2 4 g K D I p L 0 F 1 d G 9 S Z W 1 v d m V k Q 2 9 s d W 1 u c z E u e 3 R p b W V z d G F t c C w x M H 0 m c X V v d D s s J n F 1 b 3 Q 7 U 2 V j d G l v b j E v Y 2 9 1 b n R y e V 9 w b 3 B 1 b G F 0 a W 9 u I C g y K S 9 B d X R v U m V t b 3 Z l Z E N v b H V t b n M x L n t j b 2 5 0 a W 5 l b n R M Y W J l b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v d W 5 0 c n l f c G 9 w d W x h d G l v b i A o M i k v Q X V 0 b 1 J l b W 9 2 Z W R D b 2 x 1 b W 5 z M S 5 7 Z W 5 0 a X R 5 L D B 9 J n F 1 b 3 Q 7 L C Z x d W 9 0 O 1 N l Y 3 R p b 2 4 x L 2 N v d W 5 0 c n l f c G 9 w d W x h d G l v b i A o M i k v Q X V 0 b 1 J l b W 9 2 Z W R D b 2 x 1 b W 5 z M S 5 7 Z W 5 0 a X R 5 T G F i Z W w s M X 0 m c X V v d D s s J n F 1 b 3 Q 7 U 2 V j d G l v b j E v Y 2 9 1 b n R y e V 9 w b 3 B 1 b G F 0 a W 9 u I C g y K S 9 B d X R v U m V t b 3 Z l Z E N v b H V t b n M x L n t j Y X R l Z 2 9 y e S w y f S Z x d W 9 0 O y w m c X V v d D t T Z W N 0 a W 9 u M S 9 j b 3 V u d H J 5 X 3 B v c H V s Y X R p b 2 4 g K D I p L 0 F 1 d G 9 S Z W 1 v d m V k Q 2 9 s d W 1 u c z E u e 3 B y b 3 B l c n R 5 L D N 9 J n F 1 b 3 Q 7 L C Z x d W 9 0 O 1 N l Y 3 R p b 2 4 x L 2 N v d W 5 0 c n l f c G 9 w d W x h d G l v b i A o M i k v Q X V 0 b 1 J l b W 9 2 Z W R D b 2 x 1 b W 5 z M S 5 7 c H J v c G V y d H l M Y W J l b C w 0 f S Z x d W 9 0 O y w m c X V v d D t T Z W N 0 a W 9 u M S 9 j b 3 V u d H J 5 X 3 B v c H V s Y X R p b 2 4 g K D I p L 0 F 1 d G 9 S Z W 1 v d m V k Q 2 9 s d W 1 u c z E u e 3 Z h b H V l L D V 9 J n F 1 b 3 Q 7 L C Z x d W 9 0 O 1 N l Y 3 R p b 2 4 x L 2 N v d W 5 0 c n l f c G 9 w d W x h d G l v b i A o M i k v Q X V 0 b 1 J l b W 9 2 Z W R D b 2 x 1 b W 5 z M S 5 7 d W 5 p d C w 2 f S Z x d W 9 0 O y w m c X V v d D t T Z W N 0 a W 9 u M S 9 j b 3 V u d H J 5 X 3 B v c H V s Y X R p b 2 4 g K D I p L 0 F 1 d G 9 S Z W 1 v d m V k Q 2 9 s d W 1 u c z E u e 3 N p d G V s a W 5 r c y w 3 f S Z x d W 9 0 O y w m c X V v d D t T Z W N 0 a W 9 u M S 9 j b 3 V u d H J 5 X 3 B v c H V s Y X R p b 2 4 g K D I p L 0 F 1 d G 9 S Z W 1 v d m V k Q 2 9 s d W 1 u c z E u e 2 R h d G V D c m V h d G V k L D h 9 J n F 1 b 3 Q 7 L C Z x d W 9 0 O 1 N l Y 3 R p b 2 4 x L 2 N v d W 5 0 c n l f c G 9 w d W x h d G l v b i A o M i k v Q X V 0 b 1 J l b W 9 2 Z W R D b 2 x 1 b W 5 z M S 5 7 Z G F 0 Z U 1 v Z G l m a W V k L D l 9 J n F 1 b 3 Q 7 L C Z x d W 9 0 O 1 N l Y 3 R p b 2 4 x L 2 N v d W 5 0 c n l f c G 9 w d W x h d G l v b i A o M i k v Q X V 0 b 1 J l b W 9 2 Z W R D b 2 x 1 b W 5 z M S 5 7 d G l t Z X N 0 Y W 1 w L D E w f S Z x d W 9 0 O y w m c X V v d D t T Z W N 0 a W 9 u M S 9 j b 3 V u d H J 5 X 3 B v c H V s Y X R p b 2 4 g K D I p L 0 F 1 d G 9 S Z W 1 v d m V k Q 2 9 s d W 1 u c z E u e 2 N v b n R p b m V u d E x h Y m V s L D E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p d m V y X 2 x l b m d 0 a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D o w N T o 1 N S 4 1 N z E 5 O D Q 4 W i I g L z 4 8 R W 5 0 c n k g V H l w Z T 0 i R m l s b E N v b H V t b l R 5 c G V z I i B W Y W x 1 Z T 0 i c 0 J n W U d C Z 1 l E Q m d N R 0 J 3 P T 0 i I C 8 + P E V u d H J 5 I F R 5 c G U 9 I k Z p b G x D b 2 x 1 b W 5 O Y W 1 l c y I g V m F s d W U 9 I n N b J n F 1 b 3 Q 7 Z W 5 0 a X R 5 J n F 1 b 3 Q 7 L C Z x d W 9 0 O 2 V u d G l 0 e U x h Y m V s J n F 1 b 3 Q 7 L C Z x d W 9 0 O 2 N h d G V n b 3 J 5 J n F 1 b 3 Q 7 L C Z x d W 9 0 O 3 B y b 3 B l c n R 5 J n F 1 b 3 Q 7 L C Z x d W 9 0 O 3 B y b 3 B l c n R 5 T G F i Z W w m c X V v d D s s J n F 1 b 3 Q 7 d m F s d W U m c X V v d D s s J n F 1 b 3 Q 7 d W 5 p d E x h Y m V s J n F 1 b 3 Q 7 L C Z x d W 9 0 O 3 N p d G V s a W 5 r c y Z x d W 9 0 O y w m c X V v d D t k Y X R l Q 3 J l Y X R l Z C Z x d W 9 0 O y w m c X V v d D t k Y X R l T W 9 k a W Z p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J m Z T F k N 2 U t Y j M 5 N S 0 0 N z k 2 L T g 1 N z M t Z j I y Z T g 0 Y W U x M G F i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2 Z X J f b G V u Z 3 R o L 0 F 1 d G 9 S Z W 1 v d m V k Q 2 9 s d W 1 u c z E u e 2 V u d G l 0 e S w w f S Z x d W 9 0 O y w m c X V v d D t T Z W N 0 a W 9 u M S 9 y a X Z l c l 9 s Z W 5 n d G g v Q X V 0 b 1 J l b W 9 2 Z W R D b 2 x 1 b W 5 z M S 5 7 Z W 5 0 a X R 5 T G F i Z W w s M X 0 m c X V v d D s s J n F 1 b 3 Q 7 U 2 V j d G l v b j E v c m l 2 Z X J f b G V u Z 3 R o L 0 F 1 d G 9 S Z W 1 v d m V k Q 2 9 s d W 1 u c z E u e 2 N h d G V n b 3 J 5 L D J 9 J n F 1 b 3 Q 7 L C Z x d W 9 0 O 1 N l Y 3 R p b 2 4 x L 3 J p d m V y X 2 x l b m d 0 a C 9 B d X R v U m V t b 3 Z l Z E N v b H V t b n M x L n t w c m 9 w Z X J 0 e S w z f S Z x d W 9 0 O y w m c X V v d D t T Z W N 0 a W 9 u M S 9 y a X Z l c l 9 s Z W 5 n d G g v Q X V 0 b 1 J l b W 9 2 Z W R D b 2 x 1 b W 5 z M S 5 7 c H J v c G V y d H l M Y W J l b C w 0 f S Z x d W 9 0 O y w m c X V v d D t T Z W N 0 a W 9 u M S 9 y a X Z l c l 9 s Z W 5 n d G g v Q X V 0 b 1 J l b W 9 2 Z W R D b 2 x 1 b W 5 z M S 5 7 d m F s d W U s N X 0 m c X V v d D s s J n F 1 b 3 Q 7 U 2 V j d G l v b j E v c m l 2 Z X J f b G V u Z 3 R o L 0 F 1 d G 9 S Z W 1 v d m V k Q 2 9 s d W 1 u c z E u e 3 V u a X R M Y W J l b C w 2 f S Z x d W 9 0 O y w m c X V v d D t T Z W N 0 a W 9 u M S 9 y a X Z l c l 9 s Z W 5 n d G g v Q X V 0 b 1 J l b W 9 2 Z W R D b 2 x 1 b W 5 z M S 5 7 c 2 l 0 Z W x p b m t z L D d 9 J n F 1 b 3 Q 7 L C Z x d W 9 0 O 1 N l Y 3 R p b 2 4 x L 3 J p d m V y X 2 x l b m d 0 a C 9 B d X R v U m V t b 3 Z l Z E N v b H V t b n M x L n t k Y X R l Q 3 J l Y X R l Z C w 4 f S Z x d W 9 0 O y w m c X V v d D t T Z W N 0 a W 9 u M S 9 y a X Z l c l 9 s Z W 5 n d G g v Q X V 0 b 1 J l b W 9 2 Z W R D b 2 x 1 b W 5 z M S 5 7 Z G F 0 Z U 1 v Z G l m a W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a X Z l c l 9 s Z W 5 n d G g v Q X V 0 b 1 J l b W 9 2 Z W R D b 2 x 1 b W 5 z M S 5 7 Z W 5 0 a X R 5 L D B 9 J n F 1 b 3 Q 7 L C Z x d W 9 0 O 1 N l Y 3 R p b 2 4 x L 3 J p d m V y X 2 x l b m d 0 a C 9 B d X R v U m V t b 3 Z l Z E N v b H V t b n M x L n t l b n R p d H l M Y W J l b C w x f S Z x d W 9 0 O y w m c X V v d D t T Z W N 0 a W 9 u M S 9 y a X Z l c l 9 s Z W 5 n d G g v Q X V 0 b 1 J l b W 9 2 Z W R D b 2 x 1 b W 5 z M S 5 7 Y 2 F 0 Z W d v c n k s M n 0 m c X V v d D s s J n F 1 b 3 Q 7 U 2 V j d G l v b j E v c m l 2 Z X J f b G V u Z 3 R o L 0 F 1 d G 9 S Z W 1 v d m V k Q 2 9 s d W 1 u c z E u e 3 B y b 3 B l c n R 5 L D N 9 J n F 1 b 3 Q 7 L C Z x d W 9 0 O 1 N l Y 3 R p b 2 4 x L 3 J p d m V y X 2 x l b m d 0 a C 9 B d X R v U m V t b 3 Z l Z E N v b H V t b n M x L n t w c m 9 w Z X J 0 e U x h Y m V s L D R 9 J n F 1 b 3 Q 7 L C Z x d W 9 0 O 1 N l Y 3 R p b 2 4 x L 3 J p d m V y X 2 x l b m d 0 a C 9 B d X R v U m V t b 3 Z l Z E N v b H V t b n M x L n t 2 Y W x 1 Z S w 1 f S Z x d W 9 0 O y w m c X V v d D t T Z W N 0 a W 9 u M S 9 y a X Z l c l 9 s Z W 5 n d G g v Q X V 0 b 1 J l b W 9 2 Z W R D b 2 x 1 b W 5 z M S 5 7 d W 5 p d E x h Y m V s L D Z 9 J n F 1 b 3 Q 7 L C Z x d W 9 0 O 1 N l Y 3 R p b 2 4 x L 3 J p d m V y X 2 x l b m d 0 a C 9 B d X R v U m V t b 3 Z l Z E N v b H V t b n M x L n t z a X R l b G l u a 3 M s N 3 0 m c X V v d D s s J n F 1 b 3 Q 7 U 2 V j d G l v b j E v c m l 2 Z X J f b G V u Z 3 R o L 0 F 1 d G 9 S Z W 1 v d m V k Q 2 9 s d W 1 u c z E u e 2 R h d G V D c m V h d G V k L D h 9 J n F 1 b 3 Q 7 L C Z x d W 9 0 O 1 N l Y 3 R p b 2 4 x L 3 J p d m V y X 2 x l b m d 0 a C 9 B d X R v U m V t b 3 Z l Z E N v b H V t b n M x L n t k Y X R l T W 9 k a W Z p Z W Q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V u d G F p b l 9 o Z W l n a H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Q 6 M z I 6 M D Y u N T I 0 N D M z N 1 o i I C 8 + P E V u d H J 5 I F R 5 c G U 9 I k Z p b G x D b 2 x 1 b W 5 U e X B l c y I g V m F s d W U 9 I n N C Z 1 l H Q m d Z R E J n T U g i I C 8 + P E V u d H J 5 I F R 5 c G U 9 I k Z p b G x D b 2 x 1 b W 5 O Y W 1 l c y I g V m F s d W U 9 I n N b J n F 1 b 3 Q 7 Z W 5 0 a X R 5 J n F 1 b 3 Q 7 L C Z x d W 9 0 O 2 V u d G l 0 e U x h Y m V s J n F 1 b 3 Q 7 L C Z x d W 9 0 O 2 N h d G V n b 3 J 5 J n F 1 b 3 Q 7 L C Z x d W 9 0 O 3 B y b 3 B l c n R 5 J n F 1 b 3 Q 7 L C Z x d W 9 0 O 3 B y b 3 B l c n R 5 T G F i Z W w m c X V v d D s s J n F 1 b 3 Q 7 d m F s d W U m c X V v d D s s J n F 1 b 3 Q 7 d W 5 p d E x h Y m V s J n F 1 b 3 Q 7 L C Z x d W 9 0 O 3 N p d G V s a W 5 r c y Z x d W 9 0 O y w m c X V v d D t k Y X R l T W 9 k a W Z p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B j Z m R h Z W U t O G E y O C 0 0 M T U 3 L T l m Z G E t N T E y N T M 4 Z D I w Z T g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u d G F p b l 9 o Z W l n a H Q v Q X V 0 b 1 J l b W 9 2 Z W R D b 2 x 1 b W 5 z M S 5 7 Z W 5 0 a X R 5 L D B 9 J n F 1 b 3 Q 7 L C Z x d W 9 0 O 1 N l Y 3 R p b 2 4 x L 2 1 v d W 5 0 Y W l u X 2 h l a W d o d C 9 B d X R v U m V t b 3 Z l Z E N v b H V t b n M x L n t l b n R p d H l M Y W J l b C w x f S Z x d W 9 0 O y w m c X V v d D t T Z W N 0 a W 9 u M S 9 t b 3 V u d G F p b l 9 o Z W l n a H Q v Q X V 0 b 1 J l b W 9 2 Z W R D b 2 x 1 b W 5 z M S 5 7 Y 2 F 0 Z W d v c n k s M n 0 m c X V v d D s s J n F 1 b 3 Q 7 U 2 V j d G l v b j E v b W 9 1 b n R h a W 5 f a G V p Z 2 h 0 L 0 F 1 d G 9 S Z W 1 v d m V k Q 2 9 s d W 1 u c z E u e 3 B y b 3 B l c n R 5 L D N 9 J n F 1 b 3 Q 7 L C Z x d W 9 0 O 1 N l Y 3 R p b 2 4 x L 2 1 v d W 5 0 Y W l u X 2 h l a W d o d C 9 B d X R v U m V t b 3 Z l Z E N v b H V t b n M x L n t w c m 9 w Z X J 0 e U x h Y m V s L D R 9 J n F 1 b 3 Q 7 L C Z x d W 9 0 O 1 N l Y 3 R p b 2 4 x L 2 1 v d W 5 0 Y W l u X 2 h l a W d o d C 9 B d X R v U m V t b 3 Z l Z E N v b H V t b n M x L n t 2 Y W x 1 Z S w 1 f S Z x d W 9 0 O y w m c X V v d D t T Z W N 0 a W 9 u M S 9 t b 3 V u d G F p b l 9 o Z W l n a H Q v Q X V 0 b 1 J l b W 9 2 Z W R D b 2 x 1 b W 5 z M S 5 7 d W 5 p d E x h Y m V s L D Z 9 J n F 1 b 3 Q 7 L C Z x d W 9 0 O 1 N l Y 3 R p b 2 4 x L 2 1 v d W 5 0 Y W l u X 2 h l a W d o d C 9 B d X R v U m V t b 3 Z l Z E N v b H V t b n M x L n t z a X R l b G l u a 3 M s N 3 0 m c X V v d D s s J n F 1 b 3 Q 7 U 2 V j d G l v b j E v b W 9 1 b n R h a W 5 f a G V p Z 2 h 0 L 0 F 1 d G 9 S Z W 1 v d m V k Q 2 9 s d W 1 u c z E u e 2 R h d G V N b 2 R p Z m l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b 3 V u d G F p b l 9 o Z W l n a H Q v Q X V 0 b 1 J l b W 9 2 Z W R D b 2 x 1 b W 5 z M S 5 7 Z W 5 0 a X R 5 L D B 9 J n F 1 b 3 Q 7 L C Z x d W 9 0 O 1 N l Y 3 R p b 2 4 x L 2 1 v d W 5 0 Y W l u X 2 h l a W d o d C 9 B d X R v U m V t b 3 Z l Z E N v b H V t b n M x L n t l b n R p d H l M Y W J l b C w x f S Z x d W 9 0 O y w m c X V v d D t T Z W N 0 a W 9 u M S 9 t b 3 V u d G F p b l 9 o Z W l n a H Q v Q X V 0 b 1 J l b W 9 2 Z W R D b 2 x 1 b W 5 z M S 5 7 Y 2 F 0 Z W d v c n k s M n 0 m c X V v d D s s J n F 1 b 3 Q 7 U 2 V j d G l v b j E v b W 9 1 b n R h a W 5 f a G V p Z 2 h 0 L 0 F 1 d G 9 S Z W 1 v d m V k Q 2 9 s d W 1 u c z E u e 3 B y b 3 B l c n R 5 L D N 9 J n F 1 b 3 Q 7 L C Z x d W 9 0 O 1 N l Y 3 R p b 2 4 x L 2 1 v d W 5 0 Y W l u X 2 h l a W d o d C 9 B d X R v U m V t b 3 Z l Z E N v b H V t b n M x L n t w c m 9 w Z X J 0 e U x h Y m V s L D R 9 J n F 1 b 3 Q 7 L C Z x d W 9 0 O 1 N l Y 3 R p b 2 4 x L 2 1 v d W 5 0 Y W l u X 2 h l a W d o d C 9 B d X R v U m V t b 3 Z l Z E N v b H V t b n M x L n t 2 Y W x 1 Z S w 1 f S Z x d W 9 0 O y w m c X V v d D t T Z W N 0 a W 9 u M S 9 t b 3 V u d G F p b l 9 o Z W l n a H Q v Q X V 0 b 1 J l b W 9 2 Z W R D b 2 x 1 b W 5 z M S 5 7 d W 5 p d E x h Y m V s L D Z 9 J n F 1 b 3 Q 7 L C Z x d W 9 0 O 1 N l Y 3 R p b 2 4 x L 2 1 v d W 5 0 Y W l u X 2 h l a W d o d C 9 B d X R v U m V t b 3 Z l Z E N v b H V t b n M x L n t z a X R l b G l u a 3 M s N 3 0 m c X V v d D s s J n F 1 b 3 Q 7 U 2 V j d G l v b j E v b W 9 1 b n R h a W 5 f a G V p Z 2 h 0 L 0 F 1 d G 9 S Z W 1 v d m V k Q 2 9 s d W 1 u c z E u e 2 R h d G V N b 2 R p Z m l l Z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d W 5 0 Y W l u X 2 h l a W d o d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D o 0 M D o y N S 4 5 M j k z O T E 0 W i I g L z 4 8 R W 5 0 c n k g V H l w Z T 0 i R m l s b E N v b H V t b l R 5 c G V z I i B W Y W x 1 Z T 0 i c 0 J n W U d C Z 1 l E Q m d N S E J n P T 0 i I C 8 + P E V u d H J 5 I F R 5 c G U 9 I k Z p b G x D b 2 x 1 b W 5 O Y W 1 l c y I g V m F s d W U 9 I n N b J n F 1 b 3 Q 7 Z W 5 0 a X R 5 J n F 1 b 3 Q 7 L C Z x d W 9 0 O 2 V u d G l 0 e U x h Y m V s J n F 1 b 3 Q 7 L C Z x d W 9 0 O 2 N h d G V n b 3 J 5 J n F 1 b 3 Q 7 L C Z x d W 9 0 O 3 B y b 3 B l c n R 5 J n F 1 b 3 Q 7 L C Z x d W 9 0 O 3 B y b 3 B l c n R 5 T G F i Z W w m c X V v d D s s J n F 1 b 3 Q 7 d m F s d W U m c X V v d D s s J n F 1 b 3 Q 7 d W 5 p d E x h Y m V s J n F 1 b 3 Q 7 L C Z x d W 9 0 O 3 N p d G V s a W 5 r c y Z x d W 9 0 O y w m c X V v d D t k Y X R l T W 9 k a W Z p Z W Q m c X V v d D s s J n F 1 b 3 Q 7 Z G F 0 Z U N y Z W F 0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G R k Z W J h N j A t M T B k N y 0 0 Z T k 3 L T k 4 M W Y t Y z Y 2 O T k y N m F h N z g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1 b n R h a W 5 f a G V p Z 2 h 0 I C g y K S 9 B d X R v U m V t b 3 Z l Z E N v b H V t b n M x L n t l b n R p d H k s M H 0 m c X V v d D s s J n F 1 b 3 Q 7 U 2 V j d G l v b j E v b W 9 1 b n R h a W 5 f a G V p Z 2 h 0 I C g y K S 9 B d X R v U m V t b 3 Z l Z E N v b H V t b n M x L n t l b n R p d H l M Y W J l b C w x f S Z x d W 9 0 O y w m c X V v d D t T Z W N 0 a W 9 u M S 9 t b 3 V u d G F p b l 9 o Z W l n a H Q g K D I p L 0 F 1 d G 9 S Z W 1 v d m V k Q 2 9 s d W 1 u c z E u e 2 N h d G V n b 3 J 5 L D J 9 J n F 1 b 3 Q 7 L C Z x d W 9 0 O 1 N l Y 3 R p b 2 4 x L 2 1 v d W 5 0 Y W l u X 2 h l a W d o d C A o M i k v Q X V 0 b 1 J l b W 9 2 Z W R D b 2 x 1 b W 5 z M S 5 7 c H J v c G V y d H k s M 3 0 m c X V v d D s s J n F 1 b 3 Q 7 U 2 V j d G l v b j E v b W 9 1 b n R h a W 5 f a G V p Z 2 h 0 I C g y K S 9 B d X R v U m V t b 3 Z l Z E N v b H V t b n M x L n t w c m 9 w Z X J 0 e U x h Y m V s L D R 9 J n F 1 b 3 Q 7 L C Z x d W 9 0 O 1 N l Y 3 R p b 2 4 x L 2 1 v d W 5 0 Y W l u X 2 h l a W d o d C A o M i k v Q X V 0 b 1 J l b W 9 2 Z W R D b 2 x 1 b W 5 z M S 5 7 d m F s d W U s N X 0 m c X V v d D s s J n F 1 b 3 Q 7 U 2 V j d G l v b j E v b W 9 1 b n R h a W 5 f a G V p Z 2 h 0 I C g y K S 9 B d X R v U m V t b 3 Z l Z E N v b H V t b n M x L n t 1 b m l 0 T G F i Z W w s N n 0 m c X V v d D s s J n F 1 b 3 Q 7 U 2 V j d G l v b j E v b W 9 1 b n R h a W 5 f a G V p Z 2 h 0 I C g y K S 9 B d X R v U m V t b 3 Z l Z E N v b H V t b n M x L n t z a X R l b G l u a 3 M s N 3 0 m c X V v d D s s J n F 1 b 3 Q 7 U 2 V j d G l v b j E v b W 9 1 b n R h a W 5 f a G V p Z 2 h 0 I C g y K S 9 B d X R v U m V t b 3 Z l Z E N v b H V t b n M x L n t k Y X R l T W 9 k a W Z p Z W Q s O H 0 m c X V v d D s s J n F 1 b 3 Q 7 U 2 V j d G l v b j E v b W 9 1 b n R h a W 5 f a G V p Z 2 h 0 I C g y K S 9 B d X R v U m V t b 3 Z l Z E N v b H V t b n M x L n t k Y X R l Q 3 J l Y X R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9 1 b n R h a W 5 f a G V p Z 2 h 0 I C g y K S 9 B d X R v U m V t b 3 Z l Z E N v b H V t b n M x L n t l b n R p d H k s M H 0 m c X V v d D s s J n F 1 b 3 Q 7 U 2 V j d G l v b j E v b W 9 1 b n R h a W 5 f a G V p Z 2 h 0 I C g y K S 9 B d X R v U m V t b 3 Z l Z E N v b H V t b n M x L n t l b n R p d H l M Y W J l b C w x f S Z x d W 9 0 O y w m c X V v d D t T Z W N 0 a W 9 u M S 9 t b 3 V u d G F p b l 9 o Z W l n a H Q g K D I p L 0 F 1 d G 9 S Z W 1 v d m V k Q 2 9 s d W 1 u c z E u e 2 N h d G V n b 3 J 5 L D J 9 J n F 1 b 3 Q 7 L C Z x d W 9 0 O 1 N l Y 3 R p b 2 4 x L 2 1 v d W 5 0 Y W l u X 2 h l a W d o d C A o M i k v Q X V 0 b 1 J l b W 9 2 Z W R D b 2 x 1 b W 5 z M S 5 7 c H J v c G V y d H k s M 3 0 m c X V v d D s s J n F 1 b 3 Q 7 U 2 V j d G l v b j E v b W 9 1 b n R h a W 5 f a G V p Z 2 h 0 I C g y K S 9 B d X R v U m V t b 3 Z l Z E N v b H V t b n M x L n t w c m 9 w Z X J 0 e U x h Y m V s L D R 9 J n F 1 b 3 Q 7 L C Z x d W 9 0 O 1 N l Y 3 R p b 2 4 x L 2 1 v d W 5 0 Y W l u X 2 h l a W d o d C A o M i k v Q X V 0 b 1 J l b W 9 2 Z W R D b 2 x 1 b W 5 z M S 5 7 d m F s d W U s N X 0 m c X V v d D s s J n F 1 b 3 Q 7 U 2 V j d G l v b j E v b W 9 1 b n R h a W 5 f a G V p Z 2 h 0 I C g y K S 9 B d X R v U m V t b 3 Z l Z E N v b H V t b n M x L n t 1 b m l 0 T G F i Z W w s N n 0 m c X V v d D s s J n F 1 b 3 Q 7 U 2 V j d G l v b j E v b W 9 1 b n R h a W 5 f a G V p Z 2 h 0 I C g y K S 9 B d X R v U m V t b 3 Z l Z E N v b H V t b n M x L n t z a X R l b G l u a 3 M s N 3 0 m c X V v d D s s J n F 1 b 3 Q 7 U 2 V j d G l v b j E v b W 9 1 b n R h a W 5 f a G V p Z 2 h 0 I C g y K S 9 B d X R v U m V t b 3 Z l Z E N v b H V t b n M x L n t k Y X R l T W 9 k a W Z p Z W Q s O H 0 m c X V v d D s s J n F 1 b 3 Q 7 U 2 V j d G l v b j E v b W 9 1 b n R h a W 5 f a G V p Z 2 h 0 I C g y K S 9 B d X R v U m V t b 3 Z l Z E N v b H V t b n M x L n t k Y X R l Q 3 J l Y X R l Z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a 2 V f Y X J l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D o 0 O D o y N i 4 1 N D Y 0 N j U 3 W i I g L z 4 8 R W 5 0 c n k g V H l w Z T 0 i R m l s b E N v b H V t b l R 5 c G V z I i B W Y W x 1 Z T 0 i c 0 J n W U d C Z 1 l E Q m d N R 0 J 3 P T 0 i I C 8 + P E V u d H J 5 I F R 5 c G U 9 I k Z p b G x D b 2 x 1 b W 5 O Y W 1 l c y I g V m F s d W U 9 I n N b J n F 1 b 3 Q 7 Z W 5 0 a X R 5 J n F 1 b 3 Q 7 L C Z x d W 9 0 O 2 V u d G l 0 e U x h Y m V s J n F 1 b 3 Q 7 L C Z x d W 9 0 O 2 N h d G V n b 3 J 5 J n F 1 b 3 Q 7 L C Z x d W 9 0 O 3 B y b 3 B l c n R 5 J n F 1 b 3 Q 7 L C Z x d W 9 0 O 3 B y b 3 B l c n R 5 T G F i Z W w m c X V v d D s s J n F 1 b 3 Q 7 d m F s d W U m c X V v d D s s J n F 1 b 3 Q 7 d W 5 p d E x h Y m V s J n F 1 b 3 Q 7 L C Z x d W 9 0 O 3 N p d G V s a W 5 r c y Z x d W 9 0 O y w m c X V v d D t k Y X R l Q 3 J l Y X R l Z C Z x d W 9 0 O y w m c X V v d D t k Y X R l T W 9 k a W Z p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V h M j d j N T U t Z T d k O S 0 0 Y z Q 4 L T g 0 Z W Q t Y j g 5 N T V k Y j B j M D g z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r Z V 9 h c m V h L 0 F 1 d G 9 S Z W 1 v d m V k Q 2 9 s d W 1 u c z E u e 2 V u d G l 0 e S w w f S Z x d W 9 0 O y w m c X V v d D t T Z W N 0 a W 9 u M S 9 s Y W t l X 2 F y Z W E v Q X V 0 b 1 J l b W 9 2 Z W R D b 2 x 1 b W 5 z M S 5 7 Z W 5 0 a X R 5 T G F i Z W w s M X 0 m c X V v d D s s J n F 1 b 3 Q 7 U 2 V j d G l v b j E v b G F r Z V 9 h c m V h L 0 F 1 d G 9 S Z W 1 v d m V k Q 2 9 s d W 1 u c z E u e 2 N h d G V n b 3 J 5 L D J 9 J n F 1 b 3 Q 7 L C Z x d W 9 0 O 1 N l Y 3 R p b 2 4 x L 2 x h a 2 V f Y X J l Y S 9 B d X R v U m V t b 3 Z l Z E N v b H V t b n M x L n t w c m 9 w Z X J 0 e S w z f S Z x d W 9 0 O y w m c X V v d D t T Z W N 0 a W 9 u M S 9 s Y W t l X 2 F y Z W E v Q X V 0 b 1 J l b W 9 2 Z W R D b 2 x 1 b W 5 z M S 5 7 c H J v c G V y d H l M Y W J l b C w 0 f S Z x d W 9 0 O y w m c X V v d D t T Z W N 0 a W 9 u M S 9 s Y W t l X 2 F y Z W E v Q X V 0 b 1 J l b W 9 2 Z W R D b 2 x 1 b W 5 z M S 5 7 d m F s d W U s N X 0 m c X V v d D s s J n F 1 b 3 Q 7 U 2 V j d G l v b j E v b G F r Z V 9 h c m V h L 0 F 1 d G 9 S Z W 1 v d m V k Q 2 9 s d W 1 u c z E u e 3 V u a X R M Y W J l b C w 2 f S Z x d W 9 0 O y w m c X V v d D t T Z W N 0 a W 9 u M S 9 s Y W t l X 2 F y Z W E v Q X V 0 b 1 J l b W 9 2 Z W R D b 2 x 1 b W 5 z M S 5 7 c 2 l 0 Z W x p b m t z L D d 9 J n F 1 b 3 Q 7 L C Z x d W 9 0 O 1 N l Y 3 R p b 2 4 x L 2 x h a 2 V f Y X J l Y S 9 B d X R v U m V t b 3 Z l Z E N v b H V t b n M x L n t k Y X R l Q 3 J l Y X R l Z C w 4 f S Z x d W 9 0 O y w m c X V v d D t T Z W N 0 a W 9 u M S 9 s Y W t l X 2 F y Z W E v Q X V 0 b 1 J l b W 9 2 Z W R D b 2 x 1 b W 5 z M S 5 7 Z G F 0 Z U 1 v Z G l m a W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Y W t l X 2 F y Z W E v Q X V 0 b 1 J l b W 9 2 Z W R D b 2 x 1 b W 5 z M S 5 7 Z W 5 0 a X R 5 L D B 9 J n F 1 b 3 Q 7 L C Z x d W 9 0 O 1 N l Y 3 R p b 2 4 x L 2 x h a 2 V f Y X J l Y S 9 B d X R v U m V t b 3 Z l Z E N v b H V t b n M x L n t l b n R p d H l M Y W J l b C w x f S Z x d W 9 0 O y w m c X V v d D t T Z W N 0 a W 9 u M S 9 s Y W t l X 2 F y Z W E v Q X V 0 b 1 J l b W 9 2 Z W R D b 2 x 1 b W 5 z M S 5 7 Y 2 F 0 Z W d v c n k s M n 0 m c X V v d D s s J n F 1 b 3 Q 7 U 2 V j d G l v b j E v b G F r Z V 9 h c m V h L 0 F 1 d G 9 S Z W 1 v d m V k Q 2 9 s d W 1 u c z E u e 3 B y b 3 B l c n R 5 L D N 9 J n F 1 b 3 Q 7 L C Z x d W 9 0 O 1 N l Y 3 R p b 2 4 x L 2 x h a 2 V f Y X J l Y S 9 B d X R v U m V t b 3 Z l Z E N v b H V t b n M x L n t w c m 9 w Z X J 0 e U x h Y m V s L D R 9 J n F 1 b 3 Q 7 L C Z x d W 9 0 O 1 N l Y 3 R p b 2 4 x L 2 x h a 2 V f Y X J l Y S 9 B d X R v U m V t b 3 Z l Z E N v b H V t b n M x L n t 2 Y W x 1 Z S w 1 f S Z x d W 9 0 O y w m c X V v d D t T Z W N 0 a W 9 u M S 9 s Y W t l X 2 F y Z W E v Q X V 0 b 1 J l b W 9 2 Z W R D b 2 x 1 b W 5 z M S 5 7 d W 5 p d E x h Y m V s L D Z 9 J n F 1 b 3 Q 7 L C Z x d W 9 0 O 1 N l Y 3 R p b 2 4 x L 2 x h a 2 V f Y X J l Y S 9 B d X R v U m V t b 3 Z l Z E N v b H V t b n M x L n t z a X R l b G l u a 3 M s N 3 0 m c X V v d D s s J n F 1 b 3 Q 7 U 2 V j d G l v b j E v b G F r Z V 9 h c m V h L 0 F 1 d G 9 S Z W 1 v d m V k Q 2 9 s d W 1 u c z E u e 2 R h d G V D c m V h d G V k L D h 9 J n F 1 b 3 Q 7 L C Z x d W 9 0 O 1 N l Y 3 R p b 2 4 x L 2 x h a 2 V f Y X J l Y S 9 B d X R v U m V t b 3 Z l Z E N v b H V t b n M x L n t k Y X R l T W 9 k a W Z p Z W Q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W t l X 2 F y Z W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D o 1 M j o w N S 4 w N j Q z N j M 1 W i I g L z 4 8 R W 5 0 c n k g V H l w Z T 0 i R m l s b E N v b H V t b l R 5 c G V z I i B W Y W x 1 Z T 0 i c 0 J n W U d C Z 1 l E Q m d N S E J n W T 0 i I C 8 + P E V u d H J 5 I F R 5 c G U 9 I k Z p b G x D b 2 x 1 b W 5 O Y W 1 l c y I g V m F s d W U 9 I n N b J n F 1 b 3 Q 7 Z W 5 0 a X R 5 J n F 1 b 3 Q 7 L C Z x d W 9 0 O 2 V u d G l 0 e U x h Y m V s J n F 1 b 3 Q 7 L C Z x d W 9 0 O 2 N h d G V n b 3 J 5 J n F 1 b 3 Q 7 L C Z x d W 9 0 O 3 B y b 3 B l c n R 5 J n F 1 b 3 Q 7 L C Z x d W 9 0 O 3 B y b 3 B l c n R 5 T G F i Z W w m c X V v d D s s J n F 1 b 3 Q 7 d m F s d W U m c X V v d D s s J n F 1 b 3 Q 7 d W 5 p d E x h Y m V s J n F 1 b 3 Q 7 L C Z x d W 9 0 O 3 N p d G V s a W 5 r c y Z x d W 9 0 O y w m c X V v d D t k Y X R l T W 9 k a W Z p Z W Q m c X V v d D s s J n F 1 b 3 Q 7 Z G F 0 Z U N y Z W F 0 Z W Q m c X V v d D s s J n F 1 b 3 Q 7 Z W 5 0 a X R 5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Y m N j N W U w N y 1 k Z W U y L T Q 0 Z D g t Y m I 4 Y y 0 y N m I z Z j U 3 Y j d j Z j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t l X 2 F y Z W E g K D I p L 0 F 1 d G 9 S Z W 1 v d m V k Q 2 9 s d W 1 u c z E u e 2 V u d G l 0 e S w w f S Z x d W 9 0 O y w m c X V v d D t T Z W N 0 a W 9 u M S 9 s Y W t l X 2 F y Z W E g K D I p L 0 F 1 d G 9 S Z W 1 v d m V k Q 2 9 s d W 1 u c z E u e 2 V u d G l 0 e U x h Y m V s L D F 9 J n F 1 b 3 Q 7 L C Z x d W 9 0 O 1 N l Y 3 R p b 2 4 x L 2 x h a 2 V f Y X J l Y S A o M i k v Q X V 0 b 1 J l b W 9 2 Z W R D b 2 x 1 b W 5 z M S 5 7 Y 2 F 0 Z W d v c n k s M n 0 m c X V v d D s s J n F 1 b 3 Q 7 U 2 V j d G l v b j E v b G F r Z V 9 h c m V h I C g y K S 9 B d X R v U m V t b 3 Z l Z E N v b H V t b n M x L n t w c m 9 w Z X J 0 e S w z f S Z x d W 9 0 O y w m c X V v d D t T Z W N 0 a W 9 u M S 9 s Y W t l X 2 F y Z W E g K D I p L 0 F 1 d G 9 S Z W 1 v d m V k Q 2 9 s d W 1 u c z E u e 3 B y b 3 B l c n R 5 T G F i Z W w s N H 0 m c X V v d D s s J n F 1 b 3 Q 7 U 2 V j d G l v b j E v b G F r Z V 9 h c m V h I C g y K S 9 B d X R v U m V t b 3 Z l Z E N v b H V t b n M x L n t 2 Y W x 1 Z S w 1 f S Z x d W 9 0 O y w m c X V v d D t T Z W N 0 a W 9 u M S 9 s Y W t l X 2 F y Z W E g K D I p L 0 F 1 d G 9 S Z W 1 v d m V k Q 2 9 s d W 1 u c z E u e 3 V u a X R M Y W J l b C w 2 f S Z x d W 9 0 O y w m c X V v d D t T Z W N 0 a W 9 u M S 9 s Y W t l X 2 F y Z W E g K D I p L 0 F 1 d G 9 S Z W 1 v d m V k Q 2 9 s d W 1 u c z E u e 3 N p d G V s a W 5 r c y w 3 f S Z x d W 9 0 O y w m c X V v d D t T Z W N 0 a W 9 u M S 9 s Y W t l X 2 F y Z W E g K D I p L 0 F 1 d G 9 S Z W 1 v d m V k Q 2 9 s d W 1 u c z E u e 2 R h d G V N b 2 R p Z m l l Z C w 4 f S Z x d W 9 0 O y w m c X V v d D t T Z W N 0 a W 9 u M S 9 s Y W t l X 2 F y Z W E g K D I p L 0 F 1 d G 9 S Z W 1 v d m V k Q 2 9 s d W 1 u c z E u e 2 R h d G V D c m V h d G V k L D l 9 J n F 1 b 3 Q 7 L C Z x d W 9 0 O 1 N l Y 3 R p b 2 4 x L 2 x h a 2 V f Y X J l Y S A o M i k v Q X V 0 b 1 J l b W 9 2 Z W R D b 2 x 1 b W 5 z M S 5 7 Z W 5 0 a X R 5 V H l w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x h a 2 V f Y X J l Y S A o M i k v Q X V 0 b 1 J l b W 9 2 Z W R D b 2 x 1 b W 5 z M S 5 7 Z W 5 0 a X R 5 L D B 9 J n F 1 b 3 Q 7 L C Z x d W 9 0 O 1 N l Y 3 R p b 2 4 x L 2 x h a 2 V f Y X J l Y S A o M i k v Q X V 0 b 1 J l b W 9 2 Z W R D b 2 x 1 b W 5 z M S 5 7 Z W 5 0 a X R 5 T G F i Z W w s M X 0 m c X V v d D s s J n F 1 b 3 Q 7 U 2 V j d G l v b j E v b G F r Z V 9 h c m V h I C g y K S 9 B d X R v U m V t b 3 Z l Z E N v b H V t b n M x L n t j Y X R l Z 2 9 y e S w y f S Z x d W 9 0 O y w m c X V v d D t T Z W N 0 a W 9 u M S 9 s Y W t l X 2 F y Z W E g K D I p L 0 F 1 d G 9 S Z W 1 v d m V k Q 2 9 s d W 1 u c z E u e 3 B y b 3 B l c n R 5 L D N 9 J n F 1 b 3 Q 7 L C Z x d W 9 0 O 1 N l Y 3 R p b 2 4 x L 2 x h a 2 V f Y X J l Y S A o M i k v Q X V 0 b 1 J l b W 9 2 Z W R D b 2 x 1 b W 5 z M S 5 7 c H J v c G V y d H l M Y W J l b C w 0 f S Z x d W 9 0 O y w m c X V v d D t T Z W N 0 a W 9 u M S 9 s Y W t l X 2 F y Z W E g K D I p L 0 F 1 d G 9 S Z W 1 v d m V k Q 2 9 s d W 1 u c z E u e 3 Z h b H V l L D V 9 J n F 1 b 3 Q 7 L C Z x d W 9 0 O 1 N l Y 3 R p b 2 4 x L 2 x h a 2 V f Y X J l Y S A o M i k v Q X V 0 b 1 J l b W 9 2 Z W R D b 2 x 1 b W 5 z M S 5 7 d W 5 p d E x h Y m V s L D Z 9 J n F 1 b 3 Q 7 L C Z x d W 9 0 O 1 N l Y 3 R p b 2 4 x L 2 x h a 2 V f Y X J l Y S A o M i k v Q X V 0 b 1 J l b W 9 2 Z W R D b 2 x 1 b W 5 z M S 5 7 c 2 l 0 Z W x p b m t z L D d 9 J n F 1 b 3 Q 7 L C Z x d W 9 0 O 1 N l Y 3 R p b 2 4 x L 2 x h a 2 V f Y X J l Y S A o M i k v Q X V 0 b 1 J l b W 9 2 Z W R D b 2 x 1 b W 5 z M S 5 7 Z G F 0 Z U 1 v Z G l m a W V k L D h 9 J n F 1 b 3 Q 7 L C Z x d W 9 0 O 1 N l Y 3 R p b 2 4 x L 2 x h a 2 V f Y X J l Y S A o M i k v Q X V 0 b 1 J l b W 9 2 Z W R D b 2 x 1 b W 5 z M S 5 7 Z G F 0 Z U N y Z W F 0 Z W Q s O X 0 m c X V v d D s s J n F 1 b 3 Q 7 U 2 V j d G l v b j E v b G F r Z V 9 h c m V h I C g y K S 9 B d X R v U m V t b 3 Z l Z E N v b H V t b n M x L n t l b n R p d H l U e X B l L D E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d W 5 0 Y W l u X 2 h l a W d o d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D o 1 N z o w N i 4 z M D c z M T E 3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h l Y z l h Z j c t Z T I z M C 0 0 M W Z m L T g x Y T E t Y z M z Z D U 3 M j R l O T k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1 b n R h a W 5 f a G V p Z 2 h 0 I C g z K S 9 B d X R v U m V t b 3 Z l Z E N v b H V t b n M x L n t D b 2 x 1 b W 4 x L D B 9 J n F 1 b 3 Q 7 L C Z x d W 9 0 O 1 N l Y 3 R p b 2 4 x L 2 1 v d W 5 0 Y W l u X 2 h l a W d o d C A o M y k v Q X V 0 b 1 J l b W 9 2 Z W R D b 2 x 1 b W 5 z M S 5 7 Q 2 9 s d W 1 u M i w x f S Z x d W 9 0 O y w m c X V v d D t T Z W N 0 a W 9 u M S 9 t b 3 V u d G F p b l 9 o Z W l n a H Q g K D M p L 0 F 1 d G 9 S Z W 1 v d m V k Q 2 9 s d W 1 u c z E u e 0 N v b H V t b j M s M n 0 m c X V v d D s s J n F 1 b 3 Q 7 U 2 V j d G l v b j E v b W 9 1 b n R h a W 5 f a G V p Z 2 h 0 I C g z K S 9 B d X R v U m V t b 3 Z l Z E N v b H V t b n M x L n t D b 2 x 1 b W 4 0 L D N 9 J n F 1 b 3 Q 7 L C Z x d W 9 0 O 1 N l Y 3 R p b 2 4 x L 2 1 v d W 5 0 Y W l u X 2 h l a W d o d C A o M y k v Q X V 0 b 1 J l b W 9 2 Z W R D b 2 x 1 b W 5 z M S 5 7 Q 2 9 s d W 1 u N S w 0 f S Z x d W 9 0 O y w m c X V v d D t T Z W N 0 a W 9 u M S 9 t b 3 V u d G F p b l 9 o Z W l n a H Q g K D M p L 0 F 1 d G 9 S Z W 1 v d m V k Q 2 9 s d W 1 u c z E u e 0 N v b H V t b j Y s N X 0 m c X V v d D s s J n F 1 b 3 Q 7 U 2 V j d G l v b j E v b W 9 1 b n R h a W 5 f a G V p Z 2 h 0 I C g z K S 9 B d X R v U m V t b 3 Z l Z E N v b H V t b n M x L n t D b 2 x 1 b W 4 3 L D Z 9 J n F 1 b 3 Q 7 L C Z x d W 9 0 O 1 N l Y 3 R p b 2 4 x L 2 1 v d W 5 0 Y W l u X 2 h l a W d o d C A o M y k v Q X V 0 b 1 J l b W 9 2 Z W R D b 2 x 1 b W 5 z M S 5 7 Q 2 9 s d W 1 u O C w 3 f S Z x d W 9 0 O y w m c X V v d D t T Z W N 0 a W 9 u M S 9 t b 3 V u d G F p b l 9 o Z W l n a H Q g K D M p L 0 F 1 d G 9 S Z W 1 v d m V k Q 2 9 s d W 1 u c z E u e 0 N v b H V t b j k s O H 0 m c X V v d D s s J n F 1 b 3 Q 7 U 2 V j d G l v b j E v b W 9 1 b n R h a W 5 f a G V p Z 2 h 0 I C g z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9 1 b n R h a W 5 f a G V p Z 2 h 0 I C g z K S 9 B d X R v U m V t b 3 Z l Z E N v b H V t b n M x L n t D b 2 x 1 b W 4 x L D B 9 J n F 1 b 3 Q 7 L C Z x d W 9 0 O 1 N l Y 3 R p b 2 4 x L 2 1 v d W 5 0 Y W l u X 2 h l a W d o d C A o M y k v Q X V 0 b 1 J l b W 9 2 Z W R D b 2 x 1 b W 5 z M S 5 7 Q 2 9 s d W 1 u M i w x f S Z x d W 9 0 O y w m c X V v d D t T Z W N 0 a W 9 u M S 9 t b 3 V u d G F p b l 9 o Z W l n a H Q g K D M p L 0 F 1 d G 9 S Z W 1 v d m V k Q 2 9 s d W 1 u c z E u e 0 N v b H V t b j M s M n 0 m c X V v d D s s J n F 1 b 3 Q 7 U 2 V j d G l v b j E v b W 9 1 b n R h a W 5 f a G V p Z 2 h 0 I C g z K S 9 B d X R v U m V t b 3 Z l Z E N v b H V t b n M x L n t D b 2 x 1 b W 4 0 L D N 9 J n F 1 b 3 Q 7 L C Z x d W 9 0 O 1 N l Y 3 R p b 2 4 x L 2 1 v d W 5 0 Y W l u X 2 h l a W d o d C A o M y k v Q X V 0 b 1 J l b W 9 2 Z W R D b 2 x 1 b W 5 z M S 5 7 Q 2 9 s d W 1 u N S w 0 f S Z x d W 9 0 O y w m c X V v d D t T Z W N 0 a W 9 u M S 9 t b 3 V u d G F p b l 9 o Z W l n a H Q g K D M p L 0 F 1 d G 9 S Z W 1 v d m V k Q 2 9 s d W 1 u c z E u e 0 N v b H V t b j Y s N X 0 m c X V v d D s s J n F 1 b 3 Q 7 U 2 V j d G l v b j E v b W 9 1 b n R h a W 5 f a G V p Z 2 h 0 I C g z K S 9 B d X R v U m V t b 3 Z l Z E N v b H V t b n M x L n t D b 2 x 1 b W 4 3 L D Z 9 J n F 1 b 3 Q 7 L C Z x d W 9 0 O 1 N l Y 3 R p b 2 4 x L 2 1 v d W 5 0 Y W l u X 2 h l a W d o d C A o M y k v Q X V 0 b 1 J l b W 9 2 Z W R D b 2 x 1 b W 5 z M S 5 7 Q 2 9 s d W 1 u O C w 3 f S Z x d W 9 0 O y w m c X V v d D t T Z W N 0 a W 9 u M S 9 t b 3 V u d G F p b l 9 o Z W l n a H Q g K D M p L 0 F 1 d G 9 S Z W 1 v d m V k Q 2 9 s d W 1 u c z E u e 0 N v b H V t b j k s O H 0 m c X V v d D s s J n F 1 b 3 Q 7 U 2 V j d G l v b j E v b W 9 1 b n R h a W 5 f a G V p Z 2 h 0 I C g z K S 9 B d X R v U m V t b 3 Z l Z E N v b H V t b n M x L n t D b 2 x 1 b W 4 x M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d W 5 0 Y W l u X 2 h l a W d o d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D o 1 N z o z O S 4 x O T E 2 N T Q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F j N T M 3 Z j c t M 2 Q 0 N S 0 0 O G E 2 L T h j Z D E t N j U 4 M W Q 1 M z d j N G J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1 b n R h a W 5 f a G V p Z 2 h 0 I C g 0 K S 9 B d X R v U m V t b 3 Z l Z E N v b H V t b n M x L n t D b 2 x 1 b W 4 x L D B 9 J n F 1 b 3 Q 7 L C Z x d W 9 0 O 1 N l Y 3 R p b 2 4 x L 2 1 v d W 5 0 Y W l u X 2 h l a W d o d C A o N C k v Q X V 0 b 1 J l b W 9 2 Z W R D b 2 x 1 b W 5 z M S 5 7 Q 2 9 s d W 1 u M i w x f S Z x d W 9 0 O y w m c X V v d D t T Z W N 0 a W 9 u M S 9 t b 3 V u d G F p b l 9 o Z W l n a H Q g K D Q p L 0 F 1 d G 9 S Z W 1 v d m V k Q 2 9 s d W 1 u c z E u e 0 N v b H V t b j M s M n 0 m c X V v d D s s J n F 1 b 3 Q 7 U 2 V j d G l v b j E v b W 9 1 b n R h a W 5 f a G V p Z 2 h 0 I C g 0 K S 9 B d X R v U m V t b 3 Z l Z E N v b H V t b n M x L n t D b 2 x 1 b W 4 0 L D N 9 J n F 1 b 3 Q 7 L C Z x d W 9 0 O 1 N l Y 3 R p b 2 4 x L 2 1 v d W 5 0 Y W l u X 2 h l a W d o d C A o N C k v Q X V 0 b 1 J l b W 9 2 Z W R D b 2 x 1 b W 5 z M S 5 7 Q 2 9 s d W 1 u N S w 0 f S Z x d W 9 0 O y w m c X V v d D t T Z W N 0 a W 9 u M S 9 t b 3 V u d G F p b l 9 o Z W l n a H Q g K D Q p L 0 F 1 d G 9 S Z W 1 v d m V k Q 2 9 s d W 1 u c z E u e 0 N v b H V t b j Y s N X 0 m c X V v d D s s J n F 1 b 3 Q 7 U 2 V j d G l v b j E v b W 9 1 b n R h a W 5 f a G V p Z 2 h 0 I C g 0 K S 9 B d X R v U m V t b 3 Z l Z E N v b H V t b n M x L n t D b 2 x 1 b W 4 3 L D Z 9 J n F 1 b 3 Q 7 L C Z x d W 9 0 O 1 N l Y 3 R p b 2 4 x L 2 1 v d W 5 0 Y W l u X 2 h l a W d o d C A o N C k v Q X V 0 b 1 J l b W 9 2 Z W R D b 2 x 1 b W 5 z M S 5 7 Q 2 9 s d W 1 u O C w 3 f S Z x d W 9 0 O y w m c X V v d D t T Z W N 0 a W 9 u M S 9 t b 3 V u d G F p b l 9 o Z W l n a H Q g K D Q p L 0 F 1 d G 9 S Z W 1 v d m V k Q 2 9 s d W 1 u c z E u e 0 N v b H V t b j k s O H 0 m c X V v d D s s J n F 1 b 3 Q 7 U 2 V j d G l v b j E v b W 9 1 b n R h a W 5 f a G V p Z 2 h 0 I C g 0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9 1 b n R h a W 5 f a G V p Z 2 h 0 I C g 0 K S 9 B d X R v U m V t b 3 Z l Z E N v b H V t b n M x L n t D b 2 x 1 b W 4 x L D B 9 J n F 1 b 3 Q 7 L C Z x d W 9 0 O 1 N l Y 3 R p b 2 4 x L 2 1 v d W 5 0 Y W l u X 2 h l a W d o d C A o N C k v Q X V 0 b 1 J l b W 9 2 Z W R D b 2 x 1 b W 5 z M S 5 7 Q 2 9 s d W 1 u M i w x f S Z x d W 9 0 O y w m c X V v d D t T Z W N 0 a W 9 u M S 9 t b 3 V u d G F p b l 9 o Z W l n a H Q g K D Q p L 0 F 1 d G 9 S Z W 1 v d m V k Q 2 9 s d W 1 u c z E u e 0 N v b H V t b j M s M n 0 m c X V v d D s s J n F 1 b 3 Q 7 U 2 V j d G l v b j E v b W 9 1 b n R h a W 5 f a G V p Z 2 h 0 I C g 0 K S 9 B d X R v U m V t b 3 Z l Z E N v b H V t b n M x L n t D b 2 x 1 b W 4 0 L D N 9 J n F 1 b 3 Q 7 L C Z x d W 9 0 O 1 N l Y 3 R p b 2 4 x L 2 1 v d W 5 0 Y W l u X 2 h l a W d o d C A o N C k v Q X V 0 b 1 J l b W 9 2 Z W R D b 2 x 1 b W 5 z M S 5 7 Q 2 9 s d W 1 u N S w 0 f S Z x d W 9 0 O y w m c X V v d D t T Z W N 0 a W 9 u M S 9 t b 3 V u d G F p b l 9 o Z W l n a H Q g K D Q p L 0 F 1 d G 9 S Z W 1 v d m V k Q 2 9 s d W 1 u c z E u e 0 N v b H V t b j Y s N X 0 m c X V v d D s s J n F 1 b 3 Q 7 U 2 V j d G l v b j E v b W 9 1 b n R h a W 5 f a G V p Z 2 h 0 I C g 0 K S 9 B d X R v U m V t b 3 Z l Z E N v b H V t b n M x L n t D b 2 x 1 b W 4 3 L D Z 9 J n F 1 b 3 Q 7 L C Z x d W 9 0 O 1 N l Y 3 R p b 2 4 x L 2 1 v d W 5 0 Y W l u X 2 h l a W d o d C A o N C k v Q X V 0 b 1 J l b W 9 2 Z W R D b 2 x 1 b W 5 z M S 5 7 Q 2 9 s d W 1 u O C w 3 f S Z x d W 9 0 O y w m c X V v d D t T Z W N 0 a W 9 u M S 9 t b 3 V u d G F p b l 9 o Z W l n a H Q g K D Q p L 0 F 1 d G 9 S Z W 1 v d m V k Q 2 9 s d W 1 u c z E u e 0 N v b H V t b j k s O H 0 m c X V v d D s s J n F 1 b 3 Q 7 U 2 V j d G l v b j E v b W 9 1 b n R h a W 5 f a G V p Z 2 h 0 I C g 0 K S 9 B d X R v U m V t b 3 Z l Z E N v b H V t b n M x L n t D b 2 x 1 b W 4 x M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p d m V y X 2 x l b m d 0 a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T o w M z o x N C 4 2 O D c x O D Q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Z h N j g y M m E t Z D c z Z i 0 0 M D F l L W I 4 Y z M t Z T V m Z T M 0 O D M 4 N G Z h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2 Z X J f b G V u Z 3 R o I C g y K S 9 B d X R v U m V t b 3 Z l Z E N v b H V t b n M x L n t D b 2 x 1 b W 4 x L D B 9 J n F 1 b 3 Q 7 L C Z x d W 9 0 O 1 N l Y 3 R p b 2 4 x L 3 J p d m V y X 2 x l b m d 0 a C A o M i k v Q X V 0 b 1 J l b W 9 2 Z W R D b 2 x 1 b W 5 z M S 5 7 Q 2 9 s d W 1 u M i w x f S Z x d W 9 0 O y w m c X V v d D t T Z W N 0 a W 9 u M S 9 y a X Z l c l 9 s Z W 5 n d G g g K D I p L 0 F 1 d G 9 S Z W 1 v d m V k Q 2 9 s d W 1 u c z E u e 0 N v b H V t b j M s M n 0 m c X V v d D s s J n F 1 b 3 Q 7 U 2 V j d G l v b j E v c m l 2 Z X J f b G V u Z 3 R o I C g y K S 9 B d X R v U m V t b 3 Z l Z E N v b H V t b n M x L n t D b 2 x 1 b W 4 0 L D N 9 J n F 1 b 3 Q 7 L C Z x d W 9 0 O 1 N l Y 3 R p b 2 4 x L 3 J p d m V y X 2 x l b m d 0 a C A o M i k v Q X V 0 b 1 J l b W 9 2 Z W R D b 2 x 1 b W 5 z M S 5 7 Q 2 9 s d W 1 u N S w 0 f S Z x d W 9 0 O y w m c X V v d D t T Z W N 0 a W 9 u M S 9 y a X Z l c l 9 s Z W 5 n d G g g K D I p L 0 F 1 d G 9 S Z W 1 v d m V k Q 2 9 s d W 1 u c z E u e 0 N v b H V t b j Y s N X 0 m c X V v d D s s J n F 1 b 3 Q 7 U 2 V j d G l v b j E v c m l 2 Z X J f b G V u Z 3 R o I C g y K S 9 B d X R v U m V t b 3 Z l Z E N v b H V t b n M x L n t D b 2 x 1 b W 4 3 L D Z 9 J n F 1 b 3 Q 7 L C Z x d W 9 0 O 1 N l Y 3 R p b 2 4 x L 3 J p d m V y X 2 x l b m d 0 a C A o M i k v Q X V 0 b 1 J l b W 9 2 Z W R D b 2 x 1 b W 5 z M S 5 7 Q 2 9 s d W 1 u O C w 3 f S Z x d W 9 0 O y w m c X V v d D t T Z W N 0 a W 9 u M S 9 y a X Z l c l 9 s Z W 5 n d G g g K D I p L 0 F 1 d G 9 S Z W 1 v d m V k Q 2 9 s d W 1 u c z E u e 0 N v b H V t b j k s O H 0 m c X V v d D s s J n F 1 b 3 Q 7 U 2 V j d G l v b j E v c m l 2 Z X J f b G V u Z 3 R o I C g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l 2 Z X J f b G V u Z 3 R o I C g y K S 9 B d X R v U m V t b 3 Z l Z E N v b H V t b n M x L n t D b 2 x 1 b W 4 x L D B 9 J n F 1 b 3 Q 7 L C Z x d W 9 0 O 1 N l Y 3 R p b 2 4 x L 3 J p d m V y X 2 x l b m d 0 a C A o M i k v Q X V 0 b 1 J l b W 9 2 Z W R D b 2 x 1 b W 5 z M S 5 7 Q 2 9 s d W 1 u M i w x f S Z x d W 9 0 O y w m c X V v d D t T Z W N 0 a W 9 u M S 9 y a X Z l c l 9 s Z W 5 n d G g g K D I p L 0 F 1 d G 9 S Z W 1 v d m V k Q 2 9 s d W 1 u c z E u e 0 N v b H V t b j M s M n 0 m c X V v d D s s J n F 1 b 3 Q 7 U 2 V j d G l v b j E v c m l 2 Z X J f b G V u Z 3 R o I C g y K S 9 B d X R v U m V t b 3 Z l Z E N v b H V t b n M x L n t D b 2 x 1 b W 4 0 L D N 9 J n F 1 b 3 Q 7 L C Z x d W 9 0 O 1 N l Y 3 R p b 2 4 x L 3 J p d m V y X 2 x l b m d 0 a C A o M i k v Q X V 0 b 1 J l b W 9 2 Z W R D b 2 x 1 b W 5 z M S 5 7 Q 2 9 s d W 1 u N S w 0 f S Z x d W 9 0 O y w m c X V v d D t T Z W N 0 a W 9 u M S 9 y a X Z l c l 9 s Z W 5 n d G g g K D I p L 0 F 1 d G 9 S Z W 1 v d m V k Q 2 9 s d W 1 u c z E u e 0 N v b H V t b j Y s N X 0 m c X V v d D s s J n F 1 b 3 Q 7 U 2 V j d G l v b j E v c m l 2 Z X J f b G V u Z 3 R o I C g y K S 9 B d X R v U m V t b 3 Z l Z E N v b H V t b n M x L n t D b 2 x 1 b W 4 3 L D Z 9 J n F 1 b 3 Q 7 L C Z x d W 9 0 O 1 N l Y 3 R p b 2 4 x L 3 J p d m V y X 2 x l b m d 0 a C A o M i k v Q X V 0 b 1 J l b W 9 2 Z W R D b 2 x 1 b W 5 z M S 5 7 Q 2 9 s d W 1 u O C w 3 f S Z x d W 9 0 O y w m c X V v d D t T Z W N 0 a W 9 u M S 9 y a X Z l c l 9 s Z W 5 n d G g g K D I p L 0 F 1 d G 9 S Z W 1 v d m V k Q 2 9 s d W 1 u c z E u e 0 N v b H V t b j k s O H 0 m c X V v d D s s J n F 1 b 3 Q 7 U 2 V j d G l v b j E v c m l 2 Z X J f b G V u Z 3 R o I C g y K S 9 B d X R v U m V t b 3 Z l Z E N v b H V t b n M x L n t D b 2 x 1 b W 4 x M C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p d m V y X 2 x l b m d 0 a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T o x N T o y O S 4 x M z Y w M D Q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Q 2 Z W N k M m I t N T E 3 N i 0 0 O T M 2 L T k y Z j A t Y m E z O W I 0 M W U w N T l i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2 Z X J f b G V u Z 3 R o I C g z K S 9 B d X R v U m V t b 3 Z l Z E N v b H V t b n M x L n t D b 2 x 1 b W 4 x L D B 9 J n F 1 b 3 Q 7 L C Z x d W 9 0 O 1 N l Y 3 R p b 2 4 x L 3 J p d m V y X 2 x l b m d 0 a C A o M y k v Q X V 0 b 1 J l b W 9 2 Z W R D b 2 x 1 b W 5 z M S 5 7 Q 2 9 s d W 1 u M i w x f S Z x d W 9 0 O y w m c X V v d D t T Z W N 0 a W 9 u M S 9 y a X Z l c l 9 s Z W 5 n d G g g K D M p L 0 F 1 d G 9 S Z W 1 v d m V k Q 2 9 s d W 1 u c z E u e 0 N v b H V t b j M s M n 0 m c X V v d D s s J n F 1 b 3 Q 7 U 2 V j d G l v b j E v c m l 2 Z X J f b G V u Z 3 R o I C g z K S 9 B d X R v U m V t b 3 Z l Z E N v b H V t b n M x L n t D b 2 x 1 b W 4 0 L D N 9 J n F 1 b 3 Q 7 L C Z x d W 9 0 O 1 N l Y 3 R p b 2 4 x L 3 J p d m V y X 2 x l b m d 0 a C A o M y k v Q X V 0 b 1 J l b W 9 2 Z W R D b 2 x 1 b W 5 z M S 5 7 Q 2 9 s d W 1 u N S w 0 f S Z x d W 9 0 O y w m c X V v d D t T Z W N 0 a W 9 u M S 9 y a X Z l c l 9 s Z W 5 n d G g g K D M p L 0 F 1 d G 9 S Z W 1 v d m V k Q 2 9 s d W 1 u c z E u e 0 N v b H V t b j Y s N X 0 m c X V v d D s s J n F 1 b 3 Q 7 U 2 V j d G l v b j E v c m l 2 Z X J f b G V u Z 3 R o I C g z K S 9 B d X R v U m V t b 3 Z l Z E N v b H V t b n M x L n t D b 2 x 1 b W 4 3 L D Z 9 J n F 1 b 3 Q 7 L C Z x d W 9 0 O 1 N l Y 3 R p b 2 4 x L 3 J p d m V y X 2 x l b m d 0 a C A o M y k v Q X V 0 b 1 J l b W 9 2 Z W R D b 2 x 1 b W 5 z M S 5 7 Q 2 9 s d W 1 u O C w 3 f S Z x d W 9 0 O y w m c X V v d D t T Z W N 0 a W 9 u M S 9 y a X Z l c l 9 s Z W 5 n d G g g K D M p L 0 F 1 d G 9 S Z W 1 v d m V k Q 2 9 s d W 1 u c z E u e 0 N v b H V t b j k s O H 0 m c X V v d D s s J n F 1 b 3 Q 7 U 2 V j d G l v b j E v c m l 2 Z X J f b G V u Z 3 R o I C g z K S 9 B d X R v U m V t b 3 Z l Z E N v b H V t b n M x L n t D b 2 x 1 b W 4 x M C w 5 f S Z x d W 9 0 O y w m c X V v d D t T Z W N 0 a W 9 u M S 9 y a X Z l c l 9 s Z W 5 n d G g g K D M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l 2 Z X J f b G V u Z 3 R o I C g z K S 9 B d X R v U m V t b 3 Z l Z E N v b H V t b n M x L n t D b 2 x 1 b W 4 x L D B 9 J n F 1 b 3 Q 7 L C Z x d W 9 0 O 1 N l Y 3 R p b 2 4 x L 3 J p d m V y X 2 x l b m d 0 a C A o M y k v Q X V 0 b 1 J l b W 9 2 Z W R D b 2 x 1 b W 5 z M S 5 7 Q 2 9 s d W 1 u M i w x f S Z x d W 9 0 O y w m c X V v d D t T Z W N 0 a W 9 u M S 9 y a X Z l c l 9 s Z W 5 n d G g g K D M p L 0 F 1 d G 9 S Z W 1 v d m V k Q 2 9 s d W 1 u c z E u e 0 N v b H V t b j M s M n 0 m c X V v d D s s J n F 1 b 3 Q 7 U 2 V j d G l v b j E v c m l 2 Z X J f b G V u Z 3 R o I C g z K S 9 B d X R v U m V t b 3 Z l Z E N v b H V t b n M x L n t D b 2 x 1 b W 4 0 L D N 9 J n F 1 b 3 Q 7 L C Z x d W 9 0 O 1 N l Y 3 R p b 2 4 x L 3 J p d m V y X 2 x l b m d 0 a C A o M y k v Q X V 0 b 1 J l b W 9 2 Z W R D b 2 x 1 b W 5 z M S 5 7 Q 2 9 s d W 1 u N S w 0 f S Z x d W 9 0 O y w m c X V v d D t T Z W N 0 a W 9 u M S 9 y a X Z l c l 9 s Z W 5 n d G g g K D M p L 0 F 1 d G 9 S Z W 1 v d m V k Q 2 9 s d W 1 u c z E u e 0 N v b H V t b j Y s N X 0 m c X V v d D s s J n F 1 b 3 Q 7 U 2 V j d G l v b j E v c m l 2 Z X J f b G V u Z 3 R o I C g z K S 9 B d X R v U m V t b 3 Z l Z E N v b H V t b n M x L n t D b 2 x 1 b W 4 3 L D Z 9 J n F 1 b 3 Q 7 L C Z x d W 9 0 O 1 N l Y 3 R p b 2 4 x L 3 J p d m V y X 2 x l b m d 0 a C A o M y k v Q X V 0 b 1 J l b W 9 2 Z W R D b 2 x 1 b W 5 z M S 5 7 Q 2 9 s d W 1 u O C w 3 f S Z x d W 9 0 O y w m c X V v d D t T Z W N 0 a W 9 u M S 9 y a X Z l c l 9 s Z W 5 n d G g g K D M p L 0 F 1 d G 9 S Z W 1 v d m V k Q 2 9 s d W 1 u c z E u e 0 N v b H V t b j k s O H 0 m c X V v d D s s J n F 1 b 3 Q 7 U 2 V j d G l v b j E v c m l 2 Z X J f b G V u Z 3 R o I C g z K S 9 B d X R v U m V t b 3 Z l Z E N v b H V t b n M x L n t D b 2 x 1 b W 4 x M C w 5 f S Z x d W 9 0 O y w m c X V v d D t T Z W N 0 a W 9 u M S 9 y a X Z l c l 9 s Z W 5 n d G g g K D M p L 0 F 1 d G 9 S Z W 1 v d m V k Q 2 9 s d W 1 u c z E u e 0 N v b H V t b j E x L D E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a 2 V f Y X J l Y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T o z M z o w M y 4 w N D g w N z g w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Y w N D J h Z T Y t N z E 2 M y 0 0 N D d m L W F l Z j k t Y m Z i M G V i N z A 2 Z G Y y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r Z V 9 h c m V h I C g z K S 9 B d X R v U m V t b 3 Z l Z E N v b H V t b n M x L n t D b 2 x 1 b W 4 x L D B 9 J n F 1 b 3 Q 7 L C Z x d W 9 0 O 1 N l Y 3 R p b 2 4 x L 2 x h a 2 V f Y X J l Y S A o M y k v Q X V 0 b 1 J l b W 9 2 Z W R D b 2 x 1 b W 5 z M S 5 7 Q 2 9 s d W 1 u M i w x f S Z x d W 9 0 O y w m c X V v d D t T Z W N 0 a W 9 u M S 9 s Y W t l X 2 F y Z W E g K D M p L 0 F 1 d G 9 S Z W 1 v d m V k Q 2 9 s d W 1 u c z E u e 0 N v b H V t b j M s M n 0 m c X V v d D s s J n F 1 b 3 Q 7 U 2 V j d G l v b j E v b G F r Z V 9 h c m V h I C g z K S 9 B d X R v U m V t b 3 Z l Z E N v b H V t b n M x L n t D b 2 x 1 b W 4 0 L D N 9 J n F 1 b 3 Q 7 L C Z x d W 9 0 O 1 N l Y 3 R p b 2 4 x L 2 x h a 2 V f Y X J l Y S A o M y k v Q X V 0 b 1 J l b W 9 2 Z W R D b 2 x 1 b W 5 z M S 5 7 Q 2 9 s d W 1 u N S w 0 f S Z x d W 9 0 O y w m c X V v d D t T Z W N 0 a W 9 u M S 9 s Y W t l X 2 F y Z W E g K D M p L 0 F 1 d G 9 S Z W 1 v d m V k Q 2 9 s d W 1 u c z E u e 0 N v b H V t b j Y s N X 0 m c X V v d D s s J n F 1 b 3 Q 7 U 2 V j d G l v b j E v b G F r Z V 9 h c m V h I C g z K S 9 B d X R v U m V t b 3 Z l Z E N v b H V t b n M x L n t D b 2 x 1 b W 4 3 L D Z 9 J n F 1 b 3 Q 7 L C Z x d W 9 0 O 1 N l Y 3 R p b 2 4 x L 2 x h a 2 V f Y X J l Y S A o M y k v Q X V 0 b 1 J l b W 9 2 Z W R D b 2 x 1 b W 5 z M S 5 7 Q 2 9 s d W 1 u O C w 3 f S Z x d W 9 0 O y w m c X V v d D t T Z W N 0 a W 9 u M S 9 s Y W t l X 2 F y Z W E g K D M p L 0 F 1 d G 9 S Z W 1 v d m V k Q 2 9 s d W 1 u c z E u e 0 N v b H V t b j k s O H 0 m c X V v d D s s J n F 1 b 3 Q 7 U 2 V j d G l v b j E v b G F r Z V 9 h c m V h I C g z K S 9 B d X R v U m V t b 3 Z l Z E N v b H V t b n M x L n t D b 2 x 1 b W 4 x M C w 5 f S Z x d W 9 0 O y w m c X V v d D t T Z W N 0 a W 9 u M S 9 s Y W t l X 2 F y Z W E g K D M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F r Z V 9 h c m V h I C g z K S 9 B d X R v U m V t b 3 Z l Z E N v b H V t b n M x L n t D b 2 x 1 b W 4 x L D B 9 J n F 1 b 3 Q 7 L C Z x d W 9 0 O 1 N l Y 3 R p b 2 4 x L 2 x h a 2 V f Y X J l Y S A o M y k v Q X V 0 b 1 J l b W 9 2 Z W R D b 2 x 1 b W 5 z M S 5 7 Q 2 9 s d W 1 u M i w x f S Z x d W 9 0 O y w m c X V v d D t T Z W N 0 a W 9 u M S 9 s Y W t l X 2 F y Z W E g K D M p L 0 F 1 d G 9 S Z W 1 v d m V k Q 2 9 s d W 1 u c z E u e 0 N v b H V t b j M s M n 0 m c X V v d D s s J n F 1 b 3 Q 7 U 2 V j d G l v b j E v b G F r Z V 9 h c m V h I C g z K S 9 B d X R v U m V t b 3 Z l Z E N v b H V t b n M x L n t D b 2 x 1 b W 4 0 L D N 9 J n F 1 b 3 Q 7 L C Z x d W 9 0 O 1 N l Y 3 R p b 2 4 x L 2 x h a 2 V f Y X J l Y S A o M y k v Q X V 0 b 1 J l b W 9 2 Z W R D b 2 x 1 b W 5 z M S 5 7 Q 2 9 s d W 1 u N S w 0 f S Z x d W 9 0 O y w m c X V v d D t T Z W N 0 a W 9 u M S 9 s Y W t l X 2 F y Z W E g K D M p L 0 F 1 d G 9 S Z W 1 v d m V k Q 2 9 s d W 1 u c z E u e 0 N v b H V t b j Y s N X 0 m c X V v d D s s J n F 1 b 3 Q 7 U 2 V j d G l v b j E v b G F r Z V 9 h c m V h I C g z K S 9 B d X R v U m V t b 3 Z l Z E N v b H V t b n M x L n t D b 2 x 1 b W 4 3 L D Z 9 J n F 1 b 3 Q 7 L C Z x d W 9 0 O 1 N l Y 3 R p b 2 4 x L 2 x h a 2 V f Y X J l Y S A o M y k v Q X V 0 b 1 J l b W 9 2 Z W R D b 2 x 1 b W 5 z M S 5 7 Q 2 9 s d W 1 u O C w 3 f S Z x d W 9 0 O y w m c X V v d D t T Z W N 0 a W 9 u M S 9 s Y W t l X 2 F y Z W E g K D M p L 0 F 1 d G 9 S Z W 1 v d m V k Q 2 9 s d W 1 u c z E u e 0 N v b H V t b j k s O H 0 m c X V v d D s s J n F 1 b 3 Q 7 U 2 V j d G l v b j E v b G F r Z V 9 h c m V h I C g z K S 9 B d X R v U m V t b 3 Z l Z E N v b H V t b n M x L n t D b 2 x 1 b W 4 x M C w 5 f S Z x d W 9 0 O y w m c X V v d D t T Z W N 0 a W 9 u M S 9 s Y W t l X 2 F y Z W E g K D M p L 0 F 1 d G 9 S Z W 1 v d m V k Q 2 9 s d W 1 u c z E u e 0 N v b H V t b j E x L D E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p d m V y X 2 R p c 2 N o Y X J n Z V J h d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U 6 N D I 6 M j g u N j Y 0 N D A 4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Y T N l Y W Y x L T R m Y z k t N G I y Y i 0 5 Z W U 4 L T h i M z c 3 Z W I z Y z l j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d m V y X 2 R p c 2 N o Y X J n Z V J h d G U v Q X V 0 b 1 J l b W 9 2 Z W R D b 2 x 1 b W 5 z M S 5 7 Q 2 9 s d W 1 u M S w w f S Z x d W 9 0 O y w m c X V v d D t T Z W N 0 a W 9 u M S 9 y a X Z l c l 9 k a X N j a G F y Z 2 V S Y X R l L 0 F 1 d G 9 S Z W 1 v d m V k Q 2 9 s d W 1 u c z E u e 0 N v b H V t b j I s M X 0 m c X V v d D s s J n F 1 b 3 Q 7 U 2 V j d G l v b j E v c m l 2 Z X J f Z G l z Y 2 h h c m d l U m F 0 Z S 9 B d X R v U m V t b 3 Z l Z E N v b H V t b n M x L n t D b 2 x 1 b W 4 z L D J 9 J n F 1 b 3 Q 7 L C Z x d W 9 0 O 1 N l Y 3 R p b 2 4 x L 3 J p d m V y X 2 R p c 2 N o Y X J n Z V J h d G U v Q X V 0 b 1 J l b W 9 2 Z W R D b 2 x 1 b W 5 z M S 5 7 Q 2 9 s d W 1 u N C w z f S Z x d W 9 0 O y w m c X V v d D t T Z W N 0 a W 9 u M S 9 y a X Z l c l 9 k a X N j a G F y Z 2 V S Y X R l L 0 F 1 d G 9 S Z W 1 v d m V k Q 2 9 s d W 1 u c z E u e 0 N v b H V t b j U s N H 0 m c X V v d D s s J n F 1 b 3 Q 7 U 2 V j d G l v b j E v c m l 2 Z X J f Z G l z Y 2 h h c m d l U m F 0 Z S 9 B d X R v U m V t b 3 Z l Z E N v b H V t b n M x L n t D b 2 x 1 b W 4 2 L D V 9 J n F 1 b 3 Q 7 L C Z x d W 9 0 O 1 N l Y 3 R p b 2 4 x L 3 J p d m V y X 2 R p c 2 N o Y X J n Z V J h d G U v Q X V 0 b 1 J l b W 9 2 Z W R D b 2 x 1 b W 5 z M S 5 7 Q 2 9 s d W 1 u N y w 2 f S Z x d W 9 0 O y w m c X V v d D t T Z W N 0 a W 9 u M S 9 y a X Z l c l 9 k a X N j a G F y Z 2 V S Y X R l L 0 F 1 d G 9 S Z W 1 v d m V k Q 2 9 s d W 1 u c z E u e 0 N v b H V t b j g s N 3 0 m c X V v d D s s J n F 1 b 3 Q 7 U 2 V j d G l v b j E v c m l 2 Z X J f Z G l z Y 2 h h c m d l U m F 0 Z S 9 B d X R v U m V t b 3 Z l Z E N v b H V t b n M x L n t D b 2 x 1 b W 4 5 L D h 9 J n F 1 b 3 Q 7 L C Z x d W 9 0 O 1 N l Y 3 R p b 2 4 x L 3 J p d m V y X 2 R p c 2 N o Y X J n Z V J h d G U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p d m V y X 2 R p c 2 N o Y X J n Z V J h d G U v Q X V 0 b 1 J l b W 9 2 Z W R D b 2 x 1 b W 5 z M S 5 7 Q 2 9 s d W 1 u M S w w f S Z x d W 9 0 O y w m c X V v d D t T Z W N 0 a W 9 u M S 9 y a X Z l c l 9 k a X N j a G F y Z 2 V S Y X R l L 0 F 1 d G 9 S Z W 1 v d m V k Q 2 9 s d W 1 u c z E u e 0 N v b H V t b j I s M X 0 m c X V v d D s s J n F 1 b 3 Q 7 U 2 V j d G l v b j E v c m l 2 Z X J f Z G l z Y 2 h h c m d l U m F 0 Z S 9 B d X R v U m V t b 3 Z l Z E N v b H V t b n M x L n t D b 2 x 1 b W 4 z L D J 9 J n F 1 b 3 Q 7 L C Z x d W 9 0 O 1 N l Y 3 R p b 2 4 x L 3 J p d m V y X 2 R p c 2 N o Y X J n Z V J h d G U v Q X V 0 b 1 J l b W 9 2 Z W R D b 2 x 1 b W 5 z M S 5 7 Q 2 9 s d W 1 u N C w z f S Z x d W 9 0 O y w m c X V v d D t T Z W N 0 a W 9 u M S 9 y a X Z l c l 9 k a X N j a G F y Z 2 V S Y X R l L 0 F 1 d G 9 S Z W 1 v d m V k Q 2 9 s d W 1 u c z E u e 0 N v b H V t b j U s N H 0 m c X V v d D s s J n F 1 b 3 Q 7 U 2 V j d G l v b j E v c m l 2 Z X J f Z G l z Y 2 h h c m d l U m F 0 Z S 9 B d X R v U m V t b 3 Z l Z E N v b H V t b n M x L n t D b 2 x 1 b W 4 2 L D V 9 J n F 1 b 3 Q 7 L C Z x d W 9 0 O 1 N l Y 3 R p b 2 4 x L 3 J p d m V y X 2 R p c 2 N o Y X J n Z V J h d G U v Q X V 0 b 1 J l b W 9 2 Z W R D b 2 x 1 b W 5 z M S 5 7 Q 2 9 s d W 1 u N y w 2 f S Z x d W 9 0 O y w m c X V v d D t T Z W N 0 a W 9 u M S 9 y a X Z l c l 9 k a X N j a G F y Z 2 V S Y X R l L 0 F 1 d G 9 S Z W 1 v d m V k Q 2 9 s d W 1 u c z E u e 0 N v b H V t b j g s N 3 0 m c X V v d D s s J n F 1 b 3 Q 7 U 2 V j d G l v b j E v c m l 2 Z X J f Z G l z Y 2 h h c m d l U m F 0 Z S 9 B d X R v U m V t b 3 Z l Z E N v b H V t b n M x L n t D b 2 x 1 b W 4 5 L D h 9 J n F 1 b 3 Q 7 L C Z x d W 9 0 O 1 N l Y 3 R p b 2 4 x L 3 J p d m V y X 2 R p c 2 N o Y X J n Z V J h d G U v Q X V 0 b 1 J l b W 9 2 Z W R D b 2 x 1 b W 5 z M S 5 7 Q 2 9 s d W 1 u M T A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a X Z l c l 9 k a X N j a G F y Z 2 V S Y X R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E 1 O j Q z O j A z L j k 3 M j I 4 M j B a I i A v P j x F b n R y e S B U e X B l P S J G a W x s Q 2 9 s d W 1 u V H l w Z X M i I F Z h b H V l P S J z Q m d Z R 0 J n W U R C Z 0 1 H Q n c 9 P S I g L z 4 8 R W 5 0 c n k g V H l w Z T 0 i R m l s b E N v b H V t b k 5 h b W V z I i B W Y W x 1 Z T 0 i c 1 s m c X V v d D t l b n R p d H k m c X V v d D s s J n F 1 b 3 Q 7 Z W 5 0 a X R 5 T G F i Z W w m c X V v d D s s J n F 1 b 3 Q 7 Y 2 F 0 Z W d v c n k m c X V v d D s s J n F 1 b 3 Q 7 c H J v c G V y d H k m c X V v d D s s J n F 1 b 3 Q 7 c H J v c G V y d H l M Y W J l b C Z x d W 9 0 O y w m c X V v d D t 2 Y W x 1 Z S Z x d W 9 0 O y w m c X V v d D t 1 b m l 0 T G F i Z W w m c X V v d D s s J n F 1 b 3 Q 7 c 2 l 0 Z W x p b m t z J n F 1 b 3 Q 7 L C Z x d W 9 0 O 2 R h d G V D c m V h d G V k J n F 1 b 3 Q 7 L C Z x d W 9 0 O 2 R h d G V N b 2 R p Z m l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G U 5 Z j M 3 N i 0 0 Y T U z L T R i Y 2 I t Y j V l Y i 0 0 Z D k z N m Q 4 M W N j Z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X Z l c l 9 k a X N j a G F y Z 2 V S Y X R l I C g y K S 9 B d X R v U m V t b 3 Z l Z E N v b H V t b n M x L n t l b n R p d H k s M H 0 m c X V v d D s s J n F 1 b 3 Q 7 U 2 V j d G l v b j E v c m l 2 Z X J f Z G l z Y 2 h h c m d l U m F 0 Z S A o M i k v Q X V 0 b 1 J l b W 9 2 Z W R D b 2 x 1 b W 5 z M S 5 7 Z W 5 0 a X R 5 T G F i Z W w s M X 0 m c X V v d D s s J n F 1 b 3 Q 7 U 2 V j d G l v b j E v c m l 2 Z X J f Z G l z Y 2 h h c m d l U m F 0 Z S A o M i k v Q X V 0 b 1 J l b W 9 2 Z W R D b 2 x 1 b W 5 z M S 5 7 Y 2 F 0 Z W d v c n k s M n 0 m c X V v d D s s J n F 1 b 3 Q 7 U 2 V j d G l v b j E v c m l 2 Z X J f Z G l z Y 2 h h c m d l U m F 0 Z S A o M i k v Q X V 0 b 1 J l b W 9 2 Z W R D b 2 x 1 b W 5 z M S 5 7 c H J v c G V y d H k s M 3 0 m c X V v d D s s J n F 1 b 3 Q 7 U 2 V j d G l v b j E v c m l 2 Z X J f Z G l z Y 2 h h c m d l U m F 0 Z S A o M i k v Q X V 0 b 1 J l b W 9 2 Z W R D b 2 x 1 b W 5 z M S 5 7 c H J v c G V y d H l M Y W J l b C w 0 f S Z x d W 9 0 O y w m c X V v d D t T Z W N 0 a W 9 u M S 9 y a X Z l c l 9 k a X N j a G F y Z 2 V S Y X R l I C g y K S 9 B d X R v U m V t b 3 Z l Z E N v b H V t b n M x L n t 2 Y W x 1 Z S w 1 f S Z x d W 9 0 O y w m c X V v d D t T Z W N 0 a W 9 u M S 9 y a X Z l c l 9 k a X N j a G F y Z 2 V S Y X R l I C g y K S 9 B d X R v U m V t b 3 Z l Z E N v b H V t b n M x L n t 1 b m l 0 T G F i Z W w s N n 0 m c X V v d D s s J n F 1 b 3 Q 7 U 2 V j d G l v b j E v c m l 2 Z X J f Z G l z Y 2 h h c m d l U m F 0 Z S A o M i k v Q X V 0 b 1 J l b W 9 2 Z W R D b 2 x 1 b W 5 z M S 5 7 c 2 l 0 Z W x p b m t z L D d 9 J n F 1 b 3 Q 7 L C Z x d W 9 0 O 1 N l Y 3 R p b 2 4 x L 3 J p d m V y X 2 R p c 2 N o Y X J n Z V J h d G U g K D I p L 0 F 1 d G 9 S Z W 1 v d m V k Q 2 9 s d W 1 u c z E u e 2 R h d G V D c m V h d G V k L D h 9 J n F 1 b 3 Q 7 L C Z x d W 9 0 O 1 N l Y 3 R p b 2 4 x L 3 J p d m V y X 2 R p c 2 N o Y X J n Z V J h d G U g K D I p L 0 F 1 d G 9 S Z W 1 v d m V k Q 2 9 s d W 1 u c z E u e 2 R h d G V N b 2 R p Z m l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l 2 Z X J f Z G l z Y 2 h h c m d l U m F 0 Z S A o M i k v Q X V 0 b 1 J l b W 9 2 Z W R D b 2 x 1 b W 5 z M S 5 7 Z W 5 0 a X R 5 L D B 9 J n F 1 b 3 Q 7 L C Z x d W 9 0 O 1 N l Y 3 R p b 2 4 x L 3 J p d m V y X 2 R p c 2 N o Y X J n Z V J h d G U g K D I p L 0 F 1 d G 9 S Z W 1 v d m V k Q 2 9 s d W 1 u c z E u e 2 V u d G l 0 e U x h Y m V s L D F 9 J n F 1 b 3 Q 7 L C Z x d W 9 0 O 1 N l Y 3 R p b 2 4 x L 3 J p d m V y X 2 R p c 2 N o Y X J n Z V J h d G U g K D I p L 0 F 1 d G 9 S Z W 1 v d m V k Q 2 9 s d W 1 u c z E u e 2 N h d G V n b 3 J 5 L D J 9 J n F 1 b 3 Q 7 L C Z x d W 9 0 O 1 N l Y 3 R p b 2 4 x L 3 J p d m V y X 2 R p c 2 N o Y X J n Z V J h d G U g K D I p L 0 F 1 d G 9 S Z W 1 v d m V k Q 2 9 s d W 1 u c z E u e 3 B y b 3 B l c n R 5 L D N 9 J n F 1 b 3 Q 7 L C Z x d W 9 0 O 1 N l Y 3 R p b 2 4 x L 3 J p d m V y X 2 R p c 2 N o Y X J n Z V J h d G U g K D I p L 0 F 1 d G 9 S Z W 1 v d m V k Q 2 9 s d W 1 u c z E u e 3 B y b 3 B l c n R 5 T G F i Z W w s N H 0 m c X V v d D s s J n F 1 b 3 Q 7 U 2 V j d G l v b j E v c m l 2 Z X J f Z G l z Y 2 h h c m d l U m F 0 Z S A o M i k v Q X V 0 b 1 J l b W 9 2 Z W R D b 2 x 1 b W 5 z M S 5 7 d m F s d W U s N X 0 m c X V v d D s s J n F 1 b 3 Q 7 U 2 V j d G l v b j E v c m l 2 Z X J f Z G l z Y 2 h h c m d l U m F 0 Z S A o M i k v Q X V 0 b 1 J l b W 9 2 Z W R D b 2 x 1 b W 5 z M S 5 7 d W 5 p d E x h Y m V s L D Z 9 J n F 1 b 3 Q 7 L C Z x d W 9 0 O 1 N l Y 3 R p b 2 4 x L 3 J p d m V y X 2 R p c 2 N o Y X J n Z V J h d G U g K D I p L 0 F 1 d G 9 S Z W 1 v d m V k Q 2 9 s d W 1 u c z E u e 3 N p d G V s a W 5 r c y w 3 f S Z x d W 9 0 O y w m c X V v d D t T Z W N 0 a W 9 u M S 9 y a X Z l c l 9 k a X N j a G F y Z 2 V S Y X R l I C g y K S 9 B d X R v U m V t b 3 Z l Z E N v b H V t b n M x L n t k Y X R l Q 3 J l Y X R l Z C w 4 f S Z x d W 9 0 O y w m c X V v d D t T Z W N 0 a W 9 u M S 9 y a X Z l c l 9 k a X N j a G F y Z 2 V S Y X R l I C g y K S 9 B d X R v U m V t b 3 Z l Z E N v b H V t b n M x L n t k Y X R l T W 9 k a W Z p Z W Q s O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l 2 Z X J f Z G l z Y 2 h h c m d l U m F 0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T o 1 M j o z N C 4 5 M j c 4 N T A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Z j N m J j N D A t O D A 4 N S 0 0 Y j Z h L T k 1 Y z M t O D A 3 Z T U 1 N G F h Z T R k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2 Z X J f Z G l z Y 2 h h c m d l U m F 0 Z S A o M y k v Q X V 0 b 1 J l b W 9 2 Z W R D b 2 x 1 b W 5 z M S 5 7 Q 2 9 s d W 1 u M S w w f S Z x d W 9 0 O y w m c X V v d D t T Z W N 0 a W 9 u M S 9 y a X Z l c l 9 k a X N j a G F y Z 2 V S Y X R l I C g z K S 9 B d X R v U m V t b 3 Z l Z E N v b H V t b n M x L n t D b 2 x 1 b W 4 y L D F 9 J n F 1 b 3 Q 7 L C Z x d W 9 0 O 1 N l Y 3 R p b 2 4 x L 3 J p d m V y X 2 R p c 2 N o Y X J n Z V J h d G U g K D M p L 0 F 1 d G 9 S Z W 1 v d m V k Q 2 9 s d W 1 u c z E u e 0 N v b H V t b j M s M n 0 m c X V v d D s s J n F 1 b 3 Q 7 U 2 V j d G l v b j E v c m l 2 Z X J f Z G l z Y 2 h h c m d l U m F 0 Z S A o M y k v Q X V 0 b 1 J l b W 9 2 Z W R D b 2 x 1 b W 5 z M S 5 7 Q 2 9 s d W 1 u N C w z f S Z x d W 9 0 O y w m c X V v d D t T Z W N 0 a W 9 u M S 9 y a X Z l c l 9 k a X N j a G F y Z 2 V S Y X R l I C g z K S 9 B d X R v U m V t b 3 Z l Z E N v b H V t b n M x L n t D b 2 x 1 b W 4 1 L D R 9 J n F 1 b 3 Q 7 L C Z x d W 9 0 O 1 N l Y 3 R p b 2 4 x L 3 J p d m V y X 2 R p c 2 N o Y X J n Z V J h d G U g K D M p L 0 F 1 d G 9 S Z W 1 v d m V k Q 2 9 s d W 1 u c z E u e 0 N v b H V t b j Y s N X 0 m c X V v d D s s J n F 1 b 3 Q 7 U 2 V j d G l v b j E v c m l 2 Z X J f Z G l z Y 2 h h c m d l U m F 0 Z S A o M y k v Q X V 0 b 1 J l b W 9 2 Z W R D b 2 x 1 b W 5 z M S 5 7 Q 2 9 s d W 1 u N y w 2 f S Z x d W 9 0 O y w m c X V v d D t T Z W N 0 a W 9 u M S 9 y a X Z l c l 9 k a X N j a G F y Z 2 V S Y X R l I C g z K S 9 B d X R v U m V t b 3 Z l Z E N v b H V t b n M x L n t D b 2 x 1 b W 4 4 L D d 9 J n F 1 b 3 Q 7 L C Z x d W 9 0 O 1 N l Y 3 R p b 2 4 x L 3 J p d m V y X 2 R p c 2 N o Y X J n Z V J h d G U g K D M p L 0 F 1 d G 9 S Z W 1 v d m V k Q 2 9 s d W 1 u c z E u e 0 N v b H V t b j k s O H 0 m c X V v d D s s J n F 1 b 3 Q 7 U 2 V j d G l v b j E v c m l 2 Z X J f Z G l z Y 2 h h c m d l U m F 0 Z S A o M y k v Q X V 0 b 1 J l b W 9 2 Z W R D b 2 x 1 b W 5 z M S 5 7 Q 2 9 s d W 1 u M T A s O X 0 m c X V v d D s s J n F 1 b 3 Q 7 U 2 V j d G l v b j E v c m l 2 Z X J f Z G l z Y 2 h h c m d l U m F 0 Z S A o M y k v Q X V 0 b 1 J l b W 9 2 Z W R D b 2 x 1 b W 5 z M S 5 7 Q 2 9 s d W 1 u M T E s M T B 9 J n F 1 b 3 Q 7 L C Z x d W 9 0 O 1 N l Y 3 R p b 2 4 x L 3 J p d m V y X 2 R p c 2 N o Y X J n Z V J h d G U g K D M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l 2 Z X J f Z G l z Y 2 h h c m d l U m F 0 Z S A o M y k v Q X V 0 b 1 J l b W 9 2 Z W R D b 2 x 1 b W 5 z M S 5 7 Q 2 9 s d W 1 u M S w w f S Z x d W 9 0 O y w m c X V v d D t T Z W N 0 a W 9 u M S 9 y a X Z l c l 9 k a X N j a G F y Z 2 V S Y X R l I C g z K S 9 B d X R v U m V t b 3 Z l Z E N v b H V t b n M x L n t D b 2 x 1 b W 4 y L D F 9 J n F 1 b 3 Q 7 L C Z x d W 9 0 O 1 N l Y 3 R p b 2 4 x L 3 J p d m V y X 2 R p c 2 N o Y X J n Z V J h d G U g K D M p L 0 F 1 d G 9 S Z W 1 v d m V k Q 2 9 s d W 1 u c z E u e 0 N v b H V t b j M s M n 0 m c X V v d D s s J n F 1 b 3 Q 7 U 2 V j d G l v b j E v c m l 2 Z X J f Z G l z Y 2 h h c m d l U m F 0 Z S A o M y k v Q X V 0 b 1 J l b W 9 2 Z W R D b 2 x 1 b W 5 z M S 5 7 Q 2 9 s d W 1 u N C w z f S Z x d W 9 0 O y w m c X V v d D t T Z W N 0 a W 9 u M S 9 y a X Z l c l 9 k a X N j a G F y Z 2 V S Y X R l I C g z K S 9 B d X R v U m V t b 3 Z l Z E N v b H V t b n M x L n t D b 2 x 1 b W 4 1 L D R 9 J n F 1 b 3 Q 7 L C Z x d W 9 0 O 1 N l Y 3 R p b 2 4 x L 3 J p d m V y X 2 R p c 2 N o Y X J n Z V J h d G U g K D M p L 0 F 1 d G 9 S Z W 1 v d m V k Q 2 9 s d W 1 u c z E u e 0 N v b H V t b j Y s N X 0 m c X V v d D s s J n F 1 b 3 Q 7 U 2 V j d G l v b j E v c m l 2 Z X J f Z G l z Y 2 h h c m d l U m F 0 Z S A o M y k v Q X V 0 b 1 J l b W 9 2 Z W R D b 2 x 1 b W 5 z M S 5 7 Q 2 9 s d W 1 u N y w 2 f S Z x d W 9 0 O y w m c X V v d D t T Z W N 0 a W 9 u M S 9 y a X Z l c l 9 k a X N j a G F y Z 2 V S Y X R l I C g z K S 9 B d X R v U m V t b 3 Z l Z E N v b H V t b n M x L n t D b 2 x 1 b W 4 4 L D d 9 J n F 1 b 3 Q 7 L C Z x d W 9 0 O 1 N l Y 3 R p b 2 4 x L 3 J p d m V y X 2 R p c 2 N o Y X J n Z V J h d G U g K D M p L 0 F 1 d G 9 S Z W 1 v d m V k Q 2 9 s d W 1 u c z E u e 0 N v b H V t b j k s O H 0 m c X V v d D s s J n F 1 b 3 Q 7 U 2 V j d G l v b j E v c m l 2 Z X J f Z G l z Y 2 h h c m d l U m F 0 Z S A o M y k v Q X V 0 b 1 J l b W 9 2 Z W R D b 2 x 1 b W 5 z M S 5 7 Q 2 9 s d W 1 u M T A s O X 0 m c X V v d D s s J n F 1 b 3 Q 7 U 2 V j d G l v b j E v c m l 2 Z X J f Z G l z Y 2 h h c m d l U m F 0 Z S A o M y k v Q X V 0 b 1 J l b W 9 2 Z W R D b 2 x 1 b W 5 z M S 5 7 Q 2 9 s d W 1 u M T E s M T B 9 J n F 1 b 3 Q 7 L C Z x d W 9 0 O 1 N l Y 3 R p b 2 4 x L 3 J p d m V y X 2 R p c 2 N o Y X J n Z V J h d G U g K D M p L 0 F 1 d G 9 S Z W 1 v d m V k Q 2 9 s d W 1 u c z E u e 0 N v b H V t b j E y L D E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d W 5 0 Y W l u U m F u Z 2 V f b G V u Z 3 R o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E 1 O j U 5 O j Q 4 L j U x M D Q 0 O T F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T Y w O T c 4 N i 0 x Y j U 1 L T R j O T k t O T g 4 M C 1 i N T c 5 M W Q 1 O D c 4 Z T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u d G F p b l J h b m d l X 2 x l b m d 0 a C 9 B d X R v U m V t b 3 Z l Z E N v b H V t b n M x L n t D b 2 x 1 b W 4 x L D B 9 J n F 1 b 3 Q 7 L C Z x d W 9 0 O 1 N l Y 3 R p b 2 4 x L 2 1 v d W 5 0 Y W l u U m F u Z 2 V f b G V u Z 3 R o L 0 F 1 d G 9 S Z W 1 v d m V k Q 2 9 s d W 1 u c z E u e 0 N v b H V t b j I s M X 0 m c X V v d D s s J n F 1 b 3 Q 7 U 2 V j d G l v b j E v b W 9 1 b n R h a W 5 S Y W 5 n Z V 9 s Z W 5 n d G g v Q X V 0 b 1 J l b W 9 2 Z W R D b 2 x 1 b W 5 z M S 5 7 Q 2 9 s d W 1 u M y w y f S Z x d W 9 0 O y w m c X V v d D t T Z W N 0 a W 9 u M S 9 t b 3 V u d G F p b l J h b m d l X 2 x l b m d 0 a C 9 B d X R v U m V t b 3 Z l Z E N v b H V t b n M x L n t D b 2 x 1 b W 4 0 L D N 9 J n F 1 b 3 Q 7 L C Z x d W 9 0 O 1 N l Y 3 R p b 2 4 x L 2 1 v d W 5 0 Y W l u U m F u Z 2 V f b G V u Z 3 R o L 0 F 1 d G 9 S Z W 1 v d m V k Q 2 9 s d W 1 u c z E u e 0 N v b H V t b j U s N H 0 m c X V v d D s s J n F 1 b 3 Q 7 U 2 V j d G l v b j E v b W 9 1 b n R h a W 5 S Y W 5 n Z V 9 s Z W 5 n d G g v Q X V 0 b 1 J l b W 9 2 Z W R D b 2 x 1 b W 5 z M S 5 7 Q 2 9 s d W 1 u N i w 1 f S Z x d W 9 0 O y w m c X V v d D t T Z W N 0 a W 9 u M S 9 t b 3 V u d G F p b l J h b m d l X 2 x l b m d 0 a C 9 B d X R v U m V t b 3 Z l Z E N v b H V t b n M x L n t D b 2 x 1 b W 4 3 L D Z 9 J n F 1 b 3 Q 7 L C Z x d W 9 0 O 1 N l Y 3 R p b 2 4 x L 2 1 v d W 5 0 Y W l u U m F u Z 2 V f b G V u Z 3 R o L 0 F 1 d G 9 S Z W 1 v d m V k Q 2 9 s d W 1 u c z E u e 0 N v b H V t b j g s N 3 0 m c X V v d D s s J n F 1 b 3 Q 7 U 2 V j d G l v b j E v b W 9 1 b n R h a W 5 S Y W 5 n Z V 9 s Z W 5 n d G g v Q X V 0 b 1 J l b W 9 2 Z W R D b 2 x 1 b W 5 z M S 5 7 Q 2 9 s d W 1 u O S w 4 f S Z x d W 9 0 O y w m c X V v d D t T Z W N 0 a W 9 u M S 9 t b 3 V u d G F p b l J h b m d l X 2 x l b m d 0 a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9 1 b n R h a W 5 S Y W 5 n Z V 9 s Z W 5 n d G g v Q X V 0 b 1 J l b W 9 2 Z W R D b 2 x 1 b W 5 z M S 5 7 Q 2 9 s d W 1 u M S w w f S Z x d W 9 0 O y w m c X V v d D t T Z W N 0 a W 9 u M S 9 t b 3 V u d G F p b l J h b m d l X 2 x l b m d 0 a C 9 B d X R v U m V t b 3 Z l Z E N v b H V t b n M x L n t D b 2 x 1 b W 4 y L D F 9 J n F 1 b 3 Q 7 L C Z x d W 9 0 O 1 N l Y 3 R p b 2 4 x L 2 1 v d W 5 0 Y W l u U m F u Z 2 V f b G V u Z 3 R o L 0 F 1 d G 9 S Z W 1 v d m V k Q 2 9 s d W 1 u c z E u e 0 N v b H V t b j M s M n 0 m c X V v d D s s J n F 1 b 3 Q 7 U 2 V j d G l v b j E v b W 9 1 b n R h a W 5 S Y W 5 n Z V 9 s Z W 5 n d G g v Q X V 0 b 1 J l b W 9 2 Z W R D b 2 x 1 b W 5 z M S 5 7 Q 2 9 s d W 1 u N C w z f S Z x d W 9 0 O y w m c X V v d D t T Z W N 0 a W 9 u M S 9 t b 3 V u d G F p b l J h b m d l X 2 x l b m d 0 a C 9 B d X R v U m V t b 3 Z l Z E N v b H V t b n M x L n t D b 2 x 1 b W 4 1 L D R 9 J n F 1 b 3 Q 7 L C Z x d W 9 0 O 1 N l Y 3 R p b 2 4 x L 2 1 v d W 5 0 Y W l u U m F u Z 2 V f b G V u Z 3 R o L 0 F 1 d G 9 S Z W 1 v d m V k Q 2 9 s d W 1 u c z E u e 0 N v b H V t b j Y s N X 0 m c X V v d D s s J n F 1 b 3 Q 7 U 2 V j d G l v b j E v b W 9 1 b n R h a W 5 S Y W 5 n Z V 9 s Z W 5 n d G g v Q X V 0 b 1 J l b W 9 2 Z W R D b 2 x 1 b W 5 z M S 5 7 Q 2 9 s d W 1 u N y w 2 f S Z x d W 9 0 O y w m c X V v d D t T Z W N 0 a W 9 u M S 9 t b 3 V u d G F p b l J h b m d l X 2 x l b m d 0 a C 9 B d X R v U m V t b 3 Z l Z E N v b H V t b n M x L n t D b 2 x 1 b W 4 4 L D d 9 J n F 1 b 3 Q 7 L C Z x d W 9 0 O 1 N l Y 3 R p b 2 4 x L 2 1 v d W 5 0 Y W l u U m F u Z 2 V f b G V u Z 3 R o L 0 F 1 d G 9 S Z W 1 v d m V k Q 2 9 s d W 1 u c z E u e 0 N v b H V t b j k s O H 0 m c X V v d D s s J n F 1 b 3 Q 7 U 2 V j d G l v b j E v b W 9 1 b n R h a W 5 S Y W 5 n Z V 9 s Z W 5 n d G g v Q X V 0 b 1 J l b W 9 2 Z W R D b 2 x 1 b W 5 z M S 5 7 Q 2 9 s d W 1 u M T A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X R 5 X 3 B v c H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w b 3 B 1 b G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c G 9 w d W x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c G 9 w d W x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3 B v c H V s Y X R p b 2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w b 3 B 1 b G F 0 a W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V 9 w b 3 B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l f c G 9 w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X 3 B v c H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X 3 B v c H V s Y X R p b 2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V 9 w b 3 B 1 b G F 0 a W 9 u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f c G 9 w d W x h d G l v b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l f c G 9 w d W x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X 3 B v c H V s Y X R p b 2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V 9 w b 3 B 1 b G F 0 a W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2 Z X J f b G V u Z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X 2 x l b m d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Z l c l 9 s Z W 5 n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u d G F p b l 9 o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1 b n R h a W 5 f a G V p Z 2 h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W 5 0 Y W l u X 2 h l a W d o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W 5 0 Y W l u X 2 h l a W d o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u d G F p b l 9 o Z W l n a H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1 b n R h a W 5 f a G V p Z 2 h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r Z V 9 h c m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a 2 V f Y X J l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t l X 2 F y Z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t l X 2 F y Z W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r Z V 9 h c m V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a 2 V f Y X J l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W 5 0 Y W l u X 2 h l a W d o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u d G F p b l 9 o Z W l n a H Q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W 5 0 Y W l u X 2 h l a W d o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u d G F p b l 9 o Z W l n a H Q l M j A o N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X 2 x l b m d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Z l c l 9 s Z W 5 n d G g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X 2 x l b m d 0 a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Z l c l 9 s Z W 5 n d G g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a 2 V f Y X J l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t l X 2 F y Z W E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X 2 R p c 2 N o Y X J n Z V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2 Z X J f Z G l z Y 2 h h c m d l U m F 0 Z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2 Z X J f Z G l z Y 2 h h c m d l U m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Z l c l 9 k a X N j a G F y Z 2 V S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X 2 R p c 2 N o Y X J n Z V J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Z l c l 9 k a X N j a G F y Z 2 V S Y X R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y X 2 R p c 2 N o Y X J n Z V J h d G U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W 5 0 Y W l u U m F u Z 2 V f b G V u Z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W 5 0 Y W l u U m F u Z 2 V f b G V u Z 3 R o L 0 N o Y W 5 n Z S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x l b W V u d H N f Y X R v b W l j T W F z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M D Y 0 N j I y L T E 2 M D c t N G I 5 O C 0 4 N m R k L W I 4 Z T E 4 N 2 J j Z D l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V t Z W 5 0 c 1 9 h d G 9 t a W N N Y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E 2 O j Q y O j A w L j A y N j c 2 N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t Z W 5 0 c 1 9 h d G 9 t a W N N Y X N z L 0 F 1 d G 9 S Z W 1 v d m V k Q 2 9 s d W 1 u c z E u e 0 N v b H V t b j E s M H 0 m c X V v d D s s J n F 1 b 3 Q 7 U 2 V j d G l v b j E v Z W x l b W V u d H N f Y X R v b W l j T W F z c y 9 B d X R v U m V t b 3 Z l Z E N v b H V t b n M x L n t D b 2 x 1 b W 4 y L D F 9 J n F 1 b 3 Q 7 L C Z x d W 9 0 O 1 N l Y 3 R p b 2 4 x L 2 V s Z W 1 l b n R z X 2 F 0 b 2 1 p Y 0 1 h c 3 M v Q X V 0 b 1 J l b W 9 2 Z W R D b 2 x 1 b W 5 z M S 5 7 Q 2 9 s d W 1 u M y w y f S Z x d W 9 0 O y w m c X V v d D t T Z W N 0 a W 9 u M S 9 l b G V t Z W 5 0 c 1 9 h d G 9 t a W N N Y X N z L 0 F 1 d G 9 S Z W 1 v d m V k Q 2 9 s d W 1 u c z E u e 0 N v b H V t b j Q s M 3 0 m c X V v d D s s J n F 1 b 3 Q 7 U 2 V j d G l v b j E v Z W x l b W V u d H N f Y X R v b W l j T W F z c y 9 B d X R v U m V t b 3 Z l Z E N v b H V t b n M x L n t D b 2 x 1 b W 4 1 L D R 9 J n F 1 b 3 Q 7 L C Z x d W 9 0 O 1 N l Y 3 R p b 2 4 x L 2 V s Z W 1 l b n R z X 2 F 0 b 2 1 p Y 0 1 h c 3 M v Q X V 0 b 1 J l b W 9 2 Z W R D b 2 x 1 b W 5 z M S 5 7 Q 2 9 s d W 1 u N i w 1 f S Z x d W 9 0 O y w m c X V v d D t T Z W N 0 a W 9 u M S 9 l b G V t Z W 5 0 c 1 9 h d G 9 t a W N N Y X N z L 0 F 1 d G 9 S Z W 1 v d m V k Q 2 9 s d W 1 u c z E u e 0 N v b H V t b j c s N n 0 m c X V v d D s s J n F 1 b 3 Q 7 U 2 V j d G l v b j E v Z W x l b W V u d H N f Y X R v b W l j T W F z c y 9 B d X R v U m V t b 3 Z l Z E N v b H V t b n M x L n t D b 2 x 1 b W 4 4 L D d 9 J n F 1 b 3 Q 7 L C Z x d W 9 0 O 1 N l Y 3 R p b 2 4 x L 2 V s Z W 1 l b n R z X 2 F 0 b 2 1 p Y 0 1 h c 3 M v Q X V 0 b 1 J l b W 9 2 Z W R D b 2 x 1 b W 5 z M S 5 7 Q 2 9 s d W 1 u O S w 4 f S Z x d W 9 0 O y w m c X V v d D t T Z W N 0 a W 9 u M S 9 l b G V t Z W 5 0 c 1 9 h d G 9 t a W N N Y X N z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b G V t Z W 5 0 c 1 9 h d G 9 t a W N N Y X N z L 0 F 1 d G 9 S Z W 1 v d m V k Q 2 9 s d W 1 u c z E u e 0 N v b H V t b j E s M H 0 m c X V v d D s s J n F 1 b 3 Q 7 U 2 V j d G l v b j E v Z W x l b W V u d H N f Y X R v b W l j T W F z c y 9 B d X R v U m V t b 3 Z l Z E N v b H V t b n M x L n t D b 2 x 1 b W 4 y L D F 9 J n F 1 b 3 Q 7 L C Z x d W 9 0 O 1 N l Y 3 R p b 2 4 x L 2 V s Z W 1 l b n R z X 2 F 0 b 2 1 p Y 0 1 h c 3 M v Q X V 0 b 1 J l b W 9 2 Z W R D b 2 x 1 b W 5 z M S 5 7 Q 2 9 s d W 1 u M y w y f S Z x d W 9 0 O y w m c X V v d D t T Z W N 0 a W 9 u M S 9 l b G V t Z W 5 0 c 1 9 h d G 9 t a W N N Y X N z L 0 F 1 d G 9 S Z W 1 v d m V k Q 2 9 s d W 1 u c z E u e 0 N v b H V t b j Q s M 3 0 m c X V v d D s s J n F 1 b 3 Q 7 U 2 V j d G l v b j E v Z W x l b W V u d H N f Y X R v b W l j T W F z c y 9 B d X R v U m V t b 3 Z l Z E N v b H V t b n M x L n t D b 2 x 1 b W 4 1 L D R 9 J n F 1 b 3 Q 7 L C Z x d W 9 0 O 1 N l Y 3 R p b 2 4 x L 2 V s Z W 1 l b n R z X 2 F 0 b 2 1 p Y 0 1 h c 3 M v Q X V 0 b 1 J l b W 9 2 Z W R D b 2 x 1 b W 5 z M S 5 7 Q 2 9 s d W 1 u N i w 1 f S Z x d W 9 0 O y w m c X V v d D t T Z W N 0 a W 9 u M S 9 l b G V t Z W 5 0 c 1 9 h d G 9 t a W N N Y X N z L 0 F 1 d G 9 S Z W 1 v d m V k Q 2 9 s d W 1 u c z E u e 0 N v b H V t b j c s N n 0 m c X V v d D s s J n F 1 b 3 Q 7 U 2 V j d G l v b j E v Z W x l b W V u d H N f Y X R v b W l j T W F z c y 9 B d X R v U m V t b 3 Z l Z E N v b H V t b n M x L n t D b 2 x 1 b W 4 4 L D d 9 J n F 1 b 3 Q 7 L C Z x d W 9 0 O 1 N l Y 3 R p b 2 4 x L 2 V s Z W 1 l b n R z X 2 F 0 b 2 1 p Y 0 1 h c 3 M v Q X V 0 b 1 J l b W 9 2 Z W R D b 2 x 1 b W 5 z M S 5 7 Q 2 9 s d W 1 u O S w 4 f S Z x d W 9 0 O y w m c X V v d D t T Z W N 0 a W 9 u M S 9 l b G V t Z W 5 0 c 1 9 h d G 9 t a W N N Y X N z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t Z W 5 0 c 1 9 h d G 9 t a W N N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1 l b n R z X 2 F 0 b 2 1 p Y 0 1 h c 3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1 l b n R z X 2 F 0 b 2 1 p Y 0 5 1 b W J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M 2 Y z Y 2 Y 2 L T J k Z T I t N D U x M S 1 i O W E x L W M 5 O G N m Y z g w Y z J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V t Z W 5 0 c 1 9 h d G 9 t a W N O d W 1 i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E 2 O j Q 2 O j I x L j k x N j U 5 N j l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b W V u d H N f Y X R v b W l j T n V t Y m V y L 0 F 1 d G 9 S Z W 1 v d m V k Q 2 9 s d W 1 u c z E u e 0 N v b H V t b j E s M H 0 m c X V v d D s s J n F 1 b 3 Q 7 U 2 V j d G l v b j E v Z W x l b W V u d H N f Y X R v b W l j T n V t Y m V y L 0 F 1 d G 9 S Z W 1 v d m V k Q 2 9 s d W 1 u c z E u e 0 N v b H V t b j I s M X 0 m c X V v d D s s J n F 1 b 3 Q 7 U 2 V j d G l v b j E v Z W x l b W V u d H N f Y X R v b W l j T n V t Y m V y L 0 F 1 d G 9 S Z W 1 v d m V k Q 2 9 s d W 1 u c z E u e 0 N v b H V t b j M s M n 0 m c X V v d D s s J n F 1 b 3 Q 7 U 2 V j d G l v b j E v Z W x l b W V u d H N f Y X R v b W l j T n V t Y m V y L 0 F 1 d G 9 S Z W 1 v d m V k Q 2 9 s d W 1 u c z E u e 0 N v b H V t b j Q s M 3 0 m c X V v d D s s J n F 1 b 3 Q 7 U 2 V j d G l v b j E v Z W x l b W V u d H N f Y X R v b W l j T n V t Y m V y L 0 F 1 d G 9 S Z W 1 v d m V k Q 2 9 s d W 1 u c z E u e 0 N v b H V t b j U s N H 0 m c X V v d D s s J n F 1 b 3 Q 7 U 2 V j d G l v b j E v Z W x l b W V u d H N f Y X R v b W l j T n V t Y m V y L 0 F 1 d G 9 S Z W 1 v d m V k Q 2 9 s d W 1 u c z E u e 0 N v b H V t b j Y s N X 0 m c X V v d D s s J n F 1 b 3 Q 7 U 2 V j d G l v b j E v Z W x l b W V u d H N f Y X R v b W l j T n V t Y m V y L 0 F 1 d G 9 S Z W 1 v d m V k Q 2 9 s d W 1 u c z E u e 0 N v b H V t b j c s N n 0 m c X V v d D s s J n F 1 b 3 Q 7 U 2 V j d G l v b j E v Z W x l b W V u d H N f Y X R v b W l j T n V t Y m V y L 0 F 1 d G 9 S Z W 1 v d m V k Q 2 9 s d W 1 u c z E u e 0 N v b H V t b j g s N 3 0 m c X V v d D s s J n F 1 b 3 Q 7 U 2 V j d G l v b j E v Z W x l b W V u d H N f Y X R v b W l j T n V t Y m V y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W x l b W V u d H N f Y X R v b W l j T n V t Y m V y L 0 F 1 d G 9 S Z W 1 v d m V k Q 2 9 s d W 1 u c z E u e 0 N v b H V t b j E s M H 0 m c X V v d D s s J n F 1 b 3 Q 7 U 2 V j d G l v b j E v Z W x l b W V u d H N f Y X R v b W l j T n V t Y m V y L 0 F 1 d G 9 S Z W 1 v d m V k Q 2 9 s d W 1 u c z E u e 0 N v b H V t b j I s M X 0 m c X V v d D s s J n F 1 b 3 Q 7 U 2 V j d G l v b j E v Z W x l b W V u d H N f Y X R v b W l j T n V t Y m V y L 0 F 1 d G 9 S Z W 1 v d m V k Q 2 9 s d W 1 u c z E u e 0 N v b H V t b j M s M n 0 m c X V v d D s s J n F 1 b 3 Q 7 U 2 V j d G l v b j E v Z W x l b W V u d H N f Y X R v b W l j T n V t Y m V y L 0 F 1 d G 9 S Z W 1 v d m V k Q 2 9 s d W 1 u c z E u e 0 N v b H V t b j Q s M 3 0 m c X V v d D s s J n F 1 b 3 Q 7 U 2 V j d G l v b j E v Z W x l b W V u d H N f Y X R v b W l j T n V t Y m V y L 0 F 1 d G 9 S Z W 1 v d m V k Q 2 9 s d W 1 u c z E u e 0 N v b H V t b j U s N H 0 m c X V v d D s s J n F 1 b 3 Q 7 U 2 V j d G l v b j E v Z W x l b W V u d H N f Y X R v b W l j T n V t Y m V y L 0 F 1 d G 9 S Z W 1 v d m V k Q 2 9 s d W 1 u c z E u e 0 N v b H V t b j Y s N X 0 m c X V v d D s s J n F 1 b 3 Q 7 U 2 V j d G l v b j E v Z W x l b W V u d H N f Y X R v b W l j T n V t Y m V y L 0 F 1 d G 9 S Z W 1 v d m V k Q 2 9 s d W 1 u c z E u e 0 N v b H V t b j c s N n 0 m c X V v d D s s J n F 1 b 3 Q 7 U 2 V j d G l v b j E v Z W x l b W V u d H N f Y X R v b W l j T n V t Y m V y L 0 F 1 d G 9 S Z W 1 v d m V k Q 2 9 s d W 1 u c z E u e 0 N v b H V t b j g s N 3 0 m c X V v d D s s J n F 1 b 3 Q 7 U 2 V j d G l v b j E v Z W x l b W V u d H N f Y X R v b W l j T n V t Y m V y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W 1 l b n R z X 2 F 0 b 2 1 p Y 0 5 1 b W J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t Z W 5 0 c 1 9 h d G 9 t a W N O d W 1 i Z X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1 l b n R z X 2 1 l b H R p b m d Q b 2 l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1 Z m Y 0 O W Q z L T U y O W E t N D g 5 N S 1 h Y 2 J j L T h k O G J h Z T h l Z T Q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V t Z W 5 0 c 1 9 t Z W x 0 a W 5 n U G 9 p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Y 6 N T I 6 N T I u N z E 2 N D k y O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1 l b n R z X 2 1 l b H R p b m d Q b 2 l u d C 9 B d X R v U m V t b 3 Z l Z E N v b H V t b n M x L n t D b 2 x 1 b W 4 x L D B 9 J n F 1 b 3 Q 7 L C Z x d W 9 0 O 1 N l Y 3 R p b 2 4 x L 2 V s Z W 1 l b n R z X 2 1 l b H R p b m d Q b 2 l u d C 9 B d X R v U m V t b 3 Z l Z E N v b H V t b n M x L n t D b 2 x 1 b W 4 y L D F 9 J n F 1 b 3 Q 7 L C Z x d W 9 0 O 1 N l Y 3 R p b 2 4 x L 2 V s Z W 1 l b n R z X 2 1 l b H R p b m d Q b 2 l u d C 9 B d X R v U m V t b 3 Z l Z E N v b H V t b n M x L n t D b 2 x 1 b W 4 z L D J 9 J n F 1 b 3 Q 7 L C Z x d W 9 0 O 1 N l Y 3 R p b 2 4 x L 2 V s Z W 1 l b n R z X 2 1 l b H R p b m d Q b 2 l u d C 9 B d X R v U m V t b 3 Z l Z E N v b H V t b n M x L n t D b 2 x 1 b W 4 0 L D N 9 J n F 1 b 3 Q 7 L C Z x d W 9 0 O 1 N l Y 3 R p b 2 4 x L 2 V s Z W 1 l b n R z X 2 1 l b H R p b m d Q b 2 l u d C 9 B d X R v U m V t b 3 Z l Z E N v b H V t b n M x L n t D b 2 x 1 b W 4 1 L D R 9 J n F 1 b 3 Q 7 L C Z x d W 9 0 O 1 N l Y 3 R p b 2 4 x L 2 V s Z W 1 l b n R z X 2 1 l b H R p b m d Q b 2 l u d C 9 B d X R v U m V t b 3 Z l Z E N v b H V t b n M x L n t D b 2 x 1 b W 4 2 L D V 9 J n F 1 b 3 Q 7 L C Z x d W 9 0 O 1 N l Y 3 R p b 2 4 x L 2 V s Z W 1 l b n R z X 2 1 l b H R p b m d Q b 2 l u d C 9 B d X R v U m V t b 3 Z l Z E N v b H V t b n M x L n t D b 2 x 1 b W 4 3 L D Z 9 J n F 1 b 3 Q 7 L C Z x d W 9 0 O 1 N l Y 3 R p b 2 4 x L 2 V s Z W 1 l b n R z X 2 1 l b H R p b m d Q b 2 l u d C 9 B d X R v U m V t b 3 Z l Z E N v b H V t b n M x L n t D b 2 x 1 b W 4 4 L D d 9 J n F 1 b 3 Q 7 L C Z x d W 9 0 O 1 N l Y 3 R p b 2 4 x L 2 V s Z W 1 l b n R z X 2 1 l b H R p b m d Q b 2 l u d C 9 B d X R v U m V t b 3 Z l Z E N v b H V t b n M x L n t D b 2 x 1 b W 4 5 L D h 9 J n F 1 b 3 Q 7 L C Z x d W 9 0 O 1 N l Y 3 R p b 2 4 x L 2 V s Z W 1 l b n R z X 2 1 l b H R p b m d Q b 2 l u d C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W x l b W V u d H N f b W V s d G l u Z 1 B v a W 5 0 L 0 F 1 d G 9 S Z W 1 v d m V k Q 2 9 s d W 1 u c z E u e 0 N v b H V t b j E s M H 0 m c X V v d D s s J n F 1 b 3 Q 7 U 2 V j d G l v b j E v Z W x l b W V u d H N f b W V s d G l u Z 1 B v a W 5 0 L 0 F 1 d G 9 S Z W 1 v d m V k Q 2 9 s d W 1 u c z E u e 0 N v b H V t b j I s M X 0 m c X V v d D s s J n F 1 b 3 Q 7 U 2 V j d G l v b j E v Z W x l b W V u d H N f b W V s d G l u Z 1 B v a W 5 0 L 0 F 1 d G 9 S Z W 1 v d m V k Q 2 9 s d W 1 u c z E u e 0 N v b H V t b j M s M n 0 m c X V v d D s s J n F 1 b 3 Q 7 U 2 V j d G l v b j E v Z W x l b W V u d H N f b W V s d G l u Z 1 B v a W 5 0 L 0 F 1 d G 9 S Z W 1 v d m V k Q 2 9 s d W 1 u c z E u e 0 N v b H V t b j Q s M 3 0 m c X V v d D s s J n F 1 b 3 Q 7 U 2 V j d G l v b j E v Z W x l b W V u d H N f b W V s d G l u Z 1 B v a W 5 0 L 0 F 1 d G 9 S Z W 1 v d m V k Q 2 9 s d W 1 u c z E u e 0 N v b H V t b j U s N H 0 m c X V v d D s s J n F 1 b 3 Q 7 U 2 V j d G l v b j E v Z W x l b W V u d H N f b W V s d G l u Z 1 B v a W 5 0 L 0 F 1 d G 9 S Z W 1 v d m V k Q 2 9 s d W 1 u c z E u e 0 N v b H V t b j Y s N X 0 m c X V v d D s s J n F 1 b 3 Q 7 U 2 V j d G l v b j E v Z W x l b W V u d H N f b W V s d G l u Z 1 B v a W 5 0 L 0 F 1 d G 9 S Z W 1 v d m V k Q 2 9 s d W 1 u c z E u e 0 N v b H V t b j c s N n 0 m c X V v d D s s J n F 1 b 3 Q 7 U 2 V j d G l v b j E v Z W x l b W V u d H N f b W V s d G l u Z 1 B v a W 5 0 L 0 F 1 d G 9 S Z W 1 v d m V k Q 2 9 s d W 1 u c z E u e 0 N v b H V t b j g s N 3 0 m c X V v d D s s J n F 1 b 3 Q 7 U 2 V j d G l v b j E v Z W x l b W V u d H N f b W V s d G l u Z 1 B v a W 5 0 L 0 F 1 d G 9 S Z W 1 v d m V k Q 2 9 s d W 1 u c z E u e 0 N v b H V t b j k s O H 0 m c X V v d D s s J n F 1 b 3 Q 7 U 2 V j d G l v b j E v Z W x l b W V u d H N f b W V s d G l u Z 1 B v a W 5 0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t Z W 5 0 c 1 9 t Z W x 0 a W 5 n U G 9 p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b W V u d H N f b W V s d G l u Z 1 B v a W 5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R y b 2 5 v b X l f b 3 J i a X R h b F B l c m l v Z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j Q w O W I y N S 0 x M W Z k L T R h N z I t O T V j O S 0 w O T c z Z D U 5 Z m I w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N 0 c m 9 u b 2 1 5 X 2 9 y Y m l 0 Y W x Q Z X J p b 2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j o 1 N j o x N C 4 z N j g 3 M j g z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R y b 2 5 v b X l f b 3 J i a X R h b F B l c m l v Z H M v Q X V 0 b 1 J l b W 9 2 Z W R D b 2 x 1 b W 5 z M S 5 7 Q 2 9 s d W 1 u M S w w f S Z x d W 9 0 O y w m c X V v d D t T Z W N 0 a W 9 u M S 9 h c 3 R y b 2 5 v b X l f b 3 J i a X R h b F B l c m l v Z H M v Q X V 0 b 1 J l b W 9 2 Z W R D b 2 x 1 b W 5 z M S 5 7 Q 2 9 s d W 1 u M i w x f S Z x d W 9 0 O y w m c X V v d D t T Z W N 0 a W 9 u M S 9 h c 3 R y b 2 5 v b X l f b 3 J i a X R h b F B l c m l v Z H M v Q X V 0 b 1 J l b W 9 2 Z W R D b 2 x 1 b W 5 z M S 5 7 Q 2 9 s d W 1 u M y w y f S Z x d W 9 0 O y w m c X V v d D t T Z W N 0 a W 9 u M S 9 h c 3 R y b 2 5 v b X l f b 3 J i a X R h b F B l c m l v Z H M v Q X V 0 b 1 J l b W 9 2 Z W R D b 2 x 1 b W 5 z M S 5 7 Q 2 9 s d W 1 u N C w z f S Z x d W 9 0 O y w m c X V v d D t T Z W N 0 a W 9 u M S 9 h c 3 R y b 2 5 v b X l f b 3 J i a X R h b F B l c m l v Z H M v Q X V 0 b 1 J l b W 9 2 Z W R D b 2 x 1 b W 5 z M S 5 7 Q 2 9 s d W 1 u N S w 0 f S Z x d W 9 0 O y w m c X V v d D t T Z W N 0 a W 9 u M S 9 h c 3 R y b 2 5 v b X l f b 3 J i a X R h b F B l c m l v Z H M v Q X V 0 b 1 J l b W 9 2 Z W R D b 2 x 1 b W 5 z M S 5 7 Q 2 9 s d W 1 u N i w 1 f S Z x d W 9 0 O y w m c X V v d D t T Z W N 0 a W 9 u M S 9 h c 3 R y b 2 5 v b X l f b 3 J i a X R h b F B l c m l v Z H M v Q X V 0 b 1 J l b W 9 2 Z W R D b 2 x 1 b W 5 z M S 5 7 Q 2 9 s d W 1 u N y w 2 f S Z x d W 9 0 O y w m c X V v d D t T Z W N 0 a W 9 u M S 9 h c 3 R y b 2 5 v b X l f b 3 J i a X R h b F B l c m l v Z H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3 R y b 2 5 v b X l f b 3 J i a X R h b F B l c m l v Z H M v Q X V 0 b 1 J l b W 9 2 Z W R D b 2 x 1 b W 5 z M S 5 7 Q 2 9 s d W 1 u M S w w f S Z x d W 9 0 O y w m c X V v d D t T Z W N 0 a W 9 u M S 9 h c 3 R y b 2 5 v b X l f b 3 J i a X R h b F B l c m l v Z H M v Q X V 0 b 1 J l b W 9 2 Z W R D b 2 x 1 b W 5 z M S 5 7 Q 2 9 s d W 1 u M i w x f S Z x d W 9 0 O y w m c X V v d D t T Z W N 0 a W 9 u M S 9 h c 3 R y b 2 5 v b X l f b 3 J i a X R h b F B l c m l v Z H M v Q X V 0 b 1 J l b W 9 2 Z W R D b 2 x 1 b W 5 z M S 5 7 Q 2 9 s d W 1 u M y w y f S Z x d W 9 0 O y w m c X V v d D t T Z W N 0 a W 9 u M S 9 h c 3 R y b 2 5 v b X l f b 3 J i a X R h b F B l c m l v Z H M v Q X V 0 b 1 J l b W 9 2 Z W R D b 2 x 1 b W 5 z M S 5 7 Q 2 9 s d W 1 u N C w z f S Z x d W 9 0 O y w m c X V v d D t T Z W N 0 a W 9 u M S 9 h c 3 R y b 2 5 v b X l f b 3 J i a X R h b F B l c m l v Z H M v Q X V 0 b 1 J l b W 9 2 Z W R D b 2 x 1 b W 5 z M S 5 7 Q 2 9 s d W 1 u N S w 0 f S Z x d W 9 0 O y w m c X V v d D t T Z W N 0 a W 9 u M S 9 h c 3 R y b 2 5 v b X l f b 3 J i a X R h b F B l c m l v Z H M v Q X V 0 b 1 J l b W 9 2 Z W R D b 2 x 1 b W 5 z M S 5 7 Q 2 9 s d W 1 u N i w 1 f S Z x d W 9 0 O y w m c X V v d D t T Z W N 0 a W 9 u M S 9 h c 3 R y b 2 5 v b X l f b 3 J i a X R h b F B l c m l v Z H M v Q X V 0 b 1 J l b W 9 2 Z W R D b 2 x 1 b W 5 z M S 5 7 Q 2 9 s d W 1 u N y w 2 f S Z x d W 9 0 O y w m c X V v d D t T Z W N 0 a W 9 u M S 9 h c 3 R y b 2 5 v b X l f b 3 J i a X R h b F B l c m l v Z H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0 c m 9 u b 2 1 5 X 2 9 y Y m l 0 Y W x Q Z X J p b 2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d H J v b m 9 t e V 9 v c m J p d G F s U G V y a W 9 k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0 c m 9 u b 2 1 5 X 2 1 h c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j A 4 M z Y x Y S 0 w Z G I 2 L T R l M T U t O D I x N i 1 k N D E x Y 2 R h Z j Q z M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N 0 c m 9 u b 2 1 5 X 2 1 h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x V D E 3 O j A w O j I x L j c x M z M 4 M z Z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d H J v b m 9 t e V 9 t Y X N z L 0 F 1 d G 9 S Z W 1 v d m V k Q 2 9 s d W 1 u c z E u e 0 N v b H V t b j E s M H 0 m c X V v d D s s J n F 1 b 3 Q 7 U 2 V j d G l v b j E v Y X N 0 c m 9 u b 2 1 5 X 2 1 h c 3 M v Q X V 0 b 1 J l b W 9 2 Z W R D b 2 x 1 b W 5 z M S 5 7 Q 2 9 s d W 1 u M i w x f S Z x d W 9 0 O y w m c X V v d D t T Z W N 0 a W 9 u M S 9 h c 3 R y b 2 5 v b X l f b W F z c y 9 B d X R v U m V t b 3 Z l Z E N v b H V t b n M x L n t D b 2 x 1 b W 4 z L D J 9 J n F 1 b 3 Q 7 L C Z x d W 9 0 O 1 N l Y 3 R p b 2 4 x L 2 F z d H J v b m 9 t e V 9 t Y X N z L 0 F 1 d G 9 S Z W 1 v d m V k Q 2 9 s d W 1 u c z E u e 0 N v b H V t b j Q s M 3 0 m c X V v d D s s J n F 1 b 3 Q 7 U 2 V j d G l v b j E v Y X N 0 c m 9 u b 2 1 5 X 2 1 h c 3 M v Q X V 0 b 1 J l b W 9 2 Z W R D b 2 x 1 b W 5 z M S 5 7 Q 2 9 s d W 1 u N S w 0 f S Z x d W 9 0 O y w m c X V v d D t T Z W N 0 a W 9 u M S 9 h c 3 R y b 2 5 v b X l f b W F z c y 9 B d X R v U m V t b 3 Z l Z E N v b H V t b n M x L n t D b 2 x 1 b W 4 2 L D V 9 J n F 1 b 3 Q 7 L C Z x d W 9 0 O 1 N l Y 3 R p b 2 4 x L 2 F z d H J v b m 9 t e V 9 t Y X N z L 0 F 1 d G 9 S Z W 1 v d m V k Q 2 9 s d W 1 u c z E u e 0 N v b H V t b j c s N n 0 m c X V v d D s s J n F 1 b 3 Q 7 U 2 V j d G l v b j E v Y X N 0 c m 9 u b 2 1 5 X 2 1 h c 3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3 R y b 2 5 v b X l f b W F z c y 9 B d X R v U m V t b 3 Z l Z E N v b H V t b n M x L n t D b 2 x 1 b W 4 x L D B 9 J n F 1 b 3 Q 7 L C Z x d W 9 0 O 1 N l Y 3 R p b 2 4 x L 2 F z d H J v b m 9 t e V 9 t Y X N z L 0 F 1 d G 9 S Z W 1 v d m V k Q 2 9 s d W 1 u c z E u e 0 N v b H V t b j I s M X 0 m c X V v d D s s J n F 1 b 3 Q 7 U 2 V j d G l v b j E v Y X N 0 c m 9 u b 2 1 5 X 2 1 h c 3 M v Q X V 0 b 1 J l b W 9 2 Z W R D b 2 x 1 b W 5 z M S 5 7 Q 2 9 s d W 1 u M y w y f S Z x d W 9 0 O y w m c X V v d D t T Z W N 0 a W 9 u M S 9 h c 3 R y b 2 5 v b X l f b W F z c y 9 B d X R v U m V t b 3 Z l Z E N v b H V t b n M x L n t D b 2 x 1 b W 4 0 L D N 9 J n F 1 b 3 Q 7 L C Z x d W 9 0 O 1 N l Y 3 R p b 2 4 x L 2 F z d H J v b m 9 t e V 9 t Y X N z L 0 F 1 d G 9 S Z W 1 v d m V k Q 2 9 s d W 1 u c z E u e 0 N v b H V t b j U s N H 0 m c X V v d D s s J n F 1 b 3 Q 7 U 2 V j d G l v b j E v Y X N 0 c m 9 u b 2 1 5 X 2 1 h c 3 M v Q X V 0 b 1 J l b W 9 2 Z W R D b 2 x 1 b W 5 z M S 5 7 Q 2 9 s d W 1 u N i w 1 f S Z x d W 9 0 O y w m c X V v d D t T Z W N 0 a W 9 u M S 9 h c 3 R y b 2 5 v b X l f b W F z c y 9 B d X R v U m V t b 3 Z l Z E N v b H V t b n M x L n t D b 2 x 1 b W 4 3 L D Z 9 J n F 1 b 3 Q 7 L C Z x d W 9 0 O 1 N l Y 3 R p b 2 4 x L 2 F z d H J v b m 9 t e V 9 t Y X N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d H J v b m 9 t e V 9 t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d H J v b m 9 t e V 9 t Y X N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R y b 2 5 v b X l f c 3 V y Z m F j Z U d y Y X Z p d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j F k N D l k Y S 0 1 Z m R j L T Q 1 M W M t O W Q w M C 1 l Z T d k N W N k M 2 Y 2 O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N 0 c m 9 u b 2 1 5 X 3 N 1 c m Z h Y 2 V H c m F 2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N z o x N T o 1 M C 4 3 M T U 4 M j M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R y b 2 5 v b X l f c 3 V y Z m F j Z U d y Y X Z p d H k v Q X V 0 b 1 J l b W 9 2 Z W R D b 2 x 1 b W 5 z M S 5 7 Q 2 9 s d W 1 u M S w w f S Z x d W 9 0 O y w m c X V v d D t T Z W N 0 a W 9 u M S 9 h c 3 R y b 2 5 v b X l f c 3 V y Z m F j Z U d y Y X Z p d H k v Q X V 0 b 1 J l b W 9 2 Z W R D b 2 x 1 b W 5 z M S 5 7 Q 2 9 s d W 1 u M i w x f S Z x d W 9 0 O y w m c X V v d D t T Z W N 0 a W 9 u M S 9 h c 3 R y b 2 5 v b X l f c 3 V y Z m F j Z U d y Y X Z p d H k v Q X V 0 b 1 J l b W 9 2 Z W R D b 2 x 1 b W 5 z M S 5 7 Q 2 9 s d W 1 u M y w y f S Z x d W 9 0 O y w m c X V v d D t T Z W N 0 a W 9 u M S 9 h c 3 R y b 2 5 v b X l f c 3 V y Z m F j Z U d y Y X Z p d H k v Q X V 0 b 1 J l b W 9 2 Z W R D b 2 x 1 b W 5 z M S 5 7 Q 2 9 s d W 1 u N C w z f S Z x d W 9 0 O y w m c X V v d D t T Z W N 0 a W 9 u M S 9 h c 3 R y b 2 5 v b X l f c 3 V y Z m F j Z U d y Y X Z p d H k v Q X V 0 b 1 J l b W 9 2 Z W R D b 2 x 1 b W 5 z M S 5 7 Q 2 9 s d W 1 u N S w 0 f S Z x d W 9 0 O y w m c X V v d D t T Z W N 0 a W 9 u M S 9 h c 3 R y b 2 5 v b X l f c 3 V y Z m F j Z U d y Y X Z p d H k v Q X V 0 b 1 J l b W 9 2 Z W R D b 2 x 1 b W 5 z M S 5 7 Q 2 9 s d W 1 u N i w 1 f S Z x d W 9 0 O y w m c X V v d D t T Z W N 0 a W 9 u M S 9 h c 3 R y b 2 5 v b X l f c 3 V y Z m F j Z U d y Y X Z p d H k v Q X V 0 b 1 J l b W 9 2 Z W R D b 2 x 1 b W 5 z M S 5 7 Q 2 9 s d W 1 u N y w 2 f S Z x d W 9 0 O y w m c X V v d D t T Z W N 0 a W 9 u M S 9 h c 3 R y b 2 5 v b X l f c 3 V y Z m F j Z U d y Y X Z p d H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3 R y b 2 5 v b X l f c 3 V y Z m F j Z U d y Y X Z p d H k v Q X V 0 b 1 J l b W 9 2 Z W R D b 2 x 1 b W 5 z M S 5 7 Q 2 9 s d W 1 u M S w w f S Z x d W 9 0 O y w m c X V v d D t T Z W N 0 a W 9 u M S 9 h c 3 R y b 2 5 v b X l f c 3 V y Z m F j Z U d y Y X Z p d H k v Q X V 0 b 1 J l b W 9 2 Z W R D b 2 x 1 b W 5 z M S 5 7 Q 2 9 s d W 1 u M i w x f S Z x d W 9 0 O y w m c X V v d D t T Z W N 0 a W 9 u M S 9 h c 3 R y b 2 5 v b X l f c 3 V y Z m F j Z U d y Y X Z p d H k v Q X V 0 b 1 J l b W 9 2 Z W R D b 2 x 1 b W 5 z M S 5 7 Q 2 9 s d W 1 u M y w y f S Z x d W 9 0 O y w m c X V v d D t T Z W N 0 a W 9 u M S 9 h c 3 R y b 2 5 v b X l f c 3 V y Z m F j Z U d y Y X Z p d H k v Q X V 0 b 1 J l b W 9 2 Z W R D b 2 x 1 b W 5 z M S 5 7 Q 2 9 s d W 1 u N C w z f S Z x d W 9 0 O y w m c X V v d D t T Z W N 0 a W 9 u M S 9 h c 3 R y b 2 5 v b X l f c 3 V y Z m F j Z U d y Y X Z p d H k v Q X V 0 b 1 J l b W 9 2 Z W R D b 2 x 1 b W 5 z M S 5 7 Q 2 9 s d W 1 u N S w 0 f S Z x d W 9 0 O y w m c X V v d D t T Z W N 0 a W 9 u M S 9 h c 3 R y b 2 5 v b X l f c 3 V y Z m F j Z U d y Y X Z p d H k v Q X V 0 b 1 J l b W 9 2 Z W R D b 2 x 1 b W 5 z M S 5 7 Q 2 9 s d W 1 u N i w 1 f S Z x d W 9 0 O y w m c X V v d D t T Z W N 0 a W 9 u M S 9 h c 3 R y b 2 5 v b X l f c 3 V y Z m F j Z U d y Y X Z p d H k v Q X V 0 b 1 J l b W 9 2 Z W R D b 2 x 1 b W 5 z M S 5 7 Q 2 9 s d W 1 u N y w 2 f S Z x d W 9 0 O y w m c X V v d D t T Z W N 0 a W 9 u M S 9 h c 3 R y b 2 5 v b X l f c 3 V y Z m F j Z U d y Y X Z p d H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0 c m 9 u b 2 1 5 X 3 N 1 c m Z h Y 2 V H c m F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d H J v b m 9 t e V 9 z d X J m Y W N l R 3 J h d m l 0 e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p Z W 5 j Z V 9 k a X N j b 3 Z l c n l Z Z W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Q y Y T Q y M G U t Y j B i O S 0 0 Y 2 I 1 L W E y N j Q t Z G I 5 Z D Y 3 M j l h Y W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a W V u Y 2 V f Z G l z Y 2 9 2 Z X J 5 W W V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g 6 M z Y 6 M D k u N j A x O T Q 1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a W V u Y 2 V f Z G l z Y 2 9 2 Z X J 5 W W V h c i 9 B d X R v U m V t b 3 Z l Z E N v b H V t b n M x L n t D b 2 x 1 b W 4 x L D B 9 J n F 1 b 3 Q 7 L C Z x d W 9 0 O 1 N l Y 3 R p b 2 4 x L 3 N j a W V u Y 2 V f Z G l z Y 2 9 2 Z X J 5 W W V h c i 9 B d X R v U m V t b 3 Z l Z E N v b H V t b n M x L n t D b 2 x 1 b W 4 y L D F 9 J n F 1 b 3 Q 7 L C Z x d W 9 0 O 1 N l Y 3 R p b 2 4 x L 3 N j a W V u Y 2 V f Z G l z Y 2 9 2 Z X J 5 W W V h c i 9 B d X R v U m V t b 3 Z l Z E N v b H V t b n M x L n t D b 2 x 1 b W 4 z L D J 9 J n F 1 b 3 Q 7 L C Z x d W 9 0 O 1 N l Y 3 R p b 2 4 x L 3 N j a W V u Y 2 V f Z G l z Y 2 9 2 Z X J 5 W W V h c i 9 B d X R v U m V t b 3 Z l Z E N v b H V t b n M x L n t D b 2 x 1 b W 4 0 L D N 9 J n F 1 b 3 Q 7 L C Z x d W 9 0 O 1 N l Y 3 R p b 2 4 x L 3 N j a W V u Y 2 V f Z G l z Y 2 9 2 Z X J 5 W W V h c i 9 B d X R v U m V t b 3 Z l Z E N v b H V t b n M x L n t D b 2 x 1 b W 4 1 L D R 9 J n F 1 b 3 Q 7 L C Z x d W 9 0 O 1 N l Y 3 R p b 2 4 x L 3 N j a W V u Y 2 V f Z G l z Y 2 9 2 Z X J 5 W W V h c i 9 B d X R v U m V t b 3 Z l Z E N v b H V t b n M x L n t D b 2 x 1 b W 4 2 L D V 9 J n F 1 b 3 Q 7 L C Z x d W 9 0 O 1 N l Y 3 R p b 2 4 x L 3 N j a W V u Y 2 V f Z G l z Y 2 9 2 Z X J 5 W W V h c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j a W V u Y 2 V f Z G l z Y 2 9 2 Z X J 5 W W V h c i 9 B d X R v U m V t b 3 Z l Z E N v b H V t b n M x L n t D b 2 x 1 b W 4 x L D B 9 J n F 1 b 3 Q 7 L C Z x d W 9 0 O 1 N l Y 3 R p b 2 4 x L 3 N j a W V u Y 2 V f Z G l z Y 2 9 2 Z X J 5 W W V h c i 9 B d X R v U m V t b 3 Z l Z E N v b H V t b n M x L n t D b 2 x 1 b W 4 y L D F 9 J n F 1 b 3 Q 7 L C Z x d W 9 0 O 1 N l Y 3 R p b 2 4 x L 3 N j a W V u Y 2 V f Z G l z Y 2 9 2 Z X J 5 W W V h c i 9 B d X R v U m V t b 3 Z l Z E N v b H V t b n M x L n t D b 2 x 1 b W 4 z L D J 9 J n F 1 b 3 Q 7 L C Z x d W 9 0 O 1 N l Y 3 R p b 2 4 x L 3 N j a W V u Y 2 V f Z G l z Y 2 9 2 Z X J 5 W W V h c i 9 B d X R v U m V t b 3 Z l Z E N v b H V t b n M x L n t D b 2 x 1 b W 4 0 L D N 9 J n F 1 b 3 Q 7 L C Z x d W 9 0 O 1 N l Y 3 R p b 2 4 x L 3 N j a W V u Y 2 V f Z G l z Y 2 9 2 Z X J 5 W W V h c i 9 B d X R v U m V t b 3 Z l Z E N v b H V t b n M x L n t D b 2 x 1 b W 4 1 L D R 9 J n F 1 b 3 Q 7 L C Z x d W 9 0 O 1 N l Y 3 R p b 2 4 x L 3 N j a W V u Y 2 V f Z G l z Y 2 9 2 Z X J 5 W W V h c i 9 B d X R v U m V t b 3 Z l Z E N v b H V t b n M x L n t D b 2 x 1 b W 4 2 L D V 9 J n F 1 b 3 Q 7 L C Z x d W 9 0 O 1 N l Y 3 R p b 2 4 x L 3 N j a W V u Y 2 V f Z G l z Y 2 9 2 Z X J 5 W W V h c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l l b m N l X 2 R p c 2 N v d m V y e V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p Z W 5 j Z V 9 k a X N j b 3 Z l c n l Z Z W F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l l b m N l X 2 d l b m 9 t Z V N p e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j V l N G Y 4 M i 0 3 N T U 2 L T Q x Z T I t O G I 0 N S 0 w Y W V i Z T Q w O D I 3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p Z W 5 j Z V 9 n Z W 5 v b W V T a X p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E y O j A 0 O j Q 5 L j Y 0 O D g 1 O T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l l b m N l X 2 d l b m 9 t Z V N p e m U v Q X V 0 b 1 J l b W 9 2 Z W R D b 2 x 1 b W 5 z M S 5 7 Q 2 9 s d W 1 u M S w w f S Z x d W 9 0 O y w m c X V v d D t T Z W N 0 a W 9 u M S 9 z Y 2 l l b m N l X 2 d l b m 9 t Z V N p e m U v Q X V 0 b 1 J l b W 9 2 Z W R D b 2 x 1 b W 5 z M S 5 7 Q 2 9 s d W 1 u M i w x f S Z x d W 9 0 O y w m c X V v d D t T Z W N 0 a W 9 u M S 9 z Y 2 l l b m N l X 2 d l b m 9 t Z V N p e m U v Q X V 0 b 1 J l b W 9 2 Z W R D b 2 x 1 b W 5 z M S 5 7 Q 2 9 s d W 1 u M y w y f S Z x d W 9 0 O y w m c X V v d D t T Z W N 0 a W 9 u M S 9 z Y 2 l l b m N l X 2 d l b m 9 t Z V N p e m U v Q X V 0 b 1 J l b W 9 2 Z W R D b 2 x 1 b W 5 z M S 5 7 Q 2 9 s d W 1 u N C w z f S Z x d W 9 0 O y w m c X V v d D t T Z W N 0 a W 9 u M S 9 z Y 2 l l b m N l X 2 d l b m 9 t Z V N p e m U v Q X V 0 b 1 J l b W 9 2 Z W R D b 2 x 1 b W 5 z M S 5 7 Q 2 9 s d W 1 u N S w 0 f S Z x d W 9 0 O y w m c X V v d D t T Z W N 0 a W 9 u M S 9 z Y 2 l l b m N l X 2 d l b m 9 t Z V N p e m U v Q X V 0 b 1 J l b W 9 2 Z W R D b 2 x 1 b W 5 z M S 5 7 Q 2 9 s d W 1 u N i w 1 f S Z x d W 9 0 O y w m c X V v d D t T Z W N 0 a W 9 u M S 9 z Y 2 l l b m N l X 2 d l b m 9 t Z V N p e m U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Y 2 l l b m N l X 2 d l b m 9 t Z V N p e m U v Q X V 0 b 1 J l b W 9 2 Z W R D b 2 x 1 b W 5 z M S 5 7 Q 2 9 s d W 1 u M S w w f S Z x d W 9 0 O y w m c X V v d D t T Z W N 0 a W 9 u M S 9 z Y 2 l l b m N l X 2 d l b m 9 t Z V N p e m U v Q X V 0 b 1 J l b W 9 2 Z W R D b 2 x 1 b W 5 z M S 5 7 Q 2 9 s d W 1 u M i w x f S Z x d W 9 0 O y w m c X V v d D t T Z W N 0 a W 9 u M S 9 z Y 2 l l b m N l X 2 d l b m 9 t Z V N p e m U v Q X V 0 b 1 J l b W 9 2 Z W R D b 2 x 1 b W 5 z M S 5 7 Q 2 9 s d W 1 u M y w y f S Z x d W 9 0 O y w m c X V v d D t T Z W N 0 a W 9 u M S 9 z Y 2 l l b m N l X 2 d l b m 9 t Z V N p e m U v Q X V 0 b 1 J l b W 9 2 Z W R D b 2 x 1 b W 5 z M S 5 7 Q 2 9 s d W 1 u N C w z f S Z x d W 9 0 O y w m c X V v d D t T Z W N 0 a W 9 u M S 9 z Y 2 l l b m N l X 2 d l b m 9 t Z V N p e m U v Q X V 0 b 1 J l b W 9 2 Z W R D b 2 x 1 b W 5 z M S 5 7 Q 2 9 s d W 1 u N S w 0 f S Z x d W 9 0 O y w m c X V v d D t T Z W N 0 a W 9 u M S 9 z Y 2 l l b m N l X 2 d l b m 9 t Z V N p e m U v Q X V 0 b 1 J l b W 9 2 Z W R D b 2 x 1 b W 5 z M S 5 7 Q 2 9 s d W 1 u N i w 1 f S Z x d W 9 0 O y w m c X V v d D t T Z W N 0 a W 9 u M S 9 z Y 2 l l b m N l X 2 d l b m 9 t Z V N p e m U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p Z W 5 j Z V 9 n Z W 5 v b W V T a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W V u Y 2 V f Z 2 V u b 2 1 l U 2 l 6 Z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G V z X 0 V 1 b G V y Q 2 h h c m F j d G V y a X N 0 a W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V i N D c 1 M S 1 m Y j Y z L T Q 1 Z G M t Y T c 2 N S 0 0 O W F m M T Q 2 Y j U 4 M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h h c G V z X 0 V 1 b G V y Q 2 h h c m F j d G V y a X N 0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T I 6 M D g 6 N T k u N z A z M D c 5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Y X B l c 1 9 F d W x l c k N o Y X J h Y 3 R l c m l z d G l j L 0 F 1 d G 9 S Z W 1 v d m V k Q 2 9 s d W 1 u c z E u e 0 N v b H V t b j E s M H 0 m c X V v d D s s J n F 1 b 3 Q 7 U 2 V j d G l v b j E v c 2 h h c G V z X 0 V 1 b G V y Q 2 h h c m F j d G V y a X N 0 a W M v Q X V 0 b 1 J l b W 9 2 Z W R D b 2 x 1 b W 5 z M S 5 7 Q 2 9 s d W 1 u M i w x f S Z x d W 9 0 O y w m c X V v d D t T Z W N 0 a W 9 u M S 9 z a G F w Z X N f R X V s Z X J D a G F y Y W N 0 Z X J p c 3 R p Y y 9 B d X R v U m V t b 3 Z l Z E N v b H V t b n M x L n t D b 2 x 1 b W 4 z L D J 9 J n F 1 b 3 Q 7 L C Z x d W 9 0 O 1 N l Y 3 R p b 2 4 x L 3 N o Y X B l c 1 9 F d W x l c k N o Y X J h Y 3 R l c m l z d G l j L 0 F 1 d G 9 S Z W 1 v d m V k Q 2 9 s d W 1 u c z E u e 0 N v b H V t b j Q s M 3 0 m c X V v d D s s J n F 1 b 3 Q 7 U 2 V j d G l v b j E v c 2 h h c G V z X 0 V 1 b G V y Q 2 h h c m F j d G V y a X N 0 a W M v Q X V 0 b 1 J l b W 9 2 Z W R D b 2 x 1 b W 5 z M S 5 7 Q 2 9 s d W 1 u N S w 0 f S Z x d W 9 0 O y w m c X V v d D t T Z W N 0 a W 9 u M S 9 z a G F w Z X N f R X V s Z X J D a G F y Y W N 0 Z X J p c 3 R p Y y 9 B d X R v U m V t b 3 Z l Z E N v b H V t b n M x L n t D b 2 x 1 b W 4 2 L D V 9 J n F 1 b 3 Q 7 L C Z x d W 9 0 O 1 N l Y 3 R p b 2 4 x L 3 N o Y X B l c 1 9 F d W x l c k N o Y X J h Y 3 R l c m l z d G l j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h h c G V z X 0 V 1 b G V y Q 2 h h c m F j d G V y a X N 0 a W M v Q X V 0 b 1 J l b W 9 2 Z W R D b 2 x 1 b W 5 z M S 5 7 Q 2 9 s d W 1 u M S w w f S Z x d W 9 0 O y w m c X V v d D t T Z W N 0 a W 9 u M S 9 z a G F w Z X N f R X V s Z X J D a G F y Y W N 0 Z X J p c 3 R p Y y 9 B d X R v U m V t b 3 Z l Z E N v b H V t b n M x L n t D b 2 x 1 b W 4 y L D F 9 J n F 1 b 3 Q 7 L C Z x d W 9 0 O 1 N l Y 3 R p b 2 4 x L 3 N o Y X B l c 1 9 F d W x l c k N o Y X J h Y 3 R l c m l z d G l j L 0 F 1 d G 9 S Z W 1 v d m V k Q 2 9 s d W 1 u c z E u e 0 N v b H V t b j M s M n 0 m c X V v d D s s J n F 1 b 3 Q 7 U 2 V j d G l v b j E v c 2 h h c G V z X 0 V 1 b G V y Q 2 h h c m F j d G V y a X N 0 a W M v Q X V 0 b 1 J l b W 9 2 Z W R D b 2 x 1 b W 5 z M S 5 7 Q 2 9 s d W 1 u N C w z f S Z x d W 9 0 O y w m c X V v d D t T Z W N 0 a W 9 u M S 9 z a G F w Z X N f R X V s Z X J D a G F y Y W N 0 Z X J p c 3 R p Y y 9 B d X R v U m V t b 3 Z l Z E N v b H V t b n M x L n t D b 2 x 1 b W 4 1 L D R 9 J n F 1 b 3 Q 7 L C Z x d W 9 0 O 1 N l Y 3 R p b 2 4 x L 3 N o Y X B l c 1 9 F d W x l c k N o Y X J h Y 3 R l c m l z d G l j L 0 F 1 d G 9 S Z W 1 v d m V k Q 2 9 s d W 1 u c z E u e 0 N v b H V t b j Y s N X 0 m c X V v d D s s J n F 1 b 3 Q 7 U 2 V j d G l v b j E v c 2 h h c G V z X 0 V 1 b G V y Q 2 h h c m F j d G V y a X N 0 a W M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h c G V z X 0 V 1 b G V y Q 2 h h c m F j d G V y a X N 0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G V z X 0 V 1 b G V y Q 2 h h c m F j d G V y a X N 0 a W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X N f b G l m Z U V 4 c G V j d G F u Y 3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D Q y N W Y 2 N y 1 k Z G I 1 L T Q 3 M z U t Y j A w M y 0 y Z G V j Z T R j M 2 I 0 Z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l Y 2 l l c 1 9 s a W Z l R X h w Z W N 0 Y W 5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M j o x M z o z N i 4 0 N j Q 1 N j g 0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l Y 2 l l c 1 9 s a W Z l R X h w Z W N 0 Y W 5 j e S 9 B d X R v U m V t b 3 Z l Z E N v b H V t b n M x L n t D b 2 x 1 b W 4 x L D B 9 J n F 1 b 3 Q 7 L C Z x d W 9 0 O 1 N l Y 3 R p b 2 4 x L 3 N w Z W N p Z X N f b G l m Z U V 4 c G V j d G F u Y 3 k v Q X V 0 b 1 J l b W 9 2 Z W R D b 2 x 1 b W 5 z M S 5 7 Q 2 9 s d W 1 u M i w x f S Z x d W 9 0 O y w m c X V v d D t T Z W N 0 a W 9 u M S 9 z c G V j a W V z X 2 x p Z m V F e H B l Y 3 R h b m N 5 L 0 F 1 d G 9 S Z W 1 v d m V k Q 2 9 s d W 1 u c z E u e 0 N v b H V t b j M s M n 0 m c X V v d D s s J n F 1 b 3 Q 7 U 2 V j d G l v b j E v c 3 B l Y 2 l l c 1 9 s a W Z l R X h w Z W N 0 Y W 5 j e S 9 B d X R v U m V t b 3 Z l Z E N v b H V t b n M x L n t D b 2 x 1 b W 4 0 L D N 9 J n F 1 b 3 Q 7 L C Z x d W 9 0 O 1 N l Y 3 R p b 2 4 x L 3 N w Z W N p Z X N f b G l m Z U V 4 c G V j d G F u Y 3 k v Q X V 0 b 1 J l b W 9 2 Z W R D b 2 x 1 b W 5 z M S 5 7 Q 2 9 s d W 1 u N S w 0 f S Z x d W 9 0 O y w m c X V v d D t T Z W N 0 a W 9 u M S 9 z c G V j a W V z X 2 x p Z m V F e H B l Y 3 R h b m N 5 L 0 F 1 d G 9 S Z W 1 v d m V k Q 2 9 s d W 1 u c z E u e 0 N v b H V t b j Y s N X 0 m c X V v d D s s J n F 1 b 3 Q 7 U 2 V j d G l v b j E v c 3 B l Y 2 l l c 1 9 s a W Z l R X h w Z W N 0 Y W 5 j e S 9 B d X R v U m V t b 3 Z l Z E N v b H V t b n M x L n t D b 2 x 1 b W 4 3 L D Z 9 J n F 1 b 3 Q 7 L C Z x d W 9 0 O 1 N l Y 3 R p b 2 4 x L 3 N w Z W N p Z X N f b G l m Z U V 4 c G V j d G F u Y 3 k v Q X V 0 b 1 J l b W 9 2 Z W R D b 2 x 1 b W 5 z M S 5 7 Q 2 9 s d W 1 u O C w 3 f S Z x d W 9 0 O y w m c X V v d D t T Z W N 0 a W 9 u M S 9 z c G V j a W V z X 2 x p Z m V F e H B l Y 3 R h b m N 5 L 0 F 1 d G 9 S Z W 1 v d m V k Q 2 9 s d W 1 u c z E u e 0 N v b H V t b j k s O H 0 m c X V v d D s s J n F 1 b 3 Q 7 U 2 V j d G l v b j E v c 3 B l Y 2 l l c 1 9 s a W Z l R X h w Z W N 0 Y W 5 j e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3 B l Y 2 l l c 1 9 s a W Z l R X h w Z W N 0 Y W 5 j e S 9 B d X R v U m V t b 3 Z l Z E N v b H V t b n M x L n t D b 2 x 1 b W 4 x L D B 9 J n F 1 b 3 Q 7 L C Z x d W 9 0 O 1 N l Y 3 R p b 2 4 x L 3 N w Z W N p Z X N f b G l m Z U V 4 c G V j d G F u Y 3 k v Q X V 0 b 1 J l b W 9 2 Z W R D b 2 x 1 b W 5 z M S 5 7 Q 2 9 s d W 1 u M i w x f S Z x d W 9 0 O y w m c X V v d D t T Z W N 0 a W 9 u M S 9 z c G V j a W V z X 2 x p Z m V F e H B l Y 3 R h b m N 5 L 0 F 1 d G 9 S Z W 1 v d m V k Q 2 9 s d W 1 u c z E u e 0 N v b H V t b j M s M n 0 m c X V v d D s s J n F 1 b 3 Q 7 U 2 V j d G l v b j E v c 3 B l Y 2 l l c 1 9 s a W Z l R X h w Z W N 0 Y W 5 j e S 9 B d X R v U m V t b 3 Z l Z E N v b H V t b n M x L n t D b 2 x 1 b W 4 0 L D N 9 J n F 1 b 3 Q 7 L C Z x d W 9 0 O 1 N l Y 3 R p b 2 4 x L 3 N w Z W N p Z X N f b G l m Z U V 4 c G V j d G F u Y 3 k v Q X V 0 b 1 J l b W 9 2 Z W R D b 2 x 1 b W 5 z M S 5 7 Q 2 9 s d W 1 u N S w 0 f S Z x d W 9 0 O y w m c X V v d D t T Z W N 0 a W 9 u M S 9 z c G V j a W V z X 2 x p Z m V F e H B l Y 3 R h b m N 5 L 0 F 1 d G 9 S Z W 1 v d m V k Q 2 9 s d W 1 u c z E u e 0 N v b H V t b j Y s N X 0 m c X V v d D s s J n F 1 b 3 Q 7 U 2 V j d G l v b j E v c 3 B l Y 2 l l c 1 9 s a W Z l R X h w Z W N 0 Y W 5 j e S 9 B d X R v U m V t b 3 Z l Z E N v b H V t b n M x L n t D b 2 x 1 b W 4 3 L D Z 9 J n F 1 b 3 Q 7 L C Z x d W 9 0 O 1 N l Y 3 R p b 2 4 x L 3 N w Z W N p Z X N f b G l m Z U V 4 c G V j d G F u Y 3 k v Q X V 0 b 1 J l b W 9 2 Z W R D b 2 x 1 b W 5 z M S 5 7 Q 2 9 s d W 1 u O C w 3 f S Z x d W 9 0 O y w m c X V v d D t T Z W N 0 a W 9 u M S 9 z c G V j a W V z X 2 x p Z m V F e H B l Y 3 R h b m N 5 L 0 F 1 d G 9 S Z W 1 v d m V k Q 2 9 s d W 1 u c z E u e 0 N v b H V t b j k s O H 0 m c X V v d D s s J n F 1 b 3 Q 7 U 2 V j d G l v b j E v c 3 B l Y 2 l l c 1 9 s a W Z l R X h w Z W N 0 Y W 5 j e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l Y 2 l l c 1 9 s a W Z l R X h w Z W N 0 Y W 5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j a W V z X 2 x p Z m V F e H B l Y 3 R h b m N 5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Z m Y 4 O G E 0 L T k 3 N m U t N G Z h Y S 1 i Z G R l L T N m N z F m M G U 5 M 2 Q x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R U M T E 6 M z U 6 M D c u O T E y N z E z M V o i I C 8 + P E V u d H J 5 I F R 5 c G U 9 I k Z p b G x D b 2 x 1 b W 5 U e X B l c y I g V m F s d W U 9 I n N C Z 1 l I I i A v P j x F b n R y e S B U e X B l P S J G a W x s Q 2 9 s d W 1 u T m F t Z X M i I F Z h b H V l P S J z W y Z x d W 9 0 O 2 V u d G l 0 e S Z x d W 9 0 O y w m c X V v d D t l b n R p d H l M Y W J l b C Z x d W 9 0 O y w m c X V v d D t k Y X R l T W 9 k a W Z p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9 B d X R v U m V t b 3 Z l Z E N v b H V t b n M x L n t l b n R p d H k s M H 0 m c X V v d D s s J n F 1 b 3 Q 7 U 2 V j d G l v b j E v c X V l c n k v Q X V 0 b 1 J l b W 9 2 Z W R D b 2 x 1 b W 5 z M S 5 7 Z W 5 0 a X R 5 T G F i Z W w s M X 0 m c X V v d D s s J n F 1 b 3 Q 7 U 2 V j d G l v b j E v c X V l c n k v Q X V 0 b 1 J l b W 9 2 Z W R D b 2 x 1 b W 5 z M S 5 7 Z G F 0 Z U 1 v Z G l m a W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1 Z X J 5 L 0 F 1 d G 9 S Z W 1 v d m V k Q 2 9 s d W 1 u c z E u e 2 V u d G l 0 e S w w f S Z x d W 9 0 O y w m c X V v d D t T Z W N 0 a W 9 u M S 9 x d W V y e S 9 B d X R v U m V t b 3 Z l Z E N v b H V t b n M x L n t l b n R p d H l M Y W J l b C w x f S Z x d W 9 0 O y w m c X V v d D t T Z W N 0 a W 9 u M S 9 x d W V y e S 9 B d X R v U m V t b 3 Z l Z E N v b H V t b n M x L n t k Y X R l T W 9 k a W Z p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T M 0 N m M y M C 0 z M j c 5 L T R m Y W Y t O W Q x Y y 1 m Y W N l M z k x Z D E z N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0 V D E x O j Q 2 O j Q w L j k z O D Y z M T Z a I i A v P j x F b n R y e S B U e X B l P S J G a W x s Q 2 9 s d W 1 u V H l w Z X M i I F Z h b H V l P S J z Q m d Z S C I g L z 4 8 R W 5 0 c n k g V H l w Z T 0 i R m l s b E N v b H V t b k 5 h b W V z I i B W Y W x 1 Z T 0 i c 1 s m c X V v d D t l b n R p d H k m c X V v d D s s J n F 1 b 3 Q 7 Z W 5 0 a X R 5 T G F i Z W w m c X V v d D s s J n F 1 b 3 Q 7 Z G F 0 Z U 1 v Z G l m a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g K D E p L 0 F 1 d G 9 S Z W 1 v d m V k Q 2 9 s d W 1 u c z E u e 2 V u d G l 0 e S w w f S Z x d W 9 0 O y w m c X V v d D t T Z W N 0 a W 9 u M S 9 x d W V y e S A o M S k v Q X V 0 b 1 J l b W 9 2 Z W R D b 2 x 1 b W 5 z M S 5 7 Z W 5 0 a X R 5 T G F i Z W w s M X 0 m c X V v d D s s J n F 1 b 3 Q 7 U 2 V j d G l v b j E v c X V l c n k g K D E p L 0 F 1 d G 9 S Z W 1 v d m V k Q 2 9 s d W 1 u c z E u e 2 R h d G V N b 2 R p Z m l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V y e S A o M S k v Q X V 0 b 1 J l b W 9 2 Z W R D b 2 x 1 b W 5 z M S 5 7 Z W 5 0 a X R 5 L D B 9 J n F 1 b 3 Q 7 L C Z x d W 9 0 O 1 N l Y 3 R p b 2 4 x L 3 F 1 Z X J 5 I C g x K S 9 B d X R v U m V t b 3 Z l Z E N v b H V t b n M x L n t l b n R p d H l M Y W J l b C w x f S Z x d W 9 0 O y w m c X V v d D t T Z W N 0 a W 9 u M S 9 x d W V y e S A o M S k v Q X V 0 b 1 J l b W 9 2 Z W R D b 2 x 1 b W 5 z M S 5 7 Z G F 0 Z U 1 v Z G l m a W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H Q Q S J D S 7 T b v l e m a 7 U n 4 y A A A A A A I A A A A A A B B m A A A A A Q A A I A A A A P c 2 q j n r c 0 P I I / q C F P a W N 2 P c E T l t P r 6 3 J E O 9 c + i 1 x t G 1 A A A A A A 6 A A A A A A g A A I A A A A J p u 4 k E p i N s V j C H k 5 / L x r J r 2 r X g I R 5 T i Q 1 2 T c Z w v Y r Q f U A A A A I z 6 b 2 E s d N / Z Y c i 1 H o v F x L 7 C 9 u 5 a I J T 1 y L t 0 b F 4 6 s i I g 7 2 c Z v h 4 9 l 1 g d s X M N P Y H t Y 0 u H i z F y t j S B m r N n D T i / k k d l P 3 A w 5 6 b d K w q Y P 3 M E + Y E D Q A A A A D 5 W 9 Y x t b K B n 6 U + 7 f y Y P g 7 U w q u N K u F + v X q K A J p H n s 8 Z C M r R q J / 5 3 3 p i L 4 x G w k F C i i f M G y R U E U L a a 2 U r B 4 O g G E R A = < / D a t a M a s h u p > 
</file>

<file path=customXml/itemProps1.xml><?xml version="1.0" encoding="utf-8"?>
<ds:datastoreItem xmlns:ds="http://schemas.openxmlformats.org/officeDocument/2006/customXml" ds:itemID="{90812968-323E-4865-AA6A-0BCFA5C0F5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elements_atomicMass</vt:lpstr>
      <vt:lpstr>elements_atomicNumber</vt:lpstr>
      <vt:lpstr>elements_meltingPoint</vt:lpstr>
      <vt:lpstr>astronomy_orbitalPeriods</vt:lpstr>
      <vt:lpstr>astronomy_mass</vt:lpstr>
      <vt:lpstr>astronomy_surfaceGravity</vt:lpstr>
      <vt:lpstr>science_discoveryYear</vt:lpstr>
      <vt:lpstr>science_genomeSize</vt:lpstr>
      <vt:lpstr>shapes_EulerCharacteristic</vt:lpstr>
      <vt:lpstr>species_lifeExpectancy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Bernardo da Silva</dc:creator>
  <cp:lastModifiedBy>Mauricio Bernardo da Silva</cp:lastModifiedBy>
  <dcterms:created xsi:type="dcterms:W3CDTF">2024-12-01T13:45:46Z</dcterms:created>
  <dcterms:modified xsi:type="dcterms:W3CDTF">2025-01-04T13:46:13Z</dcterms:modified>
</cp:coreProperties>
</file>