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780" windowHeight="8580"/>
  </bookViews>
  <sheets>
    <sheet name="matri ceras" sheetId="1" r:id="rId1"/>
    <sheet name="sector caracterisitico punto 1" sheetId="3" r:id="rId2"/>
    <sheet name="secotr caract punto 2" sheetId="4" r:id="rId3"/>
    <sheet name="sector caract punto 2b" sheetId="5" r:id="rId4"/>
    <sheet name="punto 3 2b" sheetId="6" r:id="rId5"/>
    <sheet name="punto 3 2a" sheetId="7" r:id="rId6"/>
    <sheet name="punto 7" sheetId="8" r:id="rId7"/>
    <sheet name="punto 10 para punto 2C2" sheetId="9" r:id="rId8"/>
  </sheets>
  <calcPr calcId="145621"/>
</workbook>
</file>

<file path=xl/calcChain.xml><?xml version="1.0" encoding="utf-8"?>
<calcChain xmlns="http://schemas.openxmlformats.org/spreadsheetml/2006/main">
  <c r="J42" i="1" l="1"/>
  <c r="H40" i="1"/>
  <c r="H41" i="1"/>
  <c r="J7" i="9"/>
  <c r="J6" i="9"/>
  <c r="J18" i="9" s="1"/>
  <c r="J33" i="9" s="1"/>
  <c r="J63" i="9" s="1"/>
  <c r="I7" i="9"/>
  <c r="I6" i="9"/>
  <c r="H7" i="9"/>
  <c r="H6" i="9"/>
  <c r="H40" i="9" s="1"/>
  <c r="C7" i="9"/>
  <c r="C6" i="9"/>
  <c r="Q49" i="9"/>
  <c r="P49" i="9"/>
  <c r="O49" i="9"/>
  <c r="N49" i="9"/>
  <c r="M49" i="9"/>
  <c r="L49" i="9"/>
  <c r="K49" i="9"/>
  <c r="J49" i="9"/>
  <c r="I49" i="9"/>
  <c r="H49" i="9"/>
  <c r="Q48" i="9"/>
  <c r="P48" i="9"/>
  <c r="O48" i="9"/>
  <c r="N48" i="9"/>
  <c r="M48" i="9"/>
  <c r="L48" i="9"/>
  <c r="K48" i="9"/>
  <c r="J48" i="9"/>
  <c r="I48" i="9"/>
  <c r="H48" i="9"/>
  <c r="Q47" i="9"/>
  <c r="P47" i="9"/>
  <c r="O47" i="9"/>
  <c r="N47" i="9"/>
  <c r="M47" i="9"/>
  <c r="L47" i="9"/>
  <c r="K47" i="9"/>
  <c r="J47" i="9"/>
  <c r="I47" i="9"/>
  <c r="H47" i="9"/>
  <c r="Q46" i="9"/>
  <c r="P46" i="9"/>
  <c r="O46" i="9"/>
  <c r="N46" i="9"/>
  <c r="M46" i="9"/>
  <c r="L46" i="9"/>
  <c r="K46" i="9"/>
  <c r="J46" i="9"/>
  <c r="I46" i="9"/>
  <c r="H46" i="9"/>
  <c r="Q45" i="9"/>
  <c r="P45" i="9"/>
  <c r="O45" i="9"/>
  <c r="N45" i="9"/>
  <c r="M45" i="9"/>
  <c r="L45" i="9"/>
  <c r="K45" i="9"/>
  <c r="J45" i="9"/>
  <c r="I45" i="9"/>
  <c r="H45" i="9"/>
  <c r="Q44" i="9"/>
  <c r="P44" i="9"/>
  <c r="O44" i="9"/>
  <c r="N44" i="9"/>
  <c r="M44" i="9"/>
  <c r="L44" i="9"/>
  <c r="K44" i="9"/>
  <c r="J44" i="9"/>
  <c r="I44" i="9"/>
  <c r="H44" i="9"/>
  <c r="Q43" i="9"/>
  <c r="P43" i="9"/>
  <c r="O43" i="9"/>
  <c r="N43" i="9"/>
  <c r="M43" i="9"/>
  <c r="L43" i="9"/>
  <c r="K43" i="9"/>
  <c r="J43" i="9"/>
  <c r="I43" i="9"/>
  <c r="H43" i="9"/>
  <c r="Q42" i="9"/>
  <c r="P42" i="9"/>
  <c r="O42" i="9"/>
  <c r="N42" i="9"/>
  <c r="M42" i="9"/>
  <c r="L42" i="9"/>
  <c r="K42" i="9"/>
  <c r="J42" i="9"/>
  <c r="I42" i="9"/>
  <c r="H42" i="9"/>
  <c r="Q41" i="9"/>
  <c r="P41" i="9"/>
  <c r="O41" i="9"/>
  <c r="N41" i="9"/>
  <c r="M41" i="9"/>
  <c r="L41" i="9"/>
  <c r="K41" i="9"/>
  <c r="J41" i="9"/>
  <c r="I41" i="9"/>
  <c r="H41" i="9"/>
  <c r="Q40" i="9"/>
  <c r="P40" i="9"/>
  <c r="O40" i="9"/>
  <c r="N40" i="9"/>
  <c r="M40" i="9"/>
  <c r="L40" i="9"/>
  <c r="K40" i="9"/>
  <c r="J40" i="9"/>
  <c r="I40" i="9"/>
  <c r="Q18" i="9"/>
  <c r="Q33" i="9" s="1"/>
  <c r="Q63" i="9" s="1"/>
  <c r="P18" i="9"/>
  <c r="P34" i="9" s="1"/>
  <c r="P64" i="9" s="1"/>
  <c r="O18" i="9"/>
  <c r="O33" i="9" s="1"/>
  <c r="O63" i="9" s="1"/>
  <c r="N18" i="9"/>
  <c r="N33" i="9" s="1"/>
  <c r="N63" i="9" s="1"/>
  <c r="M18" i="9"/>
  <c r="M32" i="9" s="1"/>
  <c r="M62" i="9" s="1"/>
  <c r="L18" i="9"/>
  <c r="L34" i="9" s="1"/>
  <c r="L64" i="9" s="1"/>
  <c r="K18" i="9"/>
  <c r="K29" i="9" s="1"/>
  <c r="K59" i="9" s="1"/>
  <c r="I18" i="9"/>
  <c r="I31" i="9" s="1"/>
  <c r="I61" i="9" s="1"/>
  <c r="H18" i="9"/>
  <c r="H34" i="9" s="1"/>
  <c r="H64" i="9" s="1"/>
  <c r="C16" i="9"/>
  <c r="R15" i="9"/>
  <c r="D15" i="9"/>
  <c r="R14" i="9"/>
  <c r="D14" i="9"/>
  <c r="R13" i="9"/>
  <c r="D13" i="9"/>
  <c r="R12" i="9"/>
  <c r="D12" i="9"/>
  <c r="R11" i="9"/>
  <c r="D11" i="9"/>
  <c r="R10" i="9"/>
  <c r="D10" i="9"/>
  <c r="R9" i="9"/>
  <c r="D9" i="9"/>
  <c r="R8" i="9"/>
  <c r="D8" i="9"/>
  <c r="R7" i="9"/>
  <c r="D7" i="9"/>
  <c r="R6" i="9"/>
  <c r="D6" i="9"/>
  <c r="O46" i="8"/>
  <c r="N46" i="8"/>
  <c r="M46" i="8"/>
  <c r="L46" i="8"/>
  <c r="K46" i="8"/>
  <c r="J46" i="8"/>
  <c r="I46" i="8"/>
  <c r="H46" i="8"/>
  <c r="G46" i="8"/>
  <c r="F46" i="8"/>
  <c r="O45" i="8"/>
  <c r="N45" i="8"/>
  <c r="M45" i="8"/>
  <c r="L45" i="8"/>
  <c r="K45" i="8"/>
  <c r="J45" i="8"/>
  <c r="I45" i="8"/>
  <c r="H45" i="8"/>
  <c r="G45" i="8"/>
  <c r="F45" i="8"/>
  <c r="O44" i="8"/>
  <c r="N44" i="8"/>
  <c r="M44" i="8"/>
  <c r="L44" i="8"/>
  <c r="K44" i="8"/>
  <c r="J44" i="8"/>
  <c r="I44" i="8"/>
  <c r="H44" i="8"/>
  <c r="G44" i="8"/>
  <c r="F44" i="8"/>
  <c r="O43" i="8"/>
  <c r="N43" i="8"/>
  <c r="M43" i="8"/>
  <c r="L43" i="8"/>
  <c r="K43" i="8"/>
  <c r="J43" i="8"/>
  <c r="I43" i="8"/>
  <c r="H43" i="8"/>
  <c r="G43" i="8"/>
  <c r="F43" i="8"/>
  <c r="O42" i="8"/>
  <c r="N42" i="8"/>
  <c r="M42" i="8"/>
  <c r="L42" i="8"/>
  <c r="K42" i="8"/>
  <c r="J42" i="8"/>
  <c r="I42" i="8"/>
  <c r="H42" i="8"/>
  <c r="G42" i="8"/>
  <c r="F42" i="8"/>
  <c r="O41" i="8"/>
  <c r="N41" i="8"/>
  <c r="M41" i="8"/>
  <c r="L41" i="8"/>
  <c r="K41" i="8"/>
  <c r="J41" i="8"/>
  <c r="I41" i="8"/>
  <c r="H41" i="8"/>
  <c r="G41" i="8"/>
  <c r="F41" i="8"/>
  <c r="O40" i="8"/>
  <c r="N40" i="8"/>
  <c r="M40" i="8"/>
  <c r="L40" i="8"/>
  <c r="K40" i="8"/>
  <c r="J40" i="8"/>
  <c r="I40" i="8"/>
  <c r="H40" i="8"/>
  <c r="G40" i="8"/>
  <c r="F40" i="8"/>
  <c r="O39" i="8"/>
  <c r="N39" i="8"/>
  <c r="M39" i="8"/>
  <c r="L39" i="8"/>
  <c r="K39" i="8"/>
  <c r="J39" i="8"/>
  <c r="I39" i="8"/>
  <c r="H39" i="8"/>
  <c r="G39" i="8"/>
  <c r="F39" i="8"/>
  <c r="O38" i="8"/>
  <c r="N38" i="8"/>
  <c r="M38" i="8"/>
  <c r="L38" i="8"/>
  <c r="K38" i="8"/>
  <c r="J38" i="8"/>
  <c r="I38" i="8"/>
  <c r="H38" i="8"/>
  <c r="G38" i="8"/>
  <c r="F38" i="8"/>
  <c r="O37" i="8"/>
  <c r="N37" i="8"/>
  <c r="M37" i="8"/>
  <c r="L37" i="8"/>
  <c r="K37" i="8"/>
  <c r="J37" i="8"/>
  <c r="I37" i="8"/>
  <c r="H37" i="8"/>
  <c r="G37" i="8"/>
  <c r="F37" i="8"/>
  <c r="O17" i="8"/>
  <c r="O31" i="8" s="1"/>
  <c r="N17" i="8"/>
  <c r="N32" i="8" s="1"/>
  <c r="M17" i="8"/>
  <c r="M32" i="8" s="1"/>
  <c r="L17" i="8"/>
  <c r="L31" i="8" s="1"/>
  <c r="K17" i="8"/>
  <c r="K31" i="8" s="1"/>
  <c r="J17" i="8"/>
  <c r="J32" i="8" s="1"/>
  <c r="I17" i="8"/>
  <c r="I32" i="8" s="1"/>
  <c r="H17" i="8"/>
  <c r="H31" i="8" s="1"/>
  <c r="G17" i="8"/>
  <c r="G31" i="8" s="1"/>
  <c r="F17" i="8"/>
  <c r="F32" i="8" s="1"/>
  <c r="B15" i="8"/>
  <c r="P14" i="8"/>
  <c r="C14" i="8"/>
  <c r="P13" i="8"/>
  <c r="C13" i="8"/>
  <c r="P12" i="8"/>
  <c r="C12" i="8"/>
  <c r="P11" i="8"/>
  <c r="C11" i="8"/>
  <c r="P10" i="8"/>
  <c r="C10" i="8"/>
  <c r="P9" i="8"/>
  <c r="C9" i="8"/>
  <c r="P8" i="8"/>
  <c r="C8" i="8"/>
  <c r="P7" i="8"/>
  <c r="C7" i="8"/>
  <c r="P6" i="8"/>
  <c r="C6" i="8"/>
  <c r="P5" i="8"/>
  <c r="C5" i="8"/>
  <c r="F48" i="8" s="1"/>
  <c r="I40" i="1"/>
  <c r="J40" i="1"/>
  <c r="K40" i="1"/>
  <c r="L40" i="1"/>
  <c r="M40" i="1"/>
  <c r="N40" i="1"/>
  <c r="O40" i="1"/>
  <c r="P40" i="1"/>
  <c r="Q40" i="1"/>
  <c r="I41" i="1"/>
  <c r="J41" i="1"/>
  <c r="K41" i="1"/>
  <c r="L41" i="1"/>
  <c r="M41" i="1"/>
  <c r="N41" i="1"/>
  <c r="O41" i="1"/>
  <c r="P41" i="1"/>
  <c r="Q41" i="1"/>
  <c r="I42" i="1"/>
  <c r="K42" i="1"/>
  <c r="M42" i="1"/>
  <c r="O42" i="1"/>
  <c r="Q42" i="1"/>
  <c r="I43" i="1"/>
  <c r="J43" i="1"/>
  <c r="K43" i="1"/>
  <c r="L43" i="1"/>
  <c r="M43" i="1"/>
  <c r="N43" i="1"/>
  <c r="O43" i="1"/>
  <c r="P43" i="1"/>
  <c r="Q43" i="1"/>
  <c r="I44" i="1"/>
  <c r="J44" i="1"/>
  <c r="K44" i="1"/>
  <c r="L44" i="1"/>
  <c r="M44" i="1"/>
  <c r="N44" i="1"/>
  <c r="O44" i="1"/>
  <c r="P44" i="1"/>
  <c r="Q44" i="1"/>
  <c r="I45" i="1"/>
  <c r="J45" i="1"/>
  <c r="K45" i="1"/>
  <c r="L45" i="1"/>
  <c r="M45" i="1"/>
  <c r="N45" i="1"/>
  <c r="O45" i="1"/>
  <c r="P45" i="1"/>
  <c r="Q45" i="1"/>
  <c r="I46" i="1"/>
  <c r="J46" i="1"/>
  <c r="K46" i="1"/>
  <c r="L46" i="1"/>
  <c r="M46" i="1"/>
  <c r="N46" i="1"/>
  <c r="O46" i="1"/>
  <c r="P46" i="1"/>
  <c r="Q46" i="1"/>
  <c r="I47" i="1"/>
  <c r="J47" i="1"/>
  <c r="K47" i="1"/>
  <c r="L47" i="1"/>
  <c r="M47" i="1"/>
  <c r="N47" i="1"/>
  <c r="O47" i="1"/>
  <c r="P47" i="1"/>
  <c r="Q47" i="1"/>
  <c r="I48" i="1"/>
  <c r="J48" i="1"/>
  <c r="K48" i="1"/>
  <c r="L48" i="1"/>
  <c r="M48" i="1"/>
  <c r="N48" i="1"/>
  <c r="O48" i="1"/>
  <c r="P48" i="1"/>
  <c r="Q48" i="1"/>
  <c r="I49" i="1"/>
  <c r="J49" i="1"/>
  <c r="K49" i="1"/>
  <c r="L49" i="1"/>
  <c r="M49" i="1"/>
  <c r="N49" i="1"/>
  <c r="O49" i="1"/>
  <c r="P49" i="1"/>
  <c r="Q49" i="1"/>
  <c r="H42" i="1"/>
  <c r="H43" i="1"/>
  <c r="H44" i="1"/>
  <c r="H45" i="1"/>
  <c r="H46" i="1"/>
  <c r="H47" i="1"/>
  <c r="H48" i="1"/>
  <c r="H49" i="1"/>
  <c r="T19" i="7" a="1"/>
  <c r="AB19" i="7" s="1"/>
  <c r="O17" i="7"/>
  <c r="N17" i="7"/>
  <c r="N29" i="7" s="1"/>
  <c r="M17" i="7"/>
  <c r="L17" i="7"/>
  <c r="L25" i="7" s="1"/>
  <c r="K17" i="7"/>
  <c r="J17" i="7"/>
  <c r="J31" i="7" s="1"/>
  <c r="I17" i="7"/>
  <c r="H17" i="7"/>
  <c r="G17" i="7"/>
  <c r="F17" i="7"/>
  <c r="F26" i="7" s="1"/>
  <c r="B15" i="7"/>
  <c r="P14" i="7"/>
  <c r="C14" i="7"/>
  <c r="P13" i="7"/>
  <c r="C13" i="7"/>
  <c r="P12" i="7"/>
  <c r="C12" i="7"/>
  <c r="P11" i="7"/>
  <c r="C11" i="7"/>
  <c r="P10" i="7"/>
  <c r="C10" i="7"/>
  <c r="P9" i="7"/>
  <c r="C9" i="7"/>
  <c r="P8" i="7"/>
  <c r="C8" i="7"/>
  <c r="P7" i="7"/>
  <c r="C7" i="7"/>
  <c r="P6" i="7"/>
  <c r="C6" i="7"/>
  <c r="P5" i="7"/>
  <c r="C5" i="7"/>
  <c r="M32" i="6"/>
  <c r="I32" i="6"/>
  <c r="N31" i="6"/>
  <c r="J31" i="6"/>
  <c r="F31" i="6"/>
  <c r="N30" i="6"/>
  <c r="J30" i="6"/>
  <c r="F30" i="6"/>
  <c r="N29" i="6"/>
  <c r="J29" i="6"/>
  <c r="F29" i="6"/>
  <c r="N28" i="6"/>
  <c r="J28" i="6"/>
  <c r="F28" i="6"/>
  <c r="N27" i="6"/>
  <c r="J27" i="6"/>
  <c r="F27" i="6"/>
  <c r="N26" i="6"/>
  <c r="J26" i="6"/>
  <c r="F26" i="6"/>
  <c r="N25" i="6"/>
  <c r="J25" i="6"/>
  <c r="F25" i="6"/>
  <c r="N24" i="6"/>
  <c r="J24" i="6"/>
  <c r="F24" i="6"/>
  <c r="N23" i="6"/>
  <c r="N33" i="6" s="1"/>
  <c r="J23" i="6"/>
  <c r="F23" i="6"/>
  <c r="Z19" i="6"/>
  <c r="Z21" i="6" s="1"/>
  <c r="V19" i="6"/>
  <c r="V21" i="6" s="1"/>
  <c r="T19" i="6" a="1"/>
  <c r="AB19" i="6" s="1"/>
  <c r="O17" i="6"/>
  <c r="O29" i="6" s="1"/>
  <c r="N17" i="6"/>
  <c r="N32" i="6" s="1"/>
  <c r="M17" i="6"/>
  <c r="M31" i="6" s="1"/>
  <c r="L17" i="6"/>
  <c r="L31" i="6" s="1"/>
  <c r="K17" i="6"/>
  <c r="K30" i="6" s="1"/>
  <c r="J17" i="6"/>
  <c r="J32" i="6" s="1"/>
  <c r="I17" i="6"/>
  <c r="I31" i="6" s="1"/>
  <c r="H17" i="6"/>
  <c r="H31" i="6" s="1"/>
  <c r="G17" i="6"/>
  <c r="G29" i="6" s="1"/>
  <c r="F17" i="6"/>
  <c r="F32" i="6" s="1"/>
  <c r="B15" i="6"/>
  <c r="P14" i="6"/>
  <c r="C14" i="6"/>
  <c r="P13" i="6"/>
  <c r="C13" i="6"/>
  <c r="P12" i="6"/>
  <c r="C12" i="6"/>
  <c r="P11" i="6"/>
  <c r="C11" i="6"/>
  <c r="P10" i="6"/>
  <c r="C10" i="6"/>
  <c r="P9" i="6"/>
  <c r="C9" i="6"/>
  <c r="P8" i="6"/>
  <c r="C8" i="6"/>
  <c r="P7" i="6"/>
  <c r="C7" i="6"/>
  <c r="P6" i="6"/>
  <c r="C6" i="6"/>
  <c r="P5" i="6"/>
  <c r="C5" i="6"/>
  <c r="F48" i="6" s="1"/>
  <c r="C39" i="5" a="1"/>
  <c r="C39" i="5" s="1"/>
  <c r="C16" i="1"/>
  <c r="D37" i="5"/>
  <c r="C37" i="5"/>
  <c r="D36" i="5"/>
  <c r="C36" i="5"/>
  <c r="D30" i="5"/>
  <c r="E30" i="5"/>
  <c r="C30" i="5"/>
  <c r="D19" i="5"/>
  <c r="E19" i="5"/>
  <c r="C19" i="5"/>
  <c r="D5" i="5"/>
  <c r="D4" i="5"/>
  <c r="C28" i="5"/>
  <c r="D28" i="5"/>
  <c r="E28" i="5"/>
  <c r="C29" i="5"/>
  <c r="D29" i="5"/>
  <c r="E29" i="5"/>
  <c r="D27" i="5"/>
  <c r="E27" i="5"/>
  <c r="C27" i="5"/>
  <c r="H5" i="5"/>
  <c r="H4" i="5"/>
  <c r="G6" i="3"/>
  <c r="G5" i="3"/>
  <c r="F19" i="3"/>
  <c r="AK20" i="5"/>
  <c r="AL20" i="5"/>
  <c r="AM20" i="5"/>
  <c r="AN20" i="5"/>
  <c r="AO20" i="5"/>
  <c r="AP20" i="5"/>
  <c r="AQ20" i="5"/>
  <c r="AR20" i="5"/>
  <c r="AS20" i="5"/>
  <c r="AT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D33" i="4"/>
  <c r="H5" i="4"/>
  <c r="H4" i="4"/>
  <c r="C28" i="4"/>
  <c r="D28" i="4"/>
  <c r="D27" i="4"/>
  <c r="C27" i="4"/>
  <c r="AK20" i="4"/>
  <c r="AL20" i="4"/>
  <c r="AM20" i="4"/>
  <c r="AN20" i="4"/>
  <c r="AO20" i="4"/>
  <c r="AP20" i="4"/>
  <c r="AQ20" i="4"/>
  <c r="AR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E19" i="4"/>
  <c r="D19" i="4"/>
  <c r="C19" i="4"/>
  <c r="C38" i="3" a="1"/>
  <c r="C38" i="3" s="1"/>
  <c r="F29" i="3"/>
  <c r="C34" i="3"/>
  <c r="D34" i="3"/>
  <c r="E34" i="3"/>
  <c r="D33" i="3"/>
  <c r="E33" i="3"/>
  <c r="C33" i="3"/>
  <c r="D29" i="3"/>
  <c r="E29" i="3"/>
  <c r="C29" i="3"/>
  <c r="C28" i="3"/>
  <c r="L20" i="3"/>
  <c r="M20" i="3"/>
  <c r="N20" i="3"/>
  <c r="O20" i="3"/>
  <c r="D28" i="3" s="1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K20" i="3"/>
  <c r="E28" i="3" s="1"/>
  <c r="D19" i="3"/>
  <c r="E19" i="3"/>
  <c r="C19" i="3"/>
  <c r="P42" i="1" l="1"/>
  <c r="L42" i="1"/>
  <c r="N42" i="1"/>
  <c r="Q27" i="9"/>
  <c r="Q57" i="9" s="1"/>
  <c r="I33" i="9"/>
  <c r="I63" i="9" s="1"/>
  <c r="I29" i="9"/>
  <c r="I59" i="9" s="1"/>
  <c r="M34" i="9"/>
  <c r="M64" i="9" s="1"/>
  <c r="I25" i="9"/>
  <c r="I55" i="9" s="1"/>
  <c r="M30" i="9"/>
  <c r="M60" i="9" s="1"/>
  <c r="D19" i="9"/>
  <c r="M26" i="9"/>
  <c r="M56" i="9" s="1"/>
  <c r="Q31" i="9"/>
  <c r="Q61" i="9" s="1"/>
  <c r="I26" i="9"/>
  <c r="I56" i="9" s="1"/>
  <c r="M27" i="9"/>
  <c r="M57" i="9" s="1"/>
  <c r="Q28" i="9"/>
  <c r="Q58" i="9" s="1"/>
  <c r="I30" i="9"/>
  <c r="I60" i="9" s="1"/>
  <c r="M31" i="9"/>
  <c r="M61" i="9" s="1"/>
  <c r="Q32" i="9"/>
  <c r="Q62" i="9" s="1"/>
  <c r="I34" i="9"/>
  <c r="I64" i="9" s="1"/>
  <c r="M25" i="9"/>
  <c r="Q26" i="9"/>
  <c r="Q56" i="9" s="1"/>
  <c r="I28" i="9"/>
  <c r="I58" i="9" s="1"/>
  <c r="M29" i="9"/>
  <c r="M59" i="9" s="1"/>
  <c r="Q30" i="9"/>
  <c r="Q60" i="9" s="1"/>
  <c r="I32" i="9"/>
  <c r="I62" i="9" s="1"/>
  <c r="M33" i="9"/>
  <c r="M63" i="9" s="1"/>
  <c r="Q34" i="9"/>
  <c r="Q64" i="9" s="1"/>
  <c r="Q25" i="9"/>
  <c r="I27" i="9"/>
  <c r="I57" i="9" s="1"/>
  <c r="M28" i="9"/>
  <c r="M58" i="9" s="1"/>
  <c r="Q29" i="9"/>
  <c r="Q59" i="9" s="1"/>
  <c r="K27" i="9"/>
  <c r="K57" i="9" s="1"/>
  <c r="O27" i="9"/>
  <c r="O57" i="9" s="1"/>
  <c r="K31" i="9"/>
  <c r="K61" i="9" s="1"/>
  <c r="O31" i="9"/>
  <c r="O61" i="9" s="1"/>
  <c r="K33" i="9"/>
  <c r="K63" i="9" s="1"/>
  <c r="H25" i="9"/>
  <c r="L25" i="9"/>
  <c r="P25" i="9"/>
  <c r="J26" i="9"/>
  <c r="J56" i="9" s="1"/>
  <c r="N26" i="9"/>
  <c r="N56" i="9" s="1"/>
  <c r="H27" i="9"/>
  <c r="H57" i="9" s="1"/>
  <c r="L27" i="9"/>
  <c r="L57" i="9" s="1"/>
  <c r="P27" i="9"/>
  <c r="P57" i="9" s="1"/>
  <c r="J28" i="9"/>
  <c r="J58" i="9" s="1"/>
  <c r="N28" i="9"/>
  <c r="N58" i="9" s="1"/>
  <c r="H29" i="9"/>
  <c r="H59" i="9" s="1"/>
  <c r="L29" i="9"/>
  <c r="L59" i="9" s="1"/>
  <c r="P29" i="9"/>
  <c r="P59" i="9" s="1"/>
  <c r="J30" i="9"/>
  <c r="J60" i="9" s="1"/>
  <c r="N30" i="9"/>
  <c r="N60" i="9" s="1"/>
  <c r="H31" i="9"/>
  <c r="H61" i="9" s="1"/>
  <c r="L31" i="9"/>
  <c r="L61" i="9" s="1"/>
  <c r="P31" i="9"/>
  <c r="P61" i="9" s="1"/>
  <c r="J32" i="9"/>
  <c r="J62" i="9" s="1"/>
  <c r="N32" i="9"/>
  <c r="N62" i="9" s="1"/>
  <c r="H33" i="9"/>
  <c r="H63" i="9" s="1"/>
  <c r="L33" i="9"/>
  <c r="L63" i="9" s="1"/>
  <c r="P33" i="9"/>
  <c r="P63" i="9" s="1"/>
  <c r="J34" i="9"/>
  <c r="J64" i="9" s="1"/>
  <c r="N34" i="9"/>
  <c r="N64" i="9" s="1"/>
  <c r="K26" i="9"/>
  <c r="K56" i="9" s="1"/>
  <c r="O26" i="9"/>
  <c r="O56" i="9" s="1"/>
  <c r="K28" i="9"/>
  <c r="K58" i="9" s="1"/>
  <c r="O28" i="9"/>
  <c r="O58" i="9" s="1"/>
  <c r="K30" i="9"/>
  <c r="K60" i="9" s="1"/>
  <c r="O30" i="9"/>
  <c r="O60" i="9" s="1"/>
  <c r="K32" i="9"/>
  <c r="K62" i="9" s="1"/>
  <c r="O32" i="9"/>
  <c r="O62" i="9" s="1"/>
  <c r="K34" i="9"/>
  <c r="K64" i="9" s="1"/>
  <c r="O34" i="9"/>
  <c r="O64" i="9" s="1"/>
  <c r="J25" i="9"/>
  <c r="N25" i="9"/>
  <c r="H26" i="9"/>
  <c r="H56" i="9" s="1"/>
  <c r="L26" i="9"/>
  <c r="L56" i="9" s="1"/>
  <c r="P26" i="9"/>
  <c r="P56" i="9" s="1"/>
  <c r="J27" i="9"/>
  <c r="J57" i="9" s="1"/>
  <c r="N27" i="9"/>
  <c r="N57" i="9" s="1"/>
  <c r="H28" i="9"/>
  <c r="H58" i="9" s="1"/>
  <c r="L28" i="9"/>
  <c r="L58" i="9" s="1"/>
  <c r="P28" i="9"/>
  <c r="P58" i="9" s="1"/>
  <c r="J29" i="9"/>
  <c r="J59" i="9" s="1"/>
  <c r="N29" i="9"/>
  <c r="N59" i="9" s="1"/>
  <c r="H30" i="9"/>
  <c r="H60" i="9" s="1"/>
  <c r="L30" i="9"/>
  <c r="L60" i="9" s="1"/>
  <c r="P30" i="9"/>
  <c r="P60" i="9" s="1"/>
  <c r="J31" i="9"/>
  <c r="J61" i="9" s="1"/>
  <c r="N31" i="9"/>
  <c r="N61" i="9" s="1"/>
  <c r="H32" i="9"/>
  <c r="H62" i="9" s="1"/>
  <c r="L32" i="9"/>
  <c r="L62" i="9" s="1"/>
  <c r="P32" i="9"/>
  <c r="P62" i="9" s="1"/>
  <c r="K25" i="9"/>
  <c r="O25" i="9"/>
  <c r="O29" i="9"/>
  <c r="O59" i="9" s="1"/>
  <c r="Q55" i="9"/>
  <c r="I23" i="8"/>
  <c r="M23" i="8"/>
  <c r="G24" i="8"/>
  <c r="K24" i="8"/>
  <c r="O24" i="8"/>
  <c r="I25" i="8"/>
  <c r="M25" i="8"/>
  <c r="G26" i="8"/>
  <c r="K26" i="8"/>
  <c r="O26" i="8"/>
  <c r="I27" i="8"/>
  <c r="M27" i="8"/>
  <c r="G28" i="8"/>
  <c r="K28" i="8"/>
  <c r="O28" i="8"/>
  <c r="I29" i="8"/>
  <c r="M29" i="8"/>
  <c r="G30" i="8"/>
  <c r="K30" i="8"/>
  <c r="O30" i="8"/>
  <c r="I31" i="8"/>
  <c r="M31" i="8"/>
  <c r="G32" i="8"/>
  <c r="K32" i="8"/>
  <c r="O32" i="8"/>
  <c r="F23" i="8"/>
  <c r="J23" i="8"/>
  <c r="N23" i="8"/>
  <c r="H24" i="8"/>
  <c r="L24" i="8"/>
  <c r="F25" i="8"/>
  <c r="J25" i="8"/>
  <c r="N25" i="8"/>
  <c r="H26" i="8"/>
  <c r="L26" i="8"/>
  <c r="F27" i="8"/>
  <c r="J27" i="8"/>
  <c r="N27" i="8"/>
  <c r="H28" i="8"/>
  <c r="L28" i="8"/>
  <c r="F29" i="8"/>
  <c r="J29" i="8"/>
  <c r="N29" i="8"/>
  <c r="H30" i="8"/>
  <c r="L30" i="8"/>
  <c r="F31" i="8"/>
  <c r="J31" i="8"/>
  <c r="N31" i="8"/>
  <c r="H32" i="8"/>
  <c r="L32" i="8"/>
  <c r="G23" i="8"/>
  <c r="K23" i="8"/>
  <c r="O23" i="8"/>
  <c r="I24" i="8"/>
  <c r="M24" i="8"/>
  <c r="G25" i="8"/>
  <c r="K25" i="8"/>
  <c r="O25" i="8"/>
  <c r="I26" i="8"/>
  <c r="M26" i="8"/>
  <c r="G27" i="8"/>
  <c r="K27" i="8"/>
  <c r="O27" i="8"/>
  <c r="I28" i="8"/>
  <c r="M28" i="8"/>
  <c r="G29" i="8"/>
  <c r="K29" i="8"/>
  <c r="O29" i="8"/>
  <c r="I30" i="8"/>
  <c r="M30" i="8"/>
  <c r="H23" i="8"/>
  <c r="L23" i="8"/>
  <c r="F24" i="8"/>
  <c r="J24" i="8"/>
  <c r="N24" i="8"/>
  <c r="H25" i="8"/>
  <c r="L25" i="8"/>
  <c r="F26" i="8"/>
  <c r="J26" i="8"/>
  <c r="N26" i="8"/>
  <c r="H27" i="8"/>
  <c r="L27" i="8"/>
  <c r="F28" i="8"/>
  <c r="J28" i="8"/>
  <c r="N28" i="8"/>
  <c r="H29" i="8"/>
  <c r="L29" i="8"/>
  <c r="F30" i="8"/>
  <c r="J30" i="8"/>
  <c r="N30" i="8"/>
  <c r="J23" i="7"/>
  <c r="N24" i="7"/>
  <c r="J27" i="7"/>
  <c r="N28" i="7"/>
  <c r="F30" i="7"/>
  <c r="N32" i="7"/>
  <c r="W19" i="7"/>
  <c r="W22" i="7" s="1"/>
  <c r="N23" i="7"/>
  <c r="F25" i="7"/>
  <c r="J26" i="7"/>
  <c r="N27" i="7"/>
  <c r="F29" i="7"/>
  <c r="J30" i="7"/>
  <c r="N31" i="7"/>
  <c r="N30" i="7"/>
  <c r="F24" i="7"/>
  <c r="J25" i="7"/>
  <c r="N26" i="7"/>
  <c r="F28" i="7"/>
  <c r="J29" i="7"/>
  <c r="F32" i="7"/>
  <c r="F23" i="7"/>
  <c r="J24" i="7"/>
  <c r="N25" i="7"/>
  <c r="F27" i="7"/>
  <c r="J28" i="7"/>
  <c r="F31" i="7"/>
  <c r="J32" i="7"/>
  <c r="K31" i="7"/>
  <c r="K30" i="7"/>
  <c r="K29" i="7"/>
  <c r="K28" i="7"/>
  <c r="K27" i="7"/>
  <c r="K26" i="7"/>
  <c r="K25" i="7"/>
  <c r="K24" i="7"/>
  <c r="K23" i="7"/>
  <c r="K32" i="7"/>
  <c r="AB30" i="7"/>
  <c r="AB29" i="7"/>
  <c r="AB28" i="7"/>
  <c r="AB27" i="7"/>
  <c r="AB26" i="7"/>
  <c r="AB25" i="7"/>
  <c r="H32" i="7"/>
  <c r="H31" i="7"/>
  <c r="H30" i="7"/>
  <c r="H29" i="7"/>
  <c r="H28" i="7"/>
  <c r="H27" i="7"/>
  <c r="AC19" i="7"/>
  <c r="Y19" i="7"/>
  <c r="U19" i="7"/>
  <c r="X19" i="7"/>
  <c r="H23" i="7"/>
  <c r="AB23" i="7"/>
  <c r="L24" i="7"/>
  <c r="H25" i="7"/>
  <c r="F48" i="7"/>
  <c r="I32" i="7"/>
  <c r="I31" i="7"/>
  <c r="I30" i="7"/>
  <c r="I29" i="7"/>
  <c r="I28" i="7"/>
  <c r="I27" i="7"/>
  <c r="I26" i="7"/>
  <c r="I25" i="7"/>
  <c r="I24" i="7"/>
  <c r="I23" i="7"/>
  <c r="M32" i="7"/>
  <c r="M31" i="7"/>
  <c r="M30" i="7"/>
  <c r="M29" i="7"/>
  <c r="M28" i="7"/>
  <c r="M27" i="7"/>
  <c r="M26" i="7"/>
  <c r="M25" i="7"/>
  <c r="M24" i="7"/>
  <c r="M23" i="7"/>
  <c r="T19" i="7"/>
  <c r="Z19" i="7"/>
  <c r="H26" i="7"/>
  <c r="V19" i="7"/>
  <c r="AA19" i="7"/>
  <c r="AB21" i="7"/>
  <c r="AB22" i="7"/>
  <c r="L23" i="7"/>
  <c r="H24" i="7"/>
  <c r="AB24" i="7"/>
  <c r="G31" i="7"/>
  <c r="G30" i="7"/>
  <c r="G29" i="7"/>
  <c r="G28" i="7"/>
  <c r="G27" i="7"/>
  <c r="G26" i="7"/>
  <c r="G25" i="7"/>
  <c r="G24" i="7"/>
  <c r="G23" i="7"/>
  <c r="G32" i="7"/>
  <c r="W30" i="7"/>
  <c r="W28" i="7"/>
  <c r="W26" i="7"/>
  <c r="W24" i="7"/>
  <c r="W21" i="7"/>
  <c r="O31" i="7"/>
  <c r="O30" i="7"/>
  <c r="O29" i="7"/>
  <c r="O28" i="7"/>
  <c r="O27" i="7"/>
  <c r="O26" i="7"/>
  <c r="O25" i="7"/>
  <c r="O24" i="7"/>
  <c r="O23" i="7"/>
  <c r="O32" i="7"/>
  <c r="L32" i="7"/>
  <c r="L31" i="7"/>
  <c r="L30" i="7"/>
  <c r="L29" i="7"/>
  <c r="L28" i="7"/>
  <c r="L27" i="7"/>
  <c r="L26" i="7"/>
  <c r="AB30" i="6"/>
  <c r="AB29" i="6"/>
  <c r="AB28" i="6"/>
  <c r="AB27" i="6"/>
  <c r="AB26" i="6"/>
  <c r="AB25" i="6"/>
  <c r="AB24" i="6"/>
  <c r="AB23" i="6"/>
  <c r="AB22" i="6"/>
  <c r="AB21" i="6"/>
  <c r="J33" i="6"/>
  <c r="F33" i="6"/>
  <c r="V23" i="6"/>
  <c r="Z26" i="6"/>
  <c r="G23" i="6"/>
  <c r="G33" i="6" s="1"/>
  <c r="G24" i="6"/>
  <c r="K25" i="6"/>
  <c r="G26" i="6"/>
  <c r="O26" i="6"/>
  <c r="K28" i="6"/>
  <c r="U19" i="6"/>
  <c r="Y19" i="6"/>
  <c r="AC19" i="6"/>
  <c r="I23" i="6"/>
  <c r="M23" i="6"/>
  <c r="I24" i="6"/>
  <c r="M24" i="6"/>
  <c r="I25" i="6"/>
  <c r="M25" i="6"/>
  <c r="I26" i="6"/>
  <c r="M26" i="6"/>
  <c r="I27" i="6"/>
  <c r="M27" i="6"/>
  <c r="I28" i="6"/>
  <c r="M28" i="6"/>
  <c r="I29" i="6"/>
  <c r="M29" i="6"/>
  <c r="I30" i="6"/>
  <c r="M30" i="6"/>
  <c r="G32" i="6"/>
  <c r="K32" i="6"/>
  <c r="O32" i="6"/>
  <c r="Z22" i="6"/>
  <c r="V24" i="6"/>
  <c r="V25" i="6"/>
  <c r="V26" i="6"/>
  <c r="V27" i="6"/>
  <c r="Z27" i="6"/>
  <c r="V28" i="6"/>
  <c r="Z28" i="6"/>
  <c r="V29" i="6"/>
  <c r="Z29" i="6"/>
  <c r="V30" i="6"/>
  <c r="Z30" i="6"/>
  <c r="H32" i="6"/>
  <c r="L32" i="6"/>
  <c r="Z25" i="6"/>
  <c r="W19" i="6"/>
  <c r="O24" i="6"/>
  <c r="G25" i="6"/>
  <c r="K27" i="6"/>
  <c r="G28" i="6"/>
  <c r="K29" i="6"/>
  <c r="G30" i="6"/>
  <c r="O30" i="6"/>
  <c r="G31" i="6"/>
  <c r="K31" i="6"/>
  <c r="O31" i="6"/>
  <c r="V22" i="6"/>
  <c r="Z23" i="6"/>
  <c r="Z24" i="6"/>
  <c r="AA19" i="6"/>
  <c r="K23" i="6"/>
  <c r="O23" i="6"/>
  <c r="K24" i="6"/>
  <c r="O25" i="6"/>
  <c r="K26" i="6"/>
  <c r="G27" i="6"/>
  <c r="O27" i="6"/>
  <c r="O28" i="6"/>
  <c r="T19" i="6"/>
  <c r="X19" i="6"/>
  <c r="H23" i="6"/>
  <c r="L23" i="6"/>
  <c r="H24" i="6"/>
  <c r="L24" i="6"/>
  <c r="H25" i="6"/>
  <c r="L25" i="6"/>
  <c r="H26" i="6"/>
  <c r="L26" i="6"/>
  <c r="H27" i="6"/>
  <c r="L27" i="6"/>
  <c r="H28" i="6"/>
  <c r="L28" i="6"/>
  <c r="H29" i="6"/>
  <c r="L29" i="6"/>
  <c r="H30" i="6"/>
  <c r="L30" i="6"/>
  <c r="D41" i="5"/>
  <c r="E39" i="5"/>
  <c r="E40" i="5"/>
  <c r="D39" i="5"/>
  <c r="C40" i="5"/>
  <c r="C41" i="5"/>
  <c r="E41" i="5"/>
  <c r="D40" i="5"/>
  <c r="F19" i="5"/>
  <c r="E20" i="5" s="1"/>
  <c r="F19" i="4"/>
  <c r="E20" i="4" s="1"/>
  <c r="D39" i="3"/>
  <c r="C39" i="3"/>
  <c r="D40" i="3"/>
  <c r="D38" i="3"/>
  <c r="C40" i="3"/>
  <c r="C27" i="3"/>
  <c r="D27" i="3"/>
  <c r="E27" i="3"/>
  <c r="D20" i="3"/>
  <c r="Q69" i="9" l="1"/>
  <c r="I69" i="9"/>
  <c r="Q35" i="9"/>
  <c r="I35" i="9"/>
  <c r="M35" i="9"/>
  <c r="M55" i="9"/>
  <c r="M69" i="9" s="1"/>
  <c r="O35" i="9"/>
  <c r="O55" i="9"/>
  <c r="O69" i="9" s="1"/>
  <c r="K55" i="9"/>
  <c r="K69" i="9" s="1"/>
  <c r="K35" i="9"/>
  <c r="J35" i="9"/>
  <c r="J55" i="9"/>
  <c r="J69" i="9" s="1"/>
  <c r="P55" i="9"/>
  <c r="P69" i="9" s="1"/>
  <c r="P35" i="9"/>
  <c r="L55" i="9"/>
  <c r="L69" i="9" s="1"/>
  <c r="L35" i="9"/>
  <c r="H55" i="9"/>
  <c r="H69" i="9" s="1"/>
  <c r="H35" i="9"/>
  <c r="N35" i="9"/>
  <c r="N55" i="9"/>
  <c r="N69" i="9" s="1"/>
  <c r="F33" i="8"/>
  <c r="O33" i="8"/>
  <c r="L33" i="8"/>
  <c r="K33" i="8"/>
  <c r="N33" i="8"/>
  <c r="M33" i="8"/>
  <c r="I33" i="8"/>
  <c r="H33" i="8"/>
  <c r="G33" i="8"/>
  <c r="J33" i="8"/>
  <c r="J33" i="7"/>
  <c r="W23" i="7"/>
  <c r="W27" i="7"/>
  <c r="N33" i="7"/>
  <c r="O33" i="7"/>
  <c r="W25" i="7"/>
  <c r="W29" i="7"/>
  <c r="F33" i="7"/>
  <c r="L33" i="7"/>
  <c r="V30" i="7"/>
  <c r="V29" i="7"/>
  <c r="V24" i="7"/>
  <c r="V28" i="7"/>
  <c r="V21" i="7"/>
  <c r="V27" i="7"/>
  <c r="V25" i="7"/>
  <c r="V23" i="7"/>
  <c r="V22" i="7"/>
  <c r="V26" i="7"/>
  <c r="T30" i="7"/>
  <c r="T29" i="7"/>
  <c r="T28" i="7"/>
  <c r="T27" i="7"/>
  <c r="T26" i="7"/>
  <c r="T24" i="7"/>
  <c r="T25" i="7"/>
  <c r="T23" i="7"/>
  <c r="T22" i="7"/>
  <c r="T21" i="7"/>
  <c r="Y30" i="7"/>
  <c r="Y29" i="7"/>
  <c r="Y28" i="7"/>
  <c r="Y27" i="7"/>
  <c r="Y26" i="7"/>
  <c r="Y25" i="7"/>
  <c r="Y24" i="7"/>
  <c r="Y23" i="7"/>
  <c r="Y22" i="7"/>
  <c r="Y21" i="7"/>
  <c r="G33" i="7"/>
  <c r="M33" i="7"/>
  <c r="H33" i="7"/>
  <c r="AC30" i="7"/>
  <c r="AC29" i="7"/>
  <c r="AC28" i="7"/>
  <c r="AC27" i="7"/>
  <c r="AC26" i="7"/>
  <c r="AC25" i="7"/>
  <c r="AC24" i="7"/>
  <c r="AC23" i="7"/>
  <c r="AC22" i="7"/>
  <c r="AC21" i="7"/>
  <c r="X30" i="7"/>
  <c r="X29" i="7"/>
  <c r="X28" i="7"/>
  <c r="X27" i="7"/>
  <c r="X26" i="7"/>
  <c r="X22" i="7"/>
  <c r="X21" i="7"/>
  <c r="X25" i="7"/>
  <c r="X23" i="7"/>
  <c r="X24" i="7"/>
  <c r="AA30" i="7"/>
  <c r="AA29" i="7"/>
  <c r="AA28" i="7"/>
  <c r="AA27" i="7"/>
  <c r="AA26" i="7"/>
  <c r="AA25" i="7"/>
  <c r="AA24" i="7"/>
  <c r="AA23" i="7"/>
  <c r="AA21" i="7"/>
  <c r="AA22" i="7"/>
  <c r="Z30" i="7"/>
  <c r="Z28" i="7"/>
  <c r="Z27" i="7"/>
  <c r="Z26" i="7"/>
  <c r="Z24" i="7"/>
  <c r="Z21" i="7"/>
  <c r="Z29" i="7"/>
  <c r="Z22" i="7"/>
  <c r="Z25" i="7"/>
  <c r="Z23" i="7"/>
  <c r="I33" i="7"/>
  <c r="U30" i="7"/>
  <c r="U29" i="7"/>
  <c r="U28" i="7"/>
  <c r="U27" i="7"/>
  <c r="U26" i="7"/>
  <c r="U25" i="7"/>
  <c r="U24" i="7"/>
  <c r="U23" i="7"/>
  <c r="U22" i="7"/>
  <c r="U21" i="7"/>
  <c r="K33" i="7"/>
  <c r="AC21" i="6"/>
  <c r="AC30" i="6"/>
  <c r="AC29" i="6"/>
  <c r="AC28" i="6"/>
  <c r="AC27" i="6"/>
  <c r="AC26" i="6"/>
  <c r="AC25" i="6"/>
  <c r="AC24" i="6"/>
  <c r="AC23" i="6"/>
  <c r="AC22" i="6"/>
  <c r="X30" i="6"/>
  <c r="X29" i="6"/>
  <c r="X28" i="6"/>
  <c r="X27" i="6"/>
  <c r="X26" i="6"/>
  <c r="X25" i="6"/>
  <c r="X24" i="6"/>
  <c r="X23" i="6"/>
  <c r="X22" i="6"/>
  <c r="X21" i="6"/>
  <c r="O33" i="6"/>
  <c r="L33" i="6"/>
  <c r="AA29" i="6"/>
  <c r="AA27" i="6"/>
  <c r="AA25" i="6"/>
  <c r="AA24" i="6"/>
  <c r="AA30" i="6"/>
  <c r="AA23" i="6"/>
  <c r="AA22" i="6"/>
  <c r="AA21" i="6"/>
  <c r="AA28" i="6"/>
  <c r="AA26" i="6"/>
  <c r="I33" i="6"/>
  <c r="H33" i="6"/>
  <c r="W30" i="6"/>
  <c r="W28" i="6"/>
  <c r="W26" i="6"/>
  <c r="W25" i="6"/>
  <c r="W21" i="6"/>
  <c r="W29" i="6"/>
  <c r="W27" i="6"/>
  <c r="W24" i="6"/>
  <c r="W23" i="6"/>
  <c r="W22" i="6"/>
  <c r="Y21" i="6"/>
  <c r="Y30" i="6"/>
  <c r="Y29" i="6"/>
  <c r="Y28" i="6"/>
  <c r="Y27" i="6"/>
  <c r="Y26" i="6"/>
  <c r="Y25" i="6"/>
  <c r="Y24" i="6"/>
  <c r="Y23" i="6"/>
  <c r="Y22" i="6"/>
  <c r="T30" i="6"/>
  <c r="T29" i="6"/>
  <c r="T28" i="6"/>
  <c r="T27" i="6"/>
  <c r="T26" i="6"/>
  <c r="T25" i="6"/>
  <c r="T24" i="6"/>
  <c r="T23" i="6"/>
  <c r="T22" i="6"/>
  <c r="T21" i="6"/>
  <c r="K33" i="6"/>
  <c r="M33" i="6"/>
  <c r="U30" i="6"/>
  <c r="U29" i="6"/>
  <c r="U28" i="6"/>
  <c r="U27" i="6"/>
  <c r="U26" i="6"/>
  <c r="U25" i="6"/>
  <c r="U24" i="6"/>
  <c r="U23" i="6"/>
  <c r="U22" i="6"/>
  <c r="U21" i="6"/>
  <c r="D20" i="5"/>
  <c r="D35" i="5"/>
  <c r="C20" i="5"/>
  <c r="D20" i="4"/>
  <c r="C29" i="4"/>
  <c r="C20" i="4"/>
  <c r="D29" i="4"/>
  <c r="D34" i="4" s="1"/>
  <c r="E20" i="3"/>
  <c r="C20" i="3"/>
  <c r="F20" i="3" s="1"/>
  <c r="D9" i="1"/>
  <c r="D10" i="1"/>
  <c r="D11" i="1"/>
  <c r="D12" i="1"/>
  <c r="D13" i="1"/>
  <c r="D14" i="1"/>
  <c r="D15" i="1"/>
  <c r="D6" i="1"/>
  <c r="D7" i="1"/>
  <c r="D8" i="1"/>
  <c r="D20" i="9" l="1"/>
  <c r="D22" i="9" s="1"/>
  <c r="D19" i="1"/>
  <c r="F20" i="5"/>
  <c r="F30" i="5"/>
  <c r="D34" i="5"/>
  <c r="C34" i="5"/>
  <c r="C35" i="5"/>
  <c r="F20" i="4"/>
  <c r="F29" i="4"/>
  <c r="C33" i="4"/>
  <c r="C34" i="4"/>
  <c r="J18" i="1"/>
  <c r="K18" i="1"/>
  <c r="L18" i="1"/>
  <c r="M18" i="1"/>
  <c r="N18" i="1"/>
  <c r="O18" i="1"/>
  <c r="P18" i="1"/>
  <c r="Q18" i="1"/>
  <c r="R9" i="1"/>
  <c r="R10" i="1"/>
  <c r="R11" i="1"/>
  <c r="R12" i="1"/>
  <c r="R13" i="1"/>
  <c r="R14" i="1"/>
  <c r="R15" i="1"/>
  <c r="L26" i="1" l="1"/>
  <c r="L56" i="1" s="1"/>
  <c r="L28" i="1"/>
  <c r="L58" i="1" s="1"/>
  <c r="L30" i="1"/>
  <c r="L60" i="1" s="1"/>
  <c r="L32" i="1"/>
  <c r="L62" i="1" s="1"/>
  <c r="L34" i="1"/>
  <c r="L64" i="1" s="1"/>
  <c r="L27" i="1"/>
  <c r="L57" i="1" s="1"/>
  <c r="L25" i="1"/>
  <c r="L29" i="1"/>
  <c r="L59" i="1" s="1"/>
  <c r="L31" i="1"/>
  <c r="L61" i="1" s="1"/>
  <c r="L33" i="1"/>
  <c r="L63" i="1" s="1"/>
  <c r="O26" i="1"/>
  <c r="O56" i="1" s="1"/>
  <c r="O28" i="1"/>
  <c r="O58" i="1" s="1"/>
  <c r="O30" i="1"/>
  <c r="O60" i="1" s="1"/>
  <c r="O32" i="1"/>
  <c r="O62" i="1" s="1"/>
  <c r="O34" i="1"/>
  <c r="O64" i="1" s="1"/>
  <c r="O25" i="1"/>
  <c r="O27" i="1"/>
  <c r="O57" i="1" s="1"/>
  <c r="O29" i="1"/>
  <c r="O59" i="1" s="1"/>
  <c r="O31" i="1"/>
  <c r="O61" i="1" s="1"/>
  <c r="O33" i="1"/>
  <c r="O63" i="1" s="1"/>
  <c r="N25" i="1"/>
  <c r="N27" i="1"/>
  <c r="N57" i="1" s="1"/>
  <c r="N29" i="1"/>
  <c r="N59" i="1" s="1"/>
  <c r="N31" i="1"/>
  <c r="N61" i="1" s="1"/>
  <c r="N33" i="1"/>
  <c r="N63" i="1" s="1"/>
  <c r="N26" i="1"/>
  <c r="N56" i="1" s="1"/>
  <c r="N28" i="1"/>
  <c r="N58" i="1" s="1"/>
  <c r="N30" i="1"/>
  <c r="N60" i="1" s="1"/>
  <c r="N32" i="1"/>
  <c r="N62" i="1" s="1"/>
  <c r="N34" i="1"/>
  <c r="N64" i="1" s="1"/>
  <c r="J25" i="1"/>
  <c r="J26" i="1"/>
  <c r="J56" i="1" s="1"/>
  <c r="J34" i="1"/>
  <c r="J64" i="1" s="1"/>
  <c r="J27" i="1"/>
  <c r="J57" i="1" s="1"/>
  <c r="J29" i="1"/>
  <c r="J59" i="1" s="1"/>
  <c r="J31" i="1"/>
  <c r="J61" i="1" s="1"/>
  <c r="J33" i="1"/>
  <c r="J63" i="1" s="1"/>
  <c r="J32" i="1"/>
  <c r="J62" i="1" s="1"/>
  <c r="J28" i="1"/>
  <c r="J58" i="1" s="1"/>
  <c r="J30" i="1"/>
  <c r="J60" i="1" s="1"/>
  <c r="P27" i="1"/>
  <c r="P57" i="1" s="1"/>
  <c r="P31" i="1"/>
  <c r="P61" i="1" s="1"/>
  <c r="P26" i="1"/>
  <c r="P56" i="1" s="1"/>
  <c r="P28" i="1"/>
  <c r="P58" i="1" s="1"/>
  <c r="P30" i="1"/>
  <c r="P60" i="1" s="1"/>
  <c r="P32" i="1"/>
  <c r="P62" i="1" s="1"/>
  <c r="P34" i="1"/>
  <c r="P64" i="1" s="1"/>
  <c r="P29" i="1"/>
  <c r="P59" i="1" s="1"/>
  <c r="P33" i="1"/>
  <c r="P63" i="1" s="1"/>
  <c r="P25" i="1"/>
  <c r="K26" i="1"/>
  <c r="K56" i="1" s="1"/>
  <c r="K28" i="1"/>
  <c r="K58" i="1" s="1"/>
  <c r="K30" i="1"/>
  <c r="K60" i="1" s="1"/>
  <c r="K32" i="1"/>
  <c r="K62" i="1" s="1"/>
  <c r="K34" i="1"/>
  <c r="K64" i="1" s="1"/>
  <c r="K25" i="1"/>
  <c r="K27" i="1"/>
  <c r="K57" i="1" s="1"/>
  <c r="K29" i="1"/>
  <c r="K59" i="1" s="1"/>
  <c r="K31" i="1"/>
  <c r="K61" i="1" s="1"/>
  <c r="K33" i="1"/>
  <c r="K63" i="1" s="1"/>
  <c r="Q27" i="1"/>
  <c r="Q57" i="1" s="1"/>
  <c r="Q29" i="1"/>
  <c r="Q59" i="1" s="1"/>
  <c r="Q31" i="1"/>
  <c r="Q61" i="1" s="1"/>
  <c r="Q33" i="1"/>
  <c r="Q63" i="1" s="1"/>
  <c r="Q26" i="1"/>
  <c r="Q56" i="1" s="1"/>
  <c r="Q28" i="1"/>
  <c r="Q58" i="1" s="1"/>
  <c r="Q30" i="1"/>
  <c r="Q60" i="1" s="1"/>
  <c r="Q32" i="1"/>
  <c r="Q62" i="1" s="1"/>
  <c r="Q34" i="1"/>
  <c r="Q64" i="1" s="1"/>
  <c r="Q25" i="1"/>
  <c r="M27" i="1"/>
  <c r="M57" i="1" s="1"/>
  <c r="M29" i="1"/>
  <c r="M59" i="1" s="1"/>
  <c r="M31" i="1"/>
  <c r="M61" i="1" s="1"/>
  <c r="M33" i="1"/>
  <c r="M63" i="1" s="1"/>
  <c r="M25" i="1"/>
  <c r="M26" i="1"/>
  <c r="M56" i="1" s="1"/>
  <c r="M28" i="1"/>
  <c r="M58" i="1" s="1"/>
  <c r="M30" i="1"/>
  <c r="M60" i="1" s="1"/>
  <c r="M32" i="1"/>
  <c r="M62" i="1" s="1"/>
  <c r="M34" i="1"/>
  <c r="M64" i="1" s="1"/>
  <c r="C38" i="4" a="1"/>
  <c r="D40" i="4" s="1"/>
  <c r="O55" i="1" l="1"/>
  <c r="O69" i="1" s="1"/>
  <c r="K55" i="1"/>
  <c r="K69" i="1" s="1"/>
  <c r="M55" i="1"/>
  <c r="M69" i="1" s="1"/>
  <c r="L55" i="1"/>
  <c r="L69" i="1" s="1"/>
  <c r="Q55" i="1"/>
  <c r="Q69" i="1" s="1"/>
  <c r="P55" i="1"/>
  <c r="P69" i="1" s="1"/>
  <c r="N55" i="1"/>
  <c r="N69" i="1" s="1"/>
  <c r="J55" i="1"/>
  <c r="J69" i="1" s="1"/>
  <c r="O35" i="1"/>
  <c r="M35" i="1"/>
  <c r="J35" i="1"/>
  <c r="L35" i="1"/>
  <c r="Q35" i="1"/>
  <c r="K35" i="1"/>
  <c r="P35" i="1"/>
  <c r="N35" i="1"/>
  <c r="C38" i="4"/>
  <c r="D38" i="4"/>
  <c r="C40" i="4"/>
  <c r="C39" i="4"/>
  <c r="D39" i="4"/>
  <c r="R6" i="1"/>
  <c r="R7" i="1"/>
  <c r="R8" i="1"/>
  <c r="H18" i="1"/>
  <c r="I18" i="1"/>
  <c r="I33" i="1" s="1"/>
  <c r="I63" i="1" s="1"/>
  <c r="H29" i="1" l="1"/>
  <c r="H59" i="1" s="1"/>
  <c r="H32" i="1"/>
  <c r="H62" i="1" s="1"/>
  <c r="H25" i="1"/>
  <c r="I34" i="1"/>
  <c r="I64" i="1" s="1"/>
  <c r="I28" i="1"/>
  <c r="I58" i="1" s="1"/>
  <c r="H33" i="1"/>
  <c r="H63" i="1" s="1"/>
  <c r="H34" i="1"/>
  <c r="H64" i="1" s="1"/>
  <c r="I25" i="1"/>
  <c r="I31" i="1"/>
  <c r="I61" i="1" s="1"/>
  <c r="I26" i="1"/>
  <c r="I56" i="1" s="1"/>
  <c r="H26" i="1"/>
  <c r="H56" i="1" s="1"/>
  <c r="H30" i="1"/>
  <c r="H60" i="1" s="1"/>
  <c r="I30" i="1"/>
  <c r="I60" i="1" s="1"/>
  <c r="I29" i="1"/>
  <c r="I59" i="1" s="1"/>
  <c r="H28" i="1"/>
  <c r="H58" i="1" s="1"/>
  <c r="H31" i="1"/>
  <c r="H61" i="1" s="1"/>
  <c r="I32" i="1"/>
  <c r="I62" i="1" s="1"/>
  <c r="I27" i="1"/>
  <c r="I57" i="1" s="1"/>
  <c r="H27" i="1"/>
  <c r="H57" i="1" s="1"/>
  <c r="I55" i="1" l="1"/>
  <c r="I69" i="1" s="1"/>
  <c r="H55" i="1"/>
  <c r="H69" i="1" s="1"/>
  <c r="I35" i="1"/>
  <c r="H35" i="1"/>
  <c r="D20" i="1" l="1"/>
  <c r="D22" i="1" s="1"/>
</calcChain>
</file>

<file path=xl/sharedStrings.xml><?xml version="1.0" encoding="utf-8"?>
<sst xmlns="http://schemas.openxmlformats.org/spreadsheetml/2006/main" count="621" uniqueCount="73">
  <si>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</si>
  <si>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</si>
  <si>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</si>
  <si>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</si>
  <si>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</si>
  <si>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</si>
  <si>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</si>
  <si>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</si>
  <si>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</si>
  <si>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</si>
  <si>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</si>
  <si>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</si>
  <si>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</si>
  <si>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</si>
  <si>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</si>
  <si>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</si>
  <si>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</si>
  <si>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</si>
  <si>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</si>
  <si>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</si>
  <si>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</t>
  </si>
  <si>
    <t>p(bj/ai)</t>
  </si>
  <si>
    <t>VERIF</t>
  </si>
  <si>
    <t>Aca va entrada:</t>
  </si>
  <si>
    <t>Aca salida:</t>
  </si>
  <si>
    <t>b</t>
  </si>
  <si>
    <t>c</t>
  </si>
  <si>
    <t>p(ai)</t>
  </si>
  <si>
    <t>ai</t>
  </si>
  <si>
    <t>p(ai/bj)</t>
  </si>
  <si>
    <t>p(ai)=</t>
  </si>
  <si>
    <t>p(bj)=</t>
  </si>
  <si>
    <t>p(ai ^ bj)</t>
  </si>
  <si>
    <t>Entropias</t>
  </si>
  <si>
    <t>A posteriori</t>
  </si>
  <si>
    <t>I(ai)</t>
  </si>
  <si>
    <t>A priori</t>
  </si>
  <si>
    <t>ocurrencias:</t>
  </si>
  <si>
    <t>1 1 0 1 0 1 1 0 0 1 1 0 1 0 1 0 0 1 0 1 0 1 0 1 0 1 0 0 0 1 1 1 1 1</t>
  </si>
  <si>
    <t>1 0 0 1 1 1 1 1 1 1 1 0 0 0 1 1 1 0 1 1 0 1 0 1 0 1 1 1 1 1 0 1 1 0</t>
  </si>
  <si>
    <t>Entrada partida</t>
  </si>
  <si>
    <t>Salida Partida</t>
  </si>
  <si>
    <t>a b c a c a a b b c a c a a b c a c a a a b c a c a</t>
  </si>
  <si>
    <t>0 1 0 1 0 1 1 0 0 1 1 0 0 1 0 0 0 1 0 0 0 1 0 0 1 1</t>
  </si>
  <si>
    <t>Sector Busqueda</t>
  </si>
  <si>
    <t>total</t>
  </si>
  <si>
    <t>salida\entrada</t>
  </si>
  <si>
    <t>//estirar el secotr busqueda si hace falta</t>
  </si>
  <si>
    <t>Probabilidades a priori</t>
  </si>
  <si>
    <t>MATRIZ DEL CANAL</t>
  </si>
  <si>
    <t>Ocurrencias de salida segun entrada</t>
  </si>
  <si>
    <t>matriz del canal</t>
  </si>
  <si>
    <t>suma=</t>
  </si>
  <si>
    <t>(usar el wizard)</t>
  </si>
  <si>
    <t>VERIFICADOR</t>
  </si>
  <si>
    <t>transpuesta como esta en el otro xd</t>
  </si>
  <si>
    <t>entrada/salida</t>
  </si>
  <si>
    <t>Largos</t>
  </si>
  <si>
    <t>1 1 0 1 0 1 1 0 0 1 1 0 1 0 1 1 0 0 1 1 0 1 0 1 1 0 0 1 1 1 1 1 0 0 1 1</t>
  </si>
  <si>
    <t>1 1 0 0 2 1 1 0 2 1 1 0 0 2 2 0 1 0 2 2 0 1 2 1 1 2 2 1 0 0 1 1 2 0 1 1</t>
  </si>
  <si>
    <t>||||</t>
  </si>
  <si>
    <t>|||</t>
  </si>
  <si>
    <t>de-spaced</t>
  </si>
  <si>
    <t>Probabilidades Alfabeto de Salida P(bj)=</t>
  </si>
  <si>
    <t>Probabilidades a priori p(ai)=</t>
  </si>
  <si>
    <t>Probabilidades A Posteriori P(ai/bj)=</t>
  </si>
  <si>
    <t>V=</t>
  </si>
  <si>
    <t>Probabilidades de suceso simultáneo P(ai^bj)</t>
  </si>
  <si>
    <t>Nombres</t>
  </si>
  <si>
    <t>Entropias a posteriori H(a/bj)</t>
  </si>
  <si>
    <t>Informacion a posteriori I(a/bj)</t>
  </si>
  <si>
    <t>(equivocación)</t>
  </si>
  <si>
    <t>Info. Mutua: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</si>
</sst>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3" borderId="0" xfId="0" applyFill="1" applyBorder="1"/>
    <xf numFmtId="0" fontId="0" fillId="5" borderId="1" xfId="0" applyFill="1" applyBorder="1"/>
    <xf numFmtId="49" fontId="0" fillId="4" borderId="1" xfId="0" applyNumberFormat="1" applyFill="1" applyBorder="1"/>
    <xf numFmtId="0" fontId="0" fillId="4" borderId="0" xfId="0" applyFill="1"/>
    <xf numFmtId="0" fontId="0" fillId="2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4" fillId="9" borderId="1" xfId="0" applyFont="1" applyFill="1" applyBorder="1"/>
    <xf numFmtId="0" fontId="0" fillId="9" borderId="1" xfId="0" applyFill="1" applyBorder="1" applyAlignment="1"/>
    <xf numFmtId="0" fontId="6" fillId="8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3" borderId="3" xfId="0" applyFill="1" applyBorder="1"/>
    <xf numFmtId="0" fontId="0" fillId="7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21"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69"/>
  <sheetViews>
    <sheetView tabSelected="1" workbookViewId="0">
      <selection activeCell="D32" sqref="D32"/>
    </sheetView>
  </sheetViews>
  <sheetFormatPr defaultColWidth="11.42578125" defaultRowHeight="15" x14ac:dyDescent="0.25"/>
  <cols>
    <col min="1" max="1" width="6.85546875" customWidth="1"/>
    <col min="2" max="2" width="4.42578125" customWidth="1"/>
    <col min="4" max="5" width="16.42578125" customWidth="1"/>
    <col min="6" max="6" width="5.85546875" customWidth="1"/>
    <col min="8" max="8" width="11.85546875" bestFit="1" customWidth="1"/>
    <col min="18" max="18" width="6" bestFit="1" customWidth="1"/>
    <col min="19" max="19" width="6" customWidth="1"/>
  </cols>
  <sheetData>
    <row r="3" spans="1:18" ht="23.25" x14ac:dyDescent="0.35">
      <c r="E3" s="30"/>
      <c r="G3" s="27" t="s">
        <v>49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 ht="23.25" x14ac:dyDescent="0.35">
      <c r="B4" s="36" t="s">
        <v>64</v>
      </c>
      <c r="C4" s="36"/>
      <c r="D4" s="36"/>
      <c r="E4" s="30"/>
      <c r="G4" s="1" t="s">
        <v>68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B5" s="5" t="s">
        <v>28</v>
      </c>
      <c r="C5" s="9" t="s">
        <v>27</v>
      </c>
      <c r="D5" s="5" t="s">
        <v>35</v>
      </c>
      <c r="G5" s="9" t="s">
        <v>21</v>
      </c>
      <c r="H5" s="5" t="s">
        <v>0</v>
      </c>
      <c r="I5" s="5" t="s">
        <v>1</v>
      </c>
      <c r="J5" s="5" t="s">
        <v>2</v>
      </c>
      <c r="K5" s="5" t="s">
        <v>3</v>
      </c>
      <c r="L5" s="5" t="s">
        <v>4</v>
      </c>
      <c r="M5" s="5" t="s">
        <v>5</v>
      </c>
      <c r="N5" s="5" t="s">
        <v>6</v>
      </c>
      <c r="O5" s="5" t="s">
        <v>7</v>
      </c>
      <c r="P5" s="5" t="s">
        <v>8</v>
      </c>
      <c r="Q5" s="5" t="s">
        <v>9</v>
      </c>
      <c r="R5" s="5" t="s">
        <v>22</v>
      </c>
    </row>
    <row r="6" spans="1:18" x14ac:dyDescent="0.25">
      <c r="A6" s="1"/>
      <c r="B6" s="5" t="s">
        <v>10</v>
      </c>
      <c r="C6" s="1">
        <v>0.25</v>
      </c>
      <c r="D6" s="7">
        <f>IF(C6&lt;&gt;"",LOG(1/C6,2),"")</f>
        <v>2</v>
      </c>
      <c r="F6" s="1"/>
      <c r="G6" s="6" t="s">
        <v>10</v>
      </c>
      <c r="H6" s="1">
        <v>0.25</v>
      </c>
      <c r="I6" s="1">
        <v>0.25</v>
      </c>
      <c r="J6" s="1">
        <v>0.25</v>
      </c>
      <c r="K6" s="1">
        <v>0.25</v>
      </c>
      <c r="L6" s="1"/>
      <c r="M6" s="1"/>
      <c r="N6" s="1"/>
      <c r="O6" s="1"/>
      <c r="P6" s="1"/>
      <c r="Q6" s="1"/>
      <c r="R6" s="3">
        <f>IF(SUM(H6:Q6)=0,1,SUM(H6:Q6))</f>
        <v>1</v>
      </c>
    </row>
    <row r="7" spans="1:18" x14ac:dyDescent="0.25">
      <c r="A7" s="1"/>
      <c r="B7" s="5" t="s">
        <v>11</v>
      </c>
      <c r="C7" s="1">
        <v>0.25</v>
      </c>
      <c r="D7" s="7">
        <f>IF(C7&lt;&gt;"",LOG(1/C7,2),"")</f>
        <v>2</v>
      </c>
      <c r="F7" s="1"/>
      <c r="G7" s="5" t="s">
        <v>11</v>
      </c>
      <c r="H7" s="1">
        <v>0.25</v>
      </c>
      <c r="I7" s="1">
        <v>0.25</v>
      </c>
      <c r="J7" s="1">
        <v>0</v>
      </c>
      <c r="K7" s="1">
        <v>0.5</v>
      </c>
      <c r="L7" s="1"/>
      <c r="M7" s="1"/>
      <c r="N7" s="1"/>
      <c r="O7" s="1"/>
      <c r="P7" s="1"/>
      <c r="Q7" s="1"/>
      <c r="R7" s="3">
        <f>IF(SUM(H7:Q7)=0,1,SUM(H7:Q7))</f>
        <v>1</v>
      </c>
    </row>
    <row r="8" spans="1:18" x14ac:dyDescent="0.25">
      <c r="A8" s="1"/>
      <c r="B8" s="5" t="s">
        <v>12</v>
      </c>
      <c r="C8" s="1">
        <v>0.5</v>
      </c>
      <c r="D8" s="7">
        <f>IF(C8&lt;&gt;"",LOG(1/C8,2),"")</f>
        <v>1</v>
      </c>
      <c r="F8" s="1"/>
      <c r="G8" s="5" t="s">
        <v>12</v>
      </c>
      <c r="H8" s="1">
        <v>0.5</v>
      </c>
      <c r="I8" s="1">
        <v>0</v>
      </c>
      <c r="J8" s="1">
        <v>0.5</v>
      </c>
      <c r="K8" s="1">
        <v>0</v>
      </c>
      <c r="L8" s="1"/>
      <c r="M8" s="1"/>
      <c r="N8" s="1"/>
      <c r="O8" s="1"/>
      <c r="P8" s="1"/>
      <c r="Q8" s="1"/>
      <c r="R8" s="3">
        <f>IF(SUM(H8:Q8)=0,1,SUM(H8:Q8))</f>
        <v>1</v>
      </c>
    </row>
    <row r="9" spans="1:18" x14ac:dyDescent="0.25">
      <c r="A9" s="1"/>
      <c r="B9" s="5" t="s">
        <v>13</v>
      </c>
      <c r="C9" s="1"/>
      <c r="D9" s="7" t="str">
        <f t="shared" ref="D9:D15" si="0">IF(C9&lt;&gt;"",LOG(1/C9,2),"")</f>
        <v/>
      </c>
      <c r="F9" s="1"/>
      <c r="G9" s="6" t="s"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3">
        <f>IF(SUM(H9:Q9)=0,1,SUM(H9:Q9))</f>
        <v>1</v>
      </c>
    </row>
    <row r="10" spans="1:18" x14ac:dyDescent="0.25">
      <c r="A10" s="1"/>
      <c r="B10" s="5" t="s">
        <v>14</v>
      </c>
      <c r="C10" s="1"/>
      <c r="D10" s="7" t="str">
        <f t="shared" si="0"/>
        <v/>
      </c>
      <c r="F10" s="1"/>
      <c r="G10" s="5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3">
        <f t="shared" ref="R10:R14" si="1">IF(SUM(H10:Q10)=0,1,SUM(H10:Q10))</f>
        <v>1</v>
      </c>
    </row>
    <row r="11" spans="1:18" x14ac:dyDescent="0.25">
      <c r="A11" s="1"/>
      <c r="B11" s="5" t="s">
        <v>15</v>
      </c>
      <c r="C11" s="1"/>
      <c r="D11" s="7" t="str">
        <f t="shared" si="0"/>
        <v/>
      </c>
      <c r="F11" s="1"/>
      <c r="G11" s="5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3">
        <f t="shared" si="1"/>
        <v>1</v>
      </c>
    </row>
    <row r="12" spans="1:18" x14ac:dyDescent="0.25">
      <c r="A12" s="1"/>
      <c r="B12" s="5" t="s">
        <v>16</v>
      </c>
      <c r="C12" s="1"/>
      <c r="D12" s="7" t="str">
        <f t="shared" si="0"/>
        <v/>
      </c>
      <c r="F12" s="1"/>
      <c r="G12" s="5" t="s">
        <v>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3">
        <f t="shared" si="1"/>
        <v>1</v>
      </c>
    </row>
    <row r="13" spans="1:18" x14ac:dyDescent="0.25">
      <c r="A13" s="1"/>
      <c r="B13" s="5" t="s">
        <v>17</v>
      </c>
      <c r="C13" s="1"/>
      <c r="D13" s="7" t="str">
        <f t="shared" si="0"/>
        <v/>
      </c>
      <c r="F13" s="1"/>
      <c r="G13" s="5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3">
        <f t="shared" si="1"/>
        <v>1</v>
      </c>
    </row>
    <row r="14" spans="1:18" x14ac:dyDescent="0.25">
      <c r="A14" s="1"/>
      <c r="B14" s="5" t="s">
        <v>18</v>
      </c>
      <c r="C14" s="1"/>
      <c r="D14" s="7" t="str">
        <f t="shared" si="0"/>
        <v/>
      </c>
      <c r="F14" s="1"/>
      <c r="G14" s="5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3">
        <f t="shared" si="1"/>
        <v>1</v>
      </c>
    </row>
    <row r="15" spans="1:18" x14ac:dyDescent="0.25">
      <c r="A15" s="1"/>
      <c r="B15" s="5" t="s">
        <v>19</v>
      </c>
      <c r="C15" s="1"/>
      <c r="D15" s="7" t="str">
        <f t="shared" si="0"/>
        <v/>
      </c>
      <c r="F15" s="1"/>
      <c r="G15" s="5" t="s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3">
        <f>IF(SUM(H15:Q15)=0,1,SUM(H15:Q15))</f>
        <v>1</v>
      </c>
    </row>
    <row r="16" spans="1:18" x14ac:dyDescent="0.25">
      <c r="B16" s="23" t="s">
        <v>66</v>
      </c>
      <c r="C16" s="3">
        <f>SUM(C6:C15)</f>
        <v>1</v>
      </c>
    </row>
    <row r="17" spans="3:17" ht="23.25" x14ac:dyDescent="0.35">
      <c r="G17" s="35" t="s">
        <v>63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</row>
    <row r="18" spans="3:17" x14ac:dyDescent="0.25">
      <c r="C18" t="s">
        <v>33</v>
      </c>
      <c r="G18" s="5" t="s">
        <v>31</v>
      </c>
      <c r="H18" s="7">
        <f>SUMPRODUCT(H6:H15,$C$6:$C$15)</f>
        <v>0.375</v>
      </c>
      <c r="I18" s="7">
        <f>SUMPRODUCT(I6:I15,$C$6:$C$15)</f>
        <v>0.125</v>
      </c>
      <c r="J18" s="7">
        <f>SUMPRODUCT(J6:J15,$C$6:$C$15)</f>
        <v>0.3125</v>
      </c>
      <c r="K18" s="7">
        <f>SUMPRODUCT(K6:K15,$C$6:$C$15)</f>
        <v>0.1875</v>
      </c>
      <c r="L18" s="7">
        <f>SUMPRODUCT(L6:L15,$C$6:$C$15)</f>
        <v>0</v>
      </c>
      <c r="M18" s="7">
        <f>SUMPRODUCT(M6:M15,$C$6:$C$15)</f>
        <v>0</v>
      </c>
      <c r="N18" s="7">
        <f>SUMPRODUCT(N6:N15,$C$6:$C$15)</f>
        <v>0</v>
      </c>
      <c r="O18" s="7">
        <f>SUMPRODUCT(O6:O15,$C$6:$C$15)</f>
        <v>0</v>
      </c>
      <c r="P18" s="7">
        <f>SUMPRODUCT(P6:P15,$C$6:$C$15)</f>
        <v>0</v>
      </c>
      <c r="Q18" s="7">
        <f>SUMPRODUCT(Q6:Q15,$C$6:$C$15)</f>
        <v>0</v>
      </c>
    </row>
    <row r="19" spans="3:17" x14ac:dyDescent="0.25">
      <c r="C19" s="5" t="s">
        <v>36</v>
      </c>
      <c r="D19" s="7">
        <f>SUMPRODUCT(C6:C15,D6:D15)</f>
        <v>1.5</v>
      </c>
    </row>
    <row r="20" spans="3:17" x14ac:dyDescent="0.25">
      <c r="C20" s="5" t="s">
        <v>34</v>
      </c>
      <c r="D20" s="7">
        <f>SUMPRODUCT(H18:Q18,H69:Q69)</f>
        <v>0.99214393630795106</v>
      </c>
      <c r="E20" s="5" t="s">
        <v>71</v>
      </c>
    </row>
    <row r="22" spans="3:17" ht="23.25" x14ac:dyDescent="0.35">
      <c r="C22" s="5" t="s">
        <v>72</v>
      </c>
      <c r="D22" s="7">
        <f>D19-D20</f>
        <v>0.50785606369204894</v>
      </c>
      <c r="G22" s="34" t="s">
        <v>65</v>
      </c>
      <c r="H22" s="34"/>
      <c r="I22" s="34"/>
      <c r="J22" s="34"/>
      <c r="K22" s="34"/>
      <c r="L22" s="34"/>
      <c r="M22" s="34"/>
      <c r="N22" s="34"/>
      <c r="O22" s="34"/>
      <c r="P22" s="34"/>
      <c r="Q22" s="34"/>
    </row>
    <row r="23" spans="3:17" x14ac:dyDescent="0.25">
      <c r="G23" s="1" t="s">
        <v>68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3:17" x14ac:dyDescent="0.25">
      <c r="G24" s="9" t="s">
        <v>29</v>
      </c>
      <c r="H24" s="5" t="s">
        <v>0</v>
      </c>
      <c r="I24" s="5" t="s">
        <v>1</v>
      </c>
      <c r="J24" s="5" t="s">
        <v>2</v>
      </c>
      <c r="K24" s="5" t="s">
        <v>3</v>
      </c>
      <c r="L24" s="5" t="s">
        <v>4</v>
      </c>
      <c r="M24" s="5" t="s">
        <v>5</v>
      </c>
      <c r="N24" s="5" t="s">
        <v>6</v>
      </c>
      <c r="O24" s="5" t="s">
        <v>7</v>
      </c>
      <c r="P24" s="5" t="s">
        <v>8</v>
      </c>
      <c r="Q24" s="5" t="s">
        <v>9</v>
      </c>
    </row>
    <row r="25" spans="3:17" x14ac:dyDescent="0.25">
      <c r="F25" s="1"/>
      <c r="G25" s="6" t="s">
        <v>10</v>
      </c>
      <c r="H25" s="7">
        <f>IF(OR($C6=0,H$18=0),"",H6/H$18*$C6)</f>
        <v>0.16666666666666666</v>
      </c>
      <c r="I25" s="7">
        <f>IF(OR($C6=0,I$18=0),"",I6/I$18*$C6)</f>
        <v>0.5</v>
      </c>
      <c r="J25" s="7">
        <f>IF(OR($C6=0,J$18=0),"",J6/J$18*$C6)</f>
        <v>0.2</v>
      </c>
      <c r="K25" s="7">
        <f>IF(OR($C6=0,K$18=0),"",K6/K$18*$C6)</f>
        <v>0.33333333333333331</v>
      </c>
      <c r="L25" s="7" t="str">
        <f>IF(OR($C6=0,L$18=0),"",L6/L$18*$C6)</f>
        <v/>
      </c>
      <c r="M25" s="7" t="str">
        <f>IF(OR($C6=0,M$18=0),"",M6/M$18*$C6)</f>
        <v/>
      </c>
      <c r="N25" s="7" t="str">
        <f>IF(OR($C6=0,N$18=0),"",N6/N$18*$C6)</f>
        <v/>
      </c>
      <c r="O25" s="7" t="str">
        <f>IF(OR($C6=0,O$18=0),"",O6/O$18*$C6)</f>
        <v/>
      </c>
      <c r="P25" s="7" t="str">
        <f>IF(OR($C6=0,P$18=0),"",P6/P$18*$C6)</f>
        <v/>
      </c>
      <c r="Q25" s="7" t="str">
        <f>IF(OR($C6=0,Q$18=0),"",Q6/Q$18*$C6)</f>
        <v/>
      </c>
    </row>
    <row r="26" spans="3:17" x14ac:dyDescent="0.25">
      <c r="F26" s="1"/>
      <c r="G26" s="5" t="s">
        <v>11</v>
      </c>
      <c r="H26" s="7">
        <f>IF(OR($C7=0,H$18=0),"",H7/H$18*$C7)</f>
        <v>0.16666666666666666</v>
      </c>
      <c r="I26" s="7">
        <f>IF(OR($C7=0,I$18=0),"",I7/I$18*$C7)</f>
        <v>0.5</v>
      </c>
      <c r="J26" s="7">
        <f>IF(OR($C7=0,J$18=0),"",J7/J$18*$C7)</f>
        <v>0</v>
      </c>
      <c r="K26" s="7">
        <f>IF(OR($C7=0,K$18=0),"",K7/K$18*$C7)</f>
        <v>0.66666666666666663</v>
      </c>
      <c r="L26" s="7" t="str">
        <f>IF(OR($C7=0,L$18=0),"",L7/L$18*$C7)</f>
        <v/>
      </c>
      <c r="M26" s="7" t="str">
        <f>IF(OR($C7=0,M$18=0),"",M7/M$18*$C7)</f>
        <v/>
      </c>
      <c r="N26" s="7" t="str">
        <f>IF(OR($C7=0,N$18=0),"",N7/N$18*$C7)</f>
        <v/>
      </c>
      <c r="O26" s="7" t="str">
        <f>IF(OR($C7=0,O$18=0),"",O7/O$18*$C7)</f>
        <v/>
      </c>
      <c r="P26" s="7" t="str">
        <f>IF(OR($C7=0,P$18=0),"",P7/P$18*$C7)</f>
        <v/>
      </c>
      <c r="Q26" s="7" t="str">
        <f>IF(OR($C7=0,Q$18=0),"",Q7/Q$18*$C7)</f>
        <v/>
      </c>
    </row>
    <row r="27" spans="3:17" x14ac:dyDescent="0.25">
      <c r="F27" s="1"/>
      <c r="G27" s="5" t="s">
        <v>12</v>
      </c>
      <c r="H27" s="7">
        <f>IF(OR($C8=0,H$18=0),"",H8/H$18*$C8)</f>
        <v>0.66666666666666663</v>
      </c>
      <c r="I27" s="7">
        <f>IF(OR($C8=0,I$18=0),"",I8/I$18*$C8)</f>
        <v>0</v>
      </c>
      <c r="J27" s="7">
        <f>IF(OR($C8=0,J$18=0),"",J8/J$18*$C8)</f>
        <v>0.8</v>
      </c>
      <c r="K27" s="7">
        <f>IF(OR($C8=0,K$18=0),"",K8/K$18*$C8)</f>
        <v>0</v>
      </c>
      <c r="L27" s="7" t="str">
        <f>IF(OR($C8=0,L$18=0),"",L8/L$18*$C8)</f>
        <v/>
      </c>
      <c r="M27" s="7" t="str">
        <f>IF(OR($C8=0,M$18=0),"",M8/M$18*$C8)</f>
        <v/>
      </c>
      <c r="N27" s="7" t="str">
        <f>IF(OR($C8=0,N$18=0),"",N8/N$18*$C8)</f>
        <v/>
      </c>
      <c r="O27" s="7" t="str">
        <f>IF(OR($C8=0,O$18=0),"",O8/O$18*$C8)</f>
        <v/>
      </c>
      <c r="P27" s="7" t="str">
        <f>IF(OR($C8=0,P$18=0),"",P8/P$18*$C8)</f>
        <v/>
      </c>
      <c r="Q27" s="7" t="str">
        <f>IF(OR($C8=0,Q$18=0),"",Q8/Q$18*$C8)</f>
        <v/>
      </c>
    </row>
    <row r="28" spans="3:17" x14ac:dyDescent="0.25">
      <c r="F28" s="1"/>
      <c r="G28" s="6" t="s">
        <v>13</v>
      </c>
      <c r="H28" s="7" t="str">
        <f>IF(OR($C9=0,H$18=0),"",H9/H$18*$C9)</f>
        <v/>
      </c>
      <c r="I28" s="7" t="str">
        <f>IF(OR($C9=0,I$18=0),"",I9/I$18*$C9)</f>
        <v/>
      </c>
      <c r="J28" s="7" t="str">
        <f>IF(OR($C9=0,J$18=0),"",J9/J$18*$C9)</f>
        <v/>
      </c>
      <c r="K28" s="7" t="str">
        <f>IF(OR($C9=0,K$18=0),"",K9/K$18*$C9)</f>
        <v/>
      </c>
      <c r="L28" s="7" t="str">
        <f>IF(OR($C9=0,L$18=0),"",L9/L$18*$C9)</f>
        <v/>
      </c>
      <c r="M28" s="7" t="str">
        <f>IF(OR($C9=0,M$18=0),"",M9/M$18*$C9)</f>
        <v/>
      </c>
      <c r="N28" s="7" t="str">
        <f>IF(OR($C9=0,N$18=0),"",N9/N$18*$C9)</f>
        <v/>
      </c>
      <c r="O28" s="7" t="str">
        <f>IF(OR($C9=0,O$18=0),"",O9/O$18*$C9)</f>
        <v/>
      </c>
      <c r="P28" s="7" t="str">
        <f>IF(OR($C9=0,P$18=0),"",P9/P$18*$C9)</f>
        <v/>
      </c>
      <c r="Q28" s="7" t="str">
        <f>IF(OR($C9=0,Q$18=0),"",Q9/Q$18*$C9)</f>
        <v/>
      </c>
    </row>
    <row r="29" spans="3:17" x14ac:dyDescent="0.25">
      <c r="F29" s="1"/>
      <c r="G29" s="5" t="s">
        <v>14</v>
      </c>
      <c r="H29" s="7" t="str">
        <f>IF(OR($C10=0,H$18=0),"",H10/H$18*$C10)</f>
        <v/>
      </c>
      <c r="I29" s="7" t="str">
        <f>IF(OR($C10=0,I$18=0),"",I10/I$18*$C10)</f>
        <v/>
      </c>
      <c r="J29" s="7" t="str">
        <f>IF(OR($C10=0,J$18=0),"",J10/J$18*$C10)</f>
        <v/>
      </c>
      <c r="K29" s="7" t="str">
        <f>IF(OR($C10=0,K$18=0),"",K10/K$18*$C10)</f>
        <v/>
      </c>
      <c r="L29" s="7" t="str">
        <f>IF(OR($C10=0,L$18=0),"",L10/L$18*$C10)</f>
        <v/>
      </c>
      <c r="M29" s="7" t="str">
        <f>IF(OR($C10=0,M$18=0),"",M10/M$18*$C10)</f>
        <v/>
      </c>
      <c r="N29" s="7" t="str">
        <f>IF(OR($C10=0,N$18=0),"",N10/N$18*$C10)</f>
        <v/>
      </c>
      <c r="O29" s="7" t="str">
        <f>IF(OR($C10=0,O$18=0),"",O10/O$18*$C10)</f>
        <v/>
      </c>
      <c r="P29" s="7" t="str">
        <f>IF(OR($C10=0,P$18=0),"",P10/P$18*$C10)</f>
        <v/>
      </c>
      <c r="Q29" s="7" t="str">
        <f>IF(OR($C10=0,Q$18=0),"",Q10/Q$18*$C10)</f>
        <v/>
      </c>
    </row>
    <row r="30" spans="3:17" x14ac:dyDescent="0.25">
      <c r="F30" s="1"/>
      <c r="G30" s="5" t="s">
        <v>15</v>
      </c>
      <c r="H30" s="7" t="str">
        <f>IF(OR($C11=0,H$18=0),"",H11/H$18*$C11)</f>
        <v/>
      </c>
      <c r="I30" s="7" t="str">
        <f>IF(OR($C11=0,I$18=0),"",I11/I$18*$C11)</f>
        <v/>
      </c>
      <c r="J30" s="7" t="str">
        <f>IF(OR($C11=0,J$18=0),"",J11/J$18*$C11)</f>
        <v/>
      </c>
      <c r="K30" s="7" t="str">
        <f>IF(OR($C11=0,K$18=0),"",K11/K$18*$C11)</f>
        <v/>
      </c>
      <c r="L30" s="7" t="str">
        <f>IF(OR($C11=0,L$18=0),"",L11/L$18*$C11)</f>
        <v/>
      </c>
      <c r="M30" s="7" t="str">
        <f>IF(OR($C11=0,M$18=0),"",M11/M$18*$C11)</f>
        <v/>
      </c>
      <c r="N30" s="7" t="str">
        <f>IF(OR($C11=0,N$18=0),"",N11/N$18*$C11)</f>
        <v/>
      </c>
      <c r="O30" s="7" t="str">
        <f>IF(OR($C11=0,O$18=0),"",O11/O$18*$C11)</f>
        <v/>
      </c>
      <c r="P30" s="7" t="str">
        <f>IF(OR($C11=0,P$18=0),"",P11/P$18*$C11)</f>
        <v/>
      </c>
      <c r="Q30" s="7" t="str">
        <f>IF(OR($C11=0,Q$18=0),"",Q11/Q$18*$C11)</f>
        <v/>
      </c>
    </row>
    <row r="31" spans="3:17" x14ac:dyDescent="0.25">
      <c r="F31" s="1"/>
      <c r="G31" s="5" t="s">
        <v>16</v>
      </c>
      <c r="H31" s="7" t="str">
        <f>IF(OR($C12=0,H$18=0),"",H12/H$18*$C12)</f>
        <v/>
      </c>
      <c r="I31" s="7" t="str">
        <f>IF(OR($C12=0,I$18=0),"",I12/I$18*$C12)</f>
        <v/>
      </c>
      <c r="J31" s="7" t="str">
        <f>IF(OR($C12=0,J$18=0),"",J12/J$18*$C12)</f>
        <v/>
      </c>
      <c r="K31" s="7" t="str">
        <f>IF(OR($C12=0,K$18=0),"",K12/K$18*$C12)</f>
        <v/>
      </c>
      <c r="L31" s="7" t="str">
        <f>IF(OR($C12=0,L$18=0),"",L12/L$18*$C12)</f>
        <v/>
      </c>
      <c r="M31" s="7" t="str">
        <f>IF(OR($C12=0,M$18=0),"",M12/M$18*$C12)</f>
        <v/>
      </c>
      <c r="N31" s="7" t="str">
        <f>IF(OR($C12=0,N$18=0),"",N12/N$18*$C12)</f>
        <v/>
      </c>
      <c r="O31" s="7" t="str">
        <f>IF(OR($C12=0,O$18=0),"",O12/O$18*$C12)</f>
        <v/>
      </c>
      <c r="P31" s="7" t="str">
        <f>IF(OR($C12=0,P$18=0),"",P12/P$18*$C12)</f>
        <v/>
      </c>
      <c r="Q31" s="7" t="str">
        <f>IF(OR($C12=0,Q$18=0),"",Q12/Q$18*$C12)</f>
        <v/>
      </c>
    </row>
    <row r="32" spans="3:17" x14ac:dyDescent="0.25">
      <c r="F32" s="1"/>
      <c r="G32" s="5" t="s">
        <v>17</v>
      </c>
      <c r="H32" s="7" t="str">
        <f>IF(OR($C13=0,H$18=0),"",H13/H$18*$C13)</f>
        <v/>
      </c>
      <c r="I32" s="7" t="str">
        <f>IF(OR($C13=0,I$18=0),"",I13/I$18*$C13)</f>
        <v/>
      </c>
      <c r="J32" s="7" t="str">
        <f>IF(OR($C13=0,J$18=0),"",J13/J$18*$C13)</f>
        <v/>
      </c>
      <c r="K32" s="7" t="str">
        <f>IF(OR($C13=0,K$18=0),"",K13/K$18*$C13)</f>
        <v/>
      </c>
      <c r="L32" s="7" t="str">
        <f>IF(OR($C13=0,L$18=0),"",L13/L$18*$C13)</f>
        <v/>
      </c>
      <c r="M32" s="7" t="str">
        <f>IF(OR($C13=0,M$18=0),"",M13/M$18*$C13)</f>
        <v/>
      </c>
      <c r="N32" s="7" t="str">
        <f>IF(OR($C13=0,N$18=0),"",N13/N$18*$C13)</f>
        <v/>
      </c>
      <c r="O32" s="7" t="str">
        <f>IF(OR($C13=0,O$18=0),"",O13/O$18*$C13)</f>
        <v/>
      </c>
      <c r="P32" s="7" t="str">
        <f>IF(OR($C13=0,P$18=0),"",P13/P$18*$C13)</f>
        <v/>
      </c>
      <c r="Q32" s="7" t="str">
        <f>IF(OR($C13=0,Q$18=0),"",Q13/Q$18*$C13)</f>
        <v/>
      </c>
    </row>
    <row r="33" spans="6:17" x14ac:dyDescent="0.25">
      <c r="F33" s="1"/>
      <c r="G33" s="5" t="s">
        <v>18</v>
      </c>
      <c r="H33" s="7" t="str">
        <f>IF(OR($C14=0,H$18=0),"",H14/H$18*$C14)</f>
        <v/>
      </c>
      <c r="I33" s="7" t="str">
        <f>IF(OR($C14=0,I$18=0),"",I14/I$18*$C14)</f>
        <v/>
      </c>
      <c r="J33" s="7" t="str">
        <f>IF(OR($C14=0,J$18=0),"",J14/J$18*$C14)</f>
        <v/>
      </c>
      <c r="K33" s="7" t="str">
        <f>IF(OR($C14=0,K$18=0),"",K14/K$18*$C14)</f>
        <v/>
      </c>
      <c r="L33" s="7" t="str">
        <f>IF(OR($C14=0,L$18=0),"",L14/L$18*$C14)</f>
        <v/>
      </c>
      <c r="M33" s="7" t="str">
        <f>IF(OR($C14=0,M$18=0),"",M14/M$18*$C14)</f>
        <v/>
      </c>
      <c r="N33" s="7" t="str">
        <f>IF(OR($C14=0,N$18=0),"",N14/N$18*$C14)</f>
        <v/>
      </c>
      <c r="O33" s="7" t="str">
        <f>IF(OR($C14=0,O$18=0),"",O14/O$18*$C14)</f>
        <v/>
      </c>
      <c r="P33" s="7" t="str">
        <f>IF(OR($C14=0,P$18=0),"",P14/P$18*$C14)</f>
        <v/>
      </c>
      <c r="Q33" s="7" t="str">
        <f>IF(OR($C14=0,Q$18=0),"",Q14/Q$18*$C14)</f>
        <v/>
      </c>
    </row>
    <row r="34" spans="6:17" x14ac:dyDescent="0.25">
      <c r="F34" s="1"/>
      <c r="G34" s="5" t="s">
        <v>19</v>
      </c>
      <c r="H34" s="7" t="str">
        <f>IF(OR($C15=0,H$18=0),"",H15/H$18*$C15)</f>
        <v/>
      </c>
      <c r="I34" s="7" t="str">
        <f>IF(OR($C15=0,I$18=0),"",I15/I$18*$C15)</f>
        <v/>
      </c>
      <c r="J34" s="7" t="str">
        <f>IF(OR($C15=0,J$18=0),"",J15/J$18*$C15)</f>
        <v/>
      </c>
      <c r="K34" s="7" t="str">
        <f>IF(OR($C15=0,K$18=0),"",K15/K$18*$C15)</f>
        <v/>
      </c>
      <c r="L34" s="7" t="str">
        <f>IF(OR($C15=0,L$18=0),"",L15/L$18*$C15)</f>
        <v/>
      </c>
      <c r="M34" s="7" t="str">
        <f>IF(OR($C15=0,M$18=0),"",M15/M$18*$C15)</f>
        <v/>
      </c>
      <c r="N34" s="7" t="str">
        <f>IF(OR($C15=0,N$18=0),"",N15/N$18*$C15)</f>
        <v/>
      </c>
      <c r="O34" s="7" t="str">
        <f>IF(OR($C15=0,O$18=0),"",O15/O$18*$C15)</f>
        <v/>
      </c>
      <c r="P34" s="7" t="str">
        <f>IF(OR($C15=0,P$18=0),"",P15/P$18*$C15)</f>
        <v/>
      </c>
      <c r="Q34" s="7" t="str">
        <f>IF(OR($C15=0,Q$18=0),"",Q15/Q$18*$C15)</f>
        <v/>
      </c>
    </row>
    <row r="35" spans="6:17" x14ac:dyDescent="0.25">
      <c r="G35" s="5" t="s">
        <v>22</v>
      </c>
      <c r="H35" s="3">
        <f>IF(SUM(H25:H34)=0,1,SUM(H25:H34))</f>
        <v>1</v>
      </c>
      <c r="I35" s="3">
        <f t="shared" ref="I35:Q35" si="2">IF(SUM(I25:I34)=0,1,SUM(I25:I34))</f>
        <v>1</v>
      </c>
      <c r="J35" s="3">
        <f t="shared" si="2"/>
        <v>1</v>
      </c>
      <c r="K35" s="3">
        <f t="shared" si="2"/>
        <v>1</v>
      </c>
      <c r="L35" s="3">
        <f t="shared" si="2"/>
        <v>1</v>
      </c>
      <c r="M35" s="3">
        <f t="shared" si="2"/>
        <v>1</v>
      </c>
      <c r="N35" s="3">
        <f t="shared" si="2"/>
        <v>1</v>
      </c>
      <c r="O35" s="3">
        <f t="shared" si="2"/>
        <v>1</v>
      </c>
      <c r="P35" s="3">
        <f t="shared" si="2"/>
        <v>1</v>
      </c>
      <c r="Q35" s="3">
        <f t="shared" si="2"/>
        <v>1</v>
      </c>
    </row>
    <row r="37" spans="6:17" ht="23.25" x14ac:dyDescent="0.35">
      <c r="G37" s="33" t="s">
        <v>67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</row>
    <row r="38" spans="6:17" x14ac:dyDescent="0.25">
      <c r="G38" s="1" t="s">
        <v>68</v>
      </c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6:17" x14ac:dyDescent="0.25">
      <c r="G39" s="9" t="s">
        <v>32</v>
      </c>
      <c r="H39" s="5" t="s">
        <v>0</v>
      </c>
      <c r="I39" s="5" t="s">
        <v>1</v>
      </c>
      <c r="J39" s="5" t="s">
        <v>2</v>
      </c>
      <c r="K39" s="5" t="s">
        <v>3</v>
      </c>
      <c r="L39" s="5" t="s">
        <v>4</v>
      </c>
      <c r="M39" s="5" t="s">
        <v>5</v>
      </c>
      <c r="N39" s="5" t="s">
        <v>6</v>
      </c>
      <c r="O39" s="5" t="s">
        <v>7</v>
      </c>
      <c r="P39" s="5" t="s">
        <v>8</v>
      </c>
      <c r="Q39" s="5" t="s">
        <v>9</v>
      </c>
    </row>
    <row r="40" spans="6:17" x14ac:dyDescent="0.25">
      <c r="F40" s="1"/>
      <c r="G40" s="6" t="s">
        <v>10</v>
      </c>
      <c r="H40" s="7">
        <f>IF(OR($C6="",H6=""),"",H6*$C6)</f>
        <v>6.25E-2</v>
      </c>
      <c r="I40" s="7">
        <f>IF(OR($C6="",I6=""),"",I6*$C6)</f>
        <v>6.25E-2</v>
      </c>
      <c r="J40" s="7">
        <f>IF(OR($C6="",J6=""),"",J6*$C6)</f>
        <v>6.25E-2</v>
      </c>
      <c r="K40" s="7">
        <f>IF(OR($C6="",K6=""),"",K6*$C6)</f>
        <v>6.25E-2</v>
      </c>
      <c r="L40" s="7" t="str">
        <f>IF(OR($C6="",L6=""),"",L6*$C6)</f>
        <v/>
      </c>
      <c r="M40" s="7" t="str">
        <f>IF(OR($C6="",M6=""),"",M6*$C6)</f>
        <v/>
      </c>
      <c r="N40" s="7" t="str">
        <f>IF(OR($C6="",N6=""),"",N6*$C6)</f>
        <v/>
      </c>
      <c r="O40" s="7" t="str">
        <f>IF(OR($C6="",O6=""),"",O6*$C6)</f>
        <v/>
      </c>
      <c r="P40" s="7" t="str">
        <f>IF(OR($C6="",P6=""),"",P6*$C6)</f>
        <v/>
      </c>
      <c r="Q40" s="7" t="str">
        <f>IF(OR($C6="",Q6=""),"",Q6*$C6)</f>
        <v/>
      </c>
    </row>
    <row r="41" spans="6:17" x14ac:dyDescent="0.25">
      <c r="F41" s="1"/>
      <c r="G41" s="5" t="s">
        <v>11</v>
      </c>
      <c r="H41" s="7">
        <f>IF(OR($C7="",H7=""),"",H7*$C7)</f>
        <v>6.25E-2</v>
      </c>
      <c r="I41" s="7">
        <f>IF(OR($C7="",I7=""),"",I7*$C7)</f>
        <v>6.25E-2</v>
      </c>
      <c r="J41" s="7">
        <f>IF(OR($C7="",J7=""),"",J7*$C7)</f>
        <v>0</v>
      </c>
      <c r="K41" s="7">
        <f>IF(OR($C7="",K7=""),"",K7*$C7)</f>
        <v>0.125</v>
      </c>
      <c r="L41" s="7" t="str">
        <f>IF(OR($C7="",L7=""),"",L7*$C7)</f>
        <v/>
      </c>
      <c r="M41" s="7" t="str">
        <f>IF(OR($C7="",M7=""),"",M7*$C7)</f>
        <v/>
      </c>
      <c r="N41" s="7" t="str">
        <f>IF(OR($C7="",N7=""),"",N7*$C7)</f>
        <v/>
      </c>
      <c r="O41" s="7" t="str">
        <f>IF(OR($C7="",O7=""),"",O7*$C7)</f>
        <v/>
      </c>
      <c r="P41" s="7" t="str">
        <f>IF(OR($C7="",P7=""),"",P7*$C7)</f>
        <v/>
      </c>
      <c r="Q41" s="7" t="str">
        <f>IF(OR($C7="",Q7=""),"",Q7*$C7)</f>
        <v/>
      </c>
    </row>
    <row r="42" spans="6:17" x14ac:dyDescent="0.25">
      <c r="F42" s="1"/>
      <c r="G42" s="5" t="s">
        <v>12</v>
      </c>
      <c r="H42" s="7">
        <f>IF(OR($C8="",H8=""),"",H8*$C8)</f>
        <v>0.25</v>
      </c>
      <c r="I42" s="7">
        <f>IF(OR($C8="",I8=""),"",I8*$C8)</f>
        <v>0</v>
      </c>
      <c r="J42" s="7">
        <f>IF(OR($C8="",J8=""),"",J8*$C8)</f>
        <v>0.25</v>
      </c>
      <c r="K42" s="7">
        <f>IF(OR($C8="",K8=""),"",K8*$C8)</f>
        <v>0</v>
      </c>
      <c r="L42" s="7" t="str">
        <f>IF(OR($C8="",L8=""),"",L8*$C8)</f>
        <v/>
      </c>
      <c r="M42" s="7" t="str">
        <f>IF(OR($C8="",M8=""),"",M8*$C8)</f>
        <v/>
      </c>
      <c r="N42" s="7" t="str">
        <f>IF(OR($C8="",N8=""),"",N8*$C8)</f>
        <v/>
      </c>
      <c r="O42" s="7" t="str">
        <f>IF(OR($C8="",O8=""),"",O8*$C8)</f>
        <v/>
      </c>
      <c r="P42" s="7" t="str">
        <f>IF(OR($C8="",P8=""),"",P8*$C8)</f>
        <v/>
      </c>
      <c r="Q42" s="7" t="str">
        <f>IF(OR($C8="",Q8=""),"",Q8*$C8)</f>
        <v/>
      </c>
    </row>
    <row r="43" spans="6:17" x14ac:dyDescent="0.25">
      <c r="F43" s="1"/>
      <c r="G43" s="6" t="s">
        <v>13</v>
      </c>
      <c r="H43" s="7" t="str">
        <f>IF(OR($C9="",H9=""),"",H9*$C9)</f>
        <v/>
      </c>
      <c r="I43" s="7" t="str">
        <f>IF(OR($C9="",I9=""),"",I9*$C9)</f>
        <v/>
      </c>
      <c r="J43" s="7" t="str">
        <f>IF(OR($C9="",J9=""),"",J9*$C9)</f>
        <v/>
      </c>
      <c r="K43" s="7" t="str">
        <f>IF(OR($C9="",K9=""),"",K9*$C9)</f>
        <v/>
      </c>
      <c r="L43" s="7" t="str">
        <f>IF(OR($C9="",L9=""),"",L9*$C9)</f>
        <v/>
      </c>
      <c r="M43" s="7" t="str">
        <f>IF(OR($C9="",M9=""),"",M9*$C9)</f>
        <v/>
      </c>
      <c r="N43" s="7" t="str">
        <f>IF(OR($C9="",N9=""),"",N9*$C9)</f>
        <v/>
      </c>
      <c r="O43" s="7" t="str">
        <f>IF(OR($C9="",O9=""),"",O9*$C9)</f>
        <v/>
      </c>
      <c r="P43" s="7" t="str">
        <f>IF(OR($C9="",P9=""),"",P9*$C9)</f>
        <v/>
      </c>
      <c r="Q43" s="7" t="str">
        <f>IF(OR($C9="",Q9=""),"",Q9*$C9)</f>
        <v/>
      </c>
    </row>
    <row r="44" spans="6:17" x14ac:dyDescent="0.25">
      <c r="F44" s="1"/>
      <c r="G44" s="5" t="s">
        <v>14</v>
      </c>
      <c r="H44" s="7" t="str">
        <f>IF(OR($C10="",H10=""),"",H10*$C10)</f>
        <v/>
      </c>
      <c r="I44" s="7" t="str">
        <f>IF(OR($C10="",I10=""),"",I10*$C10)</f>
        <v/>
      </c>
      <c r="J44" s="7" t="str">
        <f>IF(OR($C10="",J10=""),"",J10*$C10)</f>
        <v/>
      </c>
      <c r="K44" s="7" t="str">
        <f>IF(OR($C10="",K10=""),"",K10*$C10)</f>
        <v/>
      </c>
      <c r="L44" s="7" t="str">
        <f>IF(OR($C10="",L10=""),"",L10*$C10)</f>
        <v/>
      </c>
      <c r="M44" s="7" t="str">
        <f>IF(OR($C10="",M10=""),"",M10*$C10)</f>
        <v/>
      </c>
      <c r="N44" s="7" t="str">
        <f>IF(OR($C10="",N10=""),"",N10*$C10)</f>
        <v/>
      </c>
      <c r="O44" s="7" t="str">
        <f>IF(OR($C10="",O10=""),"",O10*$C10)</f>
        <v/>
      </c>
      <c r="P44" s="7" t="str">
        <f>IF(OR($C10="",P10=""),"",P10*$C10)</f>
        <v/>
      </c>
      <c r="Q44" s="7" t="str">
        <f>IF(OR($C10="",Q10=""),"",Q10*$C10)</f>
        <v/>
      </c>
    </row>
    <row r="45" spans="6:17" x14ac:dyDescent="0.25">
      <c r="F45" s="1"/>
      <c r="G45" s="5" t="s">
        <v>15</v>
      </c>
      <c r="H45" s="7" t="str">
        <f>IF(OR($C11="",H11=""),"",H11*$C11)</f>
        <v/>
      </c>
      <c r="I45" s="7" t="str">
        <f>IF(OR($C11="",I11=""),"",I11*$C11)</f>
        <v/>
      </c>
      <c r="J45" s="7" t="str">
        <f>IF(OR($C11="",J11=""),"",J11*$C11)</f>
        <v/>
      </c>
      <c r="K45" s="7" t="str">
        <f>IF(OR($C11="",K11=""),"",K11*$C11)</f>
        <v/>
      </c>
      <c r="L45" s="7" t="str">
        <f>IF(OR($C11="",L11=""),"",L11*$C11)</f>
        <v/>
      </c>
      <c r="M45" s="7" t="str">
        <f>IF(OR($C11="",M11=""),"",M11*$C11)</f>
        <v/>
      </c>
      <c r="N45" s="7" t="str">
        <f>IF(OR($C11="",N11=""),"",N11*$C11)</f>
        <v/>
      </c>
      <c r="O45" s="7" t="str">
        <f>IF(OR($C11="",O11=""),"",O11*$C11)</f>
        <v/>
      </c>
      <c r="P45" s="7" t="str">
        <f>IF(OR($C11="",P11=""),"",P11*$C11)</f>
        <v/>
      </c>
      <c r="Q45" s="7" t="str">
        <f>IF(OR($C11="",Q11=""),"",Q11*$C11)</f>
        <v/>
      </c>
    </row>
    <row r="46" spans="6:17" x14ac:dyDescent="0.25">
      <c r="F46" s="1"/>
      <c r="G46" s="5" t="s">
        <v>16</v>
      </c>
      <c r="H46" s="7" t="str">
        <f>IF(OR($C12="",H12=""),"",H12*$C12)</f>
        <v/>
      </c>
      <c r="I46" s="7" t="str">
        <f>IF(OR($C12="",I12=""),"",I12*$C12)</f>
        <v/>
      </c>
      <c r="J46" s="7" t="str">
        <f>IF(OR($C12="",J12=""),"",J12*$C12)</f>
        <v/>
      </c>
      <c r="K46" s="7" t="str">
        <f>IF(OR($C12="",K12=""),"",K12*$C12)</f>
        <v/>
      </c>
      <c r="L46" s="7" t="str">
        <f>IF(OR($C12="",L12=""),"",L12*$C12)</f>
        <v/>
      </c>
      <c r="M46" s="7" t="str">
        <f>IF(OR($C12="",M12=""),"",M12*$C12)</f>
        <v/>
      </c>
      <c r="N46" s="7" t="str">
        <f>IF(OR($C12="",N12=""),"",N12*$C12)</f>
        <v/>
      </c>
      <c r="O46" s="7" t="str">
        <f>IF(OR($C12="",O12=""),"",O12*$C12)</f>
        <v/>
      </c>
      <c r="P46" s="7" t="str">
        <f>IF(OR($C12="",P12=""),"",P12*$C12)</f>
        <v/>
      </c>
      <c r="Q46" s="7" t="str">
        <f>IF(OR($C12="",Q12=""),"",Q12*$C12)</f>
        <v/>
      </c>
    </row>
    <row r="47" spans="6:17" x14ac:dyDescent="0.25">
      <c r="F47" s="1"/>
      <c r="G47" s="5" t="s">
        <v>17</v>
      </c>
      <c r="H47" s="7" t="str">
        <f>IF(OR($C13="",H13=""),"",H13*$C13)</f>
        <v/>
      </c>
      <c r="I47" s="7" t="str">
        <f>IF(OR($C13="",I13=""),"",I13*$C13)</f>
        <v/>
      </c>
      <c r="J47" s="7" t="str">
        <f>IF(OR($C13="",J13=""),"",J13*$C13)</f>
        <v/>
      </c>
      <c r="K47" s="7" t="str">
        <f>IF(OR($C13="",K13=""),"",K13*$C13)</f>
        <v/>
      </c>
      <c r="L47" s="7" t="str">
        <f>IF(OR($C13="",L13=""),"",L13*$C13)</f>
        <v/>
      </c>
      <c r="M47" s="7" t="str">
        <f>IF(OR($C13="",M13=""),"",M13*$C13)</f>
        <v/>
      </c>
      <c r="N47" s="7" t="str">
        <f>IF(OR($C13="",N13=""),"",N13*$C13)</f>
        <v/>
      </c>
      <c r="O47" s="7" t="str">
        <f>IF(OR($C13="",O13=""),"",O13*$C13)</f>
        <v/>
      </c>
      <c r="P47" s="7" t="str">
        <f>IF(OR($C13="",P13=""),"",P13*$C13)</f>
        <v/>
      </c>
      <c r="Q47" s="7" t="str">
        <f>IF(OR($C13="",Q13=""),"",Q13*$C13)</f>
        <v/>
      </c>
    </row>
    <row r="48" spans="6:17" x14ac:dyDescent="0.25">
      <c r="F48" s="1"/>
      <c r="G48" s="5" t="s">
        <v>18</v>
      </c>
      <c r="H48" s="7" t="str">
        <f>IF(OR($C14="",H14=""),"",H14*$C14)</f>
        <v/>
      </c>
      <c r="I48" s="7" t="str">
        <f>IF(OR($C14="",I14=""),"",I14*$C14)</f>
        <v/>
      </c>
      <c r="J48" s="7" t="str">
        <f>IF(OR($C14="",J14=""),"",J14*$C14)</f>
        <v/>
      </c>
      <c r="K48" s="7" t="str">
        <f>IF(OR($C14="",K14=""),"",K14*$C14)</f>
        <v/>
      </c>
      <c r="L48" s="7" t="str">
        <f>IF(OR($C14="",L14=""),"",L14*$C14)</f>
        <v/>
      </c>
      <c r="M48" s="7" t="str">
        <f>IF(OR($C14="",M14=""),"",M14*$C14)</f>
        <v/>
      </c>
      <c r="N48" s="7" t="str">
        <f>IF(OR($C14="",N14=""),"",N14*$C14)</f>
        <v/>
      </c>
      <c r="O48" s="7" t="str">
        <f>IF(OR($C14="",O14=""),"",O14*$C14)</f>
        <v/>
      </c>
      <c r="P48" s="7" t="str">
        <f>IF(OR($C14="",P14=""),"",P14*$C14)</f>
        <v/>
      </c>
      <c r="Q48" s="7" t="str">
        <f>IF(OR($C14="",Q14=""),"",Q14*$C14)</f>
        <v/>
      </c>
    </row>
    <row r="49" spans="6:17" x14ac:dyDescent="0.25">
      <c r="F49" s="1"/>
      <c r="G49" s="5" t="s">
        <v>19</v>
      </c>
      <c r="H49" s="7" t="str">
        <f>IF(OR($C15="",H15=""),"",H15*$C15)</f>
        <v/>
      </c>
      <c r="I49" s="7" t="str">
        <f>IF(OR($C15="",I15=""),"",I15*$C15)</f>
        <v/>
      </c>
      <c r="J49" s="7" t="str">
        <f>IF(OR($C15="",J15=""),"",J15*$C15)</f>
        <v/>
      </c>
      <c r="K49" s="7" t="str">
        <f>IF(OR($C15="",K15=""),"",K15*$C15)</f>
        <v/>
      </c>
      <c r="L49" s="7" t="str">
        <f>IF(OR($C15="",L15=""),"",L15*$C15)</f>
        <v/>
      </c>
      <c r="M49" s="7" t="str">
        <f>IF(OR($C15="",M15=""),"",M15*$C15)</f>
        <v/>
      </c>
      <c r="N49" s="7" t="str">
        <f>IF(OR($C15="",N15=""),"",N15*$C15)</f>
        <v/>
      </c>
      <c r="O49" s="7" t="str">
        <f>IF(OR($C15="",O15=""),"",O15*$C15)</f>
        <v/>
      </c>
      <c r="P49" s="7" t="str">
        <f>IF(OR($C15="",P15=""),"",P15*$C15)</f>
        <v/>
      </c>
      <c r="Q49" s="7" t="str">
        <f>IF(OR($C15="",Q15=""),"",Q15*$C15)</f>
        <v/>
      </c>
    </row>
    <row r="52" spans="6:17" ht="23.25" x14ac:dyDescent="0.35">
      <c r="G52" s="32" t="s">
        <v>70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</row>
    <row r="53" spans="6:17" x14ac:dyDescent="0.25">
      <c r="G53" s="1" t="s">
        <v>68</v>
      </c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6:17" x14ac:dyDescent="0.25">
      <c r="G54" s="9"/>
      <c r="H54" s="5" t="s">
        <v>0</v>
      </c>
      <c r="I54" s="5" t="s">
        <v>1</v>
      </c>
      <c r="J54" s="5" t="s">
        <v>2</v>
      </c>
      <c r="K54" s="5" t="s">
        <v>3</v>
      </c>
      <c r="L54" s="5" t="s">
        <v>4</v>
      </c>
      <c r="M54" s="5" t="s">
        <v>5</v>
      </c>
      <c r="N54" s="5" t="s">
        <v>6</v>
      </c>
      <c r="O54" s="5" t="s">
        <v>7</v>
      </c>
      <c r="P54" s="5" t="s">
        <v>8</v>
      </c>
      <c r="Q54" s="5" t="s">
        <v>9</v>
      </c>
    </row>
    <row r="55" spans="6:17" x14ac:dyDescent="0.25">
      <c r="F55" s="1"/>
      <c r="G55" s="6" t="s">
        <v>10</v>
      </c>
      <c r="H55" s="7">
        <f>IF(H25&lt;&gt;"",IF(H25=0,0,LOG(1/H25,2)),"")</f>
        <v>2.5849625007211561</v>
      </c>
      <c r="I55" s="7">
        <f t="shared" ref="I55:Q55" si="3">IF(I25&lt;&gt;"",IF(I25=0,0,LOG(1/I25,2)),"")</f>
        <v>1</v>
      </c>
      <c r="J55" s="7">
        <f t="shared" si="3"/>
        <v>2.3219280948873622</v>
      </c>
      <c r="K55" s="7">
        <f t="shared" si="3"/>
        <v>1.5849625007211563</v>
      </c>
      <c r="L55" s="7" t="str">
        <f t="shared" si="3"/>
        <v/>
      </c>
      <c r="M55" s="7" t="str">
        <f t="shared" si="3"/>
        <v/>
      </c>
      <c r="N55" s="7" t="str">
        <f t="shared" si="3"/>
        <v/>
      </c>
      <c r="O55" s="7" t="str">
        <f t="shared" si="3"/>
        <v/>
      </c>
      <c r="P55" s="7" t="str">
        <f t="shared" si="3"/>
        <v/>
      </c>
      <c r="Q55" s="7" t="str">
        <f t="shared" si="3"/>
        <v/>
      </c>
    </row>
    <row r="56" spans="6:17" x14ac:dyDescent="0.25">
      <c r="F56" s="1"/>
      <c r="G56" s="5" t="s">
        <v>11</v>
      </c>
      <c r="H56" s="7">
        <f t="shared" ref="H56:Q64" si="4">IF(H26&lt;&gt;"",IF(H26=0,0,LOG(1/H26,2)),"")</f>
        <v>2.5849625007211561</v>
      </c>
      <c r="I56" s="7">
        <f t="shared" si="4"/>
        <v>1</v>
      </c>
      <c r="J56" s="7">
        <f t="shared" si="4"/>
        <v>0</v>
      </c>
      <c r="K56" s="7">
        <f t="shared" si="4"/>
        <v>0.58496250072115619</v>
      </c>
      <c r="L56" s="7" t="str">
        <f t="shared" si="4"/>
        <v/>
      </c>
      <c r="M56" s="7" t="str">
        <f t="shared" si="4"/>
        <v/>
      </c>
      <c r="N56" s="7" t="str">
        <f t="shared" si="4"/>
        <v/>
      </c>
      <c r="O56" s="7" t="str">
        <f t="shared" si="4"/>
        <v/>
      </c>
      <c r="P56" s="7" t="str">
        <f t="shared" si="4"/>
        <v/>
      </c>
      <c r="Q56" s="7" t="str">
        <f t="shared" si="4"/>
        <v/>
      </c>
    </row>
    <row r="57" spans="6:17" x14ac:dyDescent="0.25">
      <c r="F57" s="1"/>
      <c r="G57" s="5" t="s">
        <v>12</v>
      </c>
      <c r="H57" s="7">
        <f t="shared" si="4"/>
        <v>0.58496250072115619</v>
      </c>
      <c r="I57" s="7">
        <f t="shared" si="4"/>
        <v>0</v>
      </c>
      <c r="J57" s="7">
        <f t="shared" si="4"/>
        <v>0.32192809488736235</v>
      </c>
      <c r="K57" s="7">
        <f t="shared" si="4"/>
        <v>0</v>
      </c>
      <c r="L57" s="7" t="str">
        <f t="shared" si="4"/>
        <v/>
      </c>
      <c r="M57" s="7" t="str">
        <f t="shared" si="4"/>
        <v/>
      </c>
      <c r="N57" s="7" t="str">
        <f t="shared" si="4"/>
        <v/>
      </c>
      <c r="O57" s="7" t="str">
        <f t="shared" si="4"/>
        <v/>
      </c>
      <c r="P57" s="7" t="str">
        <f t="shared" si="4"/>
        <v/>
      </c>
      <c r="Q57" s="7" t="str">
        <f t="shared" si="4"/>
        <v/>
      </c>
    </row>
    <row r="58" spans="6:17" x14ac:dyDescent="0.25">
      <c r="F58" s="1"/>
      <c r="G58" s="6" t="s">
        <v>13</v>
      </c>
      <c r="H58" s="7" t="str">
        <f t="shared" si="4"/>
        <v/>
      </c>
      <c r="I58" s="7" t="str">
        <f t="shared" si="4"/>
        <v/>
      </c>
      <c r="J58" s="7" t="str">
        <f t="shared" si="4"/>
        <v/>
      </c>
      <c r="K58" s="7" t="str">
        <f t="shared" si="4"/>
        <v/>
      </c>
      <c r="L58" s="7" t="str">
        <f t="shared" si="4"/>
        <v/>
      </c>
      <c r="M58" s="7" t="str">
        <f t="shared" si="4"/>
        <v/>
      </c>
      <c r="N58" s="7" t="str">
        <f t="shared" si="4"/>
        <v/>
      </c>
      <c r="O58" s="7" t="str">
        <f t="shared" si="4"/>
        <v/>
      </c>
      <c r="P58" s="7" t="str">
        <f t="shared" si="4"/>
        <v/>
      </c>
      <c r="Q58" s="7" t="str">
        <f t="shared" si="4"/>
        <v/>
      </c>
    </row>
    <row r="59" spans="6:17" x14ac:dyDescent="0.25">
      <c r="F59" s="1"/>
      <c r="G59" s="5" t="s">
        <v>14</v>
      </c>
      <c r="H59" s="7" t="str">
        <f t="shared" si="4"/>
        <v/>
      </c>
      <c r="I59" s="7" t="str">
        <f t="shared" si="4"/>
        <v/>
      </c>
      <c r="J59" s="7" t="str">
        <f t="shared" si="4"/>
        <v/>
      </c>
      <c r="K59" s="7" t="str">
        <f t="shared" si="4"/>
        <v/>
      </c>
      <c r="L59" s="7" t="str">
        <f t="shared" si="4"/>
        <v/>
      </c>
      <c r="M59" s="7" t="str">
        <f t="shared" si="4"/>
        <v/>
      </c>
      <c r="N59" s="7" t="str">
        <f t="shared" si="4"/>
        <v/>
      </c>
      <c r="O59" s="7" t="str">
        <f t="shared" si="4"/>
        <v/>
      </c>
      <c r="P59" s="7" t="str">
        <f t="shared" si="4"/>
        <v/>
      </c>
      <c r="Q59" s="7" t="str">
        <f t="shared" si="4"/>
        <v/>
      </c>
    </row>
    <row r="60" spans="6:17" x14ac:dyDescent="0.25">
      <c r="F60" s="1"/>
      <c r="G60" s="5" t="s">
        <v>15</v>
      </c>
      <c r="H60" s="7" t="str">
        <f t="shared" si="4"/>
        <v/>
      </c>
      <c r="I60" s="7" t="str">
        <f t="shared" si="4"/>
        <v/>
      </c>
      <c r="J60" s="7" t="str">
        <f t="shared" si="4"/>
        <v/>
      </c>
      <c r="K60" s="7" t="str">
        <f t="shared" si="4"/>
        <v/>
      </c>
      <c r="L60" s="7" t="str">
        <f t="shared" si="4"/>
        <v/>
      </c>
      <c r="M60" s="7" t="str">
        <f t="shared" si="4"/>
        <v/>
      </c>
      <c r="N60" s="7" t="str">
        <f t="shared" si="4"/>
        <v/>
      </c>
      <c r="O60" s="7" t="str">
        <f t="shared" si="4"/>
        <v/>
      </c>
      <c r="P60" s="7" t="str">
        <f t="shared" si="4"/>
        <v/>
      </c>
      <c r="Q60" s="7" t="str">
        <f t="shared" si="4"/>
        <v/>
      </c>
    </row>
    <row r="61" spans="6:17" x14ac:dyDescent="0.25">
      <c r="F61" s="1"/>
      <c r="G61" s="5" t="s">
        <v>16</v>
      </c>
      <c r="H61" s="7" t="str">
        <f t="shared" si="4"/>
        <v/>
      </c>
      <c r="I61" s="7" t="str">
        <f t="shared" si="4"/>
        <v/>
      </c>
      <c r="J61" s="7" t="str">
        <f t="shared" si="4"/>
        <v/>
      </c>
      <c r="K61" s="7" t="str">
        <f t="shared" si="4"/>
        <v/>
      </c>
      <c r="L61" s="7" t="str">
        <f t="shared" si="4"/>
        <v/>
      </c>
      <c r="M61" s="7" t="str">
        <f t="shared" si="4"/>
        <v/>
      </c>
      <c r="N61" s="7" t="str">
        <f t="shared" si="4"/>
        <v/>
      </c>
      <c r="O61" s="7" t="str">
        <f t="shared" si="4"/>
        <v/>
      </c>
      <c r="P61" s="7" t="str">
        <f t="shared" si="4"/>
        <v/>
      </c>
      <c r="Q61" s="7" t="str">
        <f t="shared" si="4"/>
        <v/>
      </c>
    </row>
    <row r="62" spans="6:17" x14ac:dyDescent="0.25">
      <c r="F62" s="1"/>
      <c r="G62" s="5" t="s">
        <v>17</v>
      </c>
      <c r="H62" s="7" t="str">
        <f t="shared" si="4"/>
        <v/>
      </c>
      <c r="I62" s="7" t="str">
        <f t="shared" si="4"/>
        <v/>
      </c>
      <c r="J62" s="7" t="str">
        <f t="shared" si="4"/>
        <v/>
      </c>
      <c r="K62" s="7" t="str">
        <f t="shared" si="4"/>
        <v/>
      </c>
      <c r="L62" s="7" t="str">
        <f t="shared" si="4"/>
        <v/>
      </c>
      <c r="M62" s="7" t="str">
        <f t="shared" si="4"/>
        <v/>
      </c>
      <c r="N62" s="7" t="str">
        <f t="shared" si="4"/>
        <v/>
      </c>
      <c r="O62" s="7" t="str">
        <f t="shared" si="4"/>
        <v/>
      </c>
      <c r="P62" s="7" t="str">
        <f t="shared" si="4"/>
        <v/>
      </c>
      <c r="Q62" s="7" t="str">
        <f t="shared" si="4"/>
        <v/>
      </c>
    </row>
    <row r="63" spans="6:17" x14ac:dyDescent="0.25">
      <c r="F63" s="1"/>
      <c r="G63" s="5" t="s">
        <v>18</v>
      </c>
      <c r="H63" s="7" t="str">
        <f t="shared" si="4"/>
        <v/>
      </c>
      <c r="I63" s="7" t="str">
        <f t="shared" si="4"/>
        <v/>
      </c>
      <c r="J63" s="7" t="str">
        <f t="shared" si="4"/>
        <v/>
      </c>
      <c r="K63" s="7" t="str">
        <f t="shared" si="4"/>
        <v/>
      </c>
      <c r="L63" s="7" t="str">
        <f t="shared" si="4"/>
        <v/>
      </c>
      <c r="M63" s="7" t="str">
        <f t="shared" si="4"/>
        <v/>
      </c>
      <c r="N63" s="7" t="str">
        <f t="shared" si="4"/>
        <v/>
      </c>
      <c r="O63" s="7" t="str">
        <f t="shared" si="4"/>
        <v/>
      </c>
      <c r="P63" s="7" t="str">
        <f t="shared" si="4"/>
        <v/>
      </c>
      <c r="Q63" s="7" t="str">
        <f t="shared" si="4"/>
        <v/>
      </c>
    </row>
    <row r="64" spans="6:17" x14ac:dyDescent="0.25">
      <c r="F64" s="1"/>
      <c r="G64" s="5" t="s">
        <v>19</v>
      </c>
      <c r="H64" s="7" t="str">
        <f t="shared" si="4"/>
        <v/>
      </c>
      <c r="I64" s="7" t="str">
        <f t="shared" si="4"/>
        <v/>
      </c>
      <c r="J64" s="7" t="str">
        <f t="shared" si="4"/>
        <v/>
      </c>
      <c r="K64" s="7" t="str">
        <f t="shared" si="4"/>
        <v/>
      </c>
      <c r="L64" s="7" t="str">
        <f t="shared" si="4"/>
        <v/>
      </c>
      <c r="M64" s="7" t="str">
        <f t="shared" si="4"/>
        <v/>
      </c>
      <c r="N64" s="7" t="str">
        <f t="shared" si="4"/>
        <v/>
      </c>
      <c r="O64" s="7" t="str">
        <f t="shared" si="4"/>
        <v/>
      </c>
      <c r="P64" s="7" t="str">
        <f t="shared" si="4"/>
        <v/>
      </c>
      <c r="Q64" s="7" t="str">
        <f t="shared" si="4"/>
        <v/>
      </c>
    </row>
    <row r="67" spans="7:17" ht="23.25" x14ac:dyDescent="0.35">
      <c r="G67" s="31" t="s">
        <v>69</v>
      </c>
      <c r="H67" s="31"/>
      <c r="I67" s="31"/>
      <c r="J67" s="31"/>
      <c r="K67" s="31"/>
      <c r="L67" s="31"/>
      <c r="M67" s="31"/>
      <c r="N67" s="31"/>
      <c r="O67" s="31"/>
      <c r="P67" s="31"/>
      <c r="Q67" s="31"/>
    </row>
    <row r="68" spans="7:17" x14ac:dyDescent="0.25">
      <c r="G68" s="9"/>
      <c r="H68" s="5" t="s">
        <v>0</v>
      </c>
      <c r="I68" s="5" t="s">
        <v>1</v>
      </c>
      <c r="J68" s="5" t="s">
        <v>2</v>
      </c>
      <c r="K68" s="5" t="s">
        <v>3</v>
      </c>
      <c r="L68" s="5" t="s">
        <v>4</v>
      </c>
      <c r="M68" s="5" t="s">
        <v>5</v>
      </c>
      <c r="N68" s="5" t="s">
        <v>6</v>
      </c>
      <c r="O68" s="5" t="s">
        <v>7</v>
      </c>
      <c r="P68" s="5" t="s">
        <v>8</v>
      </c>
      <c r="Q68" s="5" t="s">
        <v>9</v>
      </c>
    </row>
    <row r="69" spans="7:17" x14ac:dyDescent="0.25">
      <c r="G69" s="5" t="s">
        <v>20</v>
      </c>
      <c r="H69" s="7">
        <f>SUMPRODUCT(H25:H34,H55:H64)</f>
        <v>1.2516291673878228</v>
      </c>
      <c r="I69" s="7">
        <f t="shared" ref="I69:Q69" si="5">SUMPRODUCT(I25:I34,I55:I64)</f>
        <v>1</v>
      </c>
      <c r="J69" s="7">
        <f t="shared" si="5"/>
        <v>0.72192809488736231</v>
      </c>
      <c r="K69" s="7">
        <f t="shared" si="5"/>
        <v>0.91829583405448956</v>
      </c>
      <c r="L69" s="7">
        <f t="shared" si="5"/>
        <v>0</v>
      </c>
      <c r="M69" s="7">
        <f t="shared" si="5"/>
        <v>0</v>
      </c>
      <c r="N69" s="7">
        <f t="shared" si="5"/>
        <v>0</v>
      </c>
      <c r="O69" s="7">
        <f t="shared" si="5"/>
        <v>0</v>
      </c>
      <c r="P69" s="7">
        <f t="shared" si="5"/>
        <v>0</v>
      </c>
      <c r="Q69" s="7">
        <f t="shared" si="5"/>
        <v>0</v>
      </c>
    </row>
  </sheetData>
  <mergeCells count="7">
    <mergeCell ref="G67:Q67"/>
    <mergeCell ref="G3:R3"/>
    <mergeCell ref="G17:Q17"/>
    <mergeCell ref="B4:D4"/>
    <mergeCell ref="G22:Q22"/>
    <mergeCell ref="G37:Q37"/>
    <mergeCell ref="G52:Q52"/>
  </mergeCells>
  <conditionalFormatting sqref="R6:R15">
    <cfRule type="cellIs" dxfId="20" priority="4" operator="equal">
      <formula>1</formula>
    </cfRule>
  </conditionalFormatting>
  <conditionalFormatting sqref="H35:Q35">
    <cfRule type="cellIs" dxfId="19" priority="2" operator="equal">
      <formula>1</formula>
    </cfRule>
  </conditionalFormatting>
  <conditionalFormatting sqref="C16">
    <cfRule type="cellIs" dxfId="18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J40"/>
  <sheetViews>
    <sheetView workbookViewId="0">
      <selection activeCell="E8" sqref="E8"/>
    </sheetView>
  </sheetViews>
  <sheetFormatPr defaultColWidth="11.42578125" defaultRowHeight="15" x14ac:dyDescent="0.25"/>
  <cols>
    <col min="1" max="2" width="15.140625" customWidth="1"/>
    <col min="3" max="3" width="7.85546875" customWidth="1"/>
    <col min="4" max="4" width="11.7109375" customWidth="1"/>
    <col min="24" max="27" width="11.42578125" customWidth="1"/>
  </cols>
  <sheetData>
    <row r="4" spans="1:7" x14ac:dyDescent="0.25">
      <c r="A4" t="s">
        <v>23</v>
      </c>
      <c r="B4" s="4" t="s">
        <v>42</v>
      </c>
      <c r="G4" s="18" t="s">
        <v>57</v>
      </c>
    </row>
    <row r="5" spans="1:7" x14ac:dyDescent="0.25">
      <c r="A5" t="s">
        <v>24</v>
      </c>
      <c r="B5" s="4" t="s">
        <v>43</v>
      </c>
      <c r="G5" s="18">
        <f>LEN(SUBSTITUTE($B$4," ",""))</f>
        <v>26</v>
      </c>
    </row>
    <row r="6" spans="1:7" x14ac:dyDescent="0.25">
      <c r="A6" t="s">
        <v>53</v>
      </c>
      <c r="G6" s="18">
        <f>LEN(SUBSTITUTE($B$5," ",""))</f>
        <v>26</v>
      </c>
    </row>
    <row r="17" spans="2:36" ht="28.5" x14ac:dyDescent="0.45">
      <c r="B17" s="13" t="s">
        <v>48</v>
      </c>
      <c r="C17" s="12"/>
      <c r="D17" s="12"/>
      <c r="E17" s="12"/>
      <c r="F17" s="12"/>
    </row>
    <row r="18" spans="2:36" x14ac:dyDescent="0.25">
      <c r="B18" s="7"/>
      <c r="C18" s="7" t="s">
        <v>20</v>
      </c>
      <c r="D18" s="7" t="s">
        <v>25</v>
      </c>
      <c r="E18" s="7" t="s">
        <v>26</v>
      </c>
      <c r="F18" s="7" t="s">
        <v>45</v>
      </c>
      <c r="J18" t="s">
        <v>40</v>
      </c>
      <c r="K18" s="10" t="s">
        <v>20</v>
      </c>
      <c r="L18" s="10" t="s">
        <v>25</v>
      </c>
      <c r="M18" s="10" t="s">
        <v>26</v>
      </c>
      <c r="N18" s="10" t="s">
        <v>20</v>
      </c>
      <c r="O18" s="10" t="s">
        <v>26</v>
      </c>
      <c r="P18" s="10" t="s">
        <v>20</v>
      </c>
      <c r="Q18" s="10" t="s">
        <v>20</v>
      </c>
      <c r="R18" s="10" t="s">
        <v>25</v>
      </c>
      <c r="S18" s="10" t="s">
        <v>25</v>
      </c>
      <c r="T18" s="10" t="s">
        <v>26</v>
      </c>
      <c r="U18" s="10" t="s">
        <v>20</v>
      </c>
      <c r="V18" s="10" t="s">
        <v>26</v>
      </c>
      <c r="W18" s="10" t="s">
        <v>20</v>
      </c>
      <c r="X18" s="10" t="s">
        <v>20</v>
      </c>
      <c r="Y18" s="10" t="s">
        <v>25</v>
      </c>
      <c r="Z18" s="10" t="s">
        <v>26</v>
      </c>
      <c r="AA18" s="10" t="s">
        <v>20</v>
      </c>
      <c r="AB18" s="10" t="s">
        <v>26</v>
      </c>
      <c r="AC18" s="10" t="s">
        <v>20</v>
      </c>
      <c r="AD18" s="10" t="s">
        <v>20</v>
      </c>
      <c r="AE18" s="10" t="s">
        <v>20</v>
      </c>
      <c r="AF18" s="10" t="s">
        <v>25</v>
      </c>
      <c r="AG18" s="10" t="s">
        <v>26</v>
      </c>
      <c r="AH18" s="10" t="s">
        <v>20</v>
      </c>
      <c r="AI18" s="10" t="s">
        <v>26</v>
      </c>
      <c r="AJ18" s="10" t="s">
        <v>20</v>
      </c>
    </row>
    <row r="19" spans="2:36" x14ac:dyDescent="0.25">
      <c r="B19" s="7" t="s">
        <v>37</v>
      </c>
      <c r="C19" s="7">
        <f>SUMPRODUCT(LEN($B$4)-LEN(SUBSTITUTE($B$4,C18,"")))</f>
        <v>13</v>
      </c>
      <c r="D19" s="7">
        <f t="shared" ref="D19:E19" si="0">SUMPRODUCT(LEN($B$4)-LEN(SUBSTITUTE($B$4,D18,"")))</f>
        <v>5</v>
      </c>
      <c r="E19" s="7">
        <f t="shared" si="0"/>
        <v>8</v>
      </c>
      <c r="F19" s="3">
        <f>SUM(C19:E19)</f>
        <v>26</v>
      </c>
      <c r="J19" t="s">
        <v>41</v>
      </c>
      <c r="K19" s="7">
        <v>0</v>
      </c>
      <c r="L19" s="7">
        <v>1</v>
      </c>
      <c r="M19" s="7">
        <v>0</v>
      </c>
      <c r="N19" s="7">
        <v>1</v>
      </c>
      <c r="O19" s="7">
        <v>0</v>
      </c>
      <c r="P19" s="7">
        <v>1</v>
      </c>
      <c r="Q19" s="7">
        <v>1</v>
      </c>
      <c r="R19" s="7">
        <v>0</v>
      </c>
      <c r="S19" s="7">
        <v>0</v>
      </c>
      <c r="T19" s="7">
        <v>1</v>
      </c>
      <c r="U19" s="7">
        <v>1</v>
      </c>
      <c r="V19" s="7">
        <v>0</v>
      </c>
      <c r="W19" s="7">
        <v>0</v>
      </c>
      <c r="X19" s="7">
        <v>1</v>
      </c>
      <c r="Y19" s="7">
        <v>0</v>
      </c>
      <c r="Z19" s="7">
        <v>0</v>
      </c>
      <c r="AA19" s="7">
        <v>0</v>
      </c>
      <c r="AB19" s="7">
        <v>1</v>
      </c>
      <c r="AC19" s="7">
        <v>0</v>
      </c>
      <c r="AD19" s="7">
        <v>0</v>
      </c>
      <c r="AE19" s="7">
        <v>0</v>
      </c>
      <c r="AF19" s="7">
        <v>1</v>
      </c>
      <c r="AG19" s="7">
        <v>0</v>
      </c>
      <c r="AH19" s="7">
        <v>0</v>
      </c>
      <c r="AI19" s="7">
        <v>1</v>
      </c>
      <c r="AJ19" s="7">
        <v>1</v>
      </c>
    </row>
    <row r="20" spans="2:36" x14ac:dyDescent="0.25">
      <c r="B20" s="7" t="s">
        <v>30</v>
      </c>
      <c r="C20" s="7">
        <f>C19/$F$19</f>
        <v>0.5</v>
      </c>
      <c r="D20" s="7">
        <f>D19/$F$19</f>
        <v>0.19230769230769232</v>
      </c>
      <c r="E20" s="7">
        <f>E19/$F$19</f>
        <v>0.30769230769230771</v>
      </c>
      <c r="F20" s="7">
        <f>SUM(C20:E20)</f>
        <v>1</v>
      </c>
      <c r="J20" t="s">
        <v>44</v>
      </c>
      <c r="K20" s="7" t="str">
        <f>CONCATENATE(K18,K19)</f>
        <v>a0</v>
      </c>
      <c r="L20" s="7" t="str">
        <f t="shared" ref="L20:AJ20" si="1">CONCATENATE(L18,L19)</f>
        <v>b1</v>
      </c>
      <c r="M20" s="7" t="str">
        <f t="shared" si="1"/>
        <v>c0</v>
      </c>
      <c r="N20" s="7" t="str">
        <f t="shared" si="1"/>
        <v>a1</v>
      </c>
      <c r="O20" s="7" t="str">
        <f t="shared" si="1"/>
        <v>c0</v>
      </c>
      <c r="P20" s="7" t="str">
        <f t="shared" si="1"/>
        <v>a1</v>
      </c>
      <c r="Q20" s="7" t="str">
        <f t="shared" si="1"/>
        <v>a1</v>
      </c>
      <c r="R20" s="7" t="str">
        <f t="shared" si="1"/>
        <v>b0</v>
      </c>
      <c r="S20" s="7" t="str">
        <f t="shared" si="1"/>
        <v>b0</v>
      </c>
      <c r="T20" s="7" t="str">
        <f t="shared" si="1"/>
        <v>c1</v>
      </c>
      <c r="U20" s="7" t="str">
        <f t="shared" si="1"/>
        <v>a1</v>
      </c>
      <c r="V20" s="7" t="str">
        <f t="shared" si="1"/>
        <v>c0</v>
      </c>
      <c r="W20" s="7" t="str">
        <f t="shared" si="1"/>
        <v>a0</v>
      </c>
      <c r="X20" s="7" t="str">
        <f t="shared" si="1"/>
        <v>a1</v>
      </c>
      <c r="Y20" s="7" t="str">
        <f t="shared" si="1"/>
        <v>b0</v>
      </c>
      <c r="Z20" s="7" t="str">
        <f t="shared" si="1"/>
        <v>c0</v>
      </c>
      <c r="AA20" s="7" t="str">
        <f t="shared" si="1"/>
        <v>a0</v>
      </c>
      <c r="AB20" s="7" t="str">
        <f t="shared" si="1"/>
        <v>c1</v>
      </c>
      <c r="AC20" s="7" t="str">
        <f t="shared" si="1"/>
        <v>a0</v>
      </c>
      <c r="AD20" s="7" t="str">
        <f t="shared" si="1"/>
        <v>a0</v>
      </c>
      <c r="AE20" s="7" t="str">
        <f t="shared" si="1"/>
        <v>a0</v>
      </c>
      <c r="AF20" s="7" t="str">
        <f t="shared" si="1"/>
        <v>b1</v>
      </c>
      <c r="AG20" s="7" t="str">
        <f t="shared" si="1"/>
        <v>c0</v>
      </c>
      <c r="AH20" s="7" t="str">
        <f t="shared" si="1"/>
        <v>a0</v>
      </c>
      <c r="AI20" s="7" t="str">
        <f t="shared" si="1"/>
        <v>c1</v>
      </c>
      <c r="AJ20" s="7" t="str">
        <f t="shared" si="1"/>
        <v>a1</v>
      </c>
    </row>
    <row r="25" spans="2:36" x14ac:dyDescent="0.25">
      <c r="B25" t="s">
        <v>50</v>
      </c>
    </row>
    <row r="26" spans="2:36" x14ac:dyDescent="0.25">
      <c r="B26" s="7" t="s">
        <v>46</v>
      </c>
      <c r="C26" s="7" t="s">
        <v>20</v>
      </c>
      <c r="D26" s="7" t="s">
        <v>25</v>
      </c>
      <c r="E26" s="7" t="s">
        <v>26</v>
      </c>
    </row>
    <row r="27" spans="2:36" x14ac:dyDescent="0.25">
      <c r="B27" s="7">
        <v>0</v>
      </c>
      <c r="C27" s="7">
        <f>COUNTIF($K$20:$AJ$20,"="&amp;CONCATENATE(C$26,$B27))</f>
        <v>7</v>
      </c>
      <c r="D27" s="7">
        <f>COUNTIF($K$20:$AJ$20,"="&amp;CONCATENATE(D$26,$B27))</f>
        <v>3</v>
      </c>
      <c r="E27" s="7">
        <f>COUNTIF($K$20:$AJ$20,"="&amp;CONCATENATE(E$26,$B27))</f>
        <v>5</v>
      </c>
      <c r="G27" t="s">
        <v>47</v>
      </c>
    </row>
    <row r="28" spans="2:36" x14ac:dyDescent="0.25">
      <c r="B28" s="7">
        <v>1</v>
      </c>
      <c r="C28" s="7">
        <f>COUNTIF($K$20:$AJ$20,"="&amp;CONCATENATE(C$26,$B28))</f>
        <v>6</v>
      </c>
      <c r="D28" s="7">
        <f>COUNTIF($K$20:$AJ$20,"="&amp;CONCATENATE(D$26,$B28))</f>
        <v>2</v>
      </c>
      <c r="E28" s="7">
        <f>COUNTIF($K$20:$AJ$20,"="&amp;CONCATENATE(E$26,$B28))</f>
        <v>3</v>
      </c>
      <c r="F28" s="7" t="s">
        <v>54</v>
      </c>
    </row>
    <row r="29" spans="2:36" x14ac:dyDescent="0.25">
      <c r="B29" s="7" t="s">
        <v>52</v>
      </c>
      <c r="C29" s="7">
        <f>SUM(C27:C28)</f>
        <v>13</v>
      </c>
      <c r="D29" s="7">
        <f t="shared" ref="D29:E29" si="2">SUM(D27:D28)</f>
        <v>5</v>
      </c>
      <c r="E29" s="7">
        <f t="shared" si="2"/>
        <v>8</v>
      </c>
      <c r="F29" s="3">
        <f>SUM(C29:E29)</f>
        <v>26</v>
      </c>
    </row>
    <row r="31" spans="2:36" x14ac:dyDescent="0.25">
      <c r="B31" t="s">
        <v>51</v>
      </c>
    </row>
    <row r="32" spans="2:36" x14ac:dyDescent="0.25">
      <c r="B32" s="7" t="s">
        <v>46</v>
      </c>
      <c r="C32" s="7" t="s">
        <v>20</v>
      </c>
      <c r="D32" s="7" t="s">
        <v>25</v>
      </c>
      <c r="E32" s="7" t="s">
        <v>26</v>
      </c>
    </row>
    <row r="33" spans="2:5" x14ac:dyDescent="0.25">
      <c r="B33" s="7">
        <v>0</v>
      </c>
      <c r="C33" s="7">
        <f>C27/C$29</f>
        <v>0.53846153846153844</v>
      </c>
      <c r="D33" s="7">
        <f t="shared" ref="D33:E34" si="3">D27/D$29</f>
        <v>0.6</v>
      </c>
      <c r="E33" s="7">
        <f t="shared" si="3"/>
        <v>0.625</v>
      </c>
    </row>
    <row r="34" spans="2:5" x14ac:dyDescent="0.25">
      <c r="B34" s="7">
        <v>1</v>
      </c>
      <c r="C34" s="7">
        <f>C28/C$29</f>
        <v>0.46153846153846156</v>
      </c>
      <c r="D34" s="7">
        <f t="shared" si="3"/>
        <v>0.4</v>
      </c>
      <c r="E34" s="7">
        <f t="shared" si="3"/>
        <v>0.375</v>
      </c>
    </row>
    <row r="36" spans="2:5" x14ac:dyDescent="0.25">
      <c r="B36" s="11" t="s">
        <v>55</v>
      </c>
      <c r="C36" s="11"/>
      <c r="D36" s="11"/>
    </row>
    <row r="37" spans="2:5" x14ac:dyDescent="0.25">
      <c r="B37" s="7" t="s">
        <v>56</v>
      </c>
      <c r="C37" s="7">
        <v>0</v>
      </c>
      <c r="D37" s="7">
        <v>1</v>
      </c>
    </row>
    <row r="38" spans="2:5" x14ac:dyDescent="0.25">
      <c r="B38" s="7" t="s">
        <v>20</v>
      </c>
      <c r="C38" s="7">
        <f t="array" ref="C38:D40">TRANSPOSE(C33:E34)</f>
        <v>0.53846153846153844</v>
      </c>
      <c r="D38" s="7">
        <v>0.46153846153846156</v>
      </c>
    </row>
    <row r="39" spans="2:5" x14ac:dyDescent="0.25">
      <c r="B39" s="7" t="s">
        <v>25</v>
      </c>
      <c r="C39" s="7">
        <v>0.6</v>
      </c>
      <c r="D39" s="7">
        <v>0.4</v>
      </c>
    </row>
    <row r="40" spans="2:5" x14ac:dyDescent="0.25">
      <c r="B40" s="7" t="s">
        <v>26</v>
      </c>
      <c r="C40" s="7">
        <v>0.625</v>
      </c>
      <c r="D40" s="7">
        <v>0.375</v>
      </c>
    </row>
  </sheetData>
  <mergeCells count="1">
    <mergeCell ref="B17:F17"/>
  </mergeCells>
  <conditionalFormatting sqref="F29">
    <cfRule type="cellIs" dxfId="17" priority="2" operator="equal">
      <formula>$F$19</formula>
    </cfRule>
  </conditionalFormatting>
  <conditionalFormatting sqref="F19">
    <cfRule type="cellIs" dxfId="16" priority="1" operator="equal">
      <formula>$G$5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40"/>
  <sheetViews>
    <sheetView topLeftCell="A13" workbookViewId="0">
      <selection activeCell="C38" sqref="C38:D41"/>
    </sheetView>
  </sheetViews>
  <sheetFormatPr defaultColWidth="11.42578125" defaultRowHeight="15" x14ac:dyDescent="0.25"/>
  <cols>
    <col min="1" max="2" width="15.140625" customWidth="1"/>
    <col min="3" max="3" width="7.85546875" customWidth="1"/>
    <col min="4" max="4" width="11.7109375" customWidth="1"/>
    <col min="24" max="27" width="11.42578125" customWidth="1"/>
  </cols>
  <sheetData>
    <row r="3" spans="1:8" x14ac:dyDescent="0.25">
      <c r="H3" t="s">
        <v>57</v>
      </c>
    </row>
    <row r="4" spans="1:8" x14ac:dyDescent="0.25">
      <c r="A4" t="s">
        <v>23</v>
      </c>
      <c r="B4" t="s">
        <v>38</v>
      </c>
      <c r="H4">
        <f>LEN(SUBSTITUTE($B$4," ",""))</f>
        <v>34</v>
      </c>
    </row>
    <row r="5" spans="1:8" x14ac:dyDescent="0.25">
      <c r="A5" t="s">
        <v>24</v>
      </c>
      <c r="B5" t="s">
        <v>39</v>
      </c>
      <c r="H5">
        <f>LEN(SUBSTITUTE($B$5," ",""))</f>
        <v>34</v>
      </c>
    </row>
    <row r="6" spans="1:8" x14ac:dyDescent="0.25">
      <c r="A6" t="s">
        <v>53</v>
      </c>
    </row>
    <row r="17" spans="2:44" ht="28.5" x14ac:dyDescent="0.45">
      <c r="B17" s="16" t="s">
        <v>48</v>
      </c>
      <c r="C17" s="17"/>
      <c r="D17" s="17"/>
      <c r="E17" s="17"/>
      <c r="F17" s="17"/>
    </row>
    <row r="18" spans="2:44" x14ac:dyDescent="0.25">
      <c r="B18" s="7"/>
      <c r="C18" s="7">
        <v>0</v>
      </c>
      <c r="D18" s="7">
        <v>1</v>
      </c>
      <c r="E18" s="7" t="s">
        <v>26</v>
      </c>
      <c r="F18" s="7" t="s">
        <v>45</v>
      </c>
      <c r="J18" t="s">
        <v>40</v>
      </c>
      <c r="K18" s="10">
        <v>1</v>
      </c>
      <c r="L18" s="10">
        <v>1</v>
      </c>
      <c r="M18" s="10">
        <v>0</v>
      </c>
      <c r="N18" s="10">
        <v>1</v>
      </c>
      <c r="O18" s="10">
        <v>0</v>
      </c>
      <c r="P18" s="10">
        <v>1</v>
      </c>
      <c r="Q18" s="10">
        <v>1</v>
      </c>
      <c r="R18" s="10">
        <v>0</v>
      </c>
      <c r="S18" s="10">
        <v>0</v>
      </c>
      <c r="T18" s="10">
        <v>1</v>
      </c>
      <c r="U18" s="10">
        <v>1</v>
      </c>
      <c r="V18" s="10">
        <v>0</v>
      </c>
      <c r="W18" s="10">
        <v>1</v>
      </c>
      <c r="X18" s="10">
        <v>0</v>
      </c>
      <c r="Y18" s="10">
        <v>1</v>
      </c>
      <c r="Z18" s="10">
        <v>0</v>
      </c>
      <c r="AA18" s="10">
        <v>0</v>
      </c>
      <c r="AB18" s="10">
        <v>1</v>
      </c>
      <c r="AC18" s="10">
        <v>0</v>
      </c>
      <c r="AD18" s="10">
        <v>1</v>
      </c>
      <c r="AE18" s="10">
        <v>0</v>
      </c>
      <c r="AF18" s="10">
        <v>1</v>
      </c>
      <c r="AG18" s="10">
        <v>0</v>
      </c>
      <c r="AH18" s="10">
        <v>1</v>
      </c>
      <c r="AI18" s="10">
        <v>0</v>
      </c>
      <c r="AJ18" s="10">
        <v>1</v>
      </c>
      <c r="AK18" s="7">
        <v>0</v>
      </c>
      <c r="AL18" s="7">
        <v>0</v>
      </c>
      <c r="AM18" s="7">
        <v>0</v>
      </c>
      <c r="AN18" s="7">
        <v>1</v>
      </c>
      <c r="AO18" s="7">
        <v>1</v>
      </c>
      <c r="AP18" s="7">
        <v>1</v>
      </c>
      <c r="AQ18" s="7">
        <v>1</v>
      </c>
      <c r="AR18" s="7">
        <v>1</v>
      </c>
    </row>
    <row r="19" spans="2:44" x14ac:dyDescent="0.25">
      <c r="B19" s="7" t="s">
        <v>37</v>
      </c>
      <c r="C19" s="7">
        <f>SUMPRODUCT(LEN($B$4)-LEN(SUBSTITUTE($B$4,C18,"")))</f>
        <v>15</v>
      </c>
      <c r="D19" s="7">
        <f t="shared" ref="D19:E19" si="0">SUMPRODUCT(LEN($B$4)-LEN(SUBSTITUTE($B$4,D18,"")))</f>
        <v>19</v>
      </c>
      <c r="E19" s="7">
        <f t="shared" si="0"/>
        <v>0</v>
      </c>
      <c r="F19" s="3">
        <f>SUM(C19:E19)</f>
        <v>34</v>
      </c>
      <c r="J19" t="s">
        <v>41</v>
      </c>
      <c r="K19" s="7">
        <v>1</v>
      </c>
      <c r="L19" s="7">
        <v>0</v>
      </c>
      <c r="M19" s="7">
        <v>0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0</v>
      </c>
      <c r="W19" s="7">
        <v>0</v>
      </c>
      <c r="X19" s="7">
        <v>0</v>
      </c>
      <c r="Y19" s="7">
        <v>1</v>
      </c>
      <c r="Z19" s="7">
        <v>1</v>
      </c>
      <c r="AA19" s="7">
        <v>1</v>
      </c>
      <c r="AB19" s="7">
        <v>0</v>
      </c>
      <c r="AC19" s="7">
        <v>1</v>
      </c>
      <c r="AD19" s="7">
        <v>1</v>
      </c>
      <c r="AE19" s="7">
        <v>0</v>
      </c>
      <c r="AF19" s="7">
        <v>1</v>
      </c>
      <c r="AG19" s="7">
        <v>0</v>
      </c>
      <c r="AH19" s="7">
        <v>1</v>
      </c>
      <c r="AI19" s="7">
        <v>0</v>
      </c>
      <c r="AJ19" s="7">
        <v>1</v>
      </c>
      <c r="AK19" s="7">
        <v>1</v>
      </c>
      <c r="AL19" s="7">
        <v>1</v>
      </c>
      <c r="AM19" s="7">
        <v>1</v>
      </c>
      <c r="AN19" s="7">
        <v>1</v>
      </c>
      <c r="AO19" s="7">
        <v>0</v>
      </c>
      <c r="AP19" s="7">
        <v>1</v>
      </c>
      <c r="AQ19" s="7">
        <v>1</v>
      </c>
      <c r="AR19" s="7">
        <v>0</v>
      </c>
    </row>
    <row r="20" spans="2:44" x14ac:dyDescent="0.25">
      <c r="B20" s="7" t="s">
        <v>30</v>
      </c>
      <c r="C20" s="7">
        <f>C19/$F$19</f>
        <v>0.44117647058823528</v>
      </c>
      <c r="D20" s="7">
        <f>D19/$F$19</f>
        <v>0.55882352941176472</v>
      </c>
      <c r="E20" s="7">
        <f>E19/$F$19</f>
        <v>0</v>
      </c>
      <c r="F20" s="7">
        <f>SUM(C20:E20)</f>
        <v>1</v>
      </c>
      <c r="J20" t="s">
        <v>44</v>
      </c>
      <c r="K20" s="7" t="str">
        <f>CONCATENATE(K18,K19)</f>
        <v>11</v>
      </c>
      <c r="L20" s="7" t="str">
        <f t="shared" ref="L20:AJ20" si="1">CONCATENATE(L18,L19)</f>
        <v>10</v>
      </c>
      <c r="M20" s="7" t="str">
        <f t="shared" si="1"/>
        <v>00</v>
      </c>
      <c r="N20" s="7" t="str">
        <f t="shared" si="1"/>
        <v>11</v>
      </c>
      <c r="O20" s="7" t="str">
        <f t="shared" si="1"/>
        <v>01</v>
      </c>
      <c r="P20" s="7" t="str">
        <f t="shared" si="1"/>
        <v>11</v>
      </c>
      <c r="Q20" s="7" t="str">
        <f t="shared" si="1"/>
        <v>11</v>
      </c>
      <c r="R20" s="7" t="str">
        <f t="shared" si="1"/>
        <v>01</v>
      </c>
      <c r="S20" s="7" t="str">
        <f t="shared" si="1"/>
        <v>01</v>
      </c>
      <c r="T20" s="7" t="str">
        <f t="shared" si="1"/>
        <v>11</v>
      </c>
      <c r="U20" s="7" t="str">
        <f t="shared" si="1"/>
        <v>11</v>
      </c>
      <c r="V20" s="7" t="str">
        <f t="shared" si="1"/>
        <v>00</v>
      </c>
      <c r="W20" s="7" t="str">
        <f t="shared" si="1"/>
        <v>10</v>
      </c>
      <c r="X20" s="7" t="str">
        <f t="shared" si="1"/>
        <v>00</v>
      </c>
      <c r="Y20" s="7" t="str">
        <f t="shared" si="1"/>
        <v>11</v>
      </c>
      <c r="Z20" s="7" t="str">
        <f t="shared" si="1"/>
        <v>01</v>
      </c>
      <c r="AA20" s="7" t="str">
        <f t="shared" si="1"/>
        <v>01</v>
      </c>
      <c r="AB20" s="7" t="str">
        <f t="shared" si="1"/>
        <v>10</v>
      </c>
      <c r="AC20" s="7" t="str">
        <f t="shared" si="1"/>
        <v>01</v>
      </c>
      <c r="AD20" s="7" t="str">
        <f t="shared" si="1"/>
        <v>11</v>
      </c>
      <c r="AE20" s="7" t="str">
        <f t="shared" si="1"/>
        <v>00</v>
      </c>
      <c r="AF20" s="7" t="str">
        <f t="shared" si="1"/>
        <v>11</v>
      </c>
      <c r="AG20" s="7" t="str">
        <f t="shared" si="1"/>
        <v>00</v>
      </c>
      <c r="AH20" s="7" t="str">
        <f t="shared" si="1"/>
        <v>11</v>
      </c>
      <c r="AI20" s="7" t="str">
        <f t="shared" si="1"/>
        <v>00</v>
      </c>
      <c r="AJ20" s="7" t="str">
        <f t="shared" si="1"/>
        <v>11</v>
      </c>
      <c r="AK20" s="7" t="str">
        <f t="shared" ref="AK20" si="2">CONCATENATE(AK18,AK19)</f>
        <v>01</v>
      </c>
      <c r="AL20" s="7" t="str">
        <f t="shared" ref="AL20" si="3">CONCATENATE(AL18,AL19)</f>
        <v>01</v>
      </c>
      <c r="AM20" s="7" t="str">
        <f t="shared" ref="AM20" si="4">CONCATENATE(AM18,AM19)</f>
        <v>01</v>
      </c>
      <c r="AN20" s="7" t="str">
        <f t="shared" ref="AN20" si="5">CONCATENATE(AN18,AN19)</f>
        <v>11</v>
      </c>
      <c r="AO20" s="7" t="str">
        <f t="shared" ref="AO20" si="6">CONCATENATE(AO18,AO19)</f>
        <v>10</v>
      </c>
      <c r="AP20" s="7" t="str">
        <f t="shared" ref="AP20" si="7">CONCATENATE(AP18,AP19)</f>
        <v>11</v>
      </c>
      <c r="AQ20" s="7" t="str">
        <f t="shared" ref="AQ20" si="8">CONCATENATE(AQ18,AQ19)</f>
        <v>11</v>
      </c>
      <c r="AR20" s="7" t="str">
        <f t="shared" ref="AR20" si="9">CONCATENATE(AR18,AR19)</f>
        <v>10</v>
      </c>
    </row>
    <row r="25" spans="2:44" x14ac:dyDescent="0.25">
      <c r="B25" t="s">
        <v>50</v>
      </c>
    </row>
    <row r="26" spans="2:44" x14ac:dyDescent="0.25">
      <c r="B26" s="7" t="s">
        <v>46</v>
      </c>
      <c r="C26" s="7">
        <v>0</v>
      </c>
      <c r="D26" s="7">
        <v>1</v>
      </c>
      <c r="E26" s="7"/>
    </row>
    <row r="27" spans="2:44" x14ac:dyDescent="0.25">
      <c r="B27" s="7">
        <v>0</v>
      </c>
      <c r="C27" s="7">
        <f>COUNTIF($K$20:$AR$20,"="&amp;CONCATENATE(C$26,$B27))</f>
        <v>6</v>
      </c>
      <c r="D27" s="7">
        <f t="shared" ref="D27:E28" si="10">COUNTIF($K$20:$AR$20,"="&amp;CONCATENATE(D$26,$B27))</f>
        <v>5</v>
      </c>
      <c r="E27" s="7"/>
      <c r="G27" t="s">
        <v>47</v>
      </c>
    </row>
    <row r="28" spans="2:44" x14ac:dyDescent="0.25">
      <c r="B28" s="7">
        <v>1</v>
      </c>
      <c r="C28" s="7">
        <f>COUNTIF($K$20:$AR$20,"="&amp;CONCATENATE(C$26,$B28))</f>
        <v>9</v>
      </c>
      <c r="D28" s="7">
        <f t="shared" si="10"/>
        <v>14</v>
      </c>
      <c r="E28" s="7"/>
      <c r="F28" s="7" t="s">
        <v>54</v>
      </c>
    </row>
    <row r="29" spans="2:44" x14ac:dyDescent="0.25">
      <c r="B29" s="7" t="s">
        <v>52</v>
      </c>
      <c r="C29" s="7">
        <f>SUM(C27:C28)</f>
        <v>15</v>
      </c>
      <c r="D29" s="7">
        <f t="shared" ref="D29:E29" si="11">SUM(D27:D28)</f>
        <v>19</v>
      </c>
      <c r="E29" s="7"/>
      <c r="F29" s="3">
        <f>SUM(C29:E29)</f>
        <v>34</v>
      </c>
    </row>
    <row r="31" spans="2:44" x14ac:dyDescent="0.25">
      <c r="B31" t="s">
        <v>51</v>
      </c>
    </row>
    <row r="32" spans="2:44" x14ac:dyDescent="0.25">
      <c r="B32" s="7" t="s">
        <v>46</v>
      </c>
      <c r="C32" s="7">
        <v>0</v>
      </c>
      <c r="D32" s="7">
        <v>1</v>
      </c>
      <c r="E32" s="7"/>
    </row>
    <row r="33" spans="2:5" x14ac:dyDescent="0.25">
      <c r="B33" s="7">
        <v>0</v>
      </c>
      <c r="C33" s="7">
        <f>C27/C$29</f>
        <v>0.4</v>
      </c>
      <c r="D33" s="7">
        <f>D27/D$29</f>
        <v>0.26315789473684209</v>
      </c>
      <c r="E33" s="7"/>
    </row>
    <row r="34" spans="2:5" x14ac:dyDescent="0.25">
      <c r="B34" s="7">
        <v>1</v>
      </c>
      <c r="C34" s="7">
        <f>C28/C$29</f>
        <v>0.6</v>
      </c>
      <c r="D34" s="7">
        <f t="shared" ref="D33:E34" si="12">D28/D$29</f>
        <v>0.73684210526315785</v>
      </c>
      <c r="E34" s="7"/>
    </row>
    <row r="36" spans="2:5" x14ac:dyDescent="0.25">
      <c r="B36" s="11" t="s">
        <v>55</v>
      </c>
      <c r="C36" s="11"/>
      <c r="D36" s="11"/>
    </row>
    <row r="37" spans="2:5" x14ac:dyDescent="0.25">
      <c r="B37" s="7" t="s">
        <v>56</v>
      </c>
      <c r="C37" s="7">
        <v>0</v>
      </c>
      <c r="D37" s="7">
        <v>1</v>
      </c>
    </row>
    <row r="38" spans="2:5" x14ac:dyDescent="0.25">
      <c r="B38" s="7" t="s">
        <v>20</v>
      </c>
      <c r="C38" s="7">
        <f t="array" ref="C38:D40">TRANSPOSE(C33:E34)</f>
        <v>0.4</v>
      </c>
      <c r="D38" s="7">
        <v>0.6</v>
      </c>
    </row>
    <row r="39" spans="2:5" x14ac:dyDescent="0.25">
      <c r="B39" s="7" t="s">
        <v>25</v>
      </c>
      <c r="C39" s="7">
        <v>0.26315789473684209</v>
      </c>
      <c r="D39" s="7">
        <v>0.73684210526315785</v>
      </c>
    </row>
    <row r="40" spans="2:5" x14ac:dyDescent="0.25">
      <c r="B40" s="7" t="s">
        <v>26</v>
      </c>
      <c r="C40" s="7">
        <v>0</v>
      </c>
      <c r="D40" s="7">
        <v>0</v>
      </c>
    </row>
  </sheetData>
  <mergeCells count="1">
    <mergeCell ref="B17:F17"/>
  </mergeCells>
  <conditionalFormatting sqref="F29">
    <cfRule type="cellIs" dxfId="15" priority="2" operator="equal">
      <formula>$F$19</formula>
    </cfRule>
  </conditionalFormatting>
  <conditionalFormatting sqref="F19">
    <cfRule type="cellIs" dxfId="14" priority="1" operator="equal">
      <formula>$H$4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T41"/>
  <sheetViews>
    <sheetView topLeftCell="A16" workbookViewId="0">
      <selection activeCell="C39" sqref="C39:E40"/>
    </sheetView>
  </sheetViews>
  <sheetFormatPr defaultColWidth="11.42578125" defaultRowHeight="15" x14ac:dyDescent="0.25"/>
  <cols>
    <col min="1" max="2" width="15.140625" customWidth="1"/>
    <col min="3" max="3" width="7.85546875" customWidth="1"/>
    <col min="4" max="4" width="11.7109375" customWidth="1"/>
    <col min="24" max="27" width="11.42578125" customWidth="1"/>
  </cols>
  <sheetData>
    <row r="3" spans="1:8" x14ac:dyDescent="0.25">
      <c r="D3" s="1" t="s">
        <v>62</v>
      </c>
      <c r="H3" s="1" t="s">
        <v>57</v>
      </c>
    </row>
    <row r="4" spans="1:8" x14ac:dyDescent="0.25">
      <c r="A4" t="s">
        <v>23</v>
      </c>
      <c r="B4" t="s">
        <v>58</v>
      </c>
      <c r="C4" t="s">
        <v>60</v>
      </c>
      <c r="D4" s="19" t="str">
        <f>SUBSTITUTE(B4," ","")</f>
        <v>110101100110101100110101100111110011</v>
      </c>
      <c r="E4" t="s">
        <v>61</v>
      </c>
      <c r="H4" s="1">
        <f>LEN(SUBSTITUTE($B$4," ",""))</f>
        <v>36</v>
      </c>
    </row>
    <row r="5" spans="1:8" x14ac:dyDescent="0.25">
      <c r="A5" t="s">
        <v>24</v>
      </c>
      <c r="B5" t="s">
        <v>59</v>
      </c>
      <c r="C5" t="s">
        <v>61</v>
      </c>
      <c r="D5" s="19" t="str">
        <f>SUBSTITUTE(B5," ","")</f>
        <v>110021102110022010220121122100112011</v>
      </c>
      <c r="E5" t="s">
        <v>61</v>
      </c>
      <c r="H5" s="1">
        <f>LEN(SUBSTITUTE($B$5," ",""))</f>
        <v>36</v>
      </c>
    </row>
    <row r="6" spans="1:8" x14ac:dyDescent="0.25">
      <c r="A6" t="s">
        <v>53</v>
      </c>
    </row>
    <row r="17" spans="2:46" ht="28.5" x14ac:dyDescent="0.45">
      <c r="B17" s="13" t="s">
        <v>48</v>
      </c>
      <c r="C17" s="12"/>
      <c r="D17" s="12"/>
      <c r="E17" s="12"/>
      <c r="F17" s="12"/>
    </row>
    <row r="18" spans="2:46" x14ac:dyDescent="0.25">
      <c r="B18" s="7"/>
      <c r="C18" s="7">
        <v>0</v>
      </c>
      <c r="D18" s="7">
        <v>1</v>
      </c>
      <c r="E18" s="7">
        <v>2</v>
      </c>
      <c r="F18" s="7" t="s">
        <v>45</v>
      </c>
      <c r="J18" t="s">
        <v>40</v>
      </c>
      <c r="K18" s="10">
        <v>1</v>
      </c>
      <c r="L18" s="10">
        <v>1</v>
      </c>
      <c r="M18" s="10">
        <v>0</v>
      </c>
      <c r="N18" s="10">
        <v>1</v>
      </c>
      <c r="O18" s="10">
        <v>0</v>
      </c>
      <c r="P18" s="10">
        <v>1</v>
      </c>
      <c r="Q18" s="10">
        <v>1</v>
      </c>
      <c r="R18" s="10">
        <v>0</v>
      </c>
      <c r="S18" s="10">
        <v>0</v>
      </c>
      <c r="T18" s="10">
        <v>1</v>
      </c>
      <c r="U18" s="10">
        <v>1</v>
      </c>
      <c r="V18" s="10">
        <v>0</v>
      </c>
      <c r="W18" s="10">
        <v>1</v>
      </c>
      <c r="X18" s="10">
        <v>0</v>
      </c>
      <c r="Y18" s="10">
        <v>1</v>
      </c>
      <c r="Z18" s="10">
        <v>1</v>
      </c>
      <c r="AA18" s="10">
        <v>0</v>
      </c>
      <c r="AB18" s="10">
        <v>0</v>
      </c>
      <c r="AC18" s="10">
        <v>1</v>
      </c>
      <c r="AD18" s="10">
        <v>1</v>
      </c>
      <c r="AE18" s="10">
        <v>0</v>
      </c>
      <c r="AF18" s="10">
        <v>1</v>
      </c>
      <c r="AG18" s="10">
        <v>0</v>
      </c>
      <c r="AH18" s="10">
        <v>1</v>
      </c>
      <c r="AI18" s="10">
        <v>1</v>
      </c>
      <c r="AJ18" s="10">
        <v>0</v>
      </c>
      <c r="AK18" s="7">
        <v>0</v>
      </c>
      <c r="AL18" s="7">
        <v>1</v>
      </c>
      <c r="AM18" s="7">
        <v>1</v>
      </c>
      <c r="AN18" s="7">
        <v>1</v>
      </c>
      <c r="AO18" s="7">
        <v>1</v>
      </c>
      <c r="AP18" s="7">
        <v>1</v>
      </c>
      <c r="AQ18" s="7">
        <v>0</v>
      </c>
      <c r="AR18" s="7">
        <v>0</v>
      </c>
      <c r="AS18" s="7">
        <v>1</v>
      </c>
      <c r="AT18" s="7">
        <v>1</v>
      </c>
    </row>
    <row r="19" spans="2:46" x14ac:dyDescent="0.25">
      <c r="B19" s="7" t="s">
        <v>37</v>
      </c>
      <c r="C19" s="7">
        <f>SUMPRODUCT(LEN($D$4)-LEN(SUBSTITUTE($D$4,C18,"")))</f>
        <v>14</v>
      </c>
      <c r="D19" s="7">
        <f t="shared" ref="D19:E19" si="0">SUMPRODUCT(LEN($D$4)-LEN(SUBSTITUTE($D$4,D18,"")))</f>
        <v>22</v>
      </c>
      <c r="E19" s="7">
        <f t="shared" si="0"/>
        <v>0</v>
      </c>
      <c r="F19" s="3">
        <f>SUM(C19:E19)</f>
        <v>36</v>
      </c>
      <c r="J19" t="s">
        <v>41</v>
      </c>
      <c r="K19" s="7">
        <v>1</v>
      </c>
      <c r="L19" s="7">
        <v>1</v>
      </c>
      <c r="M19" s="7">
        <v>0</v>
      </c>
      <c r="N19" s="7">
        <v>0</v>
      </c>
      <c r="O19" s="7">
        <v>2</v>
      </c>
      <c r="P19" s="7">
        <v>1</v>
      </c>
      <c r="Q19" s="7">
        <v>1</v>
      </c>
      <c r="R19" s="7">
        <v>0</v>
      </c>
      <c r="S19" s="7">
        <v>2</v>
      </c>
      <c r="T19" s="7">
        <v>1</v>
      </c>
      <c r="U19" s="7">
        <v>1</v>
      </c>
      <c r="V19" s="7">
        <v>0</v>
      </c>
      <c r="W19" s="7">
        <v>0</v>
      </c>
      <c r="X19" s="7">
        <v>2</v>
      </c>
      <c r="Y19" s="7">
        <v>2</v>
      </c>
      <c r="Z19" s="7">
        <v>0</v>
      </c>
      <c r="AA19" s="7">
        <v>1</v>
      </c>
      <c r="AB19" s="7">
        <v>0</v>
      </c>
      <c r="AC19" s="7">
        <v>2</v>
      </c>
      <c r="AD19" s="7">
        <v>2</v>
      </c>
      <c r="AE19" s="7">
        <v>0</v>
      </c>
      <c r="AF19" s="7">
        <v>1</v>
      </c>
      <c r="AG19" s="7">
        <v>2</v>
      </c>
      <c r="AH19" s="7">
        <v>1</v>
      </c>
      <c r="AI19" s="7">
        <v>1</v>
      </c>
      <c r="AJ19" s="7">
        <v>2</v>
      </c>
      <c r="AK19" s="7">
        <v>2</v>
      </c>
      <c r="AL19" s="7">
        <v>1</v>
      </c>
      <c r="AM19" s="7">
        <v>0</v>
      </c>
      <c r="AN19" s="7">
        <v>0</v>
      </c>
      <c r="AO19" s="7">
        <v>1</v>
      </c>
      <c r="AP19" s="7">
        <v>1</v>
      </c>
      <c r="AQ19" s="7">
        <v>2</v>
      </c>
      <c r="AR19" s="7">
        <v>0</v>
      </c>
      <c r="AS19" s="7">
        <v>1</v>
      </c>
      <c r="AT19" s="7">
        <v>1</v>
      </c>
    </row>
    <row r="20" spans="2:46" x14ac:dyDescent="0.25">
      <c r="B20" s="7" t="s">
        <v>30</v>
      </c>
      <c r="C20" s="7">
        <f>C19/$F$19</f>
        <v>0.3888888888888889</v>
      </c>
      <c r="D20" s="7">
        <f>D19/$F$19</f>
        <v>0.61111111111111116</v>
      </c>
      <c r="E20" s="7">
        <f>E19/$F$19</f>
        <v>0</v>
      </c>
      <c r="F20" s="7">
        <f>SUM(C20:E20)</f>
        <v>1</v>
      </c>
      <c r="J20" t="s">
        <v>44</v>
      </c>
      <c r="K20" s="7" t="str">
        <f>CONCATENATE(K18,K19)</f>
        <v>11</v>
      </c>
      <c r="L20" s="7" t="str">
        <f t="shared" ref="L20:AJ20" si="1">CONCATENATE(L18,L19)</f>
        <v>11</v>
      </c>
      <c r="M20" s="7" t="str">
        <f t="shared" si="1"/>
        <v>00</v>
      </c>
      <c r="N20" s="7" t="str">
        <f t="shared" si="1"/>
        <v>10</v>
      </c>
      <c r="O20" s="7" t="str">
        <f t="shared" si="1"/>
        <v>02</v>
      </c>
      <c r="P20" s="7" t="str">
        <f t="shared" si="1"/>
        <v>11</v>
      </c>
      <c r="Q20" s="7" t="str">
        <f t="shared" si="1"/>
        <v>11</v>
      </c>
      <c r="R20" s="7" t="str">
        <f t="shared" si="1"/>
        <v>00</v>
      </c>
      <c r="S20" s="7" t="str">
        <f t="shared" si="1"/>
        <v>02</v>
      </c>
      <c r="T20" s="7" t="str">
        <f t="shared" si="1"/>
        <v>11</v>
      </c>
      <c r="U20" s="7" t="str">
        <f t="shared" si="1"/>
        <v>11</v>
      </c>
      <c r="V20" s="7" t="str">
        <f t="shared" si="1"/>
        <v>00</v>
      </c>
      <c r="W20" s="7" t="str">
        <f t="shared" si="1"/>
        <v>10</v>
      </c>
      <c r="X20" s="7" t="str">
        <f t="shared" si="1"/>
        <v>02</v>
      </c>
      <c r="Y20" s="7" t="str">
        <f t="shared" si="1"/>
        <v>12</v>
      </c>
      <c r="Z20" s="7" t="str">
        <f t="shared" si="1"/>
        <v>10</v>
      </c>
      <c r="AA20" s="7" t="str">
        <f t="shared" si="1"/>
        <v>01</v>
      </c>
      <c r="AB20" s="7" t="str">
        <f t="shared" si="1"/>
        <v>00</v>
      </c>
      <c r="AC20" s="7" t="str">
        <f t="shared" si="1"/>
        <v>12</v>
      </c>
      <c r="AD20" s="7" t="str">
        <f t="shared" si="1"/>
        <v>12</v>
      </c>
      <c r="AE20" s="7" t="str">
        <f t="shared" si="1"/>
        <v>00</v>
      </c>
      <c r="AF20" s="7" t="str">
        <f t="shared" si="1"/>
        <v>11</v>
      </c>
      <c r="AG20" s="7" t="str">
        <f t="shared" si="1"/>
        <v>02</v>
      </c>
      <c r="AH20" s="7" t="str">
        <f t="shared" si="1"/>
        <v>11</v>
      </c>
      <c r="AI20" s="7" t="str">
        <f t="shared" si="1"/>
        <v>11</v>
      </c>
      <c r="AJ20" s="7" t="str">
        <f t="shared" si="1"/>
        <v>02</v>
      </c>
      <c r="AK20" s="7" t="str">
        <f t="shared" ref="AK20" si="2">CONCATENATE(AK18,AK19)</f>
        <v>02</v>
      </c>
      <c r="AL20" s="7" t="str">
        <f t="shared" ref="AL20" si="3">CONCATENATE(AL18,AL19)</f>
        <v>11</v>
      </c>
      <c r="AM20" s="7" t="str">
        <f t="shared" ref="AM20" si="4">CONCATENATE(AM18,AM19)</f>
        <v>10</v>
      </c>
      <c r="AN20" s="7" t="str">
        <f t="shared" ref="AN20" si="5">CONCATENATE(AN18,AN19)</f>
        <v>10</v>
      </c>
      <c r="AO20" s="7" t="str">
        <f t="shared" ref="AO20" si="6">CONCATENATE(AO18,AO19)</f>
        <v>11</v>
      </c>
      <c r="AP20" s="7" t="str">
        <f t="shared" ref="AP20" si="7">CONCATENATE(AP18,AP19)</f>
        <v>11</v>
      </c>
      <c r="AQ20" s="7" t="str">
        <f t="shared" ref="AQ20" si="8">CONCATENATE(AQ18,AQ19)</f>
        <v>02</v>
      </c>
      <c r="AR20" s="7" t="str">
        <f t="shared" ref="AR20" si="9">CONCATENATE(AR18,AR19)</f>
        <v>00</v>
      </c>
      <c r="AS20" s="7" t="str">
        <f t="shared" ref="AS20" si="10">CONCATENATE(AS18,AS19)</f>
        <v>11</v>
      </c>
      <c r="AT20" s="7" t="str">
        <f t="shared" ref="AT20" si="11">CONCATENATE(AT18,AT19)</f>
        <v>11</v>
      </c>
    </row>
    <row r="25" spans="2:46" x14ac:dyDescent="0.25">
      <c r="B25" t="s">
        <v>50</v>
      </c>
    </row>
    <row r="26" spans="2:46" x14ac:dyDescent="0.25">
      <c r="B26" s="7" t="s">
        <v>46</v>
      </c>
      <c r="C26" s="7">
        <v>0</v>
      </c>
      <c r="D26" s="7">
        <v>1</v>
      </c>
      <c r="E26" s="7" t="s">
        <v>26</v>
      </c>
    </row>
    <row r="27" spans="2:46" x14ac:dyDescent="0.25">
      <c r="B27" s="7">
        <v>0</v>
      </c>
      <c r="C27" s="7">
        <f>COUNTIF($K$20:$AT$20,"="&amp;CONCATENATE(C$26,$B27))</f>
        <v>6</v>
      </c>
      <c r="D27" s="7">
        <f t="shared" ref="D27:E29" si="12">COUNTIF($K$20:$AT$20,"="&amp;CONCATENATE(D$26,$B27))</f>
        <v>5</v>
      </c>
      <c r="E27" s="7">
        <f t="shared" si="12"/>
        <v>0</v>
      </c>
      <c r="G27" t="s">
        <v>47</v>
      </c>
    </row>
    <row r="28" spans="2:46" x14ac:dyDescent="0.25">
      <c r="B28" s="7">
        <v>1</v>
      </c>
      <c r="C28" s="7">
        <f t="shared" ref="C28:C29" si="13">COUNTIF($K$20:$AT$20,"="&amp;CONCATENATE(C$26,$B28))</f>
        <v>1</v>
      </c>
      <c r="D28" s="7">
        <f t="shared" si="12"/>
        <v>14</v>
      </c>
      <c r="E28" s="7">
        <f t="shared" si="12"/>
        <v>0</v>
      </c>
      <c r="F28" s="7" t="s">
        <v>54</v>
      </c>
    </row>
    <row r="29" spans="2:46" x14ac:dyDescent="0.25">
      <c r="B29" s="7">
        <v>2</v>
      </c>
      <c r="C29" s="7">
        <f t="shared" si="13"/>
        <v>7</v>
      </c>
      <c r="D29" s="7">
        <f t="shared" si="12"/>
        <v>3</v>
      </c>
      <c r="E29" s="7">
        <f t="shared" si="12"/>
        <v>0</v>
      </c>
      <c r="F29" s="7"/>
    </row>
    <row r="30" spans="2:46" x14ac:dyDescent="0.25">
      <c r="B30" s="7" t="s">
        <v>52</v>
      </c>
      <c r="C30" s="7">
        <f>SUM(C27:C29)</f>
        <v>14</v>
      </c>
      <c r="D30" s="7">
        <f t="shared" ref="D30:E30" si="14">SUM(D27:D29)</f>
        <v>22</v>
      </c>
      <c r="E30" s="7">
        <f t="shared" si="14"/>
        <v>0</v>
      </c>
      <c r="F30" s="3">
        <f>SUM(C30:E30)</f>
        <v>36</v>
      </c>
    </row>
    <row r="32" spans="2:46" x14ac:dyDescent="0.25">
      <c r="B32" t="s">
        <v>51</v>
      </c>
    </row>
    <row r="33" spans="2:5" x14ac:dyDescent="0.25">
      <c r="B33" s="7" t="s">
        <v>46</v>
      </c>
      <c r="C33" s="7">
        <v>0</v>
      </c>
      <c r="D33" s="7">
        <v>1</v>
      </c>
      <c r="E33" s="7"/>
    </row>
    <row r="34" spans="2:5" x14ac:dyDescent="0.25">
      <c r="B34" s="7">
        <v>0</v>
      </c>
      <c r="C34" s="7">
        <f>C27/C$30</f>
        <v>0.42857142857142855</v>
      </c>
      <c r="D34" s="7">
        <f>D27/D$30</f>
        <v>0.22727272727272727</v>
      </c>
      <c r="E34" s="7"/>
    </row>
    <row r="35" spans="2:5" x14ac:dyDescent="0.25">
      <c r="B35" s="7">
        <v>1</v>
      </c>
      <c r="C35" s="7">
        <f>C28/C$30</f>
        <v>7.1428571428571425E-2</v>
      </c>
      <c r="D35" s="7">
        <f>D28/D$30</f>
        <v>0.63636363636363635</v>
      </c>
      <c r="E35" s="7"/>
    </row>
    <row r="36" spans="2:5" x14ac:dyDescent="0.25">
      <c r="B36">
        <v>2</v>
      </c>
      <c r="C36" s="7">
        <f>C29/C$30</f>
        <v>0.5</v>
      </c>
      <c r="D36" s="7">
        <f>D29/D$30</f>
        <v>0.13636363636363635</v>
      </c>
    </row>
    <row r="37" spans="2:5" x14ac:dyDescent="0.25">
      <c r="C37">
        <f>SUM(C34:C36)</f>
        <v>1</v>
      </c>
      <c r="D37">
        <f>SUM(D34:D36)</f>
        <v>1</v>
      </c>
    </row>
    <row r="39" spans="2:5" x14ac:dyDescent="0.25">
      <c r="C39">
        <f t="array" ref="C39:E41">TRANSPOSE(C34:D36)</f>
        <v>0.42857142857142855</v>
      </c>
      <c r="D39">
        <v>7.1428571428571425E-2</v>
      </c>
      <c r="E39">
        <v>0.5</v>
      </c>
    </row>
    <row r="40" spans="2:5" x14ac:dyDescent="0.25">
      <c r="C40">
        <v>0.22727272727272727</v>
      </c>
      <c r="D40">
        <v>0.63636363636363635</v>
      </c>
      <c r="E40">
        <v>0.13636363636363635</v>
      </c>
    </row>
    <row r="41" spans="2:5" x14ac:dyDescent="0.25">
      <c r="C41" t="e">
        <v>#N/A</v>
      </c>
      <c r="D41" t="e">
        <v>#N/A</v>
      </c>
      <c r="E41" t="e">
        <v>#N/A</v>
      </c>
    </row>
  </sheetData>
  <mergeCells count="1">
    <mergeCell ref="B17:F17"/>
  </mergeCells>
  <conditionalFormatting sqref="F30">
    <cfRule type="cellIs" dxfId="13" priority="2" operator="equal">
      <formula>$F$19</formula>
    </cfRule>
  </conditionalFormatting>
  <conditionalFormatting sqref="F19">
    <cfRule type="cellIs" dxfId="12" priority="1" operator="equal">
      <formula>$H$4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49"/>
  <sheetViews>
    <sheetView workbookViewId="0">
      <selection activeCell="R16" sqref="R16"/>
    </sheetView>
  </sheetViews>
  <sheetFormatPr defaultColWidth="11.42578125" defaultRowHeight="15" x14ac:dyDescent="0.25"/>
  <cols>
    <col min="1" max="1" width="4.42578125" customWidth="1"/>
    <col min="3" max="3" width="16.42578125" customWidth="1"/>
    <col min="4" max="4" width="5.85546875" customWidth="1"/>
    <col min="6" max="6" width="11.85546875" bestFit="1" customWidth="1"/>
    <col min="16" max="16" width="6" bestFit="1" customWidth="1"/>
    <col min="17" max="17" width="6" customWidth="1"/>
  </cols>
  <sheetData>
    <row r="3" spans="1:16" ht="23.25" x14ac:dyDescent="0.35">
      <c r="A3" s="14" t="s">
        <v>64</v>
      </c>
      <c r="B3" s="14"/>
      <c r="C3" s="14"/>
      <c r="E3" s="15" t="s">
        <v>49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x14ac:dyDescent="0.25">
      <c r="A4" s="5" t="s">
        <v>28</v>
      </c>
      <c r="B4" s="9" t="s">
        <v>27</v>
      </c>
      <c r="C4" s="7" t="s">
        <v>35</v>
      </c>
      <c r="E4" s="9" t="s">
        <v>21</v>
      </c>
      <c r="F4" s="5" t="s">
        <v>0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22</v>
      </c>
    </row>
    <row r="5" spans="1:16" x14ac:dyDescent="0.25">
      <c r="A5" s="5" t="s">
        <v>10</v>
      </c>
      <c r="B5" s="1">
        <v>0.38900000000000001</v>
      </c>
      <c r="C5" s="7">
        <f>IF(B5&lt;&gt;"",LOG(1/B5,2),"")</f>
        <v>1.3621579396758952</v>
      </c>
      <c r="E5" s="6" t="s">
        <v>10</v>
      </c>
      <c r="F5" s="1">
        <v>0.42857142857142855</v>
      </c>
      <c r="G5" s="2">
        <v>7.1428571428571425E-2</v>
      </c>
      <c r="H5" s="1">
        <v>0.5</v>
      </c>
      <c r="I5" s="1"/>
      <c r="J5" s="1"/>
      <c r="K5" s="1"/>
      <c r="L5" s="1"/>
      <c r="M5" s="1"/>
      <c r="N5" s="1"/>
      <c r="O5" s="1"/>
      <c r="P5" s="3">
        <f>IF(SUM(F5:O5)=0,1,SUM(F5:O5))</f>
        <v>1</v>
      </c>
    </row>
    <row r="6" spans="1:16" x14ac:dyDescent="0.25">
      <c r="A6" s="5" t="s">
        <v>11</v>
      </c>
      <c r="B6" s="1">
        <v>0.61099999999999999</v>
      </c>
      <c r="C6" s="7">
        <f>IF(B6&lt;&gt;"",LOG(1/B6,2),"")</f>
        <v>0.71075571484335753</v>
      </c>
      <c r="E6" s="5" t="s">
        <v>11</v>
      </c>
      <c r="F6" s="1">
        <v>0.22727272727272727</v>
      </c>
      <c r="G6" s="1">
        <v>0.63636363636363635</v>
      </c>
      <c r="H6" s="1">
        <v>0.13636363636363635</v>
      </c>
      <c r="I6" s="1"/>
      <c r="J6" s="1"/>
      <c r="K6" s="1"/>
      <c r="L6" s="1"/>
      <c r="M6" s="1"/>
      <c r="N6" s="1"/>
      <c r="O6" s="1"/>
      <c r="P6" s="3">
        <f>IF(SUM(F6:O6)=0,1,SUM(F6:O6))</f>
        <v>1</v>
      </c>
    </row>
    <row r="7" spans="1:16" x14ac:dyDescent="0.25">
      <c r="A7" s="5" t="s">
        <v>12</v>
      </c>
      <c r="B7" s="1"/>
      <c r="C7" s="7" t="str">
        <f>IF(B7&lt;&gt;"",LOG(1/B7,2),"")</f>
        <v/>
      </c>
      <c r="E7" s="5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3">
        <f>IF(SUM(F7:O7)=0,1,SUM(F7:O7))</f>
        <v>1</v>
      </c>
    </row>
    <row r="8" spans="1:16" x14ac:dyDescent="0.25">
      <c r="A8" s="5" t="s">
        <v>13</v>
      </c>
      <c r="B8" s="1"/>
      <c r="C8" s="7" t="str">
        <f t="shared" ref="C8:C14" si="0">IF(B8&lt;&gt;"",LOG(1/B8,2),"")</f>
        <v/>
      </c>
      <c r="E8" s="6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3">
        <f>IF(SUM(F8:O8)=0,1,SUM(F8:O8))</f>
        <v>1</v>
      </c>
    </row>
    <row r="9" spans="1:16" x14ac:dyDescent="0.25">
      <c r="A9" s="5" t="s">
        <v>14</v>
      </c>
      <c r="B9" s="1"/>
      <c r="C9" s="7" t="str">
        <f t="shared" si="0"/>
        <v/>
      </c>
      <c r="E9" s="5" t="s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3">
        <f t="shared" ref="P9:P13" si="1">IF(SUM(F9:O9)=0,1,SUM(F9:O9))</f>
        <v>1</v>
      </c>
    </row>
    <row r="10" spans="1:16" x14ac:dyDescent="0.25">
      <c r="A10" s="5" t="s">
        <v>15</v>
      </c>
      <c r="B10" s="1"/>
      <c r="C10" s="7" t="str">
        <f t="shared" si="0"/>
        <v/>
      </c>
      <c r="E10" s="5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3">
        <f t="shared" si="1"/>
        <v>1</v>
      </c>
    </row>
    <row r="11" spans="1:16" x14ac:dyDescent="0.25">
      <c r="A11" s="5" t="s">
        <v>16</v>
      </c>
      <c r="B11" s="1"/>
      <c r="C11" s="7" t="str">
        <f t="shared" si="0"/>
        <v/>
      </c>
      <c r="E11" s="5" t="s">
        <v>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3">
        <f t="shared" si="1"/>
        <v>1</v>
      </c>
    </row>
    <row r="12" spans="1:16" x14ac:dyDescent="0.25">
      <c r="A12" s="5" t="s">
        <v>17</v>
      </c>
      <c r="B12" s="1"/>
      <c r="C12" s="7" t="str">
        <f t="shared" si="0"/>
        <v/>
      </c>
      <c r="E12" s="5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3">
        <f t="shared" si="1"/>
        <v>1</v>
      </c>
    </row>
    <row r="13" spans="1:16" x14ac:dyDescent="0.25">
      <c r="A13" s="5" t="s">
        <v>18</v>
      </c>
      <c r="B13" s="1"/>
      <c r="C13" s="7" t="str">
        <f t="shared" si="0"/>
        <v/>
      </c>
      <c r="E13" s="5" t="s">
        <v>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3">
        <f t="shared" si="1"/>
        <v>1</v>
      </c>
    </row>
    <row r="14" spans="1:16" x14ac:dyDescent="0.25">
      <c r="A14" s="5" t="s">
        <v>19</v>
      </c>
      <c r="B14" s="1"/>
      <c r="C14" s="7" t="str">
        <f t="shared" si="0"/>
        <v/>
      </c>
      <c r="E14" s="5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3">
        <f>IF(SUM(F14:O14)=0,1,SUM(F14:O14))</f>
        <v>1</v>
      </c>
    </row>
    <row r="15" spans="1:16" x14ac:dyDescent="0.25">
      <c r="A15" s="23" t="s">
        <v>66</v>
      </c>
      <c r="B15" s="3">
        <f>SUM(B5:B14)</f>
        <v>1</v>
      </c>
    </row>
    <row r="16" spans="1:16" ht="18.75" x14ac:dyDescent="0.3">
      <c r="E16" s="20" t="s">
        <v>63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5:29" x14ac:dyDescent="0.25">
      <c r="E17" s="5" t="s">
        <v>31</v>
      </c>
      <c r="F17" s="5">
        <f>SUMPRODUCT(F5:F14,$B$5:$B$14)</f>
        <v>0.30557792207792206</v>
      </c>
      <c r="G17" s="5">
        <f>SUMPRODUCT(G5:G14,$B$5:$B$14)</f>
        <v>0.41660389610389609</v>
      </c>
      <c r="H17" s="5">
        <f>SUMPRODUCT(H5:H14,$B$5:$B$14)</f>
        <v>0.2778181818181818</v>
      </c>
      <c r="I17" s="5">
        <f>SUMPRODUCT(I5:I14,$B$5:$B$14)</f>
        <v>0</v>
      </c>
      <c r="J17" s="5">
        <f>SUMPRODUCT(J5:J14,$B$5:$B$14)</f>
        <v>0</v>
      </c>
      <c r="K17" s="5">
        <f>SUMPRODUCT(K5:K14,$B$5:$B$14)</f>
        <v>0</v>
      </c>
      <c r="L17" s="5">
        <f>SUMPRODUCT(L5:L14,$B$5:$B$14)</f>
        <v>0</v>
      </c>
      <c r="M17" s="5">
        <f>SUMPRODUCT(M5:M14,$B$5:$B$14)</f>
        <v>0</v>
      </c>
      <c r="N17" s="5">
        <f>SUMPRODUCT(N5:N14,$B$5:$B$14)</f>
        <v>0</v>
      </c>
      <c r="O17" s="5">
        <f>SUMPRODUCT(O5:O14,$B$5:$B$14)</f>
        <v>0</v>
      </c>
    </row>
    <row r="19" spans="5:29" x14ac:dyDescent="0.25">
      <c r="S19" s="7" t="s">
        <v>30</v>
      </c>
      <c r="T19" s="7">
        <f t="array" ref="T19:AC19">TRANSPOSE(B5:B14)</f>
        <v>0.38900000000000001</v>
      </c>
      <c r="U19" s="7">
        <v>0.61099999999999999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r="20" spans="5:29" x14ac:dyDescent="0.25">
      <c r="S20" s="9" t="s">
        <v>32</v>
      </c>
      <c r="T20" s="5" t="s">
        <v>10</v>
      </c>
      <c r="U20" s="5" t="s">
        <v>11</v>
      </c>
      <c r="V20" s="5" t="s">
        <v>12</v>
      </c>
      <c r="W20" s="5" t="s">
        <v>13</v>
      </c>
      <c r="X20" s="5" t="s">
        <v>14</v>
      </c>
      <c r="Y20" s="5" t="s">
        <v>15</v>
      </c>
      <c r="Z20" s="5" t="s">
        <v>16</v>
      </c>
      <c r="AA20" s="5" t="s">
        <v>17</v>
      </c>
      <c r="AB20" s="5" t="s">
        <v>18</v>
      </c>
      <c r="AC20" s="5" t="s">
        <v>19</v>
      </c>
    </row>
    <row r="21" spans="5:29" ht="18.75" x14ac:dyDescent="0.3">
      <c r="E21" s="22" t="s">
        <v>65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S21" s="6" t="s">
        <v>0</v>
      </c>
      <c r="T21" s="7">
        <f t="shared" ref="T21:AC21" si="2">IF(OR(T$19=0,F5=""),"",F5*T$19)</f>
        <v>0.1667142857142857</v>
      </c>
      <c r="U21" s="7">
        <f>IF(OR(U$19=0,G5=""),"",G5*U$19)</f>
        <v>4.3642857142857143E-2</v>
      </c>
      <c r="V21" s="7" t="str">
        <f>IF(OR(V$19=0,H5=""),"",H5*V$19)</f>
        <v/>
      </c>
      <c r="W21" s="7" t="str">
        <f t="shared" si="2"/>
        <v/>
      </c>
      <c r="X21" s="7" t="str">
        <f t="shared" si="2"/>
        <v/>
      </c>
      <c r="Y21" s="7" t="str">
        <f t="shared" si="2"/>
        <v/>
      </c>
      <c r="Z21" s="7" t="str">
        <f t="shared" si="2"/>
        <v/>
      </c>
      <c r="AA21" s="7" t="str">
        <f t="shared" si="2"/>
        <v/>
      </c>
      <c r="AB21" s="7" t="str">
        <f t="shared" si="2"/>
        <v/>
      </c>
      <c r="AC21" s="7" t="str">
        <f t="shared" si="2"/>
        <v/>
      </c>
    </row>
    <row r="22" spans="5:29" x14ac:dyDescent="0.25">
      <c r="E22" s="9" t="s">
        <v>29</v>
      </c>
      <c r="F22" s="5" t="s">
        <v>0</v>
      </c>
      <c r="G22" s="5" t="s">
        <v>1</v>
      </c>
      <c r="H22" s="5" t="s">
        <v>2</v>
      </c>
      <c r="I22" s="5" t="s">
        <v>3</v>
      </c>
      <c r="J22" s="5" t="s">
        <v>4</v>
      </c>
      <c r="K22" s="5" t="s">
        <v>5</v>
      </c>
      <c r="L22" s="5" t="s">
        <v>6</v>
      </c>
      <c r="M22" s="5" t="s">
        <v>7</v>
      </c>
      <c r="N22" s="5" t="s">
        <v>8</v>
      </c>
      <c r="O22" s="5" t="s">
        <v>9</v>
      </c>
      <c r="S22" s="5" t="s">
        <v>1</v>
      </c>
      <c r="T22" s="7">
        <f>IF(OR(T$19=0,F6=""),"",F6*T$19)</f>
        <v>8.8409090909090909E-2</v>
      </c>
      <c r="U22" s="7">
        <f>IF(OR(U$19=0,G6=""),"",G6*U$19)</f>
        <v>0.38881818181818179</v>
      </c>
      <c r="V22" s="7" t="str">
        <f>IF(OR(V$19=0,H6=""),"",H6*V$19)</f>
        <v/>
      </c>
      <c r="W22" s="7" t="str">
        <f>IF(OR(W$19=0,I6=""),"",I6*W$19)</f>
        <v/>
      </c>
      <c r="X22" s="7" t="str">
        <f>IF(OR(X$19=0,J6=""),"",J6*X$19)</f>
        <v/>
      </c>
      <c r="Y22" s="7" t="str">
        <f>IF(OR(Y$19=0,K6=""),"",K6*Y$19)</f>
        <v/>
      </c>
      <c r="Z22" s="7" t="str">
        <f>IF(OR(Z$19=0,L6=""),"",L6*Z$19)</f>
        <v/>
      </c>
      <c r="AA22" s="7" t="str">
        <f>IF(OR(AA$19=0,M6=""),"",M6*AA$19)</f>
        <v/>
      </c>
      <c r="AB22" s="7" t="str">
        <f>IF(OR(AB$19=0,N6=""),"",N6*AB$19)</f>
        <v/>
      </c>
      <c r="AC22" s="7" t="str">
        <f>IF(OR(AC$19=0,O6=""),"",O6*AC$19)</f>
        <v/>
      </c>
    </row>
    <row r="23" spans="5:29" x14ac:dyDescent="0.25">
      <c r="E23" s="6" t="s">
        <v>10</v>
      </c>
      <c r="F23" s="7">
        <f>IF(OR($B5=0,F$17=0),"",F5/F$17*$B5)</f>
        <v>0.54557045411079708</v>
      </c>
      <c r="G23" s="7">
        <f>IF(OR($B5=0,G$17=0),"",G5/G$17*$B5)</f>
        <v>6.6695761958944472E-2</v>
      </c>
      <c r="H23" s="7">
        <f>IF(OR($B5=0,H$17=0),"",H5/H$17*$B5)</f>
        <v>0.70009816753926712</v>
      </c>
      <c r="I23" s="7" t="str">
        <f>IF(OR($B5=0,I$17=0),"",I5/I$17*$B5)</f>
        <v/>
      </c>
      <c r="J23" s="7" t="str">
        <f>IF(OR($B5=0,J$17=0),"",J5/J$17*$B5)</f>
        <v/>
      </c>
      <c r="K23" s="7" t="str">
        <f>IF(OR($B5=0,K$17=0),"",K5/K$17*$B5)</f>
        <v/>
      </c>
      <c r="L23" s="7" t="str">
        <f>IF(OR($B5=0,L$17=0),"",L5/L$17*$B5)</f>
        <v/>
      </c>
      <c r="M23" s="7" t="str">
        <f>IF(OR($B5=0,M$17=0),"",M5/M$17*$B5)</f>
        <v/>
      </c>
      <c r="N23" s="7" t="str">
        <f>IF(OR($B5=0,N$17=0),"",N5/N$17*$B5)</f>
        <v/>
      </c>
      <c r="O23" s="7" t="str">
        <f>IF(OR($B5=0,O$17=0),"",O5/O$17*$B5)</f>
        <v/>
      </c>
      <c r="S23" s="5" t="s">
        <v>2</v>
      </c>
      <c r="T23" s="7" t="str">
        <f>IF(OR(T$19=0,F7=""),"",F7*T$19)</f>
        <v/>
      </c>
      <c r="U23" s="7" t="str">
        <f>IF(OR(U$19=0,G7=""),"",G7*U$19)</f>
        <v/>
      </c>
      <c r="V23" s="7" t="str">
        <f>IF(OR(V$19=0,H7=""),"",H7*V$19)</f>
        <v/>
      </c>
      <c r="W23" s="7" t="str">
        <f>IF(OR(W$19=0,I7=""),"",I7*W$19)</f>
        <v/>
      </c>
      <c r="X23" s="7" t="str">
        <f>IF(OR(X$19=0,J7=""),"",J7*X$19)</f>
        <v/>
      </c>
      <c r="Y23" s="7" t="str">
        <f>IF(OR(Y$19=0,K7=""),"",K7*Y$19)</f>
        <v/>
      </c>
      <c r="Z23" s="7" t="str">
        <f>IF(OR(Z$19=0,L7=""),"",L7*Z$19)</f>
        <v/>
      </c>
      <c r="AA23" s="7" t="str">
        <f>IF(OR(AA$19=0,M7=""),"",M7*AA$19)</f>
        <v/>
      </c>
      <c r="AB23" s="7" t="str">
        <f>IF(OR(AB$19=0,N7=""),"",N7*AB$19)</f>
        <v/>
      </c>
      <c r="AC23" s="7" t="str">
        <f>IF(OR(AC$19=0,O7=""),"",O7*AC$19)</f>
        <v/>
      </c>
    </row>
    <row r="24" spans="5:29" x14ac:dyDescent="0.25">
      <c r="E24" s="5" t="s">
        <v>11</v>
      </c>
      <c r="F24" s="7">
        <f>IF(OR($B6=0,F$17=0),"",F6/F$17*$B6)</f>
        <v>0.45442954588920287</v>
      </c>
      <c r="G24" s="7">
        <f>IF(OR($B6=0,G$17=0),"",G6/G$17*$B6)</f>
        <v>0.93330423804105556</v>
      </c>
      <c r="H24" s="7">
        <f>IF(OR($B6=0,H$17=0),"",H6/H$17*$B6)</f>
        <v>0.29990183246073299</v>
      </c>
      <c r="I24" s="7" t="str">
        <f>IF(OR($B6=0,I$17=0),"",I6/I$17*$B6)</f>
        <v/>
      </c>
      <c r="J24" s="7" t="str">
        <f>IF(OR($B6=0,J$17=0),"",J6/J$17*$B6)</f>
        <v/>
      </c>
      <c r="K24" s="7" t="str">
        <f>IF(OR($B6=0,K$17=0),"",K6/K$17*$B6)</f>
        <v/>
      </c>
      <c r="L24" s="7" t="str">
        <f>IF(OR($B6=0,L$17=0),"",L6/L$17*$B6)</f>
        <v/>
      </c>
      <c r="M24" s="7" t="str">
        <f>IF(OR($B6=0,M$17=0),"",M6/M$17*$B6)</f>
        <v/>
      </c>
      <c r="N24" s="7" t="str">
        <f>IF(OR($B6=0,N$17=0),"",N6/N$17*$B6)</f>
        <v/>
      </c>
      <c r="O24" s="7" t="str">
        <f>IF(OR($B6=0,O$17=0),"",O6/O$17*$B6)</f>
        <v/>
      </c>
      <c r="S24" s="6" t="s">
        <v>3</v>
      </c>
      <c r="T24" s="7" t="str">
        <f>IF(OR(T$19=0,F8=""),"",F8*T$19)</f>
        <v/>
      </c>
      <c r="U24" s="7" t="str">
        <f>IF(OR(U$19=0,G8=""),"",G8*U$19)</f>
        <v/>
      </c>
      <c r="V24" s="7" t="str">
        <f>IF(OR(V$19=0,H8=""),"",H8*V$19)</f>
        <v/>
      </c>
      <c r="W24" s="7" t="str">
        <f>IF(OR(W$19=0,I8=""),"",I8*W$19)</f>
        <v/>
      </c>
      <c r="X24" s="7" t="str">
        <f>IF(OR(X$19=0,J8=""),"",J8*X$19)</f>
        <v/>
      </c>
      <c r="Y24" s="7" t="str">
        <f>IF(OR(Y$19=0,K8=""),"",K8*Y$19)</f>
        <v/>
      </c>
      <c r="Z24" s="7" t="str">
        <f>IF(OR(Z$19=0,L8=""),"",L8*Z$19)</f>
        <v/>
      </c>
      <c r="AA24" s="7" t="str">
        <f>IF(OR(AA$19=0,M8=""),"",M8*AA$19)</f>
        <v/>
      </c>
      <c r="AB24" s="7" t="str">
        <f>IF(OR(AB$19=0,N8=""),"",N8*AB$19)</f>
        <v/>
      </c>
      <c r="AC24" s="7" t="str">
        <f>IF(OR(AC$19=0,O8=""),"",O8*AC$19)</f>
        <v/>
      </c>
    </row>
    <row r="25" spans="5:29" x14ac:dyDescent="0.25">
      <c r="E25" s="5" t="s">
        <v>12</v>
      </c>
      <c r="F25" s="7" t="str">
        <f>IF(OR($B7=0,F$17=0),"",F7/F$17*$B7)</f>
        <v/>
      </c>
      <c r="G25" s="7" t="str">
        <f>IF(OR($B7=0,G$17=0),"",G7/G$17*$B7)</f>
        <v/>
      </c>
      <c r="H25" s="7" t="str">
        <f>IF(OR($B7=0,H$17=0),"",H7/H$17*$B7)</f>
        <v/>
      </c>
      <c r="I25" s="7" t="str">
        <f>IF(OR($B7=0,I$17=0),"",I7/I$17*$B7)</f>
        <v/>
      </c>
      <c r="J25" s="7" t="str">
        <f>IF(OR($B7=0,J$17=0),"",J7/J$17*$B7)</f>
        <v/>
      </c>
      <c r="K25" s="7" t="str">
        <f>IF(OR($B7=0,K$17=0),"",K7/K$17*$B7)</f>
        <v/>
      </c>
      <c r="L25" s="7" t="str">
        <f>IF(OR($B7=0,L$17=0),"",L7/L$17*$B7)</f>
        <v/>
      </c>
      <c r="M25" s="7" t="str">
        <f>IF(OR($B7=0,M$17=0),"",M7/M$17*$B7)</f>
        <v/>
      </c>
      <c r="N25" s="7" t="str">
        <f>IF(OR($B7=0,N$17=0),"",N7/N$17*$B7)</f>
        <v/>
      </c>
      <c r="O25" s="7" t="str">
        <f>IF(OR($B7=0,O$17=0),"",O7/O$17*$B7)</f>
        <v/>
      </c>
      <c r="S25" s="5" t="s">
        <v>4</v>
      </c>
      <c r="T25" s="7" t="str">
        <f>IF(OR(T$19=0,F9=""),"",F9*T$19)</f>
        <v/>
      </c>
      <c r="U25" s="7" t="str">
        <f>IF(OR(U$19=0,G9=""),"",G9*U$19)</f>
        <v/>
      </c>
      <c r="V25" s="7" t="str">
        <f>IF(OR(V$19=0,H9=""),"",H9*V$19)</f>
        <v/>
      </c>
      <c r="W25" s="7" t="str">
        <f>IF(OR(W$19=0,I9=""),"",I9*W$19)</f>
        <v/>
      </c>
      <c r="X25" s="7" t="str">
        <f>IF(OR(X$19=0,J9=""),"",J9*X$19)</f>
        <v/>
      </c>
      <c r="Y25" s="7" t="str">
        <f>IF(OR(Y$19=0,K9=""),"",K9*Y$19)</f>
        <v/>
      </c>
      <c r="Z25" s="7" t="str">
        <f>IF(OR(Z$19=0,L9=""),"",L9*Z$19)</f>
        <v/>
      </c>
      <c r="AA25" s="7" t="str">
        <f>IF(OR(AA$19=0,M9=""),"",M9*AA$19)</f>
        <v/>
      </c>
      <c r="AB25" s="7" t="str">
        <f>IF(OR(AB$19=0,N9=""),"",N9*AB$19)</f>
        <v/>
      </c>
      <c r="AC25" s="7" t="str">
        <f>IF(OR(AC$19=0,O9=""),"",O9*AC$19)</f>
        <v/>
      </c>
    </row>
    <row r="26" spans="5:29" x14ac:dyDescent="0.25">
      <c r="E26" s="6" t="s">
        <v>13</v>
      </c>
      <c r="F26" s="7" t="str">
        <f>IF(OR($B8=0,F$17=0),"",F8/F$17*$B8)</f>
        <v/>
      </c>
      <c r="G26" s="7" t="str">
        <f>IF(OR($B8=0,G$17=0),"",G8/G$17*$B8)</f>
        <v/>
      </c>
      <c r="H26" s="7" t="str">
        <f>IF(OR($B8=0,H$17=0),"",H8/H$17*$B8)</f>
        <v/>
      </c>
      <c r="I26" s="7" t="str">
        <f>IF(OR($B8=0,I$17=0),"",I8/I$17*$B8)</f>
        <v/>
      </c>
      <c r="J26" s="7" t="str">
        <f>IF(OR($B8=0,J$17=0),"",J8/J$17*$B8)</f>
        <v/>
      </c>
      <c r="K26" s="7" t="str">
        <f>IF(OR($B8=0,K$17=0),"",K8/K$17*$B8)</f>
        <v/>
      </c>
      <c r="L26" s="7" t="str">
        <f>IF(OR($B8=0,L$17=0),"",L8/L$17*$B8)</f>
        <v/>
      </c>
      <c r="M26" s="7" t="str">
        <f>IF(OR($B8=0,M$17=0),"",M8/M$17*$B8)</f>
        <v/>
      </c>
      <c r="N26" s="7" t="str">
        <f>IF(OR($B8=0,N$17=0),"",N8/N$17*$B8)</f>
        <v/>
      </c>
      <c r="O26" s="7" t="str">
        <f>IF(OR($B8=0,O$17=0),"",O8/O$17*$B8)</f>
        <v/>
      </c>
      <c r="S26" s="5" t="s">
        <v>5</v>
      </c>
      <c r="T26" s="7" t="str">
        <f>IF(OR(T$19=0,F10=""),"",F10*T$19)</f>
        <v/>
      </c>
      <c r="U26" s="7" t="str">
        <f>IF(OR(U$19=0,G10=""),"",G10*U$19)</f>
        <v/>
      </c>
      <c r="V26" s="7" t="str">
        <f>IF(OR(V$19=0,H10=""),"",H10*V$19)</f>
        <v/>
      </c>
      <c r="W26" s="7" t="str">
        <f>IF(OR(W$19=0,I10=""),"",I10*W$19)</f>
        <v/>
      </c>
      <c r="X26" s="7" t="str">
        <f>IF(OR(X$19=0,J10=""),"",J10*X$19)</f>
        <v/>
      </c>
      <c r="Y26" s="7" t="str">
        <f>IF(OR(Y$19=0,K10=""),"",K10*Y$19)</f>
        <v/>
      </c>
      <c r="Z26" s="7" t="str">
        <f>IF(OR(Z$19=0,L10=""),"",L10*Z$19)</f>
        <v/>
      </c>
      <c r="AA26" s="7" t="str">
        <f>IF(OR(AA$19=0,M10=""),"",M10*AA$19)</f>
        <v/>
      </c>
      <c r="AB26" s="7" t="str">
        <f>IF(OR(AB$19=0,N10=""),"",N10*AB$19)</f>
        <v/>
      </c>
      <c r="AC26" s="7" t="str">
        <f>IF(OR(AC$19=0,O10=""),"",O10*AC$19)</f>
        <v/>
      </c>
    </row>
    <row r="27" spans="5:29" x14ac:dyDescent="0.25">
      <c r="E27" s="5" t="s">
        <v>14</v>
      </c>
      <c r="F27" s="7" t="str">
        <f>IF(OR($B9=0,F$17=0),"",F9/F$17*$B9)</f>
        <v/>
      </c>
      <c r="G27" s="7" t="str">
        <f>IF(OR($B9=0,G$17=0),"",G9/G$17*$B9)</f>
        <v/>
      </c>
      <c r="H27" s="7" t="str">
        <f>IF(OR($B9=0,H$17=0),"",H9/H$17*$B9)</f>
        <v/>
      </c>
      <c r="I27" s="7" t="str">
        <f>IF(OR($B9=0,I$17=0),"",I9/I$17*$B9)</f>
        <v/>
      </c>
      <c r="J27" s="7" t="str">
        <f>IF(OR($B9=0,J$17=0),"",J9/J$17*$B9)</f>
        <v/>
      </c>
      <c r="K27" s="7" t="str">
        <f>IF(OR($B9=0,K$17=0),"",K9/K$17*$B9)</f>
        <v/>
      </c>
      <c r="L27" s="7" t="str">
        <f>IF(OR($B9=0,L$17=0),"",L9/L$17*$B9)</f>
        <v/>
      </c>
      <c r="M27" s="7" t="str">
        <f>IF(OR($B9=0,M$17=0),"",M9/M$17*$B9)</f>
        <v/>
      </c>
      <c r="N27" s="7" t="str">
        <f>IF(OR($B9=0,N$17=0),"",N9/N$17*$B9)</f>
        <v/>
      </c>
      <c r="O27" s="7" t="str">
        <f>IF(OR($B9=0,O$17=0),"",O9/O$17*$B9)</f>
        <v/>
      </c>
      <c r="S27" s="5" t="s">
        <v>6</v>
      </c>
      <c r="T27" s="7" t="str">
        <f>IF(OR(T$19=0,F11=""),"",F11*T$19)</f>
        <v/>
      </c>
      <c r="U27" s="7" t="str">
        <f>IF(OR(U$19=0,G11=""),"",G11*U$19)</f>
        <v/>
      </c>
      <c r="V27" s="7" t="str">
        <f>IF(OR(V$19=0,H11=""),"",H11*V$19)</f>
        <v/>
      </c>
      <c r="W27" s="7" t="str">
        <f>IF(OR(W$19=0,I11=""),"",I11*W$19)</f>
        <v/>
      </c>
      <c r="X27" s="7" t="str">
        <f>IF(OR(X$19=0,J11=""),"",J11*X$19)</f>
        <v/>
      </c>
      <c r="Y27" s="7" t="str">
        <f>IF(OR(Y$19=0,K11=""),"",K11*Y$19)</f>
        <v/>
      </c>
      <c r="Z27" s="7" t="str">
        <f>IF(OR(Z$19=0,L11=""),"",L11*Z$19)</f>
        <v/>
      </c>
      <c r="AA27" s="7" t="str">
        <f>IF(OR(AA$19=0,M11=""),"",M11*AA$19)</f>
        <v/>
      </c>
      <c r="AB27" s="7" t="str">
        <f>IF(OR(AB$19=0,N11=""),"",N11*AB$19)</f>
        <v/>
      </c>
      <c r="AC27" s="7" t="str">
        <f>IF(OR(AC$19=0,O11=""),"",O11*AC$19)</f>
        <v/>
      </c>
    </row>
    <row r="28" spans="5:29" x14ac:dyDescent="0.25">
      <c r="E28" s="5" t="s">
        <v>15</v>
      </c>
      <c r="F28" s="7" t="str">
        <f>IF(OR($B10=0,F$17=0),"",F10/F$17*$B10)</f>
        <v/>
      </c>
      <c r="G28" s="7" t="str">
        <f>IF(OR($B10=0,G$17=0),"",G10/G$17*$B10)</f>
        <v/>
      </c>
      <c r="H28" s="7" t="str">
        <f>IF(OR($B10=0,H$17=0),"",H10/H$17*$B10)</f>
        <v/>
      </c>
      <c r="I28" s="7" t="str">
        <f>IF(OR($B10=0,I$17=0),"",I10/I$17*$B10)</f>
        <v/>
      </c>
      <c r="J28" s="7" t="str">
        <f>IF(OR($B10=0,J$17=0),"",J10/J$17*$B10)</f>
        <v/>
      </c>
      <c r="K28" s="7" t="str">
        <f>IF(OR($B10=0,K$17=0),"",K10/K$17*$B10)</f>
        <v/>
      </c>
      <c r="L28" s="7" t="str">
        <f>IF(OR($B10=0,L$17=0),"",L10/L$17*$B10)</f>
        <v/>
      </c>
      <c r="M28" s="7" t="str">
        <f>IF(OR($B10=0,M$17=0),"",M10/M$17*$B10)</f>
        <v/>
      </c>
      <c r="N28" s="7" t="str">
        <f>IF(OR($B10=0,N$17=0),"",N10/N$17*$B10)</f>
        <v/>
      </c>
      <c r="O28" s="7" t="str">
        <f>IF(OR($B10=0,O$17=0),"",O10/O$17*$B10)</f>
        <v/>
      </c>
      <c r="S28" s="5" t="s">
        <v>7</v>
      </c>
      <c r="T28" s="7" t="str">
        <f>IF(OR(T$19=0,F12=""),"",F12*T$19)</f>
        <v/>
      </c>
      <c r="U28" s="7" t="str">
        <f>IF(OR(U$19=0,G12=""),"",G12*U$19)</f>
        <v/>
      </c>
      <c r="V28" s="7" t="str">
        <f>IF(OR(V$19=0,H12=""),"",H12*V$19)</f>
        <v/>
      </c>
      <c r="W28" s="7" t="str">
        <f>IF(OR(W$19=0,I12=""),"",I12*W$19)</f>
        <v/>
      </c>
      <c r="X28" s="7" t="str">
        <f>IF(OR(X$19=0,J12=""),"",J12*X$19)</f>
        <v/>
      </c>
      <c r="Y28" s="7" t="str">
        <f>IF(OR(Y$19=0,K12=""),"",K12*Y$19)</f>
        <v/>
      </c>
      <c r="Z28" s="7" t="str">
        <f>IF(OR(Z$19=0,L12=""),"",L12*Z$19)</f>
        <v/>
      </c>
      <c r="AA28" s="7" t="str">
        <f>IF(OR(AA$19=0,M12=""),"",M12*AA$19)</f>
        <v/>
      </c>
      <c r="AB28" s="7" t="str">
        <f>IF(OR(AB$19=0,N12=""),"",N12*AB$19)</f>
        <v/>
      </c>
      <c r="AC28" s="7" t="str">
        <f>IF(OR(AC$19=0,O12=""),"",O12*AC$19)</f>
        <v/>
      </c>
    </row>
    <row r="29" spans="5:29" x14ac:dyDescent="0.25">
      <c r="E29" s="5" t="s">
        <v>16</v>
      </c>
      <c r="F29" s="7" t="str">
        <f>IF(OR($B11=0,F$17=0),"",F11/F$17*$B11)</f>
        <v/>
      </c>
      <c r="G29" s="7" t="str">
        <f>IF(OR($B11=0,G$17=0),"",G11/G$17*$B11)</f>
        <v/>
      </c>
      <c r="H29" s="7" t="str">
        <f>IF(OR($B11=0,H$17=0),"",H11/H$17*$B11)</f>
        <v/>
      </c>
      <c r="I29" s="7" t="str">
        <f>IF(OR($B11=0,I$17=0),"",I11/I$17*$B11)</f>
        <v/>
      </c>
      <c r="J29" s="7" t="str">
        <f>IF(OR($B11=0,J$17=0),"",J11/J$17*$B11)</f>
        <v/>
      </c>
      <c r="K29" s="7" t="str">
        <f>IF(OR($B11=0,K$17=0),"",K11/K$17*$B11)</f>
        <v/>
      </c>
      <c r="L29" s="7" t="str">
        <f>IF(OR($B11=0,L$17=0),"",L11/L$17*$B11)</f>
        <v/>
      </c>
      <c r="M29" s="7" t="str">
        <f>IF(OR($B11=0,M$17=0),"",M11/M$17*$B11)</f>
        <v/>
      </c>
      <c r="N29" s="7" t="str">
        <f>IF(OR($B11=0,N$17=0),"",N11/N$17*$B11)</f>
        <v/>
      </c>
      <c r="O29" s="7" t="str">
        <f>IF(OR($B11=0,O$17=0),"",O11/O$17*$B11)</f>
        <v/>
      </c>
      <c r="S29" s="5" t="s">
        <v>8</v>
      </c>
      <c r="T29" s="7" t="str">
        <f>IF(OR(T$19=0,F13=""),"",F13*T$19)</f>
        <v/>
      </c>
      <c r="U29" s="7" t="str">
        <f>IF(OR(U$19=0,G13=""),"",G13*U$19)</f>
        <v/>
      </c>
      <c r="V29" s="7" t="str">
        <f>IF(OR(V$19=0,H13=""),"",H13*V$19)</f>
        <v/>
      </c>
      <c r="W29" s="7" t="str">
        <f>IF(OR(W$19=0,I13=""),"",I13*W$19)</f>
        <v/>
      </c>
      <c r="X29" s="7" t="str">
        <f>IF(OR(X$19=0,J13=""),"",J13*X$19)</f>
        <v/>
      </c>
      <c r="Y29" s="7" t="str">
        <f>IF(OR(Y$19=0,K13=""),"",K13*Y$19)</f>
        <v/>
      </c>
      <c r="Z29" s="7" t="str">
        <f>IF(OR(Z$19=0,L13=""),"",L13*Z$19)</f>
        <v/>
      </c>
      <c r="AA29" s="7" t="str">
        <f>IF(OR(AA$19=0,M13=""),"",M13*AA$19)</f>
        <v/>
      </c>
      <c r="AB29" s="7" t="str">
        <f>IF(OR(AB$19=0,N13=""),"",N13*AB$19)</f>
        <v/>
      </c>
      <c r="AC29" s="7" t="str">
        <f>IF(OR(AC$19=0,O13=""),"",O13*AC$19)</f>
        <v/>
      </c>
    </row>
    <row r="30" spans="5:29" x14ac:dyDescent="0.25">
      <c r="E30" s="5" t="s">
        <v>17</v>
      </c>
      <c r="F30" s="7" t="str">
        <f>IF(OR($B12=0,F$17=0),"",F12/F$17*$B12)</f>
        <v/>
      </c>
      <c r="G30" s="7" t="str">
        <f>IF(OR($B12=0,G$17=0),"",G12/G$17*$B12)</f>
        <v/>
      </c>
      <c r="H30" s="7" t="str">
        <f>IF(OR($B12=0,H$17=0),"",H12/H$17*$B12)</f>
        <v/>
      </c>
      <c r="I30" s="7" t="str">
        <f>IF(OR($B12=0,I$17=0),"",I12/I$17*$B12)</f>
        <v/>
      </c>
      <c r="J30" s="7" t="str">
        <f>IF(OR($B12=0,J$17=0),"",J12/J$17*$B12)</f>
        <v/>
      </c>
      <c r="K30" s="7" t="str">
        <f>IF(OR($B12=0,K$17=0),"",K12/K$17*$B12)</f>
        <v/>
      </c>
      <c r="L30" s="7" t="str">
        <f>IF(OR($B12=0,L$17=0),"",L12/L$17*$B12)</f>
        <v/>
      </c>
      <c r="M30" s="7" t="str">
        <f>IF(OR($B12=0,M$17=0),"",M12/M$17*$B12)</f>
        <v/>
      </c>
      <c r="N30" s="7" t="str">
        <f>IF(OR($B12=0,N$17=0),"",N12/N$17*$B12)</f>
        <v/>
      </c>
      <c r="O30" s="7" t="str">
        <f>IF(OR($B12=0,O$17=0),"",O12/O$17*$B12)</f>
        <v/>
      </c>
      <c r="S30" s="5" t="s">
        <v>9</v>
      </c>
      <c r="T30" s="7" t="str">
        <f>IF(OR(T$19=0,F14=""),"",F14*T$19)</f>
        <v/>
      </c>
      <c r="U30" s="7" t="str">
        <f>IF(OR(U$19=0,G14=""),"",G14*U$19)</f>
        <v/>
      </c>
      <c r="V30" s="7" t="str">
        <f>IF(OR(V$19=0,H14=""),"",H14*V$19)</f>
        <v/>
      </c>
      <c r="W30" s="7" t="str">
        <f>IF(OR(W$19=0,I14=""),"",I14*W$19)</f>
        <v/>
      </c>
      <c r="X30" s="7" t="str">
        <f>IF(OR(X$19=0,J14=""),"",J14*X$19)</f>
        <v/>
      </c>
      <c r="Y30" s="7" t="str">
        <f>IF(OR(Y$19=0,K14=""),"",K14*Y$19)</f>
        <v/>
      </c>
      <c r="Z30" s="7" t="str">
        <f>IF(OR(Z$19=0,L14=""),"",L14*Z$19)</f>
        <v/>
      </c>
      <c r="AA30" s="7" t="str">
        <f>IF(OR(AA$19=0,M14=""),"",M14*AA$19)</f>
        <v/>
      </c>
      <c r="AB30" s="7" t="str">
        <f>IF(OR(AB$19=0,N14=""),"",N14*AB$19)</f>
        <v/>
      </c>
      <c r="AC30" s="7" t="str">
        <f>IF(OR(AC$19=0,O14=""),"",O14*AC$19)</f>
        <v/>
      </c>
    </row>
    <row r="31" spans="5:29" x14ac:dyDescent="0.25">
      <c r="E31" s="5" t="s">
        <v>18</v>
      </c>
      <c r="F31" s="7" t="str">
        <f>IF(OR($B13=0,F$17=0),"",F13/F$17*$B13)</f>
        <v/>
      </c>
      <c r="G31" s="7" t="str">
        <f>IF(OR($B13=0,G$17=0),"",G13/G$17*$B13)</f>
        <v/>
      </c>
      <c r="H31" s="7" t="str">
        <f>IF(OR($B13=0,H$17=0),"",H13/H$17*$B13)</f>
        <v/>
      </c>
      <c r="I31" s="7" t="str">
        <f>IF(OR($B13=0,I$17=0),"",I13/I$17*$B13)</f>
        <v/>
      </c>
      <c r="J31" s="7" t="str">
        <f>IF(OR($B13=0,J$17=0),"",J13/J$17*$B13)</f>
        <v/>
      </c>
      <c r="K31" s="7" t="str">
        <f>IF(OR($B13=0,K$17=0),"",K13/K$17*$B13)</f>
        <v/>
      </c>
      <c r="L31" s="7" t="str">
        <f>IF(OR($B13=0,L$17=0),"",L13/L$17*$B13)</f>
        <v/>
      </c>
      <c r="M31" s="7" t="str">
        <f>IF(OR($B13=0,M$17=0),"",M13/M$17*$B13)</f>
        <v/>
      </c>
      <c r="N31" s="7" t="str">
        <f>IF(OR($B13=0,N$17=0),"",N13/N$17*$B13)</f>
        <v/>
      </c>
      <c r="O31" s="7" t="str">
        <f>IF(OR($B13=0,O$17=0),"",O13/O$17*$B13)</f>
        <v/>
      </c>
    </row>
    <row r="32" spans="5:29" x14ac:dyDescent="0.25">
      <c r="E32" s="5" t="s">
        <v>19</v>
      </c>
      <c r="F32" s="7" t="str">
        <f>IF(OR($B14=0,F$17=0),"",F14/F$17*$B14)</f>
        <v/>
      </c>
      <c r="G32" s="7" t="str">
        <f>IF(OR($B14=0,G$17=0),"",G14/G$17*$B14)</f>
        <v/>
      </c>
      <c r="H32" s="7" t="str">
        <f>IF(OR($B14=0,H$17=0),"",H14/H$17*$B14)</f>
        <v/>
      </c>
      <c r="I32" s="7" t="str">
        <f>IF(OR($B14=0,I$17=0),"",I14/I$17*$B14)</f>
        <v/>
      </c>
      <c r="J32" s="7" t="str">
        <f>IF(OR($B14=0,J$17=0),"",J14/J$17*$B14)</f>
        <v/>
      </c>
      <c r="K32" s="7" t="str">
        <f>IF(OR($B14=0,K$17=0),"",K14/K$17*$B14)</f>
        <v/>
      </c>
      <c r="L32" s="7" t="str">
        <f>IF(OR($B14=0,L$17=0),"",L14/L$17*$B14)</f>
        <v/>
      </c>
      <c r="M32" s="7" t="str">
        <f>IF(OR($B14=0,M$17=0),"",M14/M$17*$B14)</f>
        <v/>
      </c>
      <c r="N32" s="7" t="str">
        <f>IF(OR($B14=0,N$17=0),"",N14/N$17*$B14)</f>
        <v/>
      </c>
      <c r="O32" s="7" t="str">
        <f>IF(OR($B14=0,O$17=0),"",O14/O$17*$B14)</f>
        <v/>
      </c>
    </row>
    <row r="33" spans="5:15" x14ac:dyDescent="0.25">
      <c r="E33" s="5" t="s">
        <v>22</v>
      </c>
      <c r="F33" s="3">
        <f>IF(SUM(F23:F32)=0,1,SUM(F23:F32))</f>
        <v>1</v>
      </c>
      <c r="G33" s="3">
        <f t="shared" ref="G33:O33" si="3">IF(SUM(G23:G32)=0,1,SUM(G23:G32))</f>
        <v>1</v>
      </c>
      <c r="H33" s="3">
        <f t="shared" si="3"/>
        <v>1</v>
      </c>
      <c r="I33" s="3">
        <f t="shared" si="3"/>
        <v>1</v>
      </c>
      <c r="J33" s="3">
        <f t="shared" si="3"/>
        <v>1</v>
      </c>
      <c r="K33" s="3">
        <f t="shared" si="3"/>
        <v>1</v>
      </c>
      <c r="L33" s="3">
        <f t="shared" si="3"/>
        <v>1</v>
      </c>
      <c r="M33" s="3">
        <f t="shared" si="3"/>
        <v>1</v>
      </c>
      <c r="N33" s="3">
        <f t="shared" si="3"/>
        <v>1</v>
      </c>
      <c r="O33" s="3">
        <f t="shared" si="3"/>
        <v>1</v>
      </c>
    </row>
    <row r="47" spans="5:15" x14ac:dyDescent="0.25">
      <c r="E47" t="s">
        <v>33</v>
      </c>
    </row>
    <row r="48" spans="5:15" x14ac:dyDescent="0.25">
      <c r="E48" s="5" t="s">
        <v>36</v>
      </c>
      <c r="F48" s="7">
        <f>SUMPRODUCT(B5:B14,C5:C14)</f>
        <v>0.96415118030321478</v>
      </c>
    </row>
    <row r="49" spans="5:5" x14ac:dyDescent="0.25">
      <c r="E49" s="8" t="s">
        <v>34</v>
      </c>
    </row>
  </sheetData>
  <mergeCells count="4">
    <mergeCell ref="A3:C3"/>
    <mergeCell ref="E3:P3"/>
    <mergeCell ref="E16:O16"/>
    <mergeCell ref="E21:O21"/>
  </mergeCells>
  <conditionalFormatting sqref="P5:P14">
    <cfRule type="cellIs" dxfId="11" priority="3" operator="equal">
      <formula>1</formula>
    </cfRule>
  </conditionalFormatting>
  <conditionalFormatting sqref="F33:O33">
    <cfRule type="cellIs" dxfId="10" priority="2" operator="equal">
      <formula>1</formula>
    </cfRule>
  </conditionalFormatting>
  <conditionalFormatting sqref="B15">
    <cfRule type="cellIs" dxfId="9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49"/>
  <sheetViews>
    <sheetView workbookViewId="0">
      <selection activeCell="T21" sqref="T21"/>
    </sheetView>
  </sheetViews>
  <sheetFormatPr defaultColWidth="11.42578125" defaultRowHeight="15" x14ac:dyDescent="0.25"/>
  <cols>
    <col min="1" max="1" width="4.42578125" customWidth="1"/>
    <col min="3" max="3" width="16.42578125" customWidth="1"/>
    <col min="4" max="4" width="5.85546875" customWidth="1"/>
    <col min="6" max="6" width="11.85546875" bestFit="1" customWidth="1"/>
    <col min="16" max="16" width="6" bestFit="1" customWidth="1"/>
    <col min="17" max="17" width="6" customWidth="1"/>
  </cols>
  <sheetData>
    <row r="3" spans="1:16" ht="23.25" x14ac:dyDescent="0.35">
      <c r="A3" s="14" t="s">
        <v>64</v>
      </c>
      <c r="B3" s="14"/>
      <c r="C3" s="14"/>
      <c r="E3" s="15" t="s">
        <v>49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x14ac:dyDescent="0.25">
      <c r="A4" s="5" t="s">
        <v>28</v>
      </c>
      <c r="B4" s="9" t="s">
        <v>27</v>
      </c>
      <c r="C4" s="7" t="s">
        <v>35</v>
      </c>
      <c r="E4" s="9" t="s">
        <v>21</v>
      </c>
      <c r="F4" s="5" t="s">
        <v>0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22</v>
      </c>
    </row>
    <row r="5" spans="1:16" x14ac:dyDescent="0.25">
      <c r="A5" s="5" t="s">
        <v>10</v>
      </c>
      <c r="B5" s="1">
        <v>0.441</v>
      </c>
      <c r="C5" s="7">
        <f>IF(B5&lt;&gt;"",LOG(1/B5,2),"")</f>
        <v>1.1811494391045665</v>
      </c>
      <c r="E5" s="6" t="s">
        <v>10</v>
      </c>
      <c r="F5" s="1">
        <v>0.4</v>
      </c>
      <c r="G5" s="2">
        <v>0.6</v>
      </c>
      <c r="H5" s="1"/>
      <c r="I5" s="1"/>
      <c r="J5" s="1"/>
      <c r="K5" s="1"/>
      <c r="L5" s="1"/>
      <c r="M5" s="1"/>
      <c r="N5" s="1"/>
      <c r="O5" s="1"/>
      <c r="P5" s="3">
        <f>IF(SUM(F5:O5)=0,1,SUM(F5:O5))</f>
        <v>1</v>
      </c>
    </row>
    <row r="6" spans="1:16" x14ac:dyDescent="0.25">
      <c r="A6" s="5" t="s">
        <v>11</v>
      </c>
      <c r="B6" s="1">
        <v>0.55900000000000005</v>
      </c>
      <c r="C6" s="7">
        <f>IF(B6&lt;&gt;"",LOG(1/B6,2),"")</f>
        <v>0.83907981181889668</v>
      </c>
      <c r="E6" s="5" t="s">
        <v>11</v>
      </c>
      <c r="F6" s="1">
        <v>0.26315789473684209</v>
      </c>
      <c r="G6" s="1">
        <v>0.73684210526315785</v>
      </c>
      <c r="H6" s="1"/>
      <c r="I6" s="1"/>
      <c r="J6" s="1"/>
      <c r="K6" s="1"/>
      <c r="L6" s="1"/>
      <c r="M6" s="1"/>
      <c r="N6" s="1"/>
      <c r="O6" s="1"/>
      <c r="P6" s="3">
        <f>IF(SUM(F6:O6)=0,1,SUM(F6:O6))</f>
        <v>1</v>
      </c>
    </row>
    <row r="7" spans="1:16" x14ac:dyDescent="0.25">
      <c r="A7" s="5" t="s">
        <v>12</v>
      </c>
      <c r="B7" s="1"/>
      <c r="C7" s="7" t="str">
        <f>IF(B7&lt;&gt;"",LOG(1/B7,2),"")</f>
        <v/>
      </c>
      <c r="E7" s="5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3">
        <f>IF(SUM(F7:O7)=0,1,SUM(F7:O7))</f>
        <v>1</v>
      </c>
    </row>
    <row r="8" spans="1:16" x14ac:dyDescent="0.25">
      <c r="A8" s="5" t="s">
        <v>13</v>
      </c>
      <c r="B8" s="1"/>
      <c r="C8" s="7" t="str">
        <f t="shared" ref="C8:C14" si="0">IF(B8&lt;&gt;"",LOG(1/B8,2),"")</f>
        <v/>
      </c>
      <c r="E8" s="6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3">
        <f>IF(SUM(F8:O8)=0,1,SUM(F8:O8))</f>
        <v>1</v>
      </c>
    </row>
    <row r="9" spans="1:16" x14ac:dyDescent="0.25">
      <c r="A9" s="5" t="s">
        <v>14</v>
      </c>
      <c r="B9" s="1"/>
      <c r="C9" s="7" t="str">
        <f t="shared" si="0"/>
        <v/>
      </c>
      <c r="E9" s="5" t="s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3">
        <f t="shared" ref="P9:P13" si="1">IF(SUM(F9:O9)=0,1,SUM(F9:O9))</f>
        <v>1</v>
      </c>
    </row>
    <row r="10" spans="1:16" x14ac:dyDescent="0.25">
      <c r="A10" s="5" t="s">
        <v>15</v>
      </c>
      <c r="B10" s="1"/>
      <c r="C10" s="7" t="str">
        <f t="shared" si="0"/>
        <v/>
      </c>
      <c r="E10" s="5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3">
        <f t="shared" si="1"/>
        <v>1</v>
      </c>
    </row>
    <row r="11" spans="1:16" x14ac:dyDescent="0.25">
      <c r="A11" s="5" t="s">
        <v>16</v>
      </c>
      <c r="B11" s="1"/>
      <c r="C11" s="7" t="str">
        <f t="shared" si="0"/>
        <v/>
      </c>
      <c r="E11" s="5" t="s">
        <v>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3">
        <f t="shared" si="1"/>
        <v>1</v>
      </c>
    </row>
    <row r="12" spans="1:16" x14ac:dyDescent="0.25">
      <c r="A12" s="5" t="s">
        <v>17</v>
      </c>
      <c r="B12" s="1"/>
      <c r="C12" s="7" t="str">
        <f t="shared" si="0"/>
        <v/>
      </c>
      <c r="E12" s="5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3">
        <f t="shared" si="1"/>
        <v>1</v>
      </c>
    </row>
    <row r="13" spans="1:16" x14ac:dyDescent="0.25">
      <c r="A13" s="5" t="s">
        <v>18</v>
      </c>
      <c r="B13" s="1"/>
      <c r="C13" s="7" t="str">
        <f t="shared" si="0"/>
        <v/>
      </c>
      <c r="E13" s="5" t="s">
        <v>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3">
        <f t="shared" si="1"/>
        <v>1</v>
      </c>
    </row>
    <row r="14" spans="1:16" x14ac:dyDescent="0.25">
      <c r="A14" s="5" t="s">
        <v>19</v>
      </c>
      <c r="B14" s="1"/>
      <c r="C14" s="7" t="str">
        <f t="shared" si="0"/>
        <v/>
      </c>
      <c r="E14" s="5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3">
        <f>IF(SUM(F14:O14)=0,1,SUM(F14:O14))</f>
        <v>1</v>
      </c>
    </row>
    <row r="15" spans="1:16" x14ac:dyDescent="0.25">
      <c r="A15" s="23" t="s">
        <v>66</v>
      </c>
      <c r="B15" s="3">
        <f>SUM(B5:B14)</f>
        <v>1</v>
      </c>
    </row>
    <row r="16" spans="1:16" ht="18.75" x14ac:dyDescent="0.3">
      <c r="E16" s="20" t="s">
        <v>63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5:29" x14ac:dyDescent="0.25">
      <c r="E17" s="5" t="s">
        <v>31</v>
      </c>
      <c r="F17" s="5">
        <f>SUMPRODUCT(F5:F14,$B$5:$B$14)</f>
        <v>0.32350526315789474</v>
      </c>
      <c r="G17" s="5">
        <f>SUMPRODUCT(G5:G14,$B$5:$B$14)</f>
        <v>0.67649473684210526</v>
      </c>
      <c r="H17" s="5">
        <f>SUMPRODUCT(H5:H14,$B$5:$B$14)</f>
        <v>0</v>
      </c>
      <c r="I17" s="5">
        <f>SUMPRODUCT(I5:I14,$B$5:$B$14)</f>
        <v>0</v>
      </c>
      <c r="J17" s="5">
        <f>SUMPRODUCT(J5:J14,$B$5:$B$14)</f>
        <v>0</v>
      </c>
      <c r="K17" s="5">
        <f>SUMPRODUCT(K5:K14,$B$5:$B$14)</f>
        <v>0</v>
      </c>
      <c r="L17" s="5">
        <f>SUMPRODUCT(L5:L14,$B$5:$B$14)</f>
        <v>0</v>
      </c>
      <c r="M17" s="5">
        <f>SUMPRODUCT(M5:M14,$B$5:$B$14)</f>
        <v>0</v>
      </c>
      <c r="N17" s="5">
        <f>SUMPRODUCT(N5:N14,$B$5:$B$14)</f>
        <v>0</v>
      </c>
      <c r="O17" s="5">
        <f>SUMPRODUCT(O5:O14,$B$5:$B$14)</f>
        <v>0</v>
      </c>
    </row>
    <row r="19" spans="5:29" x14ac:dyDescent="0.25">
      <c r="S19" s="7" t="s">
        <v>30</v>
      </c>
      <c r="T19" s="7">
        <f t="array" ref="T19:AC19">TRANSPOSE(B5:B14)</f>
        <v>0.441</v>
      </c>
      <c r="U19" s="7">
        <v>0.55900000000000005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r="20" spans="5:29" x14ac:dyDescent="0.25">
      <c r="S20" s="9" t="s">
        <v>32</v>
      </c>
      <c r="T20" s="5" t="s">
        <v>10</v>
      </c>
      <c r="U20" s="5" t="s">
        <v>11</v>
      </c>
      <c r="V20" s="5" t="s">
        <v>12</v>
      </c>
      <c r="W20" s="5" t="s">
        <v>13</v>
      </c>
      <c r="X20" s="5" t="s">
        <v>14</v>
      </c>
      <c r="Y20" s="5" t="s">
        <v>15</v>
      </c>
      <c r="Z20" s="5" t="s">
        <v>16</v>
      </c>
      <c r="AA20" s="5" t="s">
        <v>17</v>
      </c>
      <c r="AB20" s="5" t="s">
        <v>18</v>
      </c>
      <c r="AC20" s="5" t="s">
        <v>19</v>
      </c>
    </row>
    <row r="21" spans="5:29" ht="18.75" x14ac:dyDescent="0.3">
      <c r="E21" s="22" t="s">
        <v>65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S21" s="6" t="s">
        <v>0</v>
      </c>
      <c r="T21" s="7">
        <f t="shared" ref="T21:AC21" si="2">IF(OR(T$19=0,F5=""),"",F5*T$19)</f>
        <v>0.1764</v>
      </c>
      <c r="U21" s="7">
        <f>IF(OR(U$19=0,G5=""),"",G5*U$19)</f>
        <v>0.33540000000000003</v>
      </c>
      <c r="V21" s="7" t="str">
        <f>IF(OR(V$19=0,H5=""),"",H5*V$19)</f>
        <v/>
      </c>
      <c r="W21" s="7" t="str">
        <f t="shared" si="2"/>
        <v/>
      </c>
      <c r="X21" s="7" t="str">
        <f t="shared" si="2"/>
        <v/>
      </c>
      <c r="Y21" s="7" t="str">
        <f t="shared" si="2"/>
        <v/>
      </c>
      <c r="Z21" s="7" t="str">
        <f t="shared" si="2"/>
        <v/>
      </c>
      <c r="AA21" s="7" t="str">
        <f t="shared" si="2"/>
        <v/>
      </c>
      <c r="AB21" s="7" t="str">
        <f t="shared" si="2"/>
        <v/>
      </c>
      <c r="AC21" s="7" t="str">
        <f t="shared" si="2"/>
        <v/>
      </c>
    </row>
    <row r="22" spans="5:29" x14ac:dyDescent="0.25">
      <c r="E22" s="9" t="s">
        <v>29</v>
      </c>
      <c r="F22" s="5" t="s">
        <v>0</v>
      </c>
      <c r="G22" s="5" t="s">
        <v>1</v>
      </c>
      <c r="H22" s="5" t="s">
        <v>2</v>
      </c>
      <c r="I22" s="5" t="s">
        <v>3</v>
      </c>
      <c r="J22" s="5" t="s">
        <v>4</v>
      </c>
      <c r="K22" s="5" t="s">
        <v>5</v>
      </c>
      <c r="L22" s="5" t="s">
        <v>6</v>
      </c>
      <c r="M22" s="5" t="s">
        <v>7</v>
      </c>
      <c r="N22" s="5" t="s">
        <v>8</v>
      </c>
      <c r="O22" s="5" t="s">
        <v>9</v>
      </c>
      <c r="S22" s="5" t="s">
        <v>1</v>
      </c>
      <c r="T22" s="7">
        <f>IF(OR(T$19=0,F6=""),"",F6*T$19)</f>
        <v>0.11605263157894737</v>
      </c>
      <c r="U22" s="7">
        <f>IF(OR(U$19=0,G6=""),"",G6*U$19)</f>
        <v>0.41189473684210526</v>
      </c>
      <c r="V22" s="7" t="str">
        <f>IF(OR(V$19=0,H6=""),"",H6*V$19)</f>
        <v/>
      </c>
      <c r="W22" s="7" t="str">
        <f>IF(OR(W$19=0,I6=""),"",I6*W$19)</f>
        <v/>
      </c>
      <c r="X22" s="7" t="str">
        <f>IF(OR(X$19=0,J6=""),"",J6*X$19)</f>
        <v/>
      </c>
      <c r="Y22" s="7" t="str">
        <f>IF(OR(Y$19=0,K6=""),"",K6*Y$19)</f>
        <v/>
      </c>
      <c r="Z22" s="7" t="str">
        <f>IF(OR(Z$19=0,L6=""),"",L6*Z$19)</f>
        <v/>
      </c>
      <c r="AA22" s="7" t="str">
        <f>IF(OR(AA$19=0,M6=""),"",M6*AA$19)</f>
        <v/>
      </c>
      <c r="AB22" s="7" t="str">
        <f>IF(OR(AB$19=0,N6=""),"",N6*AB$19)</f>
        <v/>
      </c>
      <c r="AC22" s="7" t="str">
        <f>IF(OR(AC$19=0,O6=""),"",O6*AC$19)</f>
        <v/>
      </c>
    </row>
    <row r="23" spans="5:29" x14ac:dyDescent="0.25">
      <c r="E23" s="6" t="s">
        <v>10</v>
      </c>
      <c r="F23" s="7">
        <f>IF(OR($B5=0,F$17=0),"",F5/F$17*$B5)</f>
        <v>0.5452770637425568</v>
      </c>
      <c r="G23" s="7">
        <f>IF(OR($B5=0,G$17=0),"",G5/G$17*$B5)</f>
        <v>0.39113386341357148</v>
      </c>
      <c r="H23" s="7" t="str">
        <f>IF(OR($B5=0,H$17=0),"",H5/H$17*$B5)</f>
        <v/>
      </c>
      <c r="I23" s="7" t="str">
        <f>IF(OR($B5=0,I$17=0),"",I5/I$17*$B5)</f>
        <v/>
      </c>
      <c r="J23" s="7" t="str">
        <f>IF(OR($B5=0,J$17=0),"",J5/J$17*$B5)</f>
        <v/>
      </c>
      <c r="K23" s="7" t="str">
        <f>IF(OR($B5=0,K$17=0),"",K5/K$17*$B5)</f>
        <v/>
      </c>
      <c r="L23" s="7" t="str">
        <f>IF(OR($B5=0,L$17=0),"",L5/L$17*$B5)</f>
        <v/>
      </c>
      <c r="M23" s="7" t="str">
        <f>IF(OR($B5=0,M$17=0),"",M5/M$17*$B5)</f>
        <v/>
      </c>
      <c r="N23" s="7" t="str">
        <f>IF(OR($B5=0,N$17=0),"",N5/N$17*$B5)</f>
        <v/>
      </c>
      <c r="O23" s="7" t="str">
        <f>IF(OR($B5=0,O$17=0),"",O5/O$17*$B5)</f>
        <v/>
      </c>
      <c r="S23" s="5" t="s">
        <v>2</v>
      </c>
      <c r="T23" s="7" t="str">
        <f>IF(OR(T$19=0,F7=""),"",F7*T$19)</f>
        <v/>
      </c>
      <c r="U23" s="7" t="str">
        <f>IF(OR(U$19=0,G7=""),"",G7*U$19)</f>
        <v/>
      </c>
      <c r="V23" s="7" t="str">
        <f>IF(OR(V$19=0,H7=""),"",H7*V$19)</f>
        <v/>
      </c>
      <c r="W23" s="7" t="str">
        <f>IF(OR(W$19=0,I7=""),"",I7*W$19)</f>
        <v/>
      </c>
      <c r="X23" s="7" t="str">
        <f>IF(OR(X$19=0,J7=""),"",J7*X$19)</f>
        <v/>
      </c>
      <c r="Y23" s="7" t="str">
        <f>IF(OR(Y$19=0,K7=""),"",K7*Y$19)</f>
        <v/>
      </c>
      <c r="Z23" s="7" t="str">
        <f>IF(OR(Z$19=0,L7=""),"",L7*Z$19)</f>
        <v/>
      </c>
      <c r="AA23" s="7" t="str">
        <f>IF(OR(AA$19=0,M7=""),"",M7*AA$19)</f>
        <v/>
      </c>
      <c r="AB23" s="7" t="str">
        <f>IF(OR(AB$19=0,N7=""),"",N7*AB$19)</f>
        <v/>
      </c>
      <c r="AC23" s="7" t="str">
        <f>IF(OR(AC$19=0,O7=""),"",O7*AC$19)</f>
        <v/>
      </c>
    </row>
    <row r="24" spans="5:29" x14ac:dyDescent="0.25">
      <c r="E24" s="5" t="s">
        <v>11</v>
      </c>
      <c r="F24" s="7">
        <f>IF(OR($B6=0,F$17=0),"",F6/F$17*$B6)</f>
        <v>0.45472293625744314</v>
      </c>
      <c r="G24" s="7">
        <f>IF(OR($B6=0,G$17=0),"",G6/G$17*$B6)</f>
        <v>0.60886613658642852</v>
      </c>
      <c r="H24" s="7" t="str">
        <f>IF(OR($B6=0,H$17=0),"",H6/H$17*$B6)</f>
        <v/>
      </c>
      <c r="I24" s="7" t="str">
        <f>IF(OR($B6=0,I$17=0),"",I6/I$17*$B6)</f>
        <v/>
      </c>
      <c r="J24" s="7" t="str">
        <f>IF(OR($B6=0,J$17=0),"",J6/J$17*$B6)</f>
        <v/>
      </c>
      <c r="K24" s="7" t="str">
        <f>IF(OR($B6=0,K$17=0),"",K6/K$17*$B6)</f>
        <v/>
      </c>
      <c r="L24" s="7" t="str">
        <f>IF(OR($B6=0,L$17=0),"",L6/L$17*$B6)</f>
        <v/>
      </c>
      <c r="M24" s="7" t="str">
        <f>IF(OR($B6=0,M$17=0),"",M6/M$17*$B6)</f>
        <v/>
      </c>
      <c r="N24" s="7" t="str">
        <f>IF(OR($B6=0,N$17=0),"",N6/N$17*$B6)</f>
        <v/>
      </c>
      <c r="O24" s="7" t="str">
        <f>IF(OR($B6=0,O$17=0),"",O6/O$17*$B6)</f>
        <v/>
      </c>
      <c r="S24" s="6" t="s">
        <v>3</v>
      </c>
      <c r="T24" s="7" t="str">
        <f>IF(OR(T$19=0,F8=""),"",F8*T$19)</f>
        <v/>
      </c>
      <c r="U24" s="7" t="str">
        <f>IF(OR(U$19=0,G8=""),"",G8*U$19)</f>
        <v/>
      </c>
      <c r="V24" s="7" t="str">
        <f>IF(OR(V$19=0,H8=""),"",H8*V$19)</f>
        <v/>
      </c>
      <c r="W24" s="7" t="str">
        <f>IF(OR(W$19=0,I8=""),"",I8*W$19)</f>
        <v/>
      </c>
      <c r="X24" s="7" t="str">
        <f>IF(OR(X$19=0,J8=""),"",J8*X$19)</f>
        <v/>
      </c>
      <c r="Y24" s="7" t="str">
        <f>IF(OR(Y$19=0,K8=""),"",K8*Y$19)</f>
        <v/>
      </c>
      <c r="Z24" s="7" t="str">
        <f>IF(OR(Z$19=0,L8=""),"",L8*Z$19)</f>
        <v/>
      </c>
      <c r="AA24" s="7" t="str">
        <f>IF(OR(AA$19=0,M8=""),"",M8*AA$19)</f>
        <v/>
      </c>
      <c r="AB24" s="7" t="str">
        <f>IF(OR(AB$19=0,N8=""),"",N8*AB$19)</f>
        <v/>
      </c>
      <c r="AC24" s="7" t="str">
        <f>IF(OR(AC$19=0,O8=""),"",O8*AC$19)</f>
        <v/>
      </c>
    </row>
    <row r="25" spans="5:29" x14ac:dyDescent="0.25">
      <c r="E25" s="5" t="s">
        <v>12</v>
      </c>
      <c r="F25" s="7" t="str">
        <f>IF(OR($B7=0,F$17=0),"",F7/F$17*$B7)</f>
        <v/>
      </c>
      <c r="G25" s="7" t="str">
        <f>IF(OR($B7=0,G$17=0),"",G7/G$17*$B7)</f>
        <v/>
      </c>
      <c r="H25" s="7" t="str">
        <f>IF(OR($B7=0,H$17=0),"",H7/H$17*$B7)</f>
        <v/>
      </c>
      <c r="I25" s="7" t="str">
        <f>IF(OR($B7=0,I$17=0),"",I7/I$17*$B7)</f>
        <v/>
      </c>
      <c r="J25" s="7" t="str">
        <f>IF(OR($B7=0,J$17=0),"",J7/J$17*$B7)</f>
        <v/>
      </c>
      <c r="K25" s="7" t="str">
        <f>IF(OR($B7=0,K$17=0),"",K7/K$17*$B7)</f>
        <v/>
      </c>
      <c r="L25" s="7" t="str">
        <f>IF(OR($B7=0,L$17=0),"",L7/L$17*$B7)</f>
        <v/>
      </c>
      <c r="M25" s="7" t="str">
        <f>IF(OR($B7=0,M$17=0),"",M7/M$17*$B7)</f>
        <v/>
      </c>
      <c r="N25" s="7" t="str">
        <f>IF(OR($B7=0,N$17=0),"",N7/N$17*$B7)</f>
        <v/>
      </c>
      <c r="O25" s="7" t="str">
        <f>IF(OR($B7=0,O$17=0),"",O7/O$17*$B7)</f>
        <v/>
      </c>
      <c r="S25" s="5" t="s">
        <v>4</v>
      </c>
      <c r="T25" s="7" t="str">
        <f>IF(OR(T$19=0,F9=""),"",F9*T$19)</f>
        <v/>
      </c>
      <c r="U25" s="7" t="str">
        <f>IF(OR(U$19=0,G9=""),"",G9*U$19)</f>
        <v/>
      </c>
      <c r="V25" s="7" t="str">
        <f>IF(OR(V$19=0,H9=""),"",H9*V$19)</f>
        <v/>
      </c>
      <c r="W25" s="7" t="str">
        <f>IF(OR(W$19=0,I9=""),"",I9*W$19)</f>
        <v/>
      </c>
      <c r="X25" s="7" t="str">
        <f>IF(OR(X$19=0,J9=""),"",J9*X$19)</f>
        <v/>
      </c>
      <c r="Y25" s="7" t="str">
        <f>IF(OR(Y$19=0,K9=""),"",K9*Y$19)</f>
        <v/>
      </c>
      <c r="Z25" s="7" t="str">
        <f>IF(OR(Z$19=0,L9=""),"",L9*Z$19)</f>
        <v/>
      </c>
      <c r="AA25" s="7" t="str">
        <f>IF(OR(AA$19=0,M9=""),"",M9*AA$19)</f>
        <v/>
      </c>
      <c r="AB25" s="7" t="str">
        <f>IF(OR(AB$19=0,N9=""),"",N9*AB$19)</f>
        <v/>
      </c>
      <c r="AC25" s="7" t="str">
        <f>IF(OR(AC$19=0,O9=""),"",O9*AC$19)</f>
        <v/>
      </c>
    </row>
    <row r="26" spans="5:29" x14ac:dyDescent="0.25">
      <c r="E26" s="6" t="s">
        <v>13</v>
      </c>
      <c r="F26" s="7" t="str">
        <f>IF(OR($B8=0,F$17=0),"",F8/F$17*$B8)</f>
        <v/>
      </c>
      <c r="G26" s="7" t="str">
        <f>IF(OR($B8=0,G$17=0),"",G8/G$17*$B8)</f>
        <v/>
      </c>
      <c r="H26" s="7" t="str">
        <f>IF(OR($B8=0,H$17=0),"",H8/H$17*$B8)</f>
        <v/>
      </c>
      <c r="I26" s="7" t="str">
        <f>IF(OR($B8=0,I$17=0),"",I8/I$17*$B8)</f>
        <v/>
      </c>
      <c r="J26" s="7" t="str">
        <f>IF(OR($B8=0,J$17=0),"",J8/J$17*$B8)</f>
        <v/>
      </c>
      <c r="K26" s="7" t="str">
        <f>IF(OR($B8=0,K$17=0),"",K8/K$17*$B8)</f>
        <v/>
      </c>
      <c r="L26" s="7" t="str">
        <f>IF(OR($B8=0,L$17=0),"",L8/L$17*$B8)</f>
        <v/>
      </c>
      <c r="M26" s="7" t="str">
        <f>IF(OR($B8=0,M$17=0),"",M8/M$17*$B8)</f>
        <v/>
      </c>
      <c r="N26" s="7" t="str">
        <f>IF(OR($B8=0,N$17=0),"",N8/N$17*$B8)</f>
        <v/>
      </c>
      <c r="O26" s="7" t="str">
        <f>IF(OR($B8=0,O$17=0),"",O8/O$17*$B8)</f>
        <v/>
      </c>
      <c r="S26" s="5" t="s">
        <v>5</v>
      </c>
      <c r="T26" s="7" t="str">
        <f>IF(OR(T$19=0,F10=""),"",F10*T$19)</f>
        <v/>
      </c>
      <c r="U26" s="7" t="str">
        <f>IF(OR(U$19=0,G10=""),"",G10*U$19)</f>
        <v/>
      </c>
      <c r="V26" s="7" t="str">
        <f>IF(OR(V$19=0,H10=""),"",H10*V$19)</f>
        <v/>
      </c>
      <c r="W26" s="7" t="str">
        <f>IF(OR(W$19=0,I10=""),"",I10*W$19)</f>
        <v/>
      </c>
      <c r="X26" s="7" t="str">
        <f>IF(OR(X$19=0,J10=""),"",J10*X$19)</f>
        <v/>
      </c>
      <c r="Y26" s="7" t="str">
        <f>IF(OR(Y$19=0,K10=""),"",K10*Y$19)</f>
        <v/>
      </c>
      <c r="Z26" s="7" t="str">
        <f>IF(OR(Z$19=0,L10=""),"",L10*Z$19)</f>
        <v/>
      </c>
      <c r="AA26" s="7" t="str">
        <f>IF(OR(AA$19=0,M10=""),"",M10*AA$19)</f>
        <v/>
      </c>
      <c r="AB26" s="7" t="str">
        <f>IF(OR(AB$19=0,N10=""),"",N10*AB$19)</f>
        <v/>
      </c>
      <c r="AC26" s="7" t="str">
        <f>IF(OR(AC$19=0,O10=""),"",O10*AC$19)</f>
        <v/>
      </c>
    </row>
    <row r="27" spans="5:29" x14ac:dyDescent="0.25">
      <c r="E27" s="5" t="s">
        <v>14</v>
      </c>
      <c r="F27" s="7" t="str">
        <f>IF(OR($B9=0,F$17=0),"",F9/F$17*$B9)</f>
        <v/>
      </c>
      <c r="G27" s="7" t="str">
        <f>IF(OR($B9=0,G$17=0),"",G9/G$17*$B9)</f>
        <v/>
      </c>
      <c r="H27" s="7" t="str">
        <f>IF(OR($B9=0,H$17=0),"",H9/H$17*$B9)</f>
        <v/>
      </c>
      <c r="I27" s="7" t="str">
        <f>IF(OR($B9=0,I$17=0),"",I9/I$17*$B9)</f>
        <v/>
      </c>
      <c r="J27" s="7" t="str">
        <f>IF(OR($B9=0,J$17=0),"",J9/J$17*$B9)</f>
        <v/>
      </c>
      <c r="K27" s="7" t="str">
        <f>IF(OR($B9=0,K$17=0),"",K9/K$17*$B9)</f>
        <v/>
      </c>
      <c r="L27" s="7" t="str">
        <f>IF(OR($B9=0,L$17=0),"",L9/L$17*$B9)</f>
        <v/>
      </c>
      <c r="M27" s="7" t="str">
        <f>IF(OR($B9=0,M$17=0),"",M9/M$17*$B9)</f>
        <v/>
      </c>
      <c r="N27" s="7" t="str">
        <f>IF(OR($B9=0,N$17=0),"",N9/N$17*$B9)</f>
        <v/>
      </c>
      <c r="O27" s="7" t="str">
        <f>IF(OR($B9=0,O$17=0),"",O9/O$17*$B9)</f>
        <v/>
      </c>
      <c r="S27" s="5" t="s">
        <v>6</v>
      </c>
      <c r="T27" s="7" t="str">
        <f>IF(OR(T$19=0,F11=""),"",F11*T$19)</f>
        <v/>
      </c>
      <c r="U27" s="7" t="str">
        <f>IF(OR(U$19=0,G11=""),"",G11*U$19)</f>
        <v/>
      </c>
      <c r="V27" s="7" t="str">
        <f>IF(OR(V$19=0,H11=""),"",H11*V$19)</f>
        <v/>
      </c>
      <c r="W27" s="7" t="str">
        <f>IF(OR(W$19=0,I11=""),"",I11*W$19)</f>
        <v/>
      </c>
      <c r="X27" s="7" t="str">
        <f>IF(OR(X$19=0,J11=""),"",J11*X$19)</f>
        <v/>
      </c>
      <c r="Y27" s="7" t="str">
        <f>IF(OR(Y$19=0,K11=""),"",K11*Y$19)</f>
        <v/>
      </c>
      <c r="Z27" s="7" t="str">
        <f>IF(OR(Z$19=0,L11=""),"",L11*Z$19)</f>
        <v/>
      </c>
      <c r="AA27" s="7" t="str">
        <f>IF(OR(AA$19=0,M11=""),"",M11*AA$19)</f>
        <v/>
      </c>
      <c r="AB27" s="7" t="str">
        <f>IF(OR(AB$19=0,N11=""),"",N11*AB$19)</f>
        <v/>
      </c>
      <c r="AC27" s="7" t="str">
        <f>IF(OR(AC$19=0,O11=""),"",O11*AC$19)</f>
        <v/>
      </c>
    </row>
    <row r="28" spans="5:29" x14ac:dyDescent="0.25">
      <c r="E28" s="5" t="s">
        <v>15</v>
      </c>
      <c r="F28" s="7" t="str">
        <f>IF(OR($B10=0,F$17=0),"",F10/F$17*$B10)</f>
        <v/>
      </c>
      <c r="G28" s="7" t="str">
        <f>IF(OR($B10=0,G$17=0),"",G10/G$17*$B10)</f>
        <v/>
      </c>
      <c r="H28" s="7" t="str">
        <f>IF(OR($B10=0,H$17=0),"",H10/H$17*$B10)</f>
        <v/>
      </c>
      <c r="I28" s="7" t="str">
        <f>IF(OR($B10=0,I$17=0),"",I10/I$17*$B10)</f>
        <v/>
      </c>
      <c r="J28" s="7" t="str">
        <f>IF(OR($B10=0,J$17=0),"",J10/J$17*$B10)</f>
        <v/>
      </c>
      <c r="K28" s="7" t="str">
        <f>IF(OR($B10=0,K$17=0),"",K10/K$17*$B10)</f>
        <v/>
      </c>
      <c r="L28" s="7" t="str">
        <f>IF(OR($B10=0,L$17=0),"",L10/L$17*$B10)</f>
        <v/>
      </c>
      <c r="M28" s="7" t="str">
        <f>IF(OR($B10=0,M$17=0),"",M10/M$17*$B10)</f>
        <v/>
      </c>
      <c r="N28" s="7" t="str">
        <f>IF(OR($B10=0,N$17=0),"",N10/N$17*$B10)</f>
        <v/>
      </c>
      <c r="O28" s="7" t="str">
        <f>IF(OR($B10=0,O$17=0),"",O10/O$17*$B10)</f>
        <v/>
      </c>
      <c r="S28" s="5" t="s">
        <v>7</v>
      </c>
      <c r="T28" s="7" t="str">
        <f>IF(OR(T$19=0,F12=""),"",F12*T$19)</f>
        <v/>
      </c>
      <c r="U28" s="7" t="str">
        <f>IF(OR(U$19=0,G12=""),"",G12*U$19)</f>
        <v/>
      </c>
      <c r="V28" s="7" t="str">
        <f>IF(OR(V$19=0,H12=""),"",H12*V$19)</f>
        <v/>
      </c>
      <c r="W28" s="7" t="str">
        <f>IF(OR(W$19=0,I12=""),"",I12*W$19)</f>
        <v/>
      </c>
      <c r="X28" s="7" t="str">
        <f>IF(OR(X$19=0,J12=""),"",J12*X$19)</f>
        <v/>
      </c>
      <c r="Y28" s="7" t="str">
        <f>IF(OR(Y$19=0,K12=""),"",K12*Y$19)</f>
        <v/>
      </c>
      <c r="Z28" s="7" t="str">
        <f>IF(OR(Z$19=0,L12=""),"",L12*Z$19)</f>
        <v/>
      </c>
      <c r="AA28" s="7" t="str">
        <f>IF(OR(AA$19=0,M12=""),"",M12*AA$19)</f>
        <v/>
      </c>
      <c r="AB28" s="7" t="str">
        <f>IF(OR(AB$19=0,N12=""),"",N12*AB$19)</f>
        <v/>
      </c>
      <c r="AC28" s="7" t="str">
        <f>IF(OR(AC$19=0,O12=""),"",O12*AC$19)</f>
        <v/>
      </c>
    </row>
    <row r="29" spans="5:29" x14ac:dyDescent="0.25">
      <c r="E29" s="5" t="s">
        <v>16</v>
      </c>
      <c r="F29" s="7" t="str">
        <f>IF(OR($B11=0,F$17=0),"",F11/F$17*$B11)</f>
        <v/>
      </c>
      <c r="G29" s="7" t="str">
        <f>IF(OR($B11=0,G$17=0),"",G11/G$17*$B11)</f>
        <v/>
      </c>
      <c r="H29" s="7" t="str">
        <f>IF(OR($B11=0,H$17=0),"",H11/H$17*$B11)</f>
        <v/>
      </c>
      <c r="I29" s="7" t="str">
        <f>IF(OR($B11=0,I$17=0),"",I11/I$17*$B11)</f>
        <v/>
      </c>
      <c r="J29" s="7" t="str">
        <f>IF(OR($B11=0,J$17=0),"",J11/J$17*$B11)</f>
        <v/>
      </c>
      <c r="K29" s="7" t="str">
        <f>IF(OR($B11=0,K$17=0),"",K11/K$17*$B11)</f>
        <v/>
      </c>
      <c r="L29" s="7" t="str">
        <f>IF(OR($B11=0,L$17=0),"",L11/L$17*$B11)</f>
        <v/>
      </c>
      <c r="M29" s="7" t="str">
        <f>IF(OR($B11=0,M$17=0),"",M11/M$17*$B11)</f>
        <v/>
      </c>
      <c r="N29" s="7" t="str">
        <f>IF(OR($B11=0,N$17=0),"",N11/N$17*$B11)</f>
        <v/>
      </c>
      <c r="O29" s="7" t="str">
        <f>IF(OR($B11=0,O$17=0),"",O11/O$17*$B11)</f>
        <v/>
      </c>
      <c r="S29" s="5" t="s">
        <v>8</v>
      </c>
      <c r="T29" s="7" t="str">
        <f>IF(OR(T$19=0,F13=""),"",F13*T$19)</f>
        <v/>
      </c>
      <c r="U29" s="7" t="str">
        <f>IF(OR(U$19=0,G13=""),"",G13*U$19)</f>
        <v/>
      </c>
      <c r="V29" s="7" t="str">
        <f>IF(OR(V$19=0,H13=""),"",H13*V$19)</f>
        <v/>
      </c>
      <c r="W29" s="7" t="str">
        <f>IF(OR(W$19=0,I13=""),"",I13*W$19)</f>
        <v/>
      </c>
      <c r="X29" s="7" t="str">
        <f>IF(OR(X$19=0,J13=""),"",J13*X$19)</f>
        <v/>
      </c>
      <c r="Y29" s="7" t="str">
        <f>IF(OR(Y$19=0,K13=""),"",K13*Y$19)</f>
        <v/>
      </c>
      <c r="Z29" s="7" t="str">
        <f>IF(OR(Z$19=0,L13=""),"",L13*Z$19)</f>
        <v/>
      </c>
      <c r="AA29" s="7" t="str">
        <f>IF(OR(AA$19=0,M13=""),"",M13*AA$19)</f>
        <v/>
      </c>
      <c r="AB29" s="7" t="str">
        <f>IF(OR(AB$19=0,N13=""),"",N13*AB$19)</f>
        <v/>
      </c>
      <c r="AC29" s="7" t="str">
        <f>IF(OR(AC$19=0,O13=""),"",O13*AC$19)</f>
        <v/>
      </c>
    </row>
    <row r="30" spans="5:29" x14ac:dyDescent="0.25">
      <c r="E30" s="5" t="s">
        <v>17</v>
      </c>
      <c r="F30" s="7" t="str">
        <f>IF(OR($B12=0,F$17=0),"",F12/F$17*$B12)</f>
        <v/>
      </c>
      <c r="G30" s="7" t="str">
        <f>IF(OR($B12=0,G$17=0),"",G12/G$17*$B12)</f>
        <v/>
      </c>
      <c r="H30" s="7" t="str">
        <f>IF(OR($B12=0,H$17=0),"",H12/H$17*$B12)</f>
        <v/>
      </c>
      <c r="I30" s="7" t="str">
        <f>IF(OR($B12=0,I$17=0),"",I12/I$17*$B12)</f>
        <v/>
      </c>
      <c r="J30" s="7" t="str">
        <f>IF(OR($B12=0,J$17=0),"",J12/J$17*$B12)</f>
        <v/>
      </c>
      <c r="K30" s="7" t="str">
        <f>IF(OR($B12=0,K$17=0),"",K12/K$17*$B12)</f>
        <v/>
      </c>
      <c r="L30" s="7" t="str">
        <f>IF(OR($B12=0,L$17=0),"",L12/L$17*$B12)</f>
        <v/>
      </c>
      <c r="M30" s="7" t="str">
        <f>IF(OR($B12=0,M$17=0),"",M12/M$17*$B12)</f>
        <v/>
      </c>
      <c r="N30" s="7" t="str">
        <f>IF(OR($B12=0,N$17=0),"",N12/N$17*$B12)</f>
        <v/>
      </c>
      <c r="O30" s="7" t="str">
        <f>IF(OR($B12=0,O$17=0),"",O12/O$17*$B12)</f>
        <v/>
      </c>
      <c r="S30" s="5" t="s">
        <v>9</v>
      </c>
      <c r="T30" s="7" t="str">
        <f>IF(OR(T$19=0,F14=""),"",F14*T$19)</f>
        <v/>
      </c>
      <c r="U30" s="7" t="str">
        <f>IF(OR(U$19=0,G14=""),"",G14*U$19)</f>
        <v/>
      </c>
      <c r="V30" s="7" t="str">
        <f>IF(OR(V$19=0,H14=""),"",H14*V$19)</f>
        <v/>
      </c>
      <c r="W30" s="7" t="str">
        <f>IF(OR(W$19=0,I14=""),"",I14*W$19)</f>
        <v/>
      </c>
      <c r="X30" s="7" t="str">
        <f>IF(OR(X$19=0,J14=""),"",J14*X$19)</f>
        <v/>
      </c>
      <c r="Y30" s="7" t="str">
        <f>IF(OR(Y$19=0,K14=""),"",K14*Y$19)</f>
        <v/>
      </c>
      <c r="Z30" s="7" t="str">
        <f>IF(OR(Z$19=0,L14=""),"",L14*Z$19)</f>
        <v/>
      </c>
      <c r="AA30" s="7" t="str">
        <f>IF(OR(AA$19=0,M14=""),"",M14*AA$19)</f>
        <v/>
      </c>
      <c r="AB30" s="7" t="str">
        <f>IF(OR(AB$19=0,N14=""),"",N14*AB$19)</f>
        <v/>
      </c>
      <c r="AC30" s="7" t="str">
        <f>IF(OR(AC$19=0,O14=""),"",O14*AC$19)</f>
        <v/>
      </c>
    </row>
    <row r="31" spans="5:29" x14ac:dyDescent="0.25">
      <c r="E31" s="5" t="s">
        <v>18</v>
      </c>
      <c r="F31" s="7" t="str">
        <f>IF(OR($B13=0,F$17=0),"",F13/F$17*$B13)</f>
        <v/>
      </c>
      <c r="G31" s="7" t="str">
        <f>IF(OR($B13=0,G$17=0),"",G13/G$17*$B13)</f>
        <v/>
      </c>
      <c r="H31" s="7" t="str">
        <f>IF(OR($B13=0,H$17=0),"",H13/H$17*$B13)</f>
        <v/>
      </c>
      <c r="I31" s="7" t="str">
        <f>IF(OR($B13=0,I$17=0),"",I13/I$17*$B13)</f>
        <v/>
      </c>
      <c r="J31" s="7" t="str">
        <f>IF(OR($B13=0,J$17=0),"",J13/J$17*$B13)</f>
        <v/>
      </c>
      <c r="K31" s="7" t="str">
        <f>IF(OR($B13=0,K$17=0),"",K13/K$17*$B13)</f>
        <v/>
      </c>
      <c r="L31" s="7" t="str">
        <f>IF(OR($B13=0,L$17=0),"",L13/L$17*$B13)</f>
        <v/>
      </c>
      <c r="M31" s="7" t="str">
        <f>IF(OR($B13=0,M$17=0),"",M13/M$17*$B13)</f>
        <v/>
      </c>
      <c r="N31" s="7" t="str">
        <f>IF(OR($B13=0,N$17=0),"",N13/N$17*$B13)</f>
        <v/>
      </c>
      <c r="O31" s="7" t="str">
        <f>IF(OR($B13=0,O$17=0),"",O13/O$17*$B13)</f>
        <v/>
      </c>
    </row>
    <row r="32" spans="5:29" x14ac:dyDescent="0.25">
      <c r="E32" s="5" t="s">
        <v>19</v>
      </c>
      <c r="F32" s="7" t="str">
        <f>IF(OR($B14=0,F$17=0),"",F14/F$17*$B14)</f>
        <v/>
      </c>
      <c r="G32" s="7" t="str">
        <f>IF(OR($B14=0,G$17=0),"",G14/G$17*$B14)</f>
        <v/>
      </c>
      <c r="H32" s="7" t="str">
        <f>IF(OR($B14=0,H$17=0),"",H14/H$17*$B14)</f>
        <v/>
      </c>
      <c r="I32" s="7" t="str">
        <f>IF(OR($B14=0,I$17=0),"",I14/I$17*$B14)</f>
        <v/>
      </c>
      <c r="J32" s="7" t="str">
        <f>IF(OR($B14=0,J$17=0),"",J14/J$17*$B14)</f>
        <v/>
      </c>
      <c r="K32" s="7" t="str">
        <f>IF(OR($B14=0,K$17=0),"",K14/K$17*$B14)</f>
        <v/>
      </c>
      <c r="L32" s="7" t="str">
        <f>IF(OR($B14=0,L$17=0),"",L14/L$17*$B14)</f>
        <v/>
      </c>
      <c r="M32" s="7" t="str">
        <f>IF(OR($B14=0,M$17=0),"",M14/M$17*$B14)</f>
        <v/>
      </c>
      <c r="N32" s="7" t="str">
        <f>IF(OR($B14=0,N$17=0),"",N14/N$17*$B14)</f>
        <v/>
      </c>
      <c r="O32" s="7" t="str">
        <f>IF(OR($B14=0,O$17=0),"",O14/O$17*$B14)</f>
        <v/>
      </c>
    </row>
    <row r="33" spans="5:15" x14ac:dyDescent="0.25">
      <c r="E33" s="5" t="s">
        <v>22</v>
      </c>
      <c r="F33" s="3">
        <f>IF(SUM(F23:F32)=0,1,SUM(F23:F32))</f>
        <v>1</v>
      </c>
      <c r="G33" s="3">
        <f t="shared" ref="G33:O33" si="3">IF(SUM(G23:G32)=0,1,SUM(G23:G32))</f>
        <v>1</v>
      </c>
      <c r="H33" s="3">
        <f t="shared" si="3"/>
        <v>1</v>
      </c>
      <c r="I33" s="3">
        <f t="shared" si="3"/>
        <v>1</v>
      </c>
      <c r="J33" s="3">
        <f t="shared" si="3"/>
        <v>1</v>
      </c>
      <c r="K33" s="3">
        <f t="shared" si="3"/>
        <v>1</v>
      </c>
      <c r="L33" s="3">
        <f t="shared" si="3"/>
        <v>1</v>
      </c>
      <c r="M33" s="3">
        <f t="shared" si="3"/>
        <v>1</v>
      </c>
      <c r="N33" s="3">
        <f t="shared" si="3"/>
        <v>1</v>
      </c>
      <c r="O33" s="3">
        <f t="shared" si="3"/>
        <v>1</v>
      </c>
    </row>
    <row r="47" spans="5:15" x14ac:dyDescent="0.25">
      <c r="E47" t="s">
        <v>33</v>
      </c>
    </row>
    <row r="48" spans="5:15" x14ac:dyDescent="0.25">
      <c r="E48" s="5" t="s">
        <v>36</v>
      </c>
      <c r="F48" s="7">
        <f>SUMPRODUCT(B5:B14,C5:C14)</f>
        <v>0.98993251745187716</v>
      </c>
    </row>
    <row r="49" spans="5:5" x14ac:dyDescent="0.25">
      <c r="E49" s="8" t="s">
        <v>34</v>
      </c>
    </row>
  </sheetData>
  <mergeCells count="4">
    <mergeCell ref="A3:C3"/>
    <mergeCell ref="E3:P3"/>
    <mergeCell ref="E16:O16"/>
    <mergeCell ref="E21:O21"/>
  </mergeCells>
  <conditionalFormatting sqref="P5:P14">
    <cfRule type="cellIs" dxfId="8" priority="3" operator="equal">
      <formula>1</formula>
    </cfRule>
  </conditionalFormatting>
  <conditionalFormatting sqref="F33:O33">
    <cfRule type="cellIs" dxfId="7" priority="2" operator="equal">
      <formula>1</formula>
    </cfRule>
  </conditionalFormatting>
  <conditionalFormatting sqref="B15">
    <cfRule type="cellIs" dxfId="6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9"/>
  <sheetViews>
    <sheetView workbookViewId="0">
      <selection activeCell="K38" sqref="K38"/>
    </sheetView>
  </sheetViews>
  <sheetFormatPr defaultColWidth="11.42578125" defaultRowHeight="15" x14ac:dyDescent="0.25"/>
  <cols>
    <col min="1" max="1" width="4.42578125" customWidth="1"/>
    <col min="3" max="3" width="16.42578125" customWidth="1"/>
    <col min="4" max="4" width="5.85546875" customWidth="1"/>
    <col min="6" max="6" width="11.85546875" bestFit="1" customWidth="1"/>
    <col min="16" max="16" width="6" bestFit="1" customWidth="1"/>
    <col min="17" max="17" width="6" customWidth="1"/>
  </cols>
  <sheetData>
    <row r="3" spans="1:16" ht="23.25" x14ac:dyDescent="0.35">
      <c r="A3" s="14" t="s">
        <v>64</v>
      </c>
      <c r="B3" s="14"/>
      <c r="C3" s="14"/>
      <c r="E3" s="27" t="s">
        <v>49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16" x14ac:dyDescent="0.25">
      <c r="A4" s="5" t="s">
        <v>28</v>
      </c>
      <c r="B4" s="9" t="s">
        <v>27</v>
      </c>
      <c r="C4" s="5" t="s">
        <v>35</v>
      </c>
      <c r="E4" s="9" t="s">
        <v>21</v>
      </c>
      <c r="F4" s="5">
        <v>1</v>
      </c>
      <c r="G4" s="5">
        <v>2</v>
      </c>
      <c r="H4" s="5">
        <v>3</v>
      </c>
      <c r="I4" s="5" t="s">
        <v>3</v>
      </c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22</v>
      </c>
    </row>
    <row r="5" spans="1:16" x14ac:dyDescent="0.25">
      <c r="A5" s="5" t="s">
        <v>20</v>
      </c>
      <c r="B5" s="1">
        <v>0.3</v>
      </c>
      <c r="C5" s="7">
        <f>IF(B5&lt;&gt;"",LOG(1/B5,2),"")</f>
        <v>1.7369655941662063</v>
      </c>
      <c r="E5" s="6" t="s">
        <v>20</v>
      </c>
      <c r="F5" s="1">
        <v>0.4</v>
      </c>
      <c r="G5" s="2">
        <v>0.4</v>
      </c>
      <c r="H5" s="1">
        <v>0.2</v>
      </c>
      <c r="I5" s="1"/>
      <c r="J5" s="1"/>
      <c r="K5" s="1"/>
      <c r="L5" s="1"/>
      <c r="M5" s="1"/>
      <c r="N5" s="1"/>
      <c r="O5" s="1"/>
      <c r="P5" s="3">
        <f>IF(SUM(F5:O5)=0,1,SUM(F5:O5))</f>
        <v>1</v>
      </c>
    </row>
    <row r="6" spans="1:16" x14ac:dyDescent="0.25">
      <c r="A6" s="5" t="s">
        <v>25</v>
      </c>
      <c r="B6" s="1">
        <v>0.3</v>
      </c>
      <c r="C6" s="7">
        <f>IF(B6&lt;&gt;"",LOG(1/B6,2),"")</f>
        <v>1.7369655941662063</v>
      </c>
      <c r="E6" s="5" t="s">
        <v>25</v>
      </c>
      <c r="F6" s="1">
        <v>0.3</v>
      </c>
      <c r="G6" s="1">
        <v>0.2</v>
      </c>
      <c r="H6" s="1">
        <v>0.5</v>
      </c>
      <c r="I6" s="1"/>
      <c r="J6" s="1"/>
      <c r="K6" s="1"/>
      <c r="L6" s="1"/>
      <c r="M6" s="1"/>
      <c r="N6" s="1"/>
      <c r="O6" s="1"/>
      <c r="P6" s="3">
        <f>IF(SUM(F6:O6)=0,1,SUM(F6:O6))</f>
        <v>1</v>
      </c>
    </row>
    <row r="7" spans="1:16" x14ac:dyDescent="0.25">
      <c r="A7" s="5" t="s">
        <v>26</v>
      </c>
      <c r="B7" s="1">
        <v>0.4</v>
      </c>
      <c r="C7" s="7">
        <f>IF(B7&lt;&gt;"",LOG(1/B7,2),"")</f>
        <v>1.3219280948873624</v>
      </c>
      <c r="E7" s="5" t="s">
        <v>26</v>
      </c>
      <c r="F7" s="1">
        <v>0.3</v>
      </c>
      <c r="G7" s="1">
        <v>0.4</v>
      </c>
      <c r="H7" s="1">
        <v>0.3</v>
      </c>
      <c r="I7" s="1"/>
      <c r="J7" s="1"/>
      <c r="K7" s="1"/>
      <c r="L7" s="1"/>
      <c r="M7" s="1"/>
      <c r="N7" s="1"/>
      <c r="O7" s="1"/>
      <c r="P7" s="3">
        <f>IF(SUM(F7:O7)=0,1,SUM(F7:O7))</f>
        <v>1</v>
      </c>
    </row>
    <row r="8" spans="1:16" x14ac:dyDescent="0.25">
      <c r="A8" s="5" t="s">
        <v>13</v>
      </c>
      <c r="B8" s="1"/>
      <c r="C8" s="7" t="str">
        <f t="shared" ref="C8:C14" si="0">IF(B8&lt;&gt;"",LOG(1/B8,2),"")</f>
        <v/>
      </c>
      <c r="E8" s="6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3">
        <f>IF(SUM(F8:O8)=0,1,SUM(F8:O8))</f>
        <v>1</v>
      </c>
    </row>
    <row r="9" spans="1:16" x14ac:dyDescent="0.25">
      <c r="A9" s="5" t="s">
        <v>14</v>
      </c>
      <c r="B9" s="1"/>
      <c r="C9" s="7" t="str">
        <f t="shared" si="0"/>
        <v/>
      </c>
      <c r="E9" s="5" t="s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3">
        <f t="shared" ref="P9:P13" si="1">IF(SUM(F9:O9)=0,1,SUM(F9:O9))</f>
        <v>1</v>
      </c>
    </row>
    <row r="10" spans="1:16" x14ac:dyDescent="0.25">
      <c r="A10" s="5" t="s">
        <v>15</v>
      </c>
      <c r="B10" s="1"/>
      <c r="C10" s="7" t="str">
        <f t="shared" si="0"/>
        <v/>
      </c>
      <c r="E10" s="5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3">
        <f t="shared" si="1"/>
        <v>1</v>
      </c>
    </row>
    <row r="11" spans="1:16" x14ac:dyDescent="0.25">
      <c r="A11" s="5" t="s">
        <v>16</v>
      </c>
      <c r="B11" s="1"/>
      <c r="C11" s="7" t="str">
        <f t="shared" si="0"/>
        <v/>
      </c>
      <c r="E11" s="5" t="s">
        <v>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3">
        <f t="shared" si="1"/>
        <v>1</v>
      </c>
    </row>
    <row r="12" spans="1:16" x14ac:dyDescent="0.25">
      <c r="A12" s="5" t="s">
        <v>17</v>
      </c>
      <c r="B12" s="1"/>
      <c r="C12" s="7" t="str">
        <f t="shared" si="0"/>
        <v/>
      </c>
      <c r="E12" s="5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3">
        <f t="shared" si="1"/>
        <v>1</v>
      </c>
    </row>
    <row r="13" spans="1:16" x14ac:dyDescent="0.25">
      <c r="A13" s="5" t="s">
        <v>18</v>
      </c>
      <c r="B13" s="1"/>
      <c r="C13" s="7" t="str">
        <f t="shared" si="0"/>
        <v/>
      </c>
      <c r="E13" s="5" t="s">
        <v>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3">
        <f t="shared" si="1"/>
        <v>1</v>
      </c>
    </row>
    <row r="14" spans="1:16" x14ac:dyDescent="0.25">
      <c r="A14" s="5" t="s">
        <v>19</v>
      </c>
      <c r="B14" s="1"/>
      <c r="C14" s="7" t="str">
        <f t="shared" si="0"/>
        <v/>
      </c>
      <c r="E14" s="5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3">
        <f>IF(SUM(F14:O14)=0,1,SUM(F14:O14))</f>
        <v>1</v>
      </c>
    </row>
    <row r="15" spans="1:16" x14ac:dyDescent="0.25">
      <c r="A15" s="23" t="s">
        <v>66</v>
      </c>
      <c r="B15" s="3">
        <f>SUM(B5:B14)</f>
        <v>1</v>
      </c>
    </row>
    <row r="16" spans="1:16" ht="18.75" x14ac:dyDescent="0.3">
      <c r="E16" s="29" t="s">
        <v>63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5:15" x14ac:dyDescent="0.25">
      <c r="E17" s="5" t="s">
        <v>31</v>
      </c>
      <c r="F17" s="7">
        <f>SUMPRODUCT(F5:F14,$B$5:$B$14)</f>
        <v>0.32999999999999996</v>
      </c>
      <c r="G17" s="7">
        <f>SUMPRODUCT(G5:G14,$B$5:$B$14)</f>
        <v>0.34</v>
      </c>
      <c r="H17" s="7">
        <f>SUMPRODUCT(H5:H14,$B$5:$B$14)</f>
        <v>0.32999999999999996</v>
      </c>
      <c r="I17" s="7">
        <f>SUMPRODUCT(I5:I14,$B$5:$B$14)</f>
        <v>0</v>
      </c>
      <c r="J17" s="7">
        <f>SUMPRODUCT(J5:J14,$B$5:$B$14)</f>
        <v>0</v>
      </c>
      <c r="K17" s="7">
        <f>SUMPRODUCT(K5:K14,$B$5:$B$14)</f>
        <v>0</v>
      </c>
      <c r="L17" s="7">
        <f>SUMPRODUCT(L5:L14,$B$5:$B$14)</f>
        <v>0</v>
      </c>
      <c r="M17" s="7">
        <f>SUMPRODUCT(M5:M14,$B$5:$B$14)</f>
        <v>0</v>
      </c>
      <c r="N17" s="7">
        <f>SUMPRODUCT(N5:N14,$B$5:$B$14)</f>
        <v>0</v>
      </c>
      <c r="O17" s="7">
        <f>SUMPRODUCT(O5:O14,$B$5:$B$14)</f>
        <v>0</v>
      </c>
    </row>
    <row r="21" spans="5:15" ht="18.75" x14ac:dyDescent="0.3">
      <c r="E21" s="25" t="s">
        <v>65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5:15" x14ac:dyDescent="0.25">
      <c r="E22" s="9" t="s">
        <v>29</v>
      </c>
      <c r="F22" s="5">
        <v>1</v>
      </c>
      <c r="G22" s="5">
        <v>2</v>
      </c>
      <c r="H22" s="5">
        <v>3</v>
      </c>
      <c r="I22" s="5" t="s">
        <v>3</v>
      </c>
      <c r="J22" s="5" t="s">
        <v>4</v>
      </c>
      <c r="K22" s="5" t="s">
        <v>5</v>
      </c>
      <c r="L22" s="5" t="s">
        <v>6</v>
      </c>
      <c r="M22" s="5" t="s">
        <v>7</v>
      </c>
      <c r="N22" s="5" t="s">
        <v>8</v>
      </c>
      <c r="O22" s="5" t="s">
        <v>9</v>
      </c>
    </row>
    <row r="23" spans="5:15" x14ac:dyDescent="0.25">
      <c r="E23" s="6" t="s">
        <v>20</v>
      </c>
      <c r="F23" s="7">
        <f>IF(OR($B5=0,F$17=0),"",F5/F$17*$B5)</f>
        <v>0.3636363636363637</v>
      </c>
      <c r="G23" s="7">
        <f>IF(OR($B5=0,G$17=0),"",G5/G$17*$B5)</f>
        <v>0.35294117647058826</v>
      </c>
      <c r="H23" s="7">
        <f>IF(OR($B5=0,H$17=0),"",H5/H$17*$B5)</f>
        <v>0.18181818181818185</v>
      </c>
      <c r="I23" s="7" t="str">
        <f>IF(OR($B5=0,I$17=0),"",I5/I$17*$B5)</f>
        <v/>
      </c>
      <c r="J23" s="7" t="str">
        <f>IF(OR($B5=0,J$17=0),"",J5/J$17*$B5)</f>
        <v/>
      </c>
      <c r="K23" s="7" t="str">
        <f>IF(OR($B5=0,K$17=0),"",K5/K$17*$B5)</f>
        <v/>
      </c>
      <c r="L23" s="7" t="str">
        <f>IF(OR($B5=0,L$17=0),"",L5/L$17*$B5)</f>
        <v/>
      </c>
      <c r="M23" s="7" t="str">
        <f>IF(OR($B5=0,M$17=0),"",M5/M$17*$B5)</f>
        <v/>
      </c>
      <c r="N23" s="7" t="str">
        <f>IF(OR($B5=0,N$17=0),"",N5/N$17*$B5)</f>
        <v/>
      </c>
      <c r="O23" s="7" t="str">
        <f>IF(OR($B5=0,O$17=0),"",O5/O$17*$B5)</f>
        <v/>
      </c>
    </row>
    <row r="24" spans="5:15" x14ac:dyDescent="0.25">
      <c r="E24" s="5" t="s">
        <v>25</v>
      </c>
      <c r="F24" s="7">
        <f>IF(OR($B6=0,F$17=0),"",F6/F$17*$B6)</f>
        <v>0.27272727272727276</v>
      </c>
      <c r="G24" s="7">
        <f>IF(OR($B6=0,G$17=0),"",G6/G$17*$B6)</f>
        <v>0.17647058823529413</v>
      </c>
      <c r="H24" s="7">
        <f>IF(OR($B6=0,H$17=0),"",H6/H$17*$B6)</f>
        <v>0.45454545454545459</v>
      </c>
      <c r="I24" s="7" t="str">
        <f>IF(OR($B6=0,I$17=0),"",I6/I$17*$B6)</f>
        <v/>
      </c>
      <c r="J24" s="7" t="str">
        <f>IF(OR($B6=0,J$17=0),"",J6/J$17*$B6)</f>
        <v/>
      </c>
      <c r="K24" s="7" t="str">
        <f>IF(OR($B6=0,K$17=0),"",K6/K$17*$B6)</f>
        <v/>
      </c>
      <c r="L24" s="7" t="str">
        <f>IF(OR($B6=0,L$17=0),"",L6/L$17*$B6)</f>
        <v/>
      </c>
      <c r="M24" s="7" t="str">
        <f>IF(OR($B6=0,M$17=0),"",M6/M$17*$B6)</f>
        <v/>
      </c>
      <c r="N24" s="7" t="str">
        <f>IF(OR($B6=0,N$17=0),"",N6/N$17*$B6)</f>
        <v/>
      </c>
      <c r="O24" s="7" t="str">
        <f>IF(OR($B6=0,O$17=0),"",O6/O$17*$B6)</f>
        <v/>
      </c>
    </row>
    <row r="25" spans="5:15" x14ac:dyDescent="0.25">
      <c r="E25" s="5" t="s">
        <v>26</v>
      </c>
      <c r="F25" s="7">
        <f>IF(OR($B7=0,F$17=0),"",F7/F$17*$B7)</f>
        <v>0.3636363636363637</v>
      </c>
      <c r="G25" s="7">
        <f>IF(OR($B7=0,G$17=0),"",G7/G$17*$B7)</f>
        <v>0.4705882352941177</v>
      </c>
      <c r="H25" s="7">
        <f>IF(OR($B7=0,H$17=0),"",H7/H$17*$B7)</f>
        <v>0.3636363636363637</v>
      </c>
      <c r="I25" s="7" t="str">
        <f>IF(OR($B7=0,I$17=0),"",I7/I$17*$B7)</f>
        <v/>
      </c>
      <c r="J25" s="7" t="str">
        <f>IF(OR($B7=0,J$17=0),"",J7/J$17*$B7)</f>
        <v/>
      </c>
      <c r="K25" s="7" t="str">
        <f>IF(OR($B7=0,K$17=0),"",K7/K$17*$B7)</f>
        <v/>
      </c>
      <c r="L25" s="7" t="str">
        <f>IF(OR($B7=0,L$17=0),"",L7/L$17*$B7)</f>
        <v/>
      </c>
      <c r="M25" s="7" t="str">
        <f>IF(OR($B7=0,M$17=0),"",M7/M$17*$B7)</f>
        <v/>
      </c>
      <c r="N25" s="7" t="str">
        <f>IF(OR($B7=0,N$17=0),"",N7/N$17*$B7)</f>
        <v/>
      </c>
      <c r="O25" s="7" t="str">
        <f>IF(OR($B7=0,O$17=0),"",O7/O$17*$B7)</f>
        <v/>
      </c>
    </row>
    <row r="26" spans="5:15" x14ac:dyDescent="0.25">
      <c r="E26" s="6" t="s">
        <v>13</v>
      </c>
      <c r="F26" s="7" t="str">
        <f>IF(OR($B8=0,F$17=0),"",F8/F$17*$B8)</f>
        <v/>
      </c>
      <c r="G26" s="7" t="str">
        <f>IF(OR($B8=0,G$17=0),"",G8/G$17*$B8)</f>
        <v/>
      </c>
      <c r="H26" s="7" t="str">
        <f>IF(OR($B8=0,H$17=0),"",H8/H$17*$B8)</f>
        <v/>
      </c>
      <c r="I26" s="7" t="str">
        <f>IF(OR($B8=0,I$17=0),"",I8/I$17*$B8)</f>
        <v/>
      </c>
      <c r="J26" s="7" t="str">
        <f>IF(OR($B8=0,J$17=0),"",J8/J$17*$B8)</f>
        <v/>
      </c>
      <c r="K26" s="7" t="str">
        <f>IF(OR($B8=0,K$17=0),"",K8/K$17*$B8)</f>
        <v/>
      </c>
      <c r="L26" s="7" t="str">
        <f>IF(OR($B8=0,L$17=0),"",L8/L$17*$B8)</f>
        <v/>
      </c>
      <c r="M26" s="7" t="str">
        <f>IF(OR($B8=0,M$17=0),"",M8/M$17*$B8)</f>
        <v/>
      </c>
      <c r="N26" s="7" t="str">
        <f>IF(OR($B8=0,N$17=0),"",N8/N$17*$B8)</f>
        <v/>
      </c>
      <c r="O26" s="7" t="str">
        <f>IF(OR($B8=0,O$17=0),"",O8/O$17*$B8)</f>
        <v/>
      </c>
    </row>
    <row r="27" spans="5:15" x14ac:dyDescent="0.25">
      <c r="E27" s="5" t="s">
        <v>14</v>
      </c>
      <c r="F27" s="7" t="str">
        <f>IF(OR($B9=0,F$17=0),"",F9/F$17*$B9)</f>
        <v/>
      </c>
      <c r="G27" s="7" t="str">
        <f>IF(OR($B9=0,G$17=0),"",G9/G$17*$B9)</f>
        <v/>
      </c>
      <c r="H27" s="7" t="str">
        <f>IF(OR($B9=0,H$17=0),"",H9/H$17*$B9)</f>
        <v/>
      </c>
      <c r="I27" s="7" t="str">
        <f>IF(OR($B9=0,I$17=0),"",I9/I$17*$B9)</f>
        <v/>
      </c>
      <c r="J27" s="7" t="str">
        <f>IF(OR($B9=0,J$17=0),"",J9/J$17*$B9)</f>
        <v/>
      </c>
      <c r="K27" s="7" t="str">
        <f>IF(OR($B9=0,K$17=0),"",K9/K$17*$B9)</f>
        <v/>
      </c>
      <c r="L27" s="7" t="str">
        <f>IF(OR($B9=0,L$17=0),"",L9/L$17*$B9)</f>
        <v/>
      </c>
      <c r="M27" s="7" t="str">
        <f>IF(OR($B9=0,M$17=0),"",M9/M$17*$B9)</f>
        <v/>
      </c>
      <c r="N27" s="7" t="str">
        <f>IF(OR($B9=0,N$17=0),"",N9/N$17*$B9)</f>
        <v/>
      </c>
      <c r="O27" s="7" t="str">
        <f>IF(OR($B9=0,O$17=0),"",O9/O$17*$B9)</f>
        <v/>
      </c>
    </row>
    <row r="28" spans="5:15" x14ac:dyDescent="0.25">
      <c r="E28" s="5" t="s">
        <v>15</v>
      </c>
      <c r="F28" s="7" t="str">
        <f>IF(OR($B10=0,F$17=0),"",F10/F$17*$B10)</f>
        <v/>
      </c>
      <c r="G28" s="7" t="str">
        <f>IF(OR($B10=0,G$17=0),"",G10/G$17*$B10)</f>
        <v/>
      </c>
      <c r="H28" s="7" t="str">
        <f>IF(OR($B10=0,H$17=0),"",H10/H$17*$B10)</f>
        <v/>
      </c>
      <c r="I28" s="7" t="str">
        <f>IF(OR($B10=0,I$17=0),"",I10/I$17*$B10)</f>
        <v/>
      </c>
      <c r="J28" s="7" t="str">
        <f>IF(OR($B10=0,J$17=0),"",J10/J$17*$B10)</f>
        <v/>
      </c>
      <c r="K28" s="7" t="str">
        <f>IF(OR($B10=0,K$17=0),"",K10/K$17*$B10)</f>
        <v/>
      </c>
      <c r="L28" s="7" t="str">
        <f>IF(OR($B10=0,L$17=0),"",L10/L$17*$B10)</f>
        <v/>
      </c>
      <c r="M28" s="7" t="str">
        <f>IF(OR($B10=0,M$17=0),"",M10/M$17*$B10)</f>
        <v/>
      </c>
      <c r="N28" s="7" t="str">
        <f>IF(OR($B10=0,N$17=0),"",N10/N$17*$B10)</f>
        <v/>
      </c>
      <c r="O28" s="7" t="str">
        <f>IF(OR($B10=0,O$17=0),"",O10/O$17*$B10)</f>
        <v/>
      </c>
    </row>
    <row r="29" spans="5:15" x14ac:dyDescent="0.25">
      <c r="E29" s="5" t="s">
        <v>16</v>
      </c>
      <c r="F29" s="7" t="str">
        <f>IF(OR($B11=0,F$17=0),"",F11/F$17*$B11)</f>
        <v/>
      </c>
      <c r="G29" s="7" t="str">
        <f>IF(OR($B11=0,G$17=0),"",G11/G$17*$B11)</f>
        <v/>
      </c>
      <c r="H29" s="7" t="str">
        <f>IF(OR($B11=0,H$17=0),"",H11/H$17*$B11)</f>
        <v/>
      </c>
      <c r="I29" s="7" t="str">
        <f>IF(OR($B11=0,I$17=0),"",I11/I$17*$B11)</f>
        <v/>
      </c>
      <c r="J29" s="7" t="str">
        <f>IF(OR($B11=0,J$17=0),"",J11/J$17*$B11)</f>
        <v/>
      </c>
      <c r="K29" s="7" t="str">
        <f>IF(OR($B11=0,K$17=0),"",K11/K$17*$B11)</f>
        <v/>
      </c>
      <c r="L29" s="7" t="str">
        <f>IF(OR($B11=0,L$17=0),"",L11/L$17*$B11)</f>
        <v/>
      </c>
      <c r="M29" s="7" t="str">
        <f>IF(OR($B11=0,M$17=0),"",M11/M$17*$B11)</f>
        <v/>
      </c>
      <c r="N29" s="7" t="str">
        <f>IF(OR($B11=0,N$17=0),"",N11/N$17*$B11)</f>
        <v/>
      </c>
      <c r="O29" s="7" t="str">
        <f>IF(OR($B11=0,O$17=0),"",O11/O$17*$B11)</f>
        <v/>
      </c>
    </row>
    <row r="30" spans="5:15" x14ac:dyDescent="0.25">
      <c r="E30" s="5" t="s">
        <v>17</v>
      </c>
      <c r="F30" s="7" t="str">
        <f>IF(OR($B12=0,F$17=0),"",F12/F$17*$B12)</f>
        <v/>
      </c>
      <c r="G30" s="7" t="str">
        <f>IF(OR($B12=0,G$17=0),"",G12/G$17*$B12)</f>
        <v/>
      </c>
      <c r="H30" s="7" t="str">
        <f>IF(OR($B12=0,H$17=0),"",H12/H$17*$B12)</f>
        <v/>
      </c>
      <c r="I30" s="7" t="str">
        <f>IF(OR($B12=0,I$17=0),"",I12/I$17*$B12)</f>
        <v/>
      </c>
      <c r="J30" s="7" t="str">
        <f>IF(OR($B12=0,J$17=0),"",J12/J$17*$B12)</f>
        <v/>
      </c>
      <c r="K30" s="7" t="str">
        <f>IF(OR($B12=0,K$17=0),"",K12/K$17*$B12)</f>
        <v/>
      </c>
      <c r="L30" s="7" t="str">
        <f>IF(OR($B12=0,L$17=0),"",L12/L$17*$B12)</f>
        <v/>
      </c>
      <c r="M30" s="7" t="str">
        <f>IF(OR($B12=0,M$17=0),"",M12/M$17*$B12)</f>
        <v/>
      </c>
      <c r="N30" s="7" t="str">
        <f>IF(OR($B12=0,N$17=0),"",N12/N$17*$B12)</f>
        <v/>
      </c>
      <c r="O30" s="7" t="str">
        <f>IF(OR($B12=0,O$17=0),"",O12/O$17*$B12)</f>
        <v/>
      </c>
    </row>
    <row r="31" spans="5:15" x14ac:dyDescent="0.25">
      <c r="E31" s="5" t="s">
        <v>18</v>
      </c>
      <c r="F31" s="7" t="str">
        <f>IF(OR($B13=0,F$17=0),"",F13/F$17*$B13)</f>
        <v/>
      </c>
      <c r="G31" s="7" t="str">
        <f>IF(OR($B13=0,G$17=0),"",G13/G$17*$B13)</f>
        <v/>
      </c>
      <c r="H31" s="7" t="str">
        <f>IF(OR($B13=0,H$17=0),"",H13/H$17*$B13)</f>
        <v/>
      </c>
      <c r="I31" s="7" t="str">
        <f>IF(OR($B13=0,I$17=0),"",I13/I$17*$B13)</f>
        <v/>
      </c>
      <c r="J31" s="7" t="str">
        <f>IF(OR($B13=0,J$17=0),"",J13/J$17*$B13)</f>
        <v/>
      </c>
      <c r="K31" s="7" t="str">
        <f>IF(OR($B13=0,K$17=0),"",K13/K$17*$B13)</f>
        <v/>
      </c>
      <c r="L31" s="7" t="str">
        <f>IF(OR($B13=0,L$17=0),"",L13/L$17*$B13)</f>
        <v/>
      </c>
      <c r="M31" s="7" t="str">
        <f>IF(OR($B13=0,M$17=0),"",M13/M$17*$B13)</f>
        <v/>
      </c>
      <c r="N31" s="7" t="str">
        <f>IF(OR($B13=0,N$17=0),"",N13/N$17*$B13)</f>
        <v/>
      </c>
      <c r="O31" s="7" t="str">
        <f>IF(OR($B13=0,O$17=0),"",O13/O$17*$B13)</f>
        <v/>
      </c>
    </row>
    <row r="32" spans="5:15" x14ac:dyDescent="0.25">
      <c r="E32" s="5" t="s">
        <v>19</v>
      </c>
      <c r="F32" s="7" t="str">
        <f>IF(OR($B14=0,F$17=0),"",F14/F$17*$B14)</f>
        <v/>
      </c>
      <c r="G32" s="7" t="str">
        <f>IF(OR($B14=0,G$17=0),"",G14/G$17*$B14)</f>
        <v/>
      </c>
      <c r="H32" s="7" t="str">
        <f>IF(OR($B14=0,H$17=0),"",H14/H$17*$B14)</f>
        <v/>
      </c>
      <c r="I32" s="7" t="str">
        <f>IF(OR($B14=0,I$17=0),"",I14/I$17*$B14)</f>
        <v/>
      </c>
      <c r="J32" s="7" t="str">
        <f>IF(OR($B14=0,J$17=0),"",J14/J$17*$B14)</f>
        <v/>
      </c>
      <c r="K32" s="7" t="str">
        <f>IF(OR($B14=0,K$17=0),"",K14/K$17*$B14)</f>
        <v/>
      </c>
      <c r="L32" s="7" t="str">
        <f>IF(OR($B14=0,L$17=0),"",L14/L$17*$B14)</f>
        <v/>
      </c>
      <c r="M32" s="7" t="str">
        <f>IF(OR($B14=0,M$17=0),"",M14/M$17*$B14)</f>
        <v/>
      </c>
      <c r="N32" s="7" t="str">
        <f>IF(OR($B14=0,N$17=0),"",N14/N$17*$B14)</f>
        <v/>
      </c>
      <c r="O32" s="7" t="str">
        <f>IF(OR($B14=0,O$17=0),"",O14/O$17*$B14)</f>
        <v/>
      </c>
    </row>
    <row r="33" spans="5:15" x14ac:dyDescent="0.25">
      <c r="E33" s="5" t="s">
        <v>22</v>
      </c>
      <c r="F33" s="3">
        <f>IF(SUM(F23:F32)=0,1,SUM(F23:F32))</f>
        <v>1.0000000000000002</v>
      </c>
      <c r="G33" s="3">
        <f t="shared" ref="G33:O33" si="2">IF(SUM(G23:G32)=0,1,SUM(G23:G32))</f>
        <v>1</v>
      </c>
      <c r="H33" s="3">
        <f t="shared" si="2"/>
        <v>1.0000000000000002</v>
      </c>
      <c r="I33" s="3">
        <f t="shared" si="2"/>
        <v>1</v>
      </c>
      <c r="J33" s="3">
        <f t="shared" si="2"/>
        <v>1</v>
      </c>
      <c r="K33" s="3">
        <f t="shared" si="2"/>
        <v>1</v>
      </c>
      <c r="L33" s="3">
        <f t="shared" si="2"/>
        <v>1</v>
      </c>
      <c r="M33" s="3">
        <f t="shared" si="2"/>
        <v>1</v>
      </c>
      <c r="N33" s="3">
        <f t="shared" si="2"/>
        <v>1</v>
      </c>
      <c r="O33" s="3">
        <f t="shared" si="2"/>
        <v>1</v>
      </c>
    </row>
    <row r="35" spans="5:15" x14ac:dyDescent="0.25">
      <c r="E35" s="24" t="s">
        <v>67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spans="5:15" x14ac:dyDescent="0.25">
      <c r="E36" s="9" t="s">
        <v>32</v>
      </c>
      <c r="F36" s="5">
        <v>1</v>
      </c>
      <c r="G36" s="5">
        <v>2</v>
      </c>
      <c r="H36" s="5">
        <v>3</v>
      </c>
      <c r="I36" s="5" t="s">
        <v>3</v>
      </c>
      <c r="J36" s="5" t="s">
        <v>4</v>
      </c>
      <c r="K36" s="5" t="s">
        <v>5</v>
      </c>
      <c r="L36" s="5" t="s">
        <v>6</v>
      </c>
      <c r="M36" s="5" t="s">
        <v>7</v>
      </c>
      <c r="N36" s="5" t="s">
        <v>8</v>
      </c>
      <c r="O36" s="5" t="s">
        <v>9</v>
      </c>
    </row>
    <row r="37" spans="5:15" x14ac:dyDescent="0.25">
      <c r="E37" s="6" t="s">
        <v>20</v>
      </c>
      <c r="F37" s="7">
        <f>IF(OR($B5="",F5=""),"",F5*$B5)</f>
        <v>0.12</v>
      </c>
      <c r="G37" s="7">
        <f>IF(OR($B5="",G5=""),"",G5*$B5)</f>
        <v>0.12</v>
      </c>
      <c r="H37" s="7">
        <f>IF(OR($B5="",H5=""),"",H5*$B5)</f>
        <v>0.06</v>
      </c>
      <c r="I37" s="7" t="str">
        <f>IF(OR($B5="",I5=""),"",I5*$B5)</f>
        <v/>
      </c>
      <c r="J37" s="7" t="str">
        <f>IF(OR($B5="",J5=""),"",J5*$B5)</f>
        <v/>
      </c>
      <c r="K37" s="7" t="str">
        <f>IF(OR($B5="",K5=""),"",K5*$B5)</f>
        <v/>
      </c>
      <c r="L37" s="7" t="str">
        <f>IF(OR($B5="",L5=""),"",L5*$B5)</f>
        <v/>
      </c>
      <c r="M37" s="7" t="str">
        <f>IF(OR($B5="",M5=""),"",M5*$B5)</f>
        <v/>
      </c>
      <c r="N37" s="7" t="str">
        <f>IF(OR($B5="",N5=""),"",N5*$B5)</f>
        <v/>
      </c>
      <c r="O37" s="7" t="str">
        <f>IF(OR($B5="",O5=""),"",O5*$B5)</f>
        <v/>
      </c>
    </row>
    <row r="38" spans="5:15" x14ac:dyDescent="0.25">
      <c r="E38" s="5" t="s">
        <v>25</v>
      </c>
      <c r="F38" s="7">
        <f>IF(OR($B6="",F6=""),"",F6*$B6)</f>
        <v>0.09</v>
      </c>
      <c r="G38" s="7">
        <f>IF(OR($B6="",G6=""),"",G6*$B6)</f>
        <v>0.06</v>
      </c>
      <c r="H38" s="7">
        <f>IF(OR($B6="",H6=""),"",H6*$B6)</f>
        <v>0.15</v>
      </c>
      <c r="I38" s="7" t="str">
        <f>IF(OR($B6="",I6=""),"",I6*$B6)</f>
        <v/>
      </c>
      <c r="J38" s="7" t="str">
        <f>IF(OR($B6="",J6=""),"",J6*$B6)</f>
        <v/>
      </c>
      <c r="K38" s="7" t="str">
        <f>IF(OR($B6="",K6=""),"",K6*$B6)</f>
        <v/>
      </c>
      <c r="L38" s="7" t="str">
        <f>IF(OR($B6="",L6=""),"",L6*$B6)</f>
        <v/>
      </c>
      <c r="M38" s="7" t="str">
        <f>IF(OR($B6="",M6=""),"",M6*$B6)</f>
        <v/>
      </c>
      <c r="N38" s="7" t="str">
        <f>IF(OR($B6="",N6=""),"",N6*$B6)</f>
        <v/>
      </c>
      <c r="O38" s="7" t="str">
        <f>IF(OR($B6="",O6=""),"",O6*$B6)</f>
        <v/>
      </c>
    </row>
    <row r="39" spans="5:15" x14ac:dyDescent="0.25">
      <c r="E39" s="5" t="s">
        <v>26</v>
      </c>
      <c r="F39" s="7">
        <f>IF(OR($B7="",F7=""),"",F7*$B7)</f>
        <v>0.12</v>
      </c>
      <c r="G39" s="7">
        <f>IF(OR($B7="",G7=""),"",G7*$B7)</f>
        <v>0.16000000000000003</v>
      </c>
      <c r="H39" s="7">
        <f>IF(OR($B7="",H7=""),"",H7*$B7)</f>
        <v>0.12</v>
      </c>
      <c r="I39" s="7" t="str">
        <f>IF(OR($B7="",I7=""),"",I7*$B7)</f>
        <v/>
      </c>
      <c r="J39" s="7" t="str">
        <f>IF(OR($B7="",J7=""),"",J7*$B7)</f>
        <v/>
      </c>
      <c r="K39" s="7" t="str">
        <f>IF(OR($B7="",K7=""),"",K7*$B7)</f>
        <v/>
      </c>
      <c r="L39" s="7" t="str">
        <f>IF(OR($B7="",L7=""),"",L7*$B7)</f>
        <v/>
      </c>
      <c r="M39" s="7" t="str">
        <f>IF(OR($B7="",M7=""),"",M7*$B7)</f>
        <v/>
      </c>
      <c r="N39" s="7" t="str">
        <f>IF(OR($B7="",N7=""),"",N7*$B7)</f>
        <v/>
      </c>
      <c r="O39" s="7" t="str">
        <f>IF(OR($B7="",O7=""),"",O7*$B7)</f>
        <v/>
      </c>
    </row>
    <row r="40" spans="5:15" x14ac:dyDescent="0.25">
      <c r="E40" s="6" t="s">
        <v>13</v>
      </c>
      <c r="F40" s="7" t="str">
        <f>IF(OR($B8="",F8=""),"",F8*$B8)</f>
        <v/>
      </c>
      <c r="G40" s="7" t="str">
        <f>IF(OR($B8="",G8=""),"",G8*$B8)</f>
        <v/>
      </c>
      <c r="H40" s="7" t="str">
        <f>IF(OR($B8="",H8=""),"",H8*$B8)</f>
        <v/>
      </c>
      <c r="I40" s="7" t="str">
        <f>IF(OR($B8="",I8=""),"",I8*$B8)</f>
        <v/>
      </c>
      <c r="J40" s="7" t="str">
        <f>IF(OR($B8="",J8=""),"",J8*$B8)</f>
        <v/>
      </c>
      <c r="K40" s="7" t="str">
        <f>IF(OR($B8="",K8=""),"",K8*$B8)</f>
        <v/>
      </c>
      <c r="L40" s="7" t="str">
        <f>IF(OR($B8="",L8=""),"",L8*$B8)</f>
        <v/>
      </c>
      <c r="M40" s="7" t="str">
        <f>IF(OR($B8="",M8=""),"",M8*$B8)</f>
        <v/>
      </c>
      <c r="N40" s="7" t="str">
        <f>IF(OR($B8="",N8=""),"",N8*$B8)</f>
        <v/>
      </c>
      <c r="O40" s="7" t="str">
        <f>IF(OR($B8="",O8=""),"",O8*$B8)</f>
        <v/>
      </c>
    </row>
    <row r="41" spans="5:15" x14ac:dyDescent="0.25">
      <c r="E41" s="5" t="s">
        <v>14</v>
      </c>
      <c r="F41" s="7" t="str">
        <f>IF(OR($B9="",F9=""),"",F9*$B9)</f>
        <v/>
      </c>
      <c r="G41" s="7" t="str">
        <f>IF(OR($B9="",G9=""),"",G9*$B9)</f>
        <v/>
      </c>
      <c r="H41" s="7" t="str">
        <f>IF(OR($B9="",H9=""),"",H9*$B9)</f>
        <v/>
      </c>
      <c r="I41" s="7" t="str">
        <f>IF(OR($B9="",I9=""),"",I9*$B9)</f>
        <v/>
      </c>
      <c r="J41" s="7" t="str">
        <f>IF(OR($B9="",J9=""),"",J9*$B9)</f>
        <v/>
      </c>
      <c r="K41" s="7" t="str">
        <f>IF(OR($B9="",K9=""),"",K9*$B9)</f>
        <v/>
      </c>
      <c r="L41" s="7" t="str">
        <f>IF(OR($B9="",L9=""),"",L9*$B9)</f>
        <v/>
      </c>
      <c r="M41" s="7" t="str">
        <f>IF(OR($B9="",M9=""),"",M9*$B9)</f>
        <v/>
      </c>
      <c r="N41" s="7" t="str">
        <f>IF(OR($B9="",N9=""),"",N9*$B9)</f>
        <v/>
      </c>
      <c r="O41" s="7" t="str">
        <f>IF(OR($B9="",O9=""),"",O9*$B9)</f>
        <v/>
      </c>
    </row>
    <row r="42" spans="5:15" x14ac:dyDescent="0.25">
      <c r="E42" s="5" t="s">
        <v>15</v>
      </c>
      <c r="F42" s="7" t="str">
        <f>IF(OR($B10="",F10=""),"",F10*$B10)</f>
        <v/>
      </c>
      <c r="G42" s="7" t="str">
        <f>IF(OR($B10="",G10=""),"",G10*$B10)</f>
        <v/>
      </c>
      <c r="H42" s="7" t="str">
        <f>IF(OR($B10="",H10=""),"",H10*$B10)</f>
        <v/>
      </c>
      <c r="I42" s="7" t="str">
        <f>IF(OR($B10="",I10=""),"",I10*$B10)</f>
        <v/>
      </c>
      <c r="J42" s="7" t="str">
        <f>IF(OR($B10="",J10=""),"",J10*$B10)</f>
        <v/>
      </c>
      <c r="K42" s="7" t="str">
        <f>IF(OR($B10="",K10=""),"",K10*$B10)</f>
        <v/>
      </c>
      <c r="L42" s="7" t="str">
        <f>IF(OR($B10="",L10=""),"",L10*$B10)</f>
        <v/>
      </c>
      <c r="M42" s="7" t="str">
        <f>IF(OR($B10="",M10=""),"",M10*$B10)</f>
        <v/>
      </c>
      <c r="N42" s="7" t="str">
        <f>IF(OR($B10="",N10=""),"",N10*$B10)</f>
        <v/>
      </c>
      <c r="O42" s="7" t="str">
        <f>IF(OR($B10="",O10=""),"",O10*$B10)</f>
        <v/>
      </c>
    </row>
    <row r="43" spans="5:15" x14ac:dyDescent="0.25">
      <c r="E43" s="5" t="s">
        <v>16</v>
      </c>
      <c r="F43" s="7" t="str">
        <f>IF(OR($B11="",F11=""),"",F11*$B11)</f>
        <v/>
      </c>
      <c r="G43" s="7" t="str">
        <f>IF(OR($B11="",G11=""),"",G11*$B11)</f>
        <v/>
      </c>
      <c r="H43" s="7" t="str">
        <f>IF(OR($B11="",H11=""),"",H11*$B11)</f>
        <v/>
      </c>
      <c r="I43" s="7" t="str">
        <f>IF(OR($B11="",I11=""),"",I11*$B11)</f>
        <v/>
      </c>
      <c r="J43" s="7" t="str">
        <f>IF(OR($B11="",J11=""),"",J11*$B11)</f>
        <v/>
      </c>
      <c r="K43" s="7" t="str">
        <f>IF(OR($B11="",K11=""),"",K11*$B11)</f>
        <v/>
      </c>
      <c r="L43" s="7" t="str">
        <f>IF(OR($B11="",L11=""),"",L11*$B11)</f>
        <v/>
      </c>
      <c r="M43" s="7" t="str">
        <f>IF(OR($B11="",M11=""),"",M11*$B11)</f>
        <v/>
      </c>
      <c r="N43" s="7" t="str">
        <f>IF(OR($B11="",N11=""),"",N11*$B11)</f>
        <v/>
      </c>
      <c r="O43" s="7" t="str">
        <f>IF(OR($B11="",O11=""),"",O11*$B11)</f>
        <v/>
      </c>
    </row>
    <row r="44" spans="5:15" x14ac:dyDescent="0.25">
      <c r="E44" s="5" t="s">
        <v>17</v>
      </c>
      <c r="F44" s="7" t="str">
        <f>IF(OR($B12="",F12=""),"",F12*$B12)</f>
        <v/>
      </c>
      <c r="G44" s="7" t="str">
        <f>IF(OR($B12="",G12=""),"",G12*$B12)</f>
        <v/>
      </c>
      <c r="H44" s="7" t="str">
        <f>IF(OR($B12="",H12=""),"",H12*$B12)</f>
        <v/>
      </c>
      <c r="I44" s="7" t="str">
        <f>IF(OR($B12="",I12=""),"",I12*$B12)</f>
        <v/>
      </c>
      <c r="J44" s="7" t="str">
        <f>IF(OR($B12="",J12=""),"",J12*$B12)</f>
        <v/>
      </c>
      <c r="K44" s="7" t="str">
        <f>IF(OR($B12="",K12=""),"",K12*$B12)</f>
        <v/>
      </c>
      <c r="L44" s="7" t="str">
        <f>IF(OR($B12="",L12=""),"",L12*$B12)</f>
        <v/>
      </c>
      <c r="M44" s="7" t="str">
        <f>IF(OR($B12="",M12=""),"",M12*$B12)</f>
        <v/>
      </c>
      <c r="N44" s="7" t="str">
        <f>IF(OR($B12="",N12=""),"",N12*$B12)</f>
        <v/>
      </c>
      <c r="O44" s="7" t="str">
        <f>IF(OR($B12="",O12=""),"",O12*$B12)</f>
        <v/>
      </c>
    </row>
    <row r="45" spans="5:15" x14ac:dyDescent="0.25">
      <c r="E45" s="5" t="s">
        <v>18</v>
      </c>
      <c r="F45" s="7" t="str">
        <f>IF(OR($B13="",F13=""),"",F13*$B13)</f>
        <v/>
      </c>
      <c r="G45" s="7" t="str">
        <f>IF(OR($B13="",G13=""),"",G13*$B13)</f>
        <v/>
      </c>
      <c r="H45" s="7" t="str">
        <f>IF(OR($B13="",H13=""),"",H13*$B13)</f>
        <v/>
      </c>
      <c r="I45" s="7" t="str">
        <f>IF(OR($B13="",I13=""),"",I13*$B13)</f>
        <v/>
      </c>
      <c r="J45" s="7" t="str">
        <f>IF(OR($B13="",J13=""),"",J13*$B13)</f>
        <v/>
      </c>
      <c r="K45" s="7" t="str">
        <f>IF(OR($B13="",K13=""),"",K13*$B13)</f>
        <v/>
      </c>
      <c r="L45" s="7" t="str">
        <f>IF(OR($B13="",L13=""),"",L13*$B13)</f>
        <v/>
      </c>
      <c r="M45" s="7" t="str">
        <f>IF(OR($B13="",M13=""),"",M13*$B13)</f>
        <v/>
      </c>
      <c r="N45" s="7" t="str">
        <f>IF(OR($B13="",N13=""),"",N13*$B13)</f>
        <v/>
      </c>
      <c r="O45" s="7" t="str">
        <f>IF(OR($B13="",O13=""),"",O13*$B13)</f>
        <v/>
      </c>
    </row>
    <row r="46" spans="5:15" x14ac:dyDescent="0.25">
      <c r="E46" s="5" t="s">
        <v>19</v>
      </c>
      <c r="F46" s="7" t="str">
        <f>IF(OR($B14="",F14=""),"",F14*$B14)</f>
        <v/>
      </c>
      <c r="G46" s="7" t="str">
        <f>IF(OR($B14="",G14=""),"",G14*$B14)</f>
        <v/>
      </c>
      <c r="H46" s="7" t="str">
        <f>IF(OR($B14="",H14=""),"",H14*$B14)</f>
        <v/>
      </c>
      <c r="I46" s="7" t="str">
        <f>IF(OR($B14="",I14=""),"",I14*$B14)</f>
        <v/>
      </c>
      <c r="J46" s="7" t="str">
        <f>IF(OR($B14="",J14=""),"",J14*$B14)</f>
        <v/>
      </c>
      <c r="K46" s="7" t="str">
        <f>IF(OR($B14="",K14=""),"",K14*$B14)</f>
        <v/>
      </c>
      <c r="L46" s="7" t="str">
        <f>IF(OR($B14="",L14=""),"",L14*$B14)</f>
        <v/>
      </c>
      <c r="M46" s="7" t="str">
        <f>IF(OR($B14="",M14=""),"",M14*$B14)</f>
        <v/>
      </c>
      <c r="N46" s="7" t="str">
        <f>IF(OR($B14="",N14=""),"",N14*$B14)</f>
        <v/>
      </c>
      <c r="O46" s="7" t="str">
        <f>IF(OR($B14="",O14=""),"",O14*$B14)</f>
        <v/>
      </c>
    </row>
    <row r="47" spans="5:15" x14ac:dyDescent="0.25">
      <c r="E47" t="s">
        <v>33</v>
      </c>
    </row>
    <row r="48" spans="5:15" x14ac:dyDescent="0.25">
      <c r="E48" s="5" t="s">
        <v>36</v>
      </c>
      <c r="F48" s="7">
        <f>SUMPRODUCT(B5:B14,C5:C14)</f>
        <v>1.5709505944546687</v>
      </c>
    </row>
    <row r="49" spans="5:5" x14ac:dyDescent="0.25">
      <c r="E49" s="8" t="s">
        <v>34</v>
      </c>
    </row>
  </sheetData>
  <mergeCells count="5">
    <mergeCell ref="A3:C3"/>
    <mergeCell ref="E3:P3"/>
    <mergeCell ref="E16:O16"/>
    <mergeCell ref="E21:O21"/>
    <mergeCell ref="E35:O35"/>
  </mergeCells>
  <conditionalFormatting sqref="P5:P14">
    <cfRule type="cellIs" dxfId="5" priority="3" operator="equal">
      <formula>1</formula>
    </cfRule>
  </conditionalFormatting>
  <conditionalFormatting sqref="F33:O33">
    <cfRule type="cellIs" dxfId="4" priority="2" operator="equal">
      <formula>1</formula>
    </cfRule>
  </conditionalFormatting>
  <conditionalFormatting sqref="B15">
    <cfRule type="cellIs" dxfId="3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69"/>
  <sheetViews>
    <sheetView topLeftCell="A43" workbookViewId="0">
      <selection activeCell="J8" sqref="J8"/>
    </sheetView>
  </sheetViews>
  <sheetFormatPr defaultColWidth="11.42578125" defaultRowHeight="15" x14ac:dyDescent="0.25"/>
  <cols>
    <col min="1" max="1" width="6.85546875" customWidth="1"/>
    <col min="2" max="2" width="4.42578125" customWidth="1"/>
    <col min="4" max="5" width="16.42578125" customWidth="1"/>
    <col min="6" max="6" width="5.85546875" customWidth="1"/>
    <col min="8" max="8" width="11.85546875" bestFit="1" customWidth="1"/>
    <col min="18" max="18" width="6" bestFit="1" customWidth="1"/>
    <col min="19" max="19" width="6" customWidth="1"/>
  </cols>
  <sheetData>
    <row r="3" spans="1:18" ht="23.25" x14ac:dyDescent="0.35">
      <c r="E3" s="30"/>
      <c r="G3" s="27" t="s">
        <v>49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 ht="23.25" x14ac:dyDescent="0.35">
      <c r="B4" s="36" t="s">
        <v>64</v>
      </c>
      <c r="C4" s="36"/>
      <c r="D4" s="36"/>
      <c r="E4" s="30"/>
      <c r="G4" s="1" t="s">
        <v>68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B5" s="5" t="s">
        <v>28</v>
      </c>
      <c r="C5" s="9" t="s">
        <v>27</v>
      </c>
      <c r="D5" s="5" t="s">
        <v>35</v>
      </c>
      <c r="G5" s="9" t="s">
        <v>21</v>
      </c>
      <c r="H5" s="5" t="s">
        <v>0</v>
      </c>
      <c r="I5" s="5" t="s">
        <v>1</v>
      </c>
      <c r="J5" s="5" t="s">
        <v>2</v>
      </c>
      <c r="K5" s="5" t="s">
        <v>3</v>
      </c>
      <c r="L5" s="5" t="s">
        <v>4</v>
      </c>
      <c r="M5" s="5" t="s">
        <v>5</v>
      </c>
      <c r="N5" s="5" t="s">
        <v>6</v>
      </c>
      <c r="O5" s="5" t="s">
        <v>7</v>
      </c>
      <c r="P5" s="5" t="s">
        <v>8</v>
      </c>
      <c r="Q5" s="5" t="s">
        <v>9</v>
      </c>
      <c r="R5" s="5" t="s">
        <v>22</v>
      </c>
    </row>
    <row r="6" spans="1:18" x14ac:dyDescent="0.25">
      <c r="A6" s="1"/>
      <c r="B6" s="5" t="s">
        <v>10</v>
      </c>
      <c r="C6" s="1">
        <f>14/36</f>
        <v>0.3888888888888889</v>
      </c>
      <c r="D6" s="7">
        <f>IF(C6&lt;&gt;"",LOG(1/C6,2),"")</f>
        <v>1.3625700793847082</v>
      </c>
      <c r="F6" s="1"/>
      <c r="G6" s="6" t="s">
        <v>10</v>
      </c>
      <c r="H6" s="1">
        <f>6/14</f>
        <v>0.42857142857142855</v>
      </c>
      <c r="I6" s="2">
        <f>1/14</f>
        <v>7.1428571428571425E-2</v>
      </c>
      <c r="J6" s="1">
        <f>1/2</f>
        <v>0.5</v>
      </c>
      <c r="K6" s="1"/>
      <c r="L6" s="1"/>
      <c r="M6" s="1"/>
      <c r="N6" s="1"/>
      <c r="O6" s="1"/>
      <c r="P6" s="1"/>
      <c r="Q6" s="1"/>
      <c r="R6" s="3">
        <f>IF(SUM(H6:Q6)=0,1,SUM(H6:Q6))</f>
        <v>1</v>
      </c>
    </row>
    <row r="7" spans="1:18" x14ac:dyDescent="0.25">
      <c r="A7" s="1"/>
      <c r="B7" s="5" t="s">
        <v>11</v>
      </c>
      <c r="C7" s="1">
        <f>22/36</f>
        <v>0.61111111111111116</v>
      </c>
      <c r="D7" s="7">
        <f>IF(C7&lt;&gt;"",LOG(1/C7,2),"")</f>
        <v>0.71049338280501506</v>
      </c>
      <c r="F7" s="1"/>
      <c r="G7" s="5" t="s">
        <v>11</v>
      </c>
      <c r="H7" s="1">
        <f>5/22</f>
        <v>0.22727272727272727</v>
      </c>
      <c r="I7" s="1">
        <f>14/22</f>
        <v>0.63636363636363635</v>
      </c>
      <c r="J7" s="1">
        <f>3/22</f>
        <v>0.13636363636363635</v>
      </c>
      <c r="K7" s="1"/>
      <c r="L7" s="1"/>
      <c r="M7" s="1"/>
      <c r="N7" s="1"/>
      <c r="O7" s="1"/>
      <c r="P7" s="1"/>
      <c r="Q7" s="1"/>
      <c r="R7" s="3">
        <f>IF(SUM(H7:Q7)=0,1,SUM(H7:Q7))</f>
        <v>1</v>
      </c>
    </row>
    <row r="8" spans="1:18" x14ac:dyDescent="0.25">
      <c r="A8" s="1"/>
      <c r="B8" s="5" t="s">
        <v>12</v>
      </c>
      <c r="C8" s="1"/>
      <c r="D8" s="7" t="str">
        <f>IF(C8&lt;&gt;"",LOG(1/C8,2),"")</f>
        <v/>
      </c>
      <c r="F8" s="1"/>
      <c r="G8" s="5" t="s"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3">
        <f>IF(SUM(H8:Q8)=0,1,SUM(H8:Q8))</f>
        <v>1</v>
      </c>
    </row>
    <row r="9" spans="1:18" x14ac:dyDescent="0.25">
      <c r="A9" s="1"/>
      <c r="B9" s="5" t="s">
        <v>13</v>
      </c>
      <c r="C9" s="1"/>
      <c r="D9" s="7" t="str">
        <f t="shared" ref="D9:D15" si="0">IF(C9&lt;&gt;"",LOG(1/C9,2),"")</f>
        <v/>
      </c>
      <c r="F9" s="1"/>
      <c r="G9" s="6" t="s"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3">
        <f>IF(SUM(H9:Q9)=0,1,SUM(H9:Q9))</f>
        <v>1</v>
      </c>
    </row>
    <row r="10" spans="1:18" x14ac:dyDescent="0.25">
      <c r="A10" s="1"/>
      <c r="B10" s="5" t="s">
        <v>14</v>
      </c>
      <c r="C10" s="1"/>
      <c r="D10" s="7" t="str">
        <f t="shared" si="0"/>
        <v/>
      </c>
      <c r="F10" s="1"/>
      <c r="G10" s="5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3">
        <f t="shared" ref="R10:R14" si="1">IF(SUM(H10:Q10)=0,1,SUM(H10:Q10))</f>
        <v>1</v>
      </c>
    </row>
    <row r="11" spans="1:18" x14ac:dyDescent="0.25">
      <c r="A11" s="1"/>
      <c r="B11" s="5" t="s">
        <v>15</v>
      </c>
      <c r="C11" s="1"/>
      <c r="D11" s="7" t="str">
        <f t="shared" si="0"/>
        <v/>
      </c>
      <c r="F11" s="1"/>
      <c r="G11" s="5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3">
        <f t="shared" si="1"/>
        <v>1</v>
      </c>
    </row>
    <row r="12" spans="1:18" x14ac:dyDescent="0.25">
      <c r="A12" s="1"/>
      <c r="B12" s="5" t="s">
        <v>16</v>
      </c>
      <c r="C12" s="1"/>
      <c r="D12" s="7" t="str">
        <f t="shared" si="0"/>
        <v/>
      </c>
      <c r="F12" s="1"/>
      <c r="G12" s="5" t="s">
        <v>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3">
        <f t="shared" si="1"/>
        <v>1</v>
      </c>
    </row>
    <row r="13" spans="1:18" x14ac:dyDescent="0.25">
      <c r="A13" s="1"/>
      <c r="B13" s="5" t="s">
        <v>17</v>
      </c>
      <c r="C13" s="1"/>
      <c r="D13" s="7" t="str">
        <f t="shared" si="0"/>
        <v/>
      </c>
      <c r="F13" s="1"/>
      <c r="G13" s="5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3">
        <f t="shared" si="1"/>
        <v>1</v>
      </c>
    </row>
    <row r="14" spans="1:18" x14ac:dyDescent="0.25">
      <c r="A14" s="1"/>
      <c r="B14" s="5" t="s">
        <v>18</v>
      </c>
      <c r="C14" s="1"/>
      <c r="D14" s="7" t="str">
        <f t="shared" si="0"/>
        <v/>
      </c>
      <c r="F14" s="1"/>
      <c r="G14" s="5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3">
        <f t="shared" si="1"/>
        <v>1</v>
      </c>
    </row>
    <row r="15" spans="1:18" x14ac:dyDescent="0.25">
      <c r="A15" s="1"/>
      <c r="B15" s="5" t="s">
        <v>19</v>
      </c>
      <c r="C15" s="1"/>
      <c r="D15" s="7" t="str">
        <f t="shared" si="0"/>
        <v/>
      </c>
      <c r="F15" s="1"/>
      <c r="G15" s="5" t="s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3">
        <f>IF(SUM(H15:Q15)=0,1,SUM(H15:Q15))</f>
        <v>1</v>
      </c>
    </row>
    <row r="16" spans="1:18" x14ac:dyDescent="0.25">
      <c r="B16" s="23" t="s">
        <v>66</v>
      </c>
      <c r="C16" s="3">
        <f>SUM(C6:C15)</f>
        <v>1</v>
      </c>
    </row>
    <row r="17" spans="3:17" ht="23.25" x14ac:dyDescent="0.35">
      <c r="G17" s="35" t="s">
        <v>63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</row>
    <row r="18" spans="3:17" x14ac:dyDescent="0.25">
      <c r="C18" t="s">
        <v>33</v>
      </c>
      <c r="G18" s="5" t="s">
        <v>31</v>
      </c>
      <c r="H18" s="7">
        <f>SUMPRODUCT(H6:H15,$C$6:$C$15)</f>
        <v>0.30555555555555558</v>
      </c>
      <c r="I18" s="7">
        <f>SUMPRODUCT(I6:I15,$C$6:$C$15)</f>
        <v>0.41666666666666669</v>
      </c>
      <c r="J18" s="7">
        <f>SUMPRODUCT(J6:J15,$C$6:$C$15)</f>
        <v>0.27777777777777779</v>
      </c>
      <c r="K18" s="7">
        <f>SUMPRODUCT(K6:K15,$C$6:$C$15)</f>
        <v>0</v>
      </c>
      <c r="L18" s="7">
        <f>SUMPRODUCT(L6:L15,$C$6:$C$15)</f>
        <v>0</v>
      </c>
      <c r="M18" s="7">
        <f>SUMPRODUCT(M6:M15,$C$6:$C$15)</f>
        <v>0</v>
      </c>
      <c r="N18" s="7">
        <f>SUMPRODUCT(N6:N15,$C$6:$C$15)</f>
        <v>0</v>
      </c>
      <c r="O18" s="7">
        <f>SUMPRODUCT(O6:O15,$C$6:$C$15)</f>
        <v>0</v>
      </c>
      <c r="P18" s="7">
        <f>SUMPRODUCT(P6:P15,$C$6:$C$15)</f>
        <v>0</v>
      </c>
      <c r="Q18" s="7">
        <f>SUMPRODUCT(Q6:Q15,$C$6:$C$15)</f>
        <v>0</v>
      </c>
    </row>
    <row r="19" spans="3:17" x14ac:dyDescent="0.25">
      <c r="C19" s="5" t="s">
        <v>36</v>
      </c>
      <c r="D19" s="7">
        <f>SUMPRODUCT(C6:C15,D6:D15)</f>
        <v>0.96407876480822907</v>
      </c>
    </row>
    <row r="20" spans="3:17" x14ac:dyDescent="0.25">
      <c r="C20" s="5" t="s">
        <v>34</v>
      </c>
      <c r="D20" s="7">
        <f>SUMPRODUCT(H18:Q18,H69:Q69)</f>
        <v>0.69576753732985464</v>
      </c>
      <c r="E20" t="s">
        <v>71</v>
      </c>
    </row>
    <row r="22" spans="3:17" ht="23.25" x14ac:dyDescent="0.35">
      <c r="C22" s="5" t="s">
        <v>72</v>
      </c>
      <c r="D22" s="7">
        <f>D19-D20</f>
        <v>0.26831122747837444</v>
      </c>
      <c r="G22" s="34" t="s">
        <v>65</v>
      </c>
      <c r="H22" s="34"/>
      <c r="I22" s="34"/>
      <c r="J22" s="34"/>
      <c r="K22" s="34"/>
      <c r="L22" s="34"/>
      <c r="M22" s="34"/>
      <c r="N22" s="34"/>
      <c r="O22" s="34"/>
      <c r="P22" s="34"/>
      <c r="Q22" s="34"/>
    </row>
    <row r="23" spans="3:17" x14ac:dyDescent="0.25">
      <c r="G23" s="1" t="s">
        <v>68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3:17" x14ac:dyDescent="0.25">
      <c r="G24" s="9" t="s">
        <v>29</v>
      </c>
      <c r="H24" s="5" t="s">
        <v>0</v>
      </c>
      <c r="I24" s="5" t="s">
        <v>1</v>
      </c>
      <c r="J24" s="5" t="s">
        <v>2</v>
      </c>
      <c r="K24" s="5" t="s">
        <v>3</v>
      </c>
      <c r="L24" s="5" t="s">
        <v>4</v>
      </c>
      <c r="M24" s="5" t="s">
        <v>5</v>
      </c>
      <c r="N24" s="5" t="s">
        <v>6</v>
      </c>
      <c r="O24" s="5" t="s">
        <v>7</v>
      </c>
      <c r="P24" s="5" t="s">
        <v>8</v>
      </c>
      <c r="Q24" s="5" t="s">
        <v>9</v>
      </c>
    </row>
    <row r="25" spans="3:17" x14ac:dyDescent="0.25">
      <c r="F25" s="1"/>
      <c r="G25" s="6" t="s">
        <v>10</v>
      </c>
      <c r="H25" s="7">
        <f>IF(OR($C6=0,H$18=0),"",H6/H$18*$C6)</f>
        <v>0.54545454545454541</v>
      </c>
      <c r="I25" s="7">
        <f>IF(OR($C6=0,I$18=0),"",I6/I$18*$C6)</f>
        <v>6.6666666666666652E-2</v>
      </c>
      <c r="J25" s="7">
        <f>IF(OR($C6=0,J$18=0),"",J6/J$18*$C6)</f>
        <v>0.7</v>
      </c>
      <c r="K25" s="7" t="str">
        <f>IF(OR($C6=0,K$18=0),"",K6/K$18*$C6)</f>
        <v/>
      </c>
      <c r="L25" s="7" t="str">
        <f>IF(OR($C6=0,L$18=0),"",L6/L$18*$C6)</f>
        <v/>
      </c>
      <c r="M25" s="7" t="str">
        <f>IF(OR($C6=0,M$18=0),"",M6/M$18*$C6)</f>
        <v/>
      </c>
      <c r="N25" s="7" t="str">
        <f>IF(OR($C6=0,N$18=0),"",N6/N$18*$C6)</f>
        <v/>
      </c>
      <c r="O25" s="7" t="str">
        <f>IF(OR($C6=0,O$18=0),"",O6/O$18*$C6)</f>
        <v/>
      </c>
      <c r="P25" s="7" t="str">
        <f>IF(OR($C6=0,P$18=0),"",P6/P$18*$C6)</f>
        <v/>
      </c>
      <c r="Q25" s="7" t="str">
        <f>IF(OR($C6=0,Q$18=0),"",Q6/Q$18*$C6)</f>
        <v/>
      </c>
    </row>
    <row r="26" spans="3:17" x14ac:dyDescent="0.25">
      <c r="F26" s="1"/>
      <c r="G26" s="5" t="s">
        <v>11</v>
      </c>
      <c r="H26" s="7">
        <f>IF(OR($C7=0,H$18=0),"",H7/H$18*$C7)</f>
        <v>0.45454545454545459</v>
      </c>
      <c r="I26" s="7">
        <f>IF(OR($C7=0,I$18=0),"",I7/I$18*$C7)</f>
        <v>0.93333333333333335</v>
      </c>
      <c r="J26" s="7">
        <f>IF(OR($C7=0,J$18=0),"",J7/J$18*$C7)</f>
        <v>0.3</v>
      </c>
      <c r="K26" s="7" t="str">
        <f>IF(OR($C7=0,K$18=0),"",K7/K$18*$C7)</f>
        <v/>
      </c>
      <c r="L26" s="7" t="str">
        <f>IF(OR($C7=0,L$18=0),"",L7/L$18*$C7)</f>
        <v/>
      </c>
      <c r="M26" s="7" t="str">
        <f>IF(OR($C7=0,M$18=0),"",M7/M$18*$C7)</f>
        <v/>
      </c>
      <c r="N26" s="7" t="str">
        <f>IF(OR($C7=0,N$18=0),"",N7/N$18*$C7)</f>
        <v/>
      </c>
      <c r="O26" s="7" t="str">
        <f>IF(OR($C7=0,O$18=0),"",O7/O$18*$C7)</f>
        <v/>
      </c>
      <c r="P26" s="7" t="str">
        <f>IF(OR($C7=0,P$18=0),"",P7/P$18*$C7)</f>
        <v/>
      </c>
      <c r="Q26" s="7" t="str">
        <f>IF(OR($C7=0,Q$18=0),"",Q7/Q$18*$C7)</f>
        <v/>
      </c>
    </row>
    <row r="27" spans="3:17" x14ac:dyDescent="0.25">
      <c r="F27" s="1"/>
      <c r="G27" s="5" t="s">
        <v>12</v>
      </c>
      <c r="H27" s="7" t="str">
        <f>IF(OR($C8=0,H$18=0),"",H8/H$18*$C8)</f>
        <v/>
      </c>
      <c r="I27" s="7" t="str">
        <f>IF(OR($C8=0,I$18=0),"",I8/I$18*$C8)</f>
        <v/>
      </c>
      <c r="J27" s="7" t="str">
        <f>IF(OR($C8=0,J$18=0),"",J8/J$18*$C8)</f>
        <v/>
      </c>
      <c r="K27" s="7" t="str">
        <f>IF(OR($C8=0,K$18=0),"",K8/K$18*$C8)</f>
        <v/>
      </c>
      <c r="L27" s="7" t="str">
        <f>IF(OR($C8=0,L$18=0),"",L8/L$18*$C8)</f>
        <v/>
      </c>
      <c r="M27" s="7" t="str">
        <f>IF(OR($C8=0,M$18=0),"",M8/M$18*$C8)</f>
        <v/>
      </c>
      <c r="N27" s="7" t="str">
        <f>IF(OR($C8=0,N$18=0),"",N8/N$18*$C8)</f>
        <v/>
      </c>
      <c r="O27" s="7" t="str">
        <f>IF(OR($C8=0,O$18=0),"",O8/O$18*$C8)</f>
        <v/>
      </c>
      <c r="P27" s="7" t="str">
        <f>IF(OR($C8=0,P$18=0),"",P8/P$18*$C8)</f>
        <v/>
      </c>
      <c r="Q27" s="7" t="str">
        <f>IF(OR($C8=0,Q$18=0),"",Q8/Q$18*$C8)</f>
        <v/>
      </c>
    </row>
    <row r="28" spans="3:17" x14ac:dyDescent="0.25">
      <c r="F28" s="1"/>
      <c r="G28" s="6" t="s">
        <v>13</v>
      </c>
      <c r="H28" s="7" t="str">
        <f>IF(OR($C9=0,H$18=0),"",H9/H$18*$C9)</f>
        <v/>
      </c>
      <c r="I28" s="7" t="str">
        <f>IF(OR($C9=0,I$18=0),"",I9/I$18*$C9)</f>
        <v/>
      </c>
      <c r="J28" s="7" t="str">
        <f>IF(OR($C9=0,J$18=0),"",J9/J$18*$C9)</f>
        <v/>
      </c>
      <c r="K28" s="7" t="str">
        <f>IF(OR($C9=0,K$18=0),"",K9/K$18*$C9)</f>
        <v/>
      </c>
      <c r="L28" s="7" t="str">
        <f>IF(OR($C9=0,L$18=0),"",L9/L$18*$C9)</f>
        <v/>
      </c>
      <c r="M28" s="7" t="str">
        <f>IF(OR($C9=0,M$18=0),"",M9/M$18*$C9)</f>
        <v/>
      </c>
      <c r="N28" s="7" t="str">
        <f>IF(OR($C9=0,N$18=0),"",N9/N$18*$C9)</f>
        <v/>
      </c>
      <c r="O28" s="7" t="str">
        <f>IF(OR($C9=0,O$18=0),"",O9/O$18*$C9)</f>
        <v/>
      </c>
      <c r="P28" s="7" t="str">
        <f>IF(OR($C9=0,P$18=0),"",P9/P$18*$C9)</f>
        <v/>
      </c>
      <c r="Q28" s="7" t="str">
        <f>IF(OR($C9=0,Q$18=0),"",Q9/Q$18*$C9)</f>
        <v/>
      </c>
    </row>
    <row r="29" spans="3:17" x14ac:dyDescent="0.25">
      <c r="F29" s="1"/>
      <c r="G29" s="5" t="s">
        <v>14</v>
      </c>
      <c r="H29" s="7" t="str">
        <f>IF(OR($C10=0,H$18=0),"",H10/H$18*$C10)</f>
        <v/>
      </c>
      <c r="I29" s="7" t="str">
        <f>IF(OR($C10=0,I$18=0),"",I10/I$18*$C10)</f>
        <v/>
      </c>
      <c r="J29" s="7" t="str">
        <f>IF(OR($C10=0,J$18=0),"",J10/J$18*$C10)</f>
        <v/>
      </c>
      <c r="K29" s="7" t="str">
        <f>IF(OR($C10=0,K$18=0),"",K10/K$18*$C10)</f>
        <v/>
      </c>
      <c r="L29" s="7" t="str">
        <f>IF(OR($C10=0,L$18=0),"",L10/L$18*$C10)</f>
        <v/>
      </c>
      <c r="M29" s="7" t="str">
        <f>IF(OR($C10=0,M$18=0),"",M10/M$18*$C10)</f>
        <v/>
      </c>
      <c r="N29" s="7" t="str">
        <f>IF(OR($C10=0,N$18=0),"",N10/N$18*$C10)</f>
        <v/>
      </c>
      <c r="O29" s="7" t="str">
        <f>IF(OR($C10=0,O$18=0),"",O10/O$18*$C10)</f>
        <v/>
      </c>
      <c r="P29" s="7" t="str">
        <f>IF(OR($C10=0,P$18=0),"",P10/P$18*$C10)</f>
        <v/>
      </c>
      <c r="Q29" s="7" t="str">
        <f>IF(OR($C10=0,Q$18=0),"",Q10/Q$18*$C10)</f>
        <v/>
      </c>
    </row>
    <row r="30" spans="3:17" x14ac:dyDescent="0.25">
      <c r="F30" s="1"/>
      <c r="G30" s="5" t="s">
        <v>15</v>
      </c>
      <c r="H30" s="7" t="str">
        <f>IF(OR($C11=0,H$18=0),"",H11/H$18*$C11)</f>
        <v/>
      </c>
      <c r="I30" s="7" t="str">
        <f>IF(OR($C11=0,I$18=0),"",I11/I$18*$C11)</f>
        <v/>
      </c>
      <c r="J30" s="7" t="str">
        <f>IF(OR($C11=0,J$18=0),"",J11/J$18*$C11)</f>
        <v/>
      </c>
      <c r="K30" s="7" t="str">
        <f>IF(OR($C11=0,K$18=0),"",K11/K$18*$C11)</f>
        <v/>
      </c>
      <c r="L30" s="7" t="str">
        <f>IF(OR($C11=0,L$18=0),"",L11/L$18*$C11)</f>
        <v/>
      </c>
      <c r="M30" s="7" t="str">
        <f>IF(OR($C11=0,M$18=0),"",M11/M$18*$C11)</f>
        <v/>
      </c>
      <c r="N30" s="7" t="str">
        <f>IF(OR($C11=0,N$18=0),"",N11/N$18*$C11)</f>
        <v/>
      </c>
      <c r="O30" s="7" t="str">
        <f>IF(OR($C11=0,O$18=0),"",O11/O$18*$C11)</f>
        <v/>
      </c>
      <c r="P30" s="7" t="str">
        <f>IF(OR($C11=0,P$18=0),"",P11/P$18*$C11)</f>
        <v/>
      </c>
      <c r="Q30" s="7" t="str">
        <f>IF(OR($C11=0,Q$18=0),"",Q11/Q$18*$C11)</f>
        <v/>
      </c>
    </row>
    <row r="31" spans="3:17" x14ac:dyDescent="0.25">
      <c r="F31" s="1"/>
      <c r="G31" s="5" t="s">
        <v>16</v>
      </c>
      <c r="H31" s="7" t="str">
        <f>IF(OR($C12=0,H$18=0),"",H12/H$18*$C12)</f>
        <v/>
      </c>
      <c r="I31" s="7" t="str">
        <f>IF(OR($C12=0,I$18=0),"",I12/I$18*$C12)</f>
        <v/>
      </c>
      <c r="J31" s="7" t="str">
        <f>IF(OR($C12=0,J$18=0),"",J12/J$18*$C12)</f>
        <v/>
      </c>
      <c r="K31" s="7" t="str">
        <f>IF(OR($C12=0,K$18=0),"",K12/K$18*$C12)</f>
        <v/>
      </c>
      <c r="L31" s="7" t="str">
        <f>IF(OR($C12=0,L$18=0),"",L12/L$18*$C12)</f>
        <v/>
      </c>
      <c r="M31" s="7" t="str">
        <f>IF(OR($C12=0,M$18=0),"",M12/M$18*$C12)</f>
        <v/>
      </c>
      <c r="N31" s="7" t="str">
        <f>IF(OR($C12=0,N$18=0),"",N12/N$18*$C12)</f>
        <v/>
      </c>
      <c r="O31" s="7" t="str">
        <f>IF(OR($C12=0,O$18=0),"",O12/O$18*$C12)</f>
        <v/>
      </c>
      <c r="P31" s="7" t="str">
        <f>IF(OR($C12=0,P$18=0),"",P12/P$18*$C12)</f>
        <v/>
      </c>
      <c r="Q31" s="7" t="str">
        <f>IF(OR($C12=0,Q$18=0),"",Q12/Q$18*$C12)</f>
        <v/>
      </c>
    </row>
    <row r="32" spans="3:17" x14ac:dyDescent="0.25">
      <c r="F32" s="1"/>
      <c r="G32" s="5" t="s">
        <v>17</v>
      </c>
      <c r="H32" s="7" t="str">
        <f>IF(OR($C13=0,H$18=0),"",H13/H$18*$C13)</f>
        <v/>
      </c>
      <c r="I32" s="7" t="str">
        <f>IF(OR($C13=0,I$18=0),"",I13/I$18*$C13)</f>
        <v/>
      </c>
      <c r="J32" s="7" t="str">
        <f>IF(OR($C13=0,J$18=0),"",J13/J$18*$C13)</f>
        <v/>
      </c>
      <c r="K32" s="7" t="str">
        <f>IF(OR($C13=0,K$18=0),"",K13/K$18*$C13)</f>
        <v/>
      </c>
      <c r="L32" s="7" t="str">
        <f>IF(OR($C13=0,L$18=0),"",L13/L$18*$C13)</f>
        <v/>
      </c>
      <c r="M32" s="7" t="str">
        <f>IF(OR($C13=0,M$18=0),"",M13/M$18*$C13)</f>
        <v/>
      </c>
      <c r="N32" s="7" t="str">
        <f>IF(OR($C13=0,N$18=0),"",N13/N$18*$C13)</f>
        <v/>
      </c>
      <c r="O32" s="7" t="str">
        <f>IF(OR($C13=0,O$18=0),"",O13/O$18*$C13)</f>
        <v/>
      </c>
      <c r="P32" s="7" t="str">
        <f>IF(OR($C13=0,P$18=0),"",P13/P$18*$C13)</f>
        <v/>
      </c>
      <c r="Q32" s="7" t="str">
        <f>IF(OR($C13=0,Q$18=0),"",Q13/Q$18*$C13)</f>
        <v/>
      </c>
    </row>
    <row r="33" spans="6:17" x14ac:dyDescent="0.25">
      <c r="F33" s="1"/>
      <c r="G33" s="5" t="s">
        <v>18</v>
      </c>
      <c r="H33" s="7" t="str">
        <f>IF(OR($C14=0,H$18=0),"",H14/H$18*$C14)</f>
        <v/>
      </c>
      <c r="I33" s="7" t="str">
        <f>IF(OR($C14=0,I$18=0),"",I14/I$18*$C14)</f>
        <v/>
      </c>
      <c r="J33" s="7" t="str">
        <f>IF(OR($C14=0,J$18=0),"",J14/J$18*$C14)</f>
        <v/>
      </c>
      <c r="K33" s="7" t="str">
        <f>IF(OR($C14=0,K$18=0),"",K14/K$18*$C14)</f>
        <v/>
      </c>
      <c r="L33" s="7" t="str">
        <f>IF(OR($C14=0,L$18=0),"",L14/L$18*$C14)</f>
        <v/>
      </c>
      <c r="M33" s="7" t="str">
        <f>IF(OR($C14=0,M$18=0),"",M14/M$18*$C14)</f>
        <v/>
      </c>
      <c r="N33" s="7" t="str">
        <f>IF(OR($C14=0,N$18=0),"",N14/N$18*$C14)</f>
        <v/>
      </c>
      <c r="O33" s="7" t="str">
        <f>IF(OR($C14=0,O$18=0),"",O14/O$18*$C14)</f>
        <v/>
      </c>
      <c r="P33" s="7" t="str">
        <f>IF(OR($C14=0,P$18=0),"",P14/P$18*$C14)</f>
        <v/>
      </c>
      <c r="Q33" s="7" t="str">
        <f>IF(OR($C14=0,Q$18=0),"",Q14/Q$18*$C14)</f>
        <v/>
      </c>
    </row>
    <row r="34" spans="6:17" x14ac:dyDescent="0.25">
      <c r="F34" s="1"/>
      <c r="G34" s="5" t="s">
        <v>19</v>
      </c>
      <c r="H34" s="7" t="str">
        <f>IF(OR($C15=0,H$18=0),"",H15/H$18*$C15)</f>
        <v/>
      </c>
      <c r="I34" s="7" t="str">
        <f>IF(OR($C15=0,I$18=0),"",I15/I$18*$C15)</f>
        <v/>
      </c>
      <c r="J34" s="7" t="str">
        <f>IF(OR($C15=0,J$18=0),"",J15/J$18*$C15)</f>
        <v/>
      </c>
      <c r="K34" s="7" t="str">
        <f>IF(OR($C15=0,K$18=0),"",K15/K$18*$C15)</f>
        <v/>
      </c>
      <c r="L34" s="7" t="str">
        <f>IF(OR($C15=0,L$18=0),"",L15/L$18*$C15)</f>
        <v/>
      </c>
      <c r="M34" s="7" t="str">
        <f>IF(OR($C15=0,M$18=0),"",M15/M$18*$C15)</f>
        <v/>
      </c>
      <c r="N34" s="7" t="str">
        <f>IF(OR($C15=0,N$18=0),"",N15/N$18*$C15)</f>
        <v/>
      </c>
      <c r="O34" s="7" t="str">
        <f>IF(OR($C15=0,O$18=0),"",O15/O$18*$C15)</f>
        <v/>
      </c>
      <c r="P34" s="7" t="str">
        <f>IF(OR($C15=0,P$18=0),"",P15/P$18*$C15)</f>
        <v/>
      </c>
      <c r="Q34" s="7" t="str">
        <f>IF(OR($C15=0,Q$18=0),"",Q15/Q$18*$C15)</f>
        <v/>
      </c>
    </row>
    <row r="35" spans="6:17" x14ac:dyDescent="0.25">
      <c r="G35" s="5" t="s">
        <v>22</v>
      </c>
      <c r="H35" s="3">
        <f>IF(SUM(H25:H34)=0,1,SUM(H25:H34))</f>
        <v>1</v>
      </c>
      <c r="I35" s="3">
        <f t="shared" ref="I35:Q35" si="2">IF(SUM(I25:I34)=0,1,SUM(I25:I34))</f>
        <v>1</v>
      </c>
      <c r="J35" s="3">
        <f t="shared" si="2"/>
        <v>1</v>
      </c>
      <c r="K35" s="3">
        <f t="shared" si="2"/>
        <v>1</v>
      </c>
      <c r="L35" s="3">
        <f t="shared" si="2"/>
        <v>1</v>
      </c>
      <c r="M35" s="3">
        <f t="shared" si="2"/>
        <v>1</v>
      </c>
      <c r="N35" s="3">
        <f t="shared" si="2"/>
        <v>1</v>
      </c>
      <c r="O35" s="3">
        <f t="shared" si="2"/>
        <v>1</v>
      </c>
      <c r="P35" s="3">
        <f t="shared" si="2"/>
        <v>1</v>
      </c>
      <c r="Q35" s="3">
        <f t="shared" si="2"/>
        <v>1</v>
      </c>
    </row>
    <row r="37" spans="6:17" ht="23.25" x14ac:dyDescent="0.35">
      <c r="G37" s="33" t="s">
        <v>67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</row>
    <row r="38" spans="6:17" x14ac:dyDescent="0.25">
      <c r="G38" s="1" t="s">
        <v>68</v>
      </c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6:17" x14ac:dyDescent="0.25">
      <c r="G39" s="9" t="s">
        <v>32</v>
      </c>
      <c r="H39" s="5" t="s">
        <v>0</v>
      </c>
      <c r="I39" s="5" t="s">
        <v>1</v>
      </c>
      <c r="J39" s="5" t="s">
        <v>2</v>
      </c>
      <c r="K39" s="5" t="s">
        <v>3</v>
      </c>
      <c r="L39" s="5" t="s">
        <v>4</v>
      </c>
      <c r="M39" s="5" t="s">
        <v>5</v>
      </c>
      <c r="N39" s="5" t="s">
        <v>6</v>
      </c>
      <c r="O39" s="5" t="s">
        <v>7</v>
      </c>
      <c r="P39" s="5" t="s">
        <v>8</v>
      </c>
      <c r="Q39" s="5" t="s">
        <v>9</v>
      </c>
    </row>
    <row r="40" spans="6:17" x14ac:dyDescent="0.25">
      <c r="F40" s="1"/>
      <c r="G40" s="6" t="s">
        <v>10</v>
      </c>
      <c r="H40" s="7">
        <f>IF(OR($C6="",H6=""),"",H6*$C6)</f>
        <v>0.16666666666666666</v>
      </c>
      <c r="I40" s="7">
        <f>IF(OR($C6="",I6=""),"",I6*$C6)</f>
        <v>2.7777777777777776E-2</v>
      </c>
      <c r="J40" s="7">
        <f>IF(OR($C6="",J6=""),"",J6*$C6)</f>
        <v>0.19444444444444445</v>
      </c>
      <c r="K40" s="7" t="str">
        <f>IF(OR($C6="",K6=""),"",K6*$C6)</f>
        <v/>
      </c>
      <c r="L40" s="7" t="str">
        <f>IF(OR($C6="",L6=""),"",L6*$C6)</f>
        <v/>
      </c>
      <c r="M40" s="7" t="str">
        <f>IF(OR($C6="",M6=""),"",M6*$C6)</f>
        <v/>
      </c>
      <c r="N40" s="7" t="str">
        <f>IF(OR($C6="",N6=""),"",N6*$C6)</f>
        <v/>
      </c>
      <c r="O40" s="7" t="str">
        <f>IF(OR($C6="",O6=""),"",O6*$C6)</f>
        <v/>
      </c>
      <c r="P40" s="7" t="str">
        <f>IF(OR($C6="",P6=""),"",P6*$C6)</f>
        <v/>
      </c>
      <c r="Q40" s="7" t="str">
        <f>IF(OR($C6="",Q6=""),"",Q6*$C6)</f>
        <v/>
      </c>
    </row>
    <row r="41" spans="6:17" x14ac:dyDescent="0.25">
      <c r="F41" s="1"/>
      <c r="G41" s="5" t="s">
        <v>11</v>
      </c>
      <c r="H41" s="7">
        <f>IF(OR($C7="",H7=""),"",H7*$C7)</f>
        <v>0.1388888888888889</v>
      </c>
      <c r="I41" s="7">
        <f>IF(OR($C7="",I7=""),"",I7*$C7)</f>
        <v>0.3888888888888889</v>
      </c>
      <c r="J41" s="7">
        <f>IF(OR($C7="",J7=""),"",J7*$C7)</f>
        <v>8.3333333333333329E-2</v>
      </c>
      <c r="K41" s="7" t="str">
        <f>IF(OR($C7="",K7=""),"",K7*$C7)</f>
        <v/>
      </c>
      <c r="L41" s="7" t="str">
        <f>IF(OR($C7="",L7=""),"",L7*$C7)</f>
        <v/>
      </c>
      <c r="M41" s="7" t="str">
        <f>IF(OR($C7="",M7=""),"",M7*$C7)</f>
        <v/>
      </c>
      <c r="N41" s="7" t="str">
        <f>IF(OR($C7="",N7=""),"",N7*$C7)</f>
        <v/>
      </c>
      <c r="O41" s="7" t="str">
        <f>IF(OR($C7="",O7=""),"",O7*$C7)</f>
        <v/>
      </c>
      <c r="P41" s="7" t="str">
        <f>IF(OR($C7="",P7=""),"",P7*$C7)</f>
        <v/>
      </c>
      <c r="Q41" s="7" t="str">
        <f>IF(OR($C7="",Q7=""),"",Q7*$C7)</f>
        <v/>
      </c>
    </row>
    <row r="42" spans="6:17" x14ac:dyDescent="0.25">
      <c r="F42" s="1"/>
      <c r="G42" s="5" t="s">
        <v>12</v>
      </c>
      <c r="H42" s="7" t="str">
        <f>IF(OR($C8="",H8=""),"",H8*$C8)</f>
        <v/>
      </c>
      <c r="I42" s="7" t="str">
        <f>IF(OR($C8="",I8=""),"",I8*$C8)</f>
        <v/>
      </c>
      <c r="J42" s="7" t="str">
        <f>IF(OR($C8="",J8=""),"",J8*$C8)</f>
        <v/>
      </c>
      <c r="K42" s="7" t="str">
        <f>IF(OR($C8="",K8=""),"",K8*$C8)</f>
        <v/>
      </c>
      <c r="L42" s="7" t="str">
        <f>IF(OR($C8="",L8=""),"",L8*$C8)</f>
        <v/>
      </c>
      <c r="M42" s="7" t="str">
        <f>IF(OR($C8="",M8=""),"",M8*$C8)</f>
        <v/>
      </c>
      <c r="N42" s="7" t="str">
        <f>IF(OR($C8="",N8=""),"",N8*$C8)</f>
        <v/>
      </c>
      <c r="O42" s="7" t="str">
        <f>IF(OR($C8="",O8=""),"",O8*$C8)</f>
        <v/>
      </c>
      <c r="P42" s="7" t="str">
        <f>IF(OR($C8="",P8=""),"",P8*$C8)</f>
        <v/>
      </c>
      <c r="Q42" s="7" t="str">
        <f>IF(OR($C8="",Q8=""),"",Q8*$C8)</f>
        <v/>
      </c>
    </row>
    <row r="43" spans="6:17" x14ac:dyDescent="0.25">
      <c r="F43" s="1"/>
      <c r="G43" s="6" t="s">
        <v>13</v>
      </c>
      <c r="H43" s="7" t="str">
        <f>IF(OR($C9="",H9=""),"",H9*$C9)</f>
        <v/>
      </c>
      <c r="I43" s="7" t="str">
        <f>IF(OR($C9="",I9=""),"",I9*$C9)</f>
        <v/>
      </c>
      <c r="J43" s="7" t="str">
        <f>IF(OR($C9="",J9=""),"",J9*$C9)</f>
        <v/>
      </c>
      <c r="K43" s="7" t="str">
        <f>IF(OR($C9="",K9=""),"",K9*$C9)</f>
        <v/>
      </c>
      <c r="L43" s="7" t="str">
        <f>IF(OR($C9="",L9=""),"",L9*$C9)</f>
        <v/>
      </c>
      <c r="M43" s="7" t="str">
        <f>IF(OR($C9="",M9=""),"",M9*$C9)</f>
        <v/>
      </c>
      <c r="N43" s="7" t="str">
        <f>IF(OR($C9="",N9=""),"",N9*$C9)</f>
        <v/>
      </c>
      <c r="O43" s="7" t="str">
        <f>IF(OR($C9="",O9=""),"",O9*$C9)</f>
        <v/>
      </c>
      <c r="P43" s="7" t="str">
        <f>IF(OR($C9="",P9=""),"",P9*$C9)</f>
        <v/>
      </c>
      <c r="Q43" s="7" t="str">
        <f>IF(OR($C9="",Q9=""),"",Q9*$C9)</f>
        <v/>
      </c>
    </row>
    <row r="44" spans="6:17" x14ac:dyDescent="0.25">
      <c r="F44" s="1"/>
      <c r="G44" s="5" t="s">
        <v>14</v>
      </c>
      <c r="H44" s="7" t="str">
        <f>IF(OR($C10="",H10=""),"",H10*$C10)</f>
        <v/>
      </c>
      <c r="I44" s="7" t="str">
        <f>IF(OR($C10="",I10=""),"",I10*$C10)</f>
        <v/>
      </c>
      <c r="J44" s="7" t="str">
        <f>IF(OR($C10="",J10=""),"",J10*$C10)</f>
        <v/>
      </c>
      <c r="K44" s="7" t="str">
        <f>IF(OR($C10="",K10=""),"",K10*$C10)</f>
        <v/>
      </c>
      <c r="L44" s="7" t="str">
        <f>IF(OR($C10="",L10=""),"",L10*$C10)</f>
        <v/>
      </c>
      <c r="M44" s="7" t="str">
        <f>IF(OR($C10="",M10=""),"",M10*$C10)</f>
        <v/>
      </c>
      <c r="N44" s="7" t="str">
        <f>IF(OR($C10="",N10=""),"",N10*$C10)</f>
        <v/>
      </c>
      <c r="O44" s="7" t="str">
        <f>IF(OR($C10="",O10=""),"",O10*$C10)</f>
        <v/>
      </c>
      <c r="P44" s="7" t="str">
        <f>IF(OR($C10="",P10=""),"",P10*$C10)</f>
        <v/>
      </c>
      <c r="Q44" s="7" t="str">
        <f>IF(OR($C10="",Q10=""),"",Q10*$C10)</f>
        <v/>
      </c>
    </row>
    <row r="45" spans="6:17" x14ac:dyDescent="0.25">
      <c r="F45" s="1"/>
      <c r="G45" s="5" t="s">
        <v>15</v>
      </c>
      <c r="H45" s="7" t="str">
        <f>IF(OR($C11="",H11=""),"",H11*$C11)</f>
        <v/>
      </c>
      <c r="I45" s="7" t="str">
        <f>IF(OR($C11="",I11=""),"",I11*$C11)</f>
        <v/>
      </c>
      <c r="J45" s="7" t="str">
        <f>IF(OR($C11="",J11=""),"",J11*$C11)</f>
        <v/>
      </c>
      <c r="K45" s="7" t="str">
        <f>IF(OR($C11="",K11=""),"",K11*$C11)</f>
        <v/>
      </c>
      <c r="L45" s="7" t="str">
        <f>IF(OR($C11="",L11=""),"",L11*$C11)</f>
        <v/>
      </c>
      <c r="M45" s="7" t="str">
        <f>IF(OR($C11="",M11=""),"",M11*$C11)</f>
        <v/>
      </c>
      <c r="N45" s="7" t="str">
        <f>IF(OR($C11="",N11=""),"",N11*$C11)</f>
        <v/>
      </c>
      <c r="O45" s="7" t="str">
        <f>IF(OR($C11="",O11=""),"",O11*$C11)</f>
        <v/>
      </c>
      <c r="P45" s="7" t="str">
        <f>IF(OR($C11="",P11=""),"",P11*$C11)</f>
        <v/>
      </c>
      <c r="Q45" s="7" t="str">
        <f>IF(OR($C11="",Q11=""),"",Q11*$C11)</f>
        <v/>
      </c>
    </row>
    <row r="46" spans="6:17" x14ac:dyDescent="0.25">
      <c r="F46" s="1"/>
      <c r="G46" s="5" t="s">
        <v>16</v>
      </c>
      <c r="H46" s="7" t="str">
        <f>IF(OR($C12="",H12=""),"",H12*$C12)</f>
        <v/>
      </c>
      <c r="I46" s="7" t="str">
        <f>IF(OR($C12="",I12=""),"",I12*$C12)</f>
        <v/>
      </c>
      <c r="J46" s="7" t="str">
        <f>IF(OR($C12="",J12=""),"",J12*$C12)</f>
        <v/>
      </c>
      <c r="K46" s="7" t="str">
        <f>IF(OR($C12="",K12=""),"",K12*$C12)</f>
        <v/>
      </c>
      <c r="L46" s="7" t="str">
        <f>IF(OR($C12="",L12=""),"",L12*$C12)</f>
        <v/>
      </c>
      <c r="M46" s="7" t="str">
        <f>IF(OR($C12="",M12=""),"",M12*$C12)</f>
        <v/>
      </c>
      <c r="N46" s="7" t="str">
        <f>IF(OR($C12="",N12=""),"",N12*$C12)</f>
        <v/>
      </c>
      <c r="O46" s="7" t="str">
        <f>IF(OR($C12="",O12=""),"",O12*$C12)</f>
        <v/>
      </c>
      <c r="P46" s="7" t="str">
        <f>IF(OR($C12="",P12=""),"",P12*$C12)</f>
        <v/>
      </c>
      <c r="Q46" s="7" t="str">
        <f>IF(OR($C12="",Q12=""),"",Q12*$C12)</f>
        <v/>
      </c>
    </row>
    <row r="47" spans="6:17" x14ac:dyDescent="0.25">
      <c r="F47" s="1"/>
      <c r="G47" s="5" t="s">
        <v>17</v>
      </c>
      <c r="H47" s="7" t="str">
        <f>IF(OR($C13="",H13=""),"",H13*$C13)</f>
        <v/>
      </c>
      <c r="I47" s="7" t="str">
        <f>IF(OR($C13="",I13=""),"",I13*$C13)</f>
        <v/>
      </c>
      <c r="J47" s="7" t="str">
        <f>IF(OR($C13="",J13=""),"",J13*$C13)</f>
        <v/>
      </c>
      <c r="K47" s="7" t="str">
        <f>IF(OR($C13="",K13=""),"",K13*$C13)</f>
        <v/>
      </c>
      <c r="L47" s="7" t="str">
        <f>IF(OR($C13="",L13=""),"",L13*$C13)</f>
        <v/>
      </c>
      <c r="M47" s="7" t="str">
        <f>IF(OR($C13="",M13=""),"",M13*$C13)</f>
        <v/>
      </c>
      <c r="N47" s="7" t="str">
        <f>IF(OR($C13="",N13=""),"",N13*$C13)</f>
        <v/>
      </c>
      <c r="O47" s="7" t="str">
        <f>IF(OR($C13="",O13=""),"",O13*$C13)</f>
        <v/>
      </c>
      <c r="P47" s="7" t="str">
        <f>IF(OR($C13="",P13=""),"",P13*$C13)</f>
        <v/>
      </c>
      <c r="Q47" s="7" t="str">
        <f>IF(OR($C13="",Q13=""),"",Q13*$C13)</f>
        <v/>
      </c>
    </row>
    <row r="48" spans="6:17" x14ac:dyDescent="0.25">
      <c r="F48" s="1"/>
      <c r="G48" s="5" t="s">
        <v>18</v>
      </c>
      <c r="H48" s="7" t="str">
        <f>IF(OR($C14="",H14=""),"",H14*$C14)</f>
        <v/>
      </c>
      <c r="I48" s="7" t="str">
        <f>IF(OR($C14="",I14=""),"",I14*$C14)</f>
        <v/>
      </c>
      <c r="J48" s="7" t="str">
        <f>IF(OR($C14="",J14=""),"",J14*$C14)</f>
        <v/>
      </c>
      <c r="K48" s="7" t="str">
        <f>IF(OR($C14="",K14=""),"",K14*$C14)</f>
        <v/>
      </c>
      <c r="L48" s="7" t="str">
        <f>IF(OR($C14="",L14=""),"",L14*$C14)</f>
        <v/>
      </c>
      <c r="M48" s="7" t="str">
        <f>IF(OR($C14="",M14=""),"",M14*$C14)</f>
        <v/>
      </c>
      <c r="N48" s="7" t="str">
        <f>IF(OR($C14="",N14=""),"",N14*$C14)</f>
        <v/>
      </c>
      <c r="O48" s="7" t="str">
        <f>IF(OR($C14="",O14=""),"",O14*$C14)</f>
        <v/>
      </c>
      <c r="P48" s="7" t="str">
        <f>IF(OR($C14="",P14=""),"",P14*$C14)</f>
        <v/>
      </c>
      <c r="Q48" s="7" t="str">
        <f>IF(OR($C14="",Q14=""),"",Q14*$C14)</f>
        <v/>
      </c>
    </row>
    <row r="49" spans="6:17" x14ac:dyDescent="0.25">
      <c r="F49" s="1"/>
      <c r="G49" s="5" t="s">
        <v>19</v>
      </c>
      <c r="H49" s="7" t="str">
        <f>IF(OR($C15="",H15=""),"",H15*$C15)</f>
        <v/>
      </c>
      <c r="I49" s="7" t="str">
        <f>IF(OR($C15="",I15=""),"",I15*$C15)</f>
        <v/>
      </c>
      <c r="J49" s="7" t="str">
        <f>IF(OR($C15="",J15=""),"",J15*$C15)</f>
        <v/>
      </c>
      <c r="K49" s="7" t="str">
        <f>IF(OR($C15="",K15=""),"",K15*$C15)</f>
        <v/>
      </c>
      <c r="L49" s="7" t="str">
        <f>IF(OR($C15="",L15=""),"",L15*$C15)</f>
        <v/>
      </c>
      <c r="M49" s="7" t="str">
        <f>IF(OR($C15="",M15=""),"",M15*$C15)</f>
        <v/>
      </c>
      <c r="N49" s="7" t="str">
        <f>IF(OR($C15="",N15=""),"",N15*$C15)</f>
        <v/>
      </c>
      <c r="O49" s="7" t="str">
        <f>IF(OR($C15="",O15=""),"",O15*$C15)</f>
        <v/>
      </c>
      <c r="P49" s="7" t="str">
        <f>IF(OR($C15="",P15=""),"",P15*$C15)</f>
        <v/>
      </c>
      <c r="Q49" s="7" t="str">
        <f>IF(OR($C15="",Q15=""),"",Q15*$C15)</f>
        <v/>
      </c>
    </row>
    <row r="52" spans="6:17" ht="23.25" x14ac:dyDescent="0.35">
      <c r="G52" s="32" t="s">
        <v>70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</row>
    <row r="53" spans="6:17" x14ac:dyDescent="0.25">
      <c r="G53" s="1" t="s">
        <v>68</v>
      </c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6:17" x14ac:dyDescent="0.25">
      <c r="G54" s="9"/>
      <c r="H54" s="5" t="s">
        <v>0</v>
      </c>
      <c r="I54" s="5" t="s">
        <v>1</v>
      </c>
      <c r="J54" s="5" t="s">
        <v>2</v>
      </c>
      <c r="K54" s="5" t="s">
        <v>3</v>
      </c>
      <c r="L54" s="5" t="s">
        <v>4</v>
      </c>
      <c r="M54" s="5" t="s">
        <v>5</v>
      </c>
      <c r="N54" s="5" t="s">
        <v>6</v>
      </c>
      <c r="O54" s="5" t="s">
        <v>7</v>
      </c>
      <c r="P54" s="5" t="s">
        <v>8</v>
      </c>
      <c r="Q54" s="5" t="s">
        <v>9</v>
      </c>
    </row>
    <row r="55" spans="6:17" x14ac:dyDescent="0.25">
      <c r="F55" s="1"/>
      <c r="G55" s="6" t="s">
        <v>10</v>
      </c>
      <c r="H55" s="7">
        <f>IF(H25&lt;&gt;"",IF(H25=0,0,LOG(1/H25,2)),"")</f>
        <v>0.87446911791614124</v>
      </c>
      <c r="I55" s="7">
        <f t="shared" ref="I55:Q55" si="3">IF(I25&lt;&gt;"",IF(I25=0,0,LOG(1/I25,2)),"")</f>
        <v>3.9068905956085191</v>
      </c>
      <c r="J55" s="7">
        <f t="shared" si="3"/>
        <v>0.51457317282975823</v>
      </c>
      <c r="K55" s="7" t="str">
        <f t="shared" si="3"/>
        <v/>
      </c>
      <c r="L55" s="7" t="str">
        <f t="shared" si="3"/>
        <v/>
      </c>
      <c r="M55" s="7" t="str">
        <f t="shared" si="3"/>
        <v/>
      </c>
      <c r="N55" s="7" t="str">
        <f t="shared" si="3"/>
        <v/>
      </c>
      <c r="O55" s="7" t="str">
        <f t="shared" si="3"/>
        <v/>
      </c>
      <c r="P55" s="7" t="str">
        <f t="shared" si="3"/>
        <v/>
      </c>
      <c r="Q55" s="7" t="str">
        <f t="shared" si="3"/>
        <v/>
      </c>
    </row>
    <row r="56" spans="6:17" x14ac:dyDescent="0.25">
      <c r="F56" s="1"/>
      <c r="G56" s="5" t="s">
        <v>11</v>
      </c>
      <c r="H56" s="7">
        <f t="shared" ref="H56:Q64" si="4">IF(H26&lt;&gt;"",IF(H26=0,0,LOG(1/H26,2)),"")</f>
        <v>1.1375035237499347</v>
      </c>
      <c r="I56" s="7">
        <f t="shared" si="4"/>
        <v>9.9535673550914375E-2</v>
      </c>
      <c r="J56" s="7">
        <f t="shared" si="4"/>
        <v>1.7369655941662063</v>
      </c>
      <c r="K56" s="7" t="str">
        <f t="shared" si="4"/>
        <v/>
      </c>
      <c r="L56" s="7" t="str">
        <f t="shared" si="4"/>
        <v/>
      </c>
      <c r="M56" s="7" t="str">
        <f t="shared" si="4"/>
        <v/>
      </c>
      <c r="N56" s="7" t="str">
        <f t="shared" si="4"/>
        <v/>
      </c>
      <c r="O56" s="7" t="str">
        <f t="shared" si="4"/>
        <v/>
      </c>
      <c r="P56" s="7" t="str">
        <f t="shared" si="4"/>
        <v/>
      </c>
      <c r="Q56" s="7" t="str">
        <f t="shared" si="4"/>
        <v/>
      </c>
    </row>
    <row r="57" spans="6:17" x14ac:dyDescent="0.25">
      <c r="F57" s="1"/>
      <c r="G57" s="5" t="s">
        <v>12</v>
      </c>
      <c r="H57" s="7" t="str">
        <f t="shared" si="4"/>
        <v/>
      </c>
      <c r="I57" s="7" t="str">
        <f t="shared" si="4"/>
        <v/>
      </c>
      <c r="J57" s="7" t="str">
        <f t="shared" si="4"/>
        <v/>
      </c>
      <c r="K57" s="7" t="str">
        <f t="shared" si="4"/>
        <v/>
      </c>
      <c r="L57" s="7" t="str">
        <f t="shared" si="4"/>
        <v/>
      </c>
      <c r="M57" s="7" t="str">
        <f t="shared" si="4"/>
        <v/>
      </c>
      <c r="N57" s="7" t="str">
        <f t="shared" si="4"/>
        <v/>
      </c>
      <c r="O57" s="7" t="str">
        <f t="shared" si="4"/>
        <v/>
      </c>
      <c r="P57" s="7" t="str">
        <f t="shared" si="4"/>
        <v/>
      </c>
      <c r="Q57" s="7" t="str">
        <f t="shared" si="4"/>
        <v/>
      </c>
    </row>
    <row r="58" spans="6:17" x14ac:dyDescent="0.25">
      <c r="F58" s="1"/>
      <c r="G58" s="6" t="s">
        <v>13</v>
      </c>
      <c r="H58" s="7" t="str">
        <f t="shared" si="4"/>
        <v/>
      </c>
      <c r="I58" s="7" t="str">
        <f t="shared" si="4"/>
        <v/>
      </c>
      <c r="J58" s="7" t="str">
        <f t="shared" si="4"/>
        <v/>
      </c>
      <c r="K58" s="7" t="str">
        <f t="shared" si="4"/>
        <v/>
      </c>
      <c r="L58" s="7" t="str">
        <f t="shared" si="4"/>
        <v/>
      </c>
      <c r="M58" s="7" t="str">
        <f t="shared" si="4"/>
        <v/>
      </c>
      <c r="N58" s="7" t="str">
        <f t="shared" si="4"/>
        <v/>
      </c>
      <c r="O58" s="7" t="str">
        <f t="shared" si="4"/>
        <v/>
      </c>
      <c r="P58" s="7" t="str">
        <f t="shared" si="4"/>
        <v/>
      </c>
      <c r="Q58" s="7" t="str">
        <f t="shared" si="4"/>
        <v/>
      </c>
    </row>
    <row r="59" spans="6:17" x14ac:dyDescent="0.25">
      <c r="F59" s="1"/>
      <c r="G59" s="5" t="s">
        <v>14</v>
      </c>
      <c r="H59" s="7" t="str">
        <f t="shared" si="4"/>
        <v/>
      </c>
      <c r="I59" s="7" t="str">
        <f t="shared" si="4"/>
        <v/>
      </c>
      <c r="J59" s="7" t="str">
        <f t="shared" si="4"/>
        <v/>
      </c>
      <c r="K59" s="7" t="str">
        <f t="shared" si="4"/>
        <v/>
      </c>
      <c r="L59" s="7" t="str">
        <f t="shared" si="4"/>
        <v/>
      </c>
      <c r="M59" s="7" t="str">
        <f t="shared" si="4"/>
        <v/>
      </c>
      <c r="N59" s="7" t="str">
        <f t="shared" si="4"/>
        <v/>
      </c>
      <c r="O59" s="7" t="str">
        <f t="shared" si="4"/>
        <v/>
      </c>
      <c r="P59" s="7" t="str">
        <f t="shared" si="4"/>
        <v/>
      </c>
      <c r="Q59" s="7" t="str">
        <f t="shared" si="4"/>
        <v/>
      </c>
    </row>
    <row r="60" spans="6:17" x14ac:dyDescent="0.25">
      <c r="F60" s="1"/>
      <c r="G60" s="5" t="s">
        <v>15</v>
      </c>
      <c r="H60" s="7" t="str">
        <f t="shared" si="4"/>
        <v/>
      </c>
      <c r="I60" s="7" t="str">
        <f t="shared" si="4"/>
        <v/>
      </c>
      <c r="J60" s="7" t="str">
        <f t="shared" si="4"/>
        <v/>
      </c>
      <c r="K60" s="7" t="str">
        <f t="shared" si="4"/>
        <v/>
      </c>
      <c r="L60" s="7" t="str">
        <f t="shared" si="4"/>
        <v/>
      </c>
      <c r="M60" s="7" t="str">
        <f t="shared" si="4"/>
        <v/>
      </c>
      <c r="N60" s="7" t="str">
        <f t="shared" si="4"/>
        <v/>
      </c>
      <c r="O60" s="7" t="str">
        <f t="shared" si="4"/>
        <v/>
      </c>
      <c r="P60" s="7" t="str">
        <f t="shared" si="4"/>
        <v/>
      </c>
      <c r="Q60" s="7" t="str">
        <f t="shared" si="4"/>
        <v/>
      </c>
    </row>
    <row r="61" spans="6:17" x14ac:dyDescent="0.25">
      <c r="F61" s="1"/>
      <c r="G61" s="5" t="s">
        <v>16</v>
      </c>
      <c r="H61" s="7" t="str">
        <f t="shared" si="4"/>
        <v/>
      </c>
      <c r="I61" s="7" t="str">
        <f t="shared" si="4"/>
        <v/>
      </c>
      <c r="J61" s="7" t="str">
        <f t="shared" si="4"/>
        <v/>
      </c>
      <c r="K61" s="7" t="str">
        <f t="shared" si="4"/>
        <v/>
      </c>
      <c r="L61" s="7" t="str">
        <f t="shared" si="4"/>
        <v/>
      </c>
      <c r="M61" s="7" t="str">
        <f t="shared" si="4"/>
        <v/>
      </c>
      <c r="N61" s="7" t="str">
        <f t="shared" si="4"/>
        <v/>
      </c>
      <c r="O61" s="7" t="str">
        <f t="shared" si="4"/>
        <v/>
      </c>
      <c r="P61" s="7" t="str">
        <f t="shared" si="4"/>
        <v/>
      </c>
      <c r="Q61" s="7" t="str">
        <f t="shared" si="4"/>
        <v/>
      </c>
    </row>
    <row r="62" spans="6:17" x14ac:dyDescent="0.25">
      <c r="F62" s="1"/>
      <c r="G62" s="5" t="s">
        <v>17</v>
      </c>
      <c r="H62" s="7" t="str">
        <f t="shared" si="4"/>
        <v/>
      </c>
      <c r="I62" s="7" t="str">
        <f t="shared" si="4"/>
        <v/>
      </c>
      <c r="J62" s="7" t="str">
        <f t="shared" si="4"/>
        <v/>
      </c>
      <c r="K62" s="7" t="str">
        <f t="shared" si="4"/>
        <v/>
      </c>
      <c r="L62" s="7" t="str">
        <f t="shared" si="4"/>
        <v/>
      </c>
      <c r="M62" s="7" t="str">
        <f t="shared" si="4"/>
        <v/>
      </c>
      <c r="N62" s="7" t="str">
        <f t="shared" si="4"/>
        <v/>
      </c>
      <c r="O62" s="7" t="str">
        <f t="shared" si="4"/>
        <v/>
      </c>
      <c r="P62" s="7" t="str">
        <f t="shared" si="4"/>
        <v/>
      </c>
      <c r="Q62" s="7" t="str">
        <f t="shared" si="4"/>
        <v/>
      </c>
    </row>
    <row r="63" spans="6:17" x14ac:dyDescent="0.25">
      <c r="F63" s="1"/>
      <c r="G63" s="5" t="s">
        <v>18</v>
      </c>
      <c r="H63" s="7" t="str">
        <f t="shared" si="4"/>
        <v/>
      </c>
      <c r="I63" s="7" t="str">
        <f t="shared" si="4"/>
        <v/>
      </c>
      <c r="J63" s="7" t="str">
        <f t="shared" si="4"/>
        <v/>
      </c>
      <c r="K63" s="7" t="str">
        <f t="shared" si="4"/>
        <v/>
      </c>
      <c r="L63" s="7" t="str">
        <f t="shared" si="4"/>
        <v/>
      </c>
      <c r="M63" s="7" t="str">
        <f t="shared" si="4"/>
        <v/>
      </c>
      <c r="N63" s="7" t="str">
        <f t="shared" si="4"/>
        <v/>
      </c>
      <c r="O63" s="7" t="str">
        <f t="shared" si="4"/>
        <v/>
      </c>
      <c r="P63" s="7" t="str">
        <f t="shared" si="4"/>
        <v/>
      </c>
      <c r="Q63" s="7" t="str">
        <f t="shared" si="4"/>
        <v/>
      </c>
    </row>
    <row r="64" spans="6:17" x14ac:dyDescent="0.25">
      <c r="F64" s="1"/>
      <c r="G64" s="5" t="s">
        <v>19</v>
      </c>
      <c r="H64" s="7" t="str">
        <f t="shared" si="4"/>
        <v/>
      </c>
      <c r="I64" s="7" t="str">
        <f t="shared" si="4"/>
        <v/>
      </c>
      <c r="J64" s="7" t="str">
        <f t="shared" si="4"/>
        <v/>
      </c>
      <c r="K64" s="7" t="str">
        <f t="shared" si="4"/>
        <v/>
      </c>
      <c r="L64" s="7" t="str">
        <f t="shared" si="4"/>
        <v/>
      </c>
      <c r="M64" s="7" t="str">
        <f t="shared" si="4"/>
        <v/>
      </c>
      <c r="N64" s="7" t="str">
        <f t="shared" si="4"/>
        <v/>
      </c>
      <c r="O64" s="7" t="str">
        <f t="shared" si="4"/>
        <v/>
      </c>
      <c r="P64" s="7" t="str">
        <f t="shared" si="4"/>
        <v/>
      </c>
      <c r="Q64" s="7" t="str">
        <f t="shared" si="4"/>
        <v/>
      </c>
    </row>
    <row r="67" spans="7:17" ht="23.25" x14ac:dyDescent="0.35">
      <c r="G67" s="31" t="s">
        <v>69</v>
      </c>
      <c r="H67" s="31"/>
      <c r="I67" s="31"/>
      <c r="J67" s="31"/>
      <c r="K67" s="31"/>
      <c r="L67" s="31"/>
      <c r="M67" s="31"/>
      <c r="N67" s="31"/>
      <c r="O67" s="31"/>
      <c r="P67" s="31"/>
      <c r="Q67" s="31"/>
    </row>
    <row r="68" spans="7:17" x14ac:dyDescent="0.25">
      <c r="G68" s="9"/>
      <c r="H68" s="5" t="s">
        <v>0</v>
      </c>
      <c r="I68" s="5" t="s">
        <v>1</v>
      </c>
      <c r="J68" s="5" t="s">
        <v>2</v>
      </c>
      <c r="K68" s="5" t="s">
        <v>3</v>
      </c>
      <c r="L68" s="5" t="s">
        <v>4</v>
      </c>
      <c r="M68" s="5" t="s">
        <v>5</v>
      </c>
      <c r="N68" s="5" t="s">
        <v>6</v>
      </c>
      <c r="O68" s="5" t="s">
        <v>7</v>
      </c>
      <c r="P68" s="5" t="s">
        <v>8</v>
      </c>
      <c r="Q68" s="5" t="s">
        <v>9</v>
      </c>
    </row>
    <row r="69" spans="7:17" x14ac:dyDescent="0.25">
      <c r="G69" s="5" t="s">
        <v>20</v>
      </c>
      <c r="H69" s="7">
        <f>SUMPRODUCT(H25:H34,H55:H64)</f>
        <v>0.99403021147695647</v>
      </c>
      <c r="I69" s="7">
        <f t="shared" ref="I69:Q69" si="5">SUMPRODUCT(I25:I34,I55:I64)</f>
        <v>0.35335933502142131</v>
      </c>
      <c r="J69" s="7">
        <f t="shared" si="5"/>
        <v>0.88129089923069259</v>
      </c>
      <c r="K69" s="7">
        <f t="shared" si="5"/>
        <v>0</v>
      </c>
      <c r="L69" s="7">
        <f t="shared" si="5"/>
        <v>0</v>
      </c>
      <c r="M69" s="7">
        <f t="shared" si="5"/>
        <v>0</v>
      </c>
      <c r="N69" s="7">
        <f t="shared" si="5"/>
        <v>0</v>
      </c>
      <c r="O69" s="7">
        <f t="shared" si="5"/>
        <v>0</v>
      </c>
      <c r="P69" s="7">
        <f t="shared" si="5"/>
        <v>0</v>
      </c>
      <c r="Q69" s="7">
        <f t="shared" si="5"/>
        <v>0</v>
      </c>
    </row>
  </sheetData>
  <mergeCells count="7">
    <mergeCell ref="G67:Q67"/>
    <mergeCell ref="G3:R3"/>
    <mergeCell ref="B4:D4"/>
    <mergeCell ref="G17:Q17"/>
    <mergeCell ref="G22:Q22"/>
    <mergeCell ref="G37:Q37"/>
    <mergeCell ref="G52:Q52"/>
  </mergeCells>
  <conditionalFormatting sqref="R6:R15">
    <cfRule type="cellIs" dxfId="2" priority="3" operator="equal">
      <formula>1</formula>
    </cfRule>
  </conditionalFormatting>
  <conditionalFormatting sqref="H35:Q35">
    <cfRule type="cellIs" dxfId="1" priority="2" operator="equal">
      <formula>1</formula>
    </cfRule>
  </conditionalFormatting>
  <conditionalFormatting sqref="C16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matri ceras</vt:lpstr>
      <vt:lpstr>sector caracterisitico punto 1</vt:lpstr>
      <vt:lpstr>secotr caract punto 2</vt:lpstr>
      <vt:lpstr>sector caract punto 2b</vt:lpstr>
      <vt:lpstr>punto 3 2b</vt:lpstr>
      <vt:lpstr>punto 3 2a</vt:lpstr>
      <vt:lpstr>punto 7</vt:lpstr>
      <vt:lpstr>punto 10 para punto 2C2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notebooklima</dc:creator>
  <cp:lastModifiedBy>Mau</cp:lastModifiedBy>
  <dcterms:created xsi:type="dcterms:W3CDTF">2019-10-15T13:08:08Z</dcterms:created>
  <dcterms:modified xsi:type="dcterms:W3CDTF">2019-10-25T20:43:55Z</dcterms:modified>
</cp:coreProperties>
</file>