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ine" sheetId="1" r:id="rId4"/>
  </sheets>
  <definedNames>
    <definedName name="valuevx">42.314159</definedName>
    <definedName name="vertex42_copyright">"© 2006-2018 Vertex42 LLC"</definedName>
    <definedName name="vertex42_id">"gantt-chart_L.xlsx"</definedName>
    <definedName name="vertex42_title">"Gantt Chart Template"</definedName>
    <definedName localSheetId="0" name="prevWBS">Timeline!$A$1048536</definedName>
  </definedNames>
  <calcPr/>
  <extLst>
    <ext uri="GoogleSheetsCustomDataVersion2">
      <go:sheetsCustomData xmlns:go="http://customooxmlschemas.google.com/" r:id="rId5" roundtripDataChecksum="iyeUykhTUxf3p8W6DtkAoAoUQxj2fiGuDi/qd/X0/Eg="/>
    </ext>
  </extLst>
</workbook>
</file>

<file path=xl/comments1.xml><?xml version="1.0" encoding="utf-8"?>
<comments xmlns:r="http://schemas.openxmlformats.org/officeDocument/2006/relationships" xmlns="http://schemas.openxmlformats.org/spreadsheetml/2006/main">
  <authors>
    <author/>
  </authors>
  <commentList>
    <comment authorId="0" ref="F7">
      <text>
        <t xml:space="preserve">======
ID#AAABBGTTXck
Vertex42    (2023-11-22 03:28:48)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H7">
      <text>
        <t xml:space="preserve">======
ID#AAABBGTTXcg
Vertex42    (2023-11-22 03:28:48)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B7">
      <text>
        <t xml:space="preserve">======
ID#AAABBGTTXcY
Vertex42    (2023-11-22 03:28:48)
Task Description
Enter the name of each task and sub-task. Use indents for sub-tasks.</t>
      </text>
    </comment>
    <comment authorId="0" ref="D7">
      <text>
        <t xml:space="preserve">======
ID#AAABBGTTXcc
Vertex42    (2023-11-22 03:28:48)
Task Lead
Enter the name of the Task Lead in this column.</t>
      </text>
    </comment>
    <comment authorId="0" ref="I7">
      <text>
        <t xml:space="preserve">======
ID#AAABBGTTXcU
Vertex42    (2023-11-22 03:28:48)
Percent Complete
Update the status of this task by entering the percent complete (between 0% and 100%).</t>
      </text>
    </comment>
    <comment authorId="0" ref="J7">
      <text>
        <t xml:space="preserve">======
ID#AAABBGTTXcQ
Vertex42    (2023-11-22 03:28:48)
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 authorId="0" ref="E7">
      <text>
        <t xml:space="preserve">======
ID#AAABBGTTXcM
Predecessor Tasks    (2023-11-22 03:28:48)
You can use this column to enter the WBS of a predecessor for reference. The PRO version uses formulas to automatically calculate the Start Date based on the Predecessor.</t>
      </text>
    </comment>
    <comment authorId="0" ref="A7">
      <text>
        <t xml:space="preserve">======
ID#AAABBGTTXcI
Vertex42    (2023-11-22 03:28:48)
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G7">
      <text>
        <t xml:space="preserve">======
ID#AAABBGTTXcE
End Date    (2023-11-22 03:28:48)
The End Date is calculated based on the Start Date and the Calendar Days columns.</t>
      </text>
    </comment>
  </commentList>
  <extLst>
    <ext uri="GoogleSheetsCustomDataVersion2">
      <go:sheetsCustomData xmlns:go="http://customooxmlschemas.google.com/" r:id="rId1" roundtripDataSignature="AMtx7mgs1z15ijHMCmuoxnTDzaU6RUaX5A=="/>
    </ext>
  </extLst>
</comments>
</file>

<file path=xl/sharedStrings.xml><?xml version="1.0" encoding="utf-8"?>
<sst xmlns="http://schemas.openxmlformats.org/spreadsheetml/2006/main" count="58" uniqueCount="51">
  <si>
    <t>Prediktive Klasifikasi Nasabah Potensial Untuk Pembukaan Rekening Deposito Melalui Telemarketing</t>
  </si>
  <si>
    <r>
      <rPr>
        <rFont val="Arial"/>
        <color theme="1"/>
        <sz val="11.0"/>
      </rPr>
      <t xml:space="preserve">Nama Kelompok : </t>
    </r>
    <r>
      <rPr>
        <rFont val="Arial"/>
        <b/>
        <color theme="1"/>
        <sz val="11.0"/>
      </rPr>
      <t>Pandas Alpa</t>
    </r>
  </si>
  <si>
    <t xml:space="preserve">Project Start Date </t>
  </si>
  <si>
    <t xml:space="preserve">Display Week </t>
  </si>
  <si>
    <t>Projecyt Manager</t>
  </si>
  <si>
    <t>WBS</t>
  </si>
  <si>
    <t>TASK</t>
  </si>
  <si>
    <t>Deliverable</t>
  </si>
  <si>
    <t>PIC</t>
  </si>
  <si>
    <t>PREDECESSOR</t>
  </si>
  <si>
    <t>START</t>
  </si>
  <si>
    <t>END</t>
  </si>
  <si>
    <t>DAYS</t>
  </si>
  <si>
    <t>% DONE</t>
  </si>
  <si>
    <t>WORK DAYS</t>
  </si>
  <si>
    <t>Business Analis</t>
  </si>
  <si>
    <t>Mencari Dataset</t>
  </si>
  <si>
    <t>Dataset</t>
  </si>
  <si>
    <t>All</t>
  </si>
  <si>
    <t>Menentukan Judul</t>
  </si>
  <si>
    <t>Judul</t>
  </si>
  <si>
    <t>Menentukan Problem</t>
  </si>
  <si>
    <t>Problem</t>
  </si>
  <si>
    <t>5 W + 1 H</t>
  </si>
  <si>
    <t xml:space="preserve">5 w + 1 H </t>
  </si>
  <si>
    <t>Risqi Sudrajat</t>
  </si>
  <si>
    <t>Use Case</t>
  </si>
  <si>
    <t>Diagram Use Case</t>
  </si>
  <si>
    <t>Data Modeler</t>
  </si>
  <si>
    <t>Bussines Understading, Data prepartion</t>
  </si>
  <si>
    <t xml:space="preserve">Problem dan preparation data </t>
  </si>
  <si>
    <t>Pemodelan</t>
  </si>
  <si>
    <t>Hasil model</t>
  </si>
  <si>
    <t>Revisi model</t>
  </si>
  <si>
    <t>Perbaikan model</t>
  </si>
  <si>
    <t>Michael Richard Takakobi</t>
  </si>
  <si>
    <t>Evaluasi Model</t>
  </si>
  <si>
    <t>Menentukan model yang pas dan cocok</t>
  </si>
  <si>
    <t>Maulana Khisyam dan Rizal Saefullah</t>
  </si>
  <si>
    <t>Data Visualisation</t>
  </si>
  <si>
    <t>Visualiasasi model</t>
  </si>
  <si>
    <t>Tampilan visualiasi</t>
  </si>
  <si>
    <t>Revisi Visualisasi</t>
  </si>
  <si>
    <t>Hasil Revisi</t>
  </si>
  <si>
    <t>Dashboard Tableau</t>
  </si>
  <si>
    <t>Tampilan Dashboard</t>
  </si>
  <si>
    <t>Risqi Sudrajat dan Duriyah Marwa Septia</t>
  </si>
  <si>
    <t>Technical Desain</t>
  </si>
  <si>
    <t xml:space="preserve">PPT </t>
  </si>
  <si>
    <t xml:space="preserve">Design PPT </t>
  </si>
  <si>
    <t>Duriyah Marwa Septia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</si>
</sst>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yy\ \(dddd\)"/>
    <numFmt numFmtId="166" formatCode="d\ mmm\ yyyy"/>
    <numFmt numFmtId="167" formatCode="d"/>
    <numFmt numFmtId="168" formatCode="ddd\ m/dd/yy"/>
  </numFmts>
  <fonts count="22">
    <font>
      <sz val="10.0"/>
      <color rgb="FF000000"/>
      <name val="Arial"/>
      <scheme val="minor"/>
    </font>
    <font>
      <b/>
      <sz val="18.0"/>
      <color rgb="FF366092"/>
      <name val="Arial"/>
    </font>
    <font>
      <sz val="16.0"/>
      <color rgb="FF366092"/>
      <name val="Arial"/>
    </font>
    <font>
      <sz val="11.0"/>
      <color theme="1"/>
      <name val="Arial"/>
    </font>
    <font>
      <b/>
      <sz val="9.0"/>
      <color theme="1"/>
      <name val="Arial"/>
    </font>
    <font>
      <sz val="9.0"/>
      <color theme="1"/>
      <name val="Arial"/>
    </font>
    <font>
      <u/>
      <sz val="8.0"/>
      <color rgb="FF0000FF"/>
      <name val="Arial"/>
    </font>
    <font>
      <sz val="7.0"/>
      <color rgb="FFC0C0C0"/>
      <name val="Arial"/>
    </font>
    <font>
      <sz val="10.0"/>
      <color theme="1"/>
      <name val="Arial"/>
    </font>
    <font>
      <u/>
      <sz val="10.0"/>
      <color rgb="FF0000FF"/>
      <name val="Arial"/>
    </font>
    <font/>
    <font>
      <sz val="8.0"/>
      <color theme="1"/>
      <name val="Arial"/>
    </font>
    <font>
      <b/>
      <sz val="8.0"/>
      <color theme="1"/>
      <name val="Arial"/>
    </font>
    <font>
      <b/>
      <sz val="11.0"/>
      <color theme="1"/>
      <name val="Arial"/>
    </font>
    <font>
      <sz val="14.0"/>
      <color theme="1"/>
      <name val="Arial"/>
    </font>
    <font>
      <sz val="9.0"/>
      <color rgb="FF000000"/>
      <name val="Arial"/>
    </font>
    <font>
      <sz val="14.0"/>
      <color rgb="FF000000"/>
      <name val="Arial"/>
    </font>
    <font>
      <color rgb="FF000000"/>
      <name val="Arial"/>
    </font>
    <font>
      <b/>
      <sz val="11.0"/>
      <color rgb="FF000000"/>
      <name val="Arial"/>
    </font>
    <font>
      <i/>
      <sz val="9.0"/>
      <color theme="1"/>
      <name val="Arial"/>
    </font>
    <font>
      <b/>
      <sz val="10.0"/>
      <color rgb="FF000000"/>
      <name val="Arial"/>
    </font>
    <font>
      <sz val="10.0"/>
      <color rgb="FF000000"/>
      <name val="Arial"/>
    </font>
  </fonts>
  <fills count="5">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s>
  <borders count="20">
    <border/>
    <border>
      <left/>
      <right/>
      <top/>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right/>
      <top/>
      <bottom style="thin">
        <color rgb="FFEAEAEA"/>
      </bottom>
    </border>
    <border>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left/>
      <right/>
    </border>
    <border>
      <left/>
      <right/>
      <top style="thin">
        <color rgb="FFEAEAEA"/>
      </top>
      <bottom style="thin">
        <color rgb="FFEAEAEA"/>
      </bottom>
    </border>
    <border>
      <left/>
      <right/>
      <top/>
      <bottom style="thin">
        <color rgb="FFEFEFEF"/>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readingOrder="0" vertical="center"/>
    </xf>
    <xf borderId="0" fillId="0" fontId="2" numFmtId="0" xfId="0" applyAlignment="1" applyFont="1">
      <alignment vertical="center"/>
    </xf>
    <xf borderId="0" fillId="0" fontId="3" numFmtId="0" xfId="0" applyAlignment="1" applyFont="1">
      <alignment readingOrder="0" vertical="center"/>
    </xf>
    <xf borderId="0" fillId="0" fontId="4" numFmtId="0" xfId="0" applyAlignment="1" applyFont="1">
      <alignment readingOrder="0"/>
    </xf>
    <xf borderId="0" fillId="0" fontId="5" numFmtId="0" xfId="0" applyFont="1"/>
    <xf borderId="1" fillId="2" fontId="6" numFmtId="0" xfId="0" applyAlignment="1" applyBorder="1" applyFill="1" applyFont="1">
      <alignment horizontal="right"/>
    </xf>
    <xf borderId="0" fillId="0" fontId="7" numFmtId="0" xfId="0" applyFont="1"/>
    <xf borderId="1" fillId="2" fontId="8" numFmtId="0" xfId="0" applyBorder="1" applyFont="1"/>
    <xf borderId="0" fillId="0" fontId="3" numFmtId="0" xfId="0" applyAlignment="1" applyFont="1">
      <alignment vertical="center"/>
    </xf>
    <xf borderId="0" fillId="0" fontId="8" numFmtId="0" xfId="0" applyFont="1"/>
    <xf borderId="0" fillId="0" fontId="9" numFmtId="0" xfId="0" applyAlignment="1" applyFont="1">
      <alignment horizontal="left"/>
    </xf>
    <xf borderId="0" fillId="0" fontId="8" numFmtId="0" xfId="0" applyAlignment="1" applyFont="1">
      <alignment horizontal="right" vertical="center"/>
    </xf>
    <xf borderId="2" fillId="0" fontId="8" numFmtId="164" xfId="0" applyAlignment="1" applyBorder="1" applyFont="1" applyNumberFormat="1">
      <alignment horizontal="center" readingOrder="0" shrinkToFit="1" vertical="center" wrapText="0"/>
    </xf>
    <xf borderId="2" fillId="0" fontId="10" numFmtId="0" xfId="0" applyBorder="1" applyFont="1"/>
    <xf borderId="2" fillId="0" fontId="8" numFmtId="0" xfId="0" applyAlignment="1" applyBorder="1" applyFont="1">
      <alignment horizontal="center" vertical="center"/>
    </xf>
    <xf borderId="3" fillId="0" fontId="3" numFmtId="0" xfId="0" applyAlignment="1" applyBorder="1" applyFont="1">
      <alignment horizontal="center" vertical="center"/>
    </xf>
    <xf borderId="4" fillId="0" fontId="10" numFmtId="0" xfId="0" applyBorder="1" applyFont="1"/>
    <xf borderId="5" fillId="0" fontId="8" numFmtId="165" xfId="0" applyAlignment="1" applyBorder="1" applyFont="1" applyNumberFormat="1">
      <alignment horizontal="center" readingOrder="0" shrinkToFit="1" vertical="center" wrapText="0"/>
    </xf>
    <xf borderId="5" fillId="0" fontId="10" numFmtId="0" xfId="0" applyBorder="1" applyFont="1"/>
    <xf borderId="3" fillId="0" fontId="8" numFmtId="166" xfId="0" applyAlignment="1" applyBorder="1" applyFont="1" applyNumberFormat="1">
      <alignment horizontal="center" vertical="center"/>
    </xf>
    <xf borderId="6" fillId="0" fontId="11" numFmtId="167" xfId="0" applyAlignment="1" applyBorder="1" applyFont="1" applyNumberFormat="1">
      <alignment horizontal="center" shrinkToFit="1" vertical="center" wrapText="0"/>
    </xf>
    <xf borderId="7" fillId="0" fontId="11" numFmtId="167" xfId="0" applyAlignment="1" applyBorder="1" applyFont="1" applyNumberFormat="1">
      <alignment horizontal="center" shrinkToFit="1" vertical="center" wrapText="0"/>
    </xf>
    <xf borderId="8" fillId="0" fontId="11" numFmtId="167" xfId="0" applyAlignment="1" applyBorder="1" applyFont="1" applyNumberFormat="1">
      <alignment horizontal="center" shrinkToFit="1" vertical="center" wrapText="0"/>
    </xf>
    <xf borderId="9" fillId="0" fontId="4" numFmtId="0" xfId="0" applyAlignment="1" applyBorder="1" applyFont="1">
      <alignment horizontal="left" vertical="center"/>
    </xf>
    <xf borderId="9" fillId="0" fontId="4" numFmtId="0" xfId="0" applyAlignment="1" applyBorder="1" applyFont="1">
      <alignment horizontal="center" shrinkToFit="0" vertical="center" wrapText="1"/>
    </xf>
    <xf borderId="9" fillId="0" fontId="12" numFmtId="0" xfId="0" applyAlignment="1" applyBorder="1" applyFont="1">
      <alignment horizontal="center" shrinkToFit="0" vertical="center" wrapText="1"/>
    </xf>
    <xf borderId="9" fillId="0" fontId="4" numFmtId="0" xfId="0" applyAlignment="1" applyBorder="1" applyFont="1">
      <alignment horizontal="center" vertical="center"/>
    </xf>
    <xf borderId="10" fillId="0" fontId="5" numFmtId="0" xfId="0" applyAlignment="1" applyBorder="1" applyFont="1">
      <alignment horizontal="center" shrinkToFit="1" vertical="center" wrapText="0"/>
    </xf>
    <xf borderId="11" fillId="0" fontId="5" numFmtId="0" xfId="0" applyAlignment="1" applyBorder="1" applyFont="1">
      <alignment horizontal="center" shrinkToFit="1" vertical="center" wrapText="0"/>
    </xf>
    <xf borderId="12" fillId="0" fontId="5" numFmtId="0" xfId="0" applyAlignment="1" applyBorder="1" applyFont="1">
      <alignment horizontal="center" shrinkToFit="1" vertical="center" wrapText="0"/>
    </xf>
    <xf borderId="13" fillId="3" fontId="13" numFmtId="0" xfId="0" applyAlignment="1" applyBorder="1" applyFill="1" applyFont="1">
      <alignment horizontal="left" vertical="center"/>
    </xf>
    <xf borderId="13" fillId="3" fontId="13" numFmtId="0" xfId="0" applyAlignment="1" applyBorder="1" applyFont="1">
      <alignment vertical="center"/>
    </xf>
    <xf borderId="13" fillId="3" fontId="5" numFmtId="0" xfId="0" applyAlignment="1" applyBorder="1" applyFont="1">
      <alignment vertical="center"/>
    </xf>
    <xf borderId="13" fillId="3" fontId="5" numFmtId="0" xfId="0" applyAlignment="1" applyBorder="1" applyFont="1">
      <alignment horizontal="center" vertical="center"/>
    </xf>
    <xf borderId="13" fillId="3" fontId="5" numFmtId="168" xfId="0" applyAlignment="1" applyBorder="1" applyFont="1" applyNumberFormat="1">
      <alignment horizontal="right" vertical="center"/>
    </xf>
    <xf borderId="13" fillId="3" fontId="5" numFmtId="168" xfId="0" applyAlignment="1" applyBorder="1" applyFont="1" applyNumberFormat="1">
      <alignment horizontal="center" vertical="center"/>
    </xf>
    <xf borderId="13" fillId="3" fontId="5" numFmtId="1" xfId="0" applyAlignment="1" applyBorder="1" applyFont="1" applyNumberFormat="1">
      <alignment horizontal="center" vertical="center"/>
    </xf>
    <xf borderId="13" fillId="3" fontId="5" numFmtId="9" xfId="0" applyAlignment="1" applyBorder="1" applyFont="1" applyNumberFormat="1">
      <alignment horizontal="center" vertical="center"/>
    </xf>
    <xf borderId="13" fillId="3" fontId="14" numFmtId="1" xfId="0" applyAlignment="1" applyBorder="1" applyFont="1" applyNumberFormat="1">
      <alignment horizontal="center" vertical="center"/>
    </xf>
    <xf borderId="13" fillId="3" fontId="5" numFmtId="0" xfId="0" applyAlignment="1" applyBorder="1" applyFont="1">
      <alignment horizontal="left" vertical="center"/>
    </xf>
    <xf borderId="14" fillId="0" fontId="5" numFmtId="0" xfId="0" applyAlignment="1" applyBorder="1" applyFont="1">
      <alignment horizontal="left" vertical="center"/>
    </xf>
    <xf borderId="14" fillId="0" fontId="5" numFmtId="0" xfId="0" applyAlignment="1" applyBorder="1" applyFont="1">
      <alignment readingOrder="0" shrinkToFit="0" vertical="center" wrapText="1"/>
    </xf>
    <xf borderId="0" fillId="0" fontId="8" numFmtId="0" xfId="0" applyAlignment="1" applyFont="1">
      <alignment horizontal="center" readingOrder="0" vertical="center"/>
    </xf>
    <xf borderId="15" fillId="0" fontId="15" numFmtId="0" xfId="0" applyAlignment="1" applyBorder="1" applyFont="1">
      <alignment horizontal="center" vertical="center"/>
    </xf>
    <xf borderId="16" fillId="4" fontId="15" numFmtId="168" xfId="0" applyAlignment="1" applyBorder="1" applyFill="1" applyFont="1" applyNumberFormat="1">
      <alignment horizontal="center" readingOrder="0" vertical="center"/>
    </xf>
    <xf borderId="15" fillId="0" fontId="15" numFmtId="168" xfId="0" applyAlignment="1" applyBorder="1" applyFont="1" applyNumberFormat="1">
      <alignment horizontal="center" vertical="center"/>
    </xf>
    <xf borderId="16" fillId="4" fontId="15" numFmtId="1" xfId="0" applyAlignment="1" applyBorder="1" applyFont="1" applyNumberFormat="1">
      <alignment horizontal="center" readingOrder="0" vertical="center"/>
    </xf>
    <xf borderId="16" fillId="4" fontId="15" numFmtId="9" xfId="0" applyAlignment="1" applyBorder="1" applyFont="1" applyNumberFormat="1">
      <alignment horizontal="center" readingOrder="0" vertical="center"/>
    </xf>
    <xf borderId="15" fillId="0" fontId="15" numFmtId="1" xfId="0" applyAlignment="1" applyBorder="1" applyFont="1" applyNumberFormat="1">
      <alignment horizontal="center" vertical="center"/>
    </xf>
    <xf borderId="15" fillId="0" fontId="16" numFmtId="1" xfId="0" applyAlignment="1" applyBorder="1" applyFont="1" applyNumberFormat="1">
      <alignment horizontal="center" vertical="center"/>
    </xf>
    <xf borderId="0" fillId="2" fontId="17" numFmtId="0" xfId="0" applyAlignment="1" applyFont="1">
      <alignment horizontal="center" readingOrder="0"/>
    </xf>
    <xf borderId="0" fillId="0" fontId="15" numFmtId="0" xfId="0" applyAlignment="1" applyFont="1">
      <alignment horizontal="center" vertical="center"/>
    </xf>
    <xf borderId="17" fillId="4" fontId="15" numFmtId="1" xfId="0" applyAlignment="1" applyBorder="1" applyFont="1" applyNumberFormat="1">
      <alignment horizontal="center" readingOrder="0" vertical="center"/>
    </xf>
    <xf borderId="17" fillId="4" fontId="15" numFmtId="9" xfId="0" applyAlignment="1" applyBorder="1" applyFont="1" applyNumberFormat="1">
      <alignment horizontal="center" readingOrder="0" vertical="center"/>
    </xf>
    <xf borderId="0" fillId="0" fontId="15" numFmtId="1" xfId="0" applyAlignment="1" applyFont="1" applyNumberFormat="1">
      <alignment horizontal="center" vertical="center"/>
    </xf>
    <xf borderId="0" fillId="0" fontId="16" numFmtId="1" xfId="0" applyAlignment="1" applyFont="1" applyNumberFormat="1">
      <alignment horizontal="center" vertical="center"/>
    </xf>
    <xf borderId="18" fillId="3" fontId="13" numFmtId="0" xfId="0" applyAlignment="1" applyBorder="1" applyFont="1">
      <alignment horizontal="left" vertical="center"/>
    </xf>
    <xf borderId="18" fillId="3" fontId="13" numFmtId="0" xfId="0" applyAlignment="1" applyBorder="1" applyFont="1">
      <alignment readingOrder="0" vertical="center"/>
    </xf>
    <xf borderId="18" fillId="3" fontId="13" numFmtId="0" xfId="0" applyAlignment="1" applyBorder="1" applyFont="1">
      <alignment vertical="center"/>
    </xf>
    <xf borderId="18" fillId="3" fontId="5" numFmtId="168" xfId="0" applyAlignment="1" applyBorder="1" applyFont="1" applyNumberFormat="1">
      <alignment horizontal="center" vertical="center"/>
    </xf>
    <xf borderId="18" fillId="3" fontId="5" numFmtId="1" xfId="0" applyAlignment="1" applyBorder="1" applyFont="1" applyNumberFormat="1">
      <alignment horizontal="center" vertical="center"/>
    </xf>
    <xf borderId="18" fillId="3" fontId="5" numFmtId="9" xfId="0" applyAlignment="1" applyBorder="1" applyFont="1" applyNumberFormat="1">
      <alignment horizontal="center" vertical="center"/>
    </xf>
    <xf borderId="18" fillId="3" fontId="14" numFmtId="1" xfId="0" applyAlignment="1" applyBorder="1" applyFont="1" applyNumberFormat="1">
      <alignment horizontal="center" vertical="center"/>
    </xf>
    <xf borderId="18" fillId="3" fontId="5" numFmtId="0" xfId="0" applyAlignment="1" applyBorder="1" applyFont="1">
      <alignment horizontal="left" vertical="center"/>
    </xf>
    <xf borderId="18" fillId="3" fontId="5" numFmtId="0" xfId="0" applyAlignment="1" applyBorder="1" applyFont="1">
      <alignment horizontal="center" vertical="center"/>
    </xf>
    <xf borderId="14" fillId="0" fontId="5" numFmtId="0" xfId="0" applyAlignment="1" applyBorder="1" applyFont="1">
      <alignment shrinkToFit="0" vertical="center" wrapText="1"/>
    </xf>
    <xf borderId="0" fillId="0" fontId="8" numFmtId="0" xfId="0" applyAlignment="1" applyFont="1">
      <alignment horizontal="center" vertical="center"/>
    </xf>
    <xf borderId="16" fillId="4" fontId="15" numFmtId="168" xfId="0" applyAlignment="1" applyBorder="1" applyFont="1" applyNumberFormat="1">
      <alignment horizontal="center" vertical="center"/>
    </xf>
    <xf borderId="16" fillId="4" fontId="15" numFmtId="1" xfId="0" applyAlignment="1" applyBorder="1" applyFont="1" applyNumberFormat="1">
      <alignment horizontal="center" vertical="center"/>
    </xf>
    <xf borderId="16" fillId="4" fontId="15" numFmtId="9" xfId="0" applyAlignment="1" applyBorder="1" applyFont="1" applyNumberFormat="1">
      <alignment horizontal="center" vertical="center"/>
    </xf>
    <xf borderId="0" fillId="3" fontId="18" numFmtId="0" xfId="0" applyAlignment="1" applyFont="1">
      <alignment horizontal="left" readingOrder="0"/>
    </xf>
    <xf borderId="14" fillId="0" fontId="19" numFmtId="0" xfId="0" applyAlignment="1" applyBorder="1" applyFont="1">
      <alignment vertical="center"/>
    </xf>
    <xf borderId="14" fillId="0" fontId="5" numFmtId="0" xfId="0" applyAlignment="1" applyBorder="1" applyFont="1">
      <alignment horizontal="center" vertical="center"/>
    </xf>
    <xf borderId="14" fillId="0" fontId="19" numFmtId="0" xfId="0" applyAlignment="1" applyBorder="1" applyFont="1">
      <alignment horizontal="center" vertical="center"/>
    </xf>
    <xf borderId="14" fillId="0" fontId="5" numFmtId="1" xfId="0" applyAlignment="1" applyBorder="1" applyFont="1" applyNumberFormat="1">
      <alignment horizontal="center" vertical="center"/>
    </xf>
    <xf borderId="14" fillId="0" fontId="5" numFmtId="9" xfId="0" applyAlignment="1" applyBorder="1" applyFont="1" applyNumberFormat="1">
      <alignment horizontal="center" vertical="center"/>
    </xf>
    <xf borderId="14" fillId="0" fontId="14" numFmtId="1" xfId="0" applyAlignment="1" applyBorder="1" applyFont="1" applyNumberFormat="1">
      <alignment horizontal="center" vertical="center"/>
    </xf>
    <xf borderId="1" fillId="3" fontId="20" numFmtId="0" xfId="0" applyAlignment="1" applyBorder="1" applyFont="1">
      <alignment vertical="center"/>
    </xf>
    <xf borderId="1" fillId="3" fontId="8" numFmtId="0" xfId="0" applyAlignment="1" applyBorder="1" applyFont="1">
      <alignment vertical="center"/>
    </xf>
    <xf borderId="1" fillId="3" fontId="21" numFmtId="0" xfId="0" applyAlignment="1" applyBorder="1" applyFont="1">
      <alignment vertical="center"/>
    </xf>
    <xf borderId="1" fillId="3" fontId="21" numFmtId="0" xfId="0" applyAlignment="1" applyBorder="1" applyFont="1">
      <alignment horizontal="center" vertical="center"/>
    </xf>
    <xf borderId="1" fillId="3" fontId="11" numFmtId="0" xfId="0" applyAlignment="1" applyBorder="1" applyFont="1">
      <alignment vertical="center"/>
    </xf>
    <xf borderId="1" fillId="3" fontId="14" numFmtId="0" xfId="0" applyAlignment="1" applyBorder="1" applyFont="1">
      <alignment vertical="center"/>
    </xf>
    <xf borderId="1" fillId="3" fontId="15" numFmtId="0" xfId="0" applyAlignment="1" applyBorder="1" applyFont="1">
      <alignment vertical="center"/>
    </xf>
    <xf borderId="1" fillId="3" fontId="5" numFmtId="0" xfId="0" applyAlignment="1" applyBorder="1" applyFont="1">
      <alignment vertical="center"/>
    </xf>
    <xf borderId="1" fillId="3" fontId="5" numFmtId="0" xfId="0" applyAlignment="1" applyBorder="1" applyFont="1">
      <alignment horizontal="center" vertical="center"/>
    </xf>
    <xf borderId="14" fillId="0" fontId="13" numFmtId="0" xfId="0" applyAlignment="1" applyBorder="1" applyFont="1">
      <alignment horizontal="left" vertical="center"/>
    </xf>
    <xf borderId="19" fillId="2" fontId="18" numFmtId="0" xfId="0" applyAlignment="1" applyBorder="1" applyFont="1">
      <alignment vertical="center"/>
    </xf>
    <xf borderId="19" fillId="2" fontId="15" numFmtId="0" xfId="0" applyAlignment="1" applyBorder="1" applyFont="1">
      <alignment vertical="center"/>
    </xf>
    <xf borderId="15" fillId="0" fontId="15" numFmtId="0" xfId="0" applyAlignment="1" applyBorder="1" applyFont="1">
      <alignment vertical="center"/>
    </xf>
    <xf borderId="15" fillId="0" fontId="15" numFmtId="0" xfId="0" applyAlignment="1" applyBorder="1" applyFont="1">
      <alignment horizontal="left" vertical="center"/>
    </xf>
  </cellXfs>
  <cellStyles count="1">
    <cellStyle xfId="0" name="Normal" builtinId="0"/>
  </cellStyles>
  <dxfs count="4">
    <dxf>
      <font>
        <color theme="0"/>
      </font>
      <fill>
        <patternFill patternType="solid">
          <fgColor theme="5"/>
          <bgColor theme="5"/>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C00000"/>
        </left>
        <right style="thin">
          <color rgb="FFC00000"/>
        </right>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0.38"/>
    <col customWidth="1" min="2" max="2" width="29.0"/>
    <col customWidth="1" min="3" max="3" width="21.63"/>
    <col customWidth="1" min="4" max="4" width="24.63"/>
    <col customWidth="1" hidden="1" min="5" max="5" width="6.88"/>
    <col customWidth="1" min="6" max="7" width="12.0"/>
    <col customWidth="1" min="8" max="8" width="6.0"/>
    <col customWidth="1" min="9" max="9" width="6.63"/>
    <col customWidth="1" hidden="1" min="10" max="10" width="10.13"/>
    <col customWidth="1" min="11" max="11" width="1.88"/>
    <col customWidth="1" min="12" max="67" width="2.5"/>
  </cols>
  <sheetData>
    <row r="1" ht="30.0" customHeight="1">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row>
    <row r="2" ht="18.0" customHeight="1">
      <c r="A2" s="4" t="s">
        <v>1</v>
      </c>
      <c r="B2" s="5"/>
      <c r="C2" s="6"/>
      <c r="D2" s="6"/>
      <c r="E2" s="7"/>
      <c r="F2" s="8"/>
      <c r="G2" s="8"/>
      <c r="I2" s="9"/>
    </row>
    <row r="3" ht="12.75" customHeight="1">
      <c r="A3" s="10"/>
      <c r="B3" s="11"/>
      <c r="C3" s="11"/>
      <c r="I3" s="9"/>
      <c r="L3" s="12"/>
      <c r="M3" s="12"/>
      <c r="N3" s="12"/>
      <c r="O3" s="12"/>
      <c r="P3" s="12"/>
      <c r="Q3" s="12"/>
      <c r="R3" s="12"/>
      <c r="S3" s="12"/>
      <c r="T3" s="12"/>
      <c r="U3" s="12"/>
      <c r="V3" s="12"/>
      <c r="W3" s="12"/>
      <c r="X3" s="12"/>
      <c r="Y3" s="12"/>
      <c r="Z3" s="12"/>
      <c r="AA3" s="12"/>
      <c r="AB3" s="12"/>
    </row>
    <row r="4" ht="17.25" customHeight="1">
      <c r="A4" s="11"/>
      <c r="B4" s="13" t="s">
        <v>2</v>
      </c>
      <c r="C4" s="13"/>
      <c r="D4" s="14">
        <v>45238.0</v>
      </c>
      <c r="E4" s="15"/>
      <c r="F4" s="15"/>
      <c r="G4" s="11"/>
      <c r="H4" s="13" t="s">
        <v>3</v>
      </c>
      <c r="I4" s="16">
        <v>1.0</v>
      </c>
      <c r="J4" s="11"/>
      <c r="K4" s="11"/>
      <c r="L4" s="17" t="str">
        <f>"Week "&amp;(L6-($D$4-WEEKDAY($D$4,1)+2))/7+1</f>
        <v>Week 1</v>
      </c>
      <c r="R4" s="18"/>
      <c r="S4" s="17" t="str">
        <f>"Week "&amp;(S6-($D$4-WEEKDAY($D$4,1)+2))/7+1</f>
        <v>Week 2</v>
      </c>
      <c r="Y4" s="18"/>
      <c r="Z4" s="17" t="str">
        <f>"Week "&amp;(Z6-($D$4-WEEKDAY($D$4,1)+2))/7+1</f>
        <v>Week 3</v>
      </c>
      <c r="AF4" s="18"/>
      <c r="AG4" s="17" t="str">
        <f>"Week "&amp;(AG6-($D$4-WEEKDAY($D$4,1)+2))/7+1</f>
        <v>Week 4</v>
      </c>
      <c r="AM4" s="18"/>
      <c r="AN4" s="17" t="str">
        <f>"Week "&amp;(AN6-($D$4-WEEKDAY($D$4,1)+2))/7+1</f>
        <v>Week 5</v>
      </c>
      <c r="AT4" s="18"/>
      <c r="AU4" s="17" t="str">
        <f>"Week "&amp;(AU6-($D$4-WEEKDAY($D$4,1)+2))/7+1</f>
        <v>Week 6</v>
      </c>
      <c r="BA4" s="18"/>
      <c r="BB4" s="17" t="str">
        <f>"Week "&amp;(BB6-($D$4-WEEKDAY($D$4,1)+2))/7+1</f>
        <v>Week 7</v>
      </c>
      <c r="BH4" s="18"/>
      <c r="BI4" s="17" t="str">
        <f>"Week "&amp;(BI6-($D$4-WEEKDAY($D$4,1)+2))/7+1</f>
        <v>Week 8</v>
      </c>
      <c r="BO4" s="18"/>
    </row>
    <row r="5" ht="17.25" customHeight="1">
      <c r="A5" s="11"/>
      <c r="B5" s="13" t="s">
        <v>4</v>
      </c>
      <c r="C5" s="13"/>
      <c r="D5" s="19">
        <v>45266.0</v>
      </c>
      <c r="E5" s="20"/>
      <c r="F5" s="20"/>
      <c r="G5" s="11"/>
      <c r="H5" s="11"/>
      <c r="I5" s="11"/>
      <c r="J5" s="11"/>
      <c r="K5" s="11"/>
      <c r="L5" s="21">
        <f>L6</f>
        <v>45236</v>
      </c>
      <c r="R5" s="18"/>
      <c r="S5" s="21">
        <f>S6</f>
        <v>45243</v>
      </c>
      <c r="Y5" s="18"/>
      <c r="Z5" s="21">
        <f>Z6</f>
        <v>45250</v>
      </c>
      <c r="AF5" s="18"/>
      <c r="AG5" s="21">
        <f>AG6</f>
        <v>45257</v>
      </c>
      <c r="AM5" s="18"/>
      <c r="AN5" s="21">
        <f>AN6</f>
        <v>45264</v>
      </c>
      <c r="AT5" s="18"/>
      <c r="AU5" s="21">
        <f>AU6</f>
        <v>45271</v>
      </c>
      <c r="BA5" s="18"/>
      <c r="BB5" s="21">
        <f>BB6</f>
        <v>45278</v>
      </c>
      <c r="BH5" s="18"/>
      <c r="BI5" s="21">
        <f>BI6</f>
        <v>45285</v>
      </c>
      <c r="BO5" s="18"/>
    </row>
    <row r="6" ht="12.75" customHeight="1">
      <c r="A6" s="11"/>
      <c r="B6" s="11"/>
      <c r="C6" s="11"/>
      <c r="D6" s="11"/>
      <c r="E6" s="11"/>
      <c r="F6" s="11"/>
      <c r="G6" s="11"/>
      <c r="H6" s="11"/>
      <c r="I6" s="11"/>
      <c r="J6" s="11"/>
      <c r="K6" s="11"/>
      <c r="L6" s="22">
        <f>D4-WEEKDAY(D4,1)+2+7*(I4-1)</f>
        <v>45236</v>
      </c>
      <c r="M6" s="23">
        <f t="shared" ref="M6:BO6" si="1">L6+1</f>
        <v>45237</v>
      </c>
      <c r="N6" s="23">
        <f t="shared" si="1"/>
        <v>45238</v>
      </c>
      <c r="O6" s="23">
        <f t="shared" si="1"/>
        <v>45239</v>
      </c>
      <c r="P6" s="23">
        <f t="shared" si="1"/>
        <v>45240</v>
      </c>
      <c r="Q6" s="23">
        <f t="shared" si="1"/>
        <v>45241</v>
      </c>
      <c r="R6" s="24">
        <f t="shared" si="1"/>
        <v>45242</v>
      </c>
      <c r="S6" s="22">
        <f t="shared" si="1"/>
        <v>45243</v>
      </c>
      <c r="T6" s="23">
        <f t="shared" si="1"/>
        <v>45244</v>
      </c>
      <c r="U6" s="23">
        <f t="shared" si="1"/>
        <v>45245</v>
      </c>
      <c r="V6" s="23">
        <f t="shared" si="1"/>
        <v>45246</v>
      </c>
      <c r="W6" s="23">
        <f t="shared" si="1"/>
        <v>45247</v>
      </c>
      <c r="X6" s="23">
        <f t="shared" si="1"/>
        <v>45248</v>
      </c>
      <c r="Y6" s="24">
        <f t="shared" si="1"/>
        <v>45249</v>
      </c>
      <c r="Z6" s="22">
        <f t="shared" si="1"/>
        <v>45250</v>
      </c>
      <c r="AA6" s="23">
        <f t="shared" si="1"/>
        <v>45251</v>
      </c>
      <c r="AB6" s="23">
        <f t="shared" si="1"/>
        <v>45252</v>
      </c>
      <c r="AC6" s="23">
        <f t="shared" si="1"/>
        <v>45253</v>
      </c>
      <c r="AD6" s="23">
        <f t="shared" si="1"/>
        <v>45254</v>
      </c>
      <c r="AE6" s="23">
        <f t="shared" si="1"/>
        <v>45255</v>
      </c>
      <c r="AF6" s="24">
        <f t="shared" si="1"/>
        <v>45256</v>
      </c>
      <c r="AG6" s="22">
        <f t="shared" si="1"/>
        <v>45257</v>
      </c>
      <c r="AH6" s="23">
        <f t="shared" si="1"/>
        <v>45258</v>
      </c>
      <c r="AI6" s="23">
        <f t="shared" si="1"/>
        <v>45259</v>
      </c>
      <c r="AJ6" s="23">
        <f t="shared" si="1"/>
        <v>45260</v>
      </c>
      <c r="AK6" s="23">
        <f t="shared" si="1"/>
        <v>45261</v>
      </c>
      <c r="AL6" s="23">
        <f t="shared" si="1"/>
        <v>45262</v>
      </c>
      <c r="AM6" s="24">
        <f t="shared" si="1"/>
        <v>45263</v>
      </c>
      <c r="AN6" s="22">
        <f t="shared" si="1"/>
        <v>45264</v>
      </c>
      <c r="AO6" s="23">
        <f t="shared" si="1"/>
        <v>45265</v>
      </c>
      <c r="AP6" s="23">
        <f t="shared" si="1"/>
        <v>45266</v>
      </c>
      <c r="AQ6" s="23">
        <f t="shared" si="1"/>
        <v>45267</v>
      </c>
      <c r="AR6" s="23">
        <f t="shared" si="1"/>
        <v>45268</v>
      </c>
      <c r="AS6" s="23">
        <f t="shared" si="1"/>
        <v>45269</v>
      </c>
      <c r="AT6" s="24">
        <f t="shared" si="1"/>
        <v>45270</v>
      </c>
      <c r="AU6" s="22">
        <f t="shared" si="1"/>
        <v>45271</v>
      </c>
      <c r="AV6" s="23">
        <f t="shared" si="1"/>
        <v>45272</v>
      </c>
      <c r="AW6" s="23">
        <f t="shared" si="1"/>
        <v>45273</v>
      </c>
      <c r="AX6" s="23">
        <f t="shared" si="1"/>
        <v>45274</v>
      </c>
      <c r="AY6" s="23">
        <f t="shared" si="1"/>
        <v>45275</v>
      </c>
      <c r="AZ6" s="23">
        <f t="shared" si="1"/>
        <v>45276</v>
      </c>
      <c r="BA6" s="24">
        <f t="shared" si="1"/>
        <v>45277</v>
      </c>
      <c r="BB6" s="22">
        <f t="shared" si="1"/>
        <v>45278</v>
      </c>
      <c r="BC6" s="23">
        <f t="shared" si="1"/>
        <v>45279</v>
      </c>
      <c r="BD6" s="23">
        <f t="shared" si="1"/>
        <v>45280</v>
      </c>
      <c r="BE6" s="23">
        <f t="shared" si="1"/>
        <v>45281</v>
      </c>
      <c r="BF6" s="23">
        <f t="shared" si="1"/>
        <v>45282</v>
      </c>
      <c r="BG6" s="23">
        <f t="shared" si="1"/>
        <v>45283</v>
      </c>
      <c r="BH6" s="24">
        <f t="shared" si="1"/>
        <v>45284</v>
      </c>
      <c r="BI6" s="22">
        <f t="shared" si="1"/>
        <v>45285</v>
      </c>
      <c r="BJ6" s="23">
        <f t="shared" si="1"/>
        <v>45286</v>
      </c>
      <c r="BK6" s="23">
        <f t="shared" si="1"/>
        <v>45287</v>
      </c>
      <c r="BL6" s="23">
        <f t="shared" si="1"/>
        <v>45288</v>
      </c>
      <c r="BM6" s="23">
        <f t="shared" si="1"/>
        <v>45289</v>
      </c>
      <c r="BN6" s="23">
        <f t="shared" si="1"/>
        <v>45290</v>
      </c>
      <c r="BO6" s="24">
        <f t="shared" si="1"/>
        <v>45291</v>
      </c>
    </row>
    <row r="7" ht="12.75" customHeight="1">
      <c r="A7" s="25" t="s">
        <v>5</v>
      </c>
      <c r="B7" s="25" t="s">
        <v>6</v>
      </c>
      <c r="C7" s="25" t="s">
        <v>7</v>
      </c>
      <c r="D7" s="26" t="s">
        <v>8</v>
      </c>
      <c r="E7" s="27" t="s">
        <v>9</v>
      </c>
      <c r="F7" s="28" t="s">
        <v>10</v>
      </c>
      <c r="G7" s="28" t="s">
        <v>11</v>
      </c>
      <c r="H7" s="26" t="s">
        <v>12</v>
      </c>
      <c r="I7" s="26" t="s">
        <v>13</v>
      </c>
      <c r="J7" s="26" t="s">
        <v>14</v>
      </c>
      <c r="K7" s="26"/>
      <c r="L7" s="29" t="str">
        <f t="shared" ref="L7:BO7" si="2">CHOOSE(WEEKDAY(L6,1),"S","M","T","W","T","F","S")</f>
        <v>M</v>
      </c>
      <c r="M7" s="30" t="str">
        <f t="shared" si="2"/>
        <v>T</v>
      </c>
      <c r="N7" s="30" t="str">
        <f t="shared" si="2"/>
        <v>W</v>
      </c>
      <c r="O7" s="30" t="str">
        <f t="shared" si="2"/>
        <v>T</v>
      </c>
      <c r="P7" s="30" t="str">
        <f t="shared" si="2"/>
        <v>F</v>
      </c>
      <c r="Q7" s="30" t="str">
        <f t="shared" si="2"/>
        <v>S</v>
      </c>
      <c r="R7" s="31" t="str">
        <f t="shared" si="2"/>
        <v>S</v>
      </c>
      <c r="S7" s="29" t="str">
        <f t="shared" si="2"/>
        <v>M</v>
      </c>
      <c r="T7" s="30" t="str">
        <f t="shared" si="2"/>
        <v>T</v>
      </c>
      <c r="U7" s="30" t="str">
        <f t="shared" si="2"/>
        <v>W</v>
      </c>
      <c r="V7" s="30" t="str">
        <f t="shared" si="2"/>
        <v>T</v>
      </c>
      <c r="W7" s="30" t="str">
        <f t="shared" si="2"/>
        <v>F</v>
      </c>
      <c r="X7" s="30" t="str">
        <f t="shared" si="2"/>
        <v>S</v>
      </c>
      <c r="Y7" s="31" t="str">
        <f t="shared" si="2"/>
        <v>S</v>
      </c>
      <c r="Z7" s="29" t="str">
        <f t="shared" si="2"/>
        <v>M</v>
      </c>
      <c r="AA7" s="30" t="str">
        <f t="shared" si="2"/>
        <v>T</v>
      </c>
      <c r="AB7" s="30" t="str">
        <f t="shared" si="2"/>
        <v>W</v>
      </c>
      <c r="AC7" s="30" t="str">
        <f t="shared" si="2"/>
        <v>T</v>
      </c>
      <c r="AD7" s="30" t="str">
        <f t="shared" si="2"/>
        <v>F</v>
      </c>
      <c r="AE7" s="30" t="str">
        <f t="shared" si="2"/>
        <v>S</v>
      </c>
      <c r="AF7" s="31" t="str">
        <f t="shared" si="2"/>
        <v>S</v>
      </c>
      <c r="AG7" s="29" t="str">
        <f t="shared" si="2"/>
        <v>M</v>
      </c>
      <c r="AH7" s="30" t="str">
        <f t="shared" si="2"/>
        <v>T</v>
      </c>
      <c r="AI7" s="30" t="str">
        <f t="shared" si="2"/>
        <v>W</v>
      </c>
      <c r="AJ7" s="30" t="str">
        <f t="shared" si="2"/>
        <v>T</v>
      </c>
      <c r="AK7" s="30" t="str">
        <f t="shared" si="2"/>
        <v>F</v>
      </c>
      <c r="AL7" s="30" t="str">
        <f t="shared" si="2"/>
        <v>S</v>
      </c>
      <c r="AM7" s="31" t="str">
        <f t="shared" si="2"/>
        <v>S</v>
      </c>
      <c r="AN7" s="29" t="str">
        <f t="shared" si="2"/>
        <v>M</v>
      </c>
      <c r="AO7" s="30" t="str">
        <f t="shared" si="2"/>
        <v>T</v>
      </c>
      <c r="AP7" s="30" t="str">
        <f t="shared" si="2"/>
        <v>W</v>
      </c>
      <c r="AQ7" s="30" t="str">
        <f t="shared" si="2"/>
        <v>T</v>
      </c>
      <c r="AR7" s="30" t="str">
        <f t="shared" si="2"/>
        <v>F</v>
      </c>
      <c r="AS7" s="30" t="str">
        <f t="shared" si="2"/>
        <v>S</v>
      </c>
      <c r="AT7" s="31" t="str">
        <f t="shared" si="2"/>
        <v>S</v>
      </c>
      <c r="AU7" s="29" t="str">
        <f t="shared" si="2"/>
        <v>M</v>
      </c>
      <c r="AV7" s="30" t="str">
        <f t="shared" si="2"/>
        <v>T</v>
      </c>
      <c r="AW7" s="30" t="str">
        <f t="shared" si="2"/>
        <v>W</v>
      </c>
      <c r="AX7" s="30" t="str">
        <f t="shared" si="2"/>
        <v>T</v>
      </c>
      <c r="AY7" s="30" t="str">
        <f t="shared" si="2"/>
        <v>F</v>
      </c>
      <c r="AZ7" s="30" t="str">
        <f t="shared" si="2"/>
        <v>S</v>
      </c>
      <c r="BA7" s="31" t="str">
        <f t="shared" si="2"/>
        <v>S</v>
      </c>
      <c r="BB7" s="29" t="str">
        <f t="shared" si="2"/>
        <v>M</v>
      </c>
      <c r="BC7" s="30" t="str">
        <f t="shared" si="2"/>
        <v>T</v>
      </c>
      <c r="BD7" s="30" t="str">
        <f t="shared" si="2"/>
        <v>W</v>
      </c>
      <c r="BE7" s="30" t="str">
        <f t="shared" si="2"/>
        <v>T</v>
      </c>
      <c r="BF7" s="30" t="str">
        <f t="shared" si="2"/>
        <v>F</v>
      </c>
      <c r="BG7" s="30" t="str">
        <f t="shared" si="2"/>
        <v>S</v>
      </c>
      <c r="BH7" s="31" t="str">
        <f t="shared" si="2"/>
        <v>S</v>
      </c>
      <c r="BI7" s="29" t="str">
        <f t="shared" si="2"/>
        <v>M</v>
      </c>
      <c r="BJ7" s="30" t="str">
        <f t="shared" si="2"/>
        <v>T</v>
      </c>
      <c r="BK7" s="30" t="str">
        <f t="shared" si="2"/>
        <v>W</v>
      </c>
      <c r="BL7" s="30" t="str">
        <f t="shared" si="2"/>
        <v>T</v>
      </c>
      <c r="BM7" s="30" t="str">
        <f t="shared" si="2"/>
        <v>F</v>
      </c>
      <c r="BN7" s="30" t="str">
        <f t="shared" si="2"/>
        <v>S</v>
      </c>
      <c r="BO7" s="31" t="str">
        <f t="shared" si="2"/>
        <v>S</v>
      </c>
    </row>
    <row r="8" ht="12.75" customHeight="1">
      <c r="A8" s="32" t="str">
        <f>IF(ISERROR(VALUE(SUBSTITUTE(Timeline!prevWBS,".",""))),"1",IF(ISERROR(FIND("`",SUBSTITUTE(Timeline!prevWBS,".","`",1))),TEXT(VALUE(Timeline!prevWBS)+1,"#"),TEXT(VALUE(LEFT(Timeline!prevWBS,FIND("`",SUBSTITUTE(Timeline!prevWBS,".","`",1))-1))+1,"#")))</f>
        <v>1</v>
      </c>
      <c r="B8" s="33" t="s">
        <v>15</v>
      </c>
      <c r="C8" s="33"/>
      <c r="D8" s="34"/>
      <c r="E8" s="35"/>
      <c r="F8" s="36"/>
      <c r="G8" s="37" t="str">
        <f t="shared" ref="G8:G26" si="3">IF(ISBLANK(F8)," - ",IF(H8=0,F8,F8+H8-1))</f>
        <v> - </v>
      </c>
      <c r="H8" s="38"/>
      <c r="I8" s="39"/>
      <c r="J8" s="38" t="str">
        <f t="shared" ref="J8:J10" si="4">IF(OR(G8=0,F8=0)," - ",NETWORKDAYS(F8,G8))</f>
        <v> - </v>
      </c>
      <c r="K8" s="40"/>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row>
    <row r="9" ht="12.75" customHeight="1">
      <c r="A9"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9" s="43" t="s">
        <v>16</v>
      </c>
      <c r="C9" s="43" t="s">
        <v>17</v>
      </c>
      <c r="D9" s="44" t="s">
        <v>18</v>
      </c>
      <c r="E9" s="45"/>
      <c r="F9" s="46">
        <v>45253.0</v>
      </c>
      <c r="G9" s="47">
        <f t="shared" si="3"/>
        <v>45257</v>
      </c>
      <c r="H9" s="48">
        <v>5.0</v>
      </c>
      <c r="I9" s="49">
        <v>1.0</v>
      </c>
      <c r="J9" s="50">
        <f t="shared" si="4"/>
        <v>3</v>
      </c>
      <c r="K9" s="51"/>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row>
    <row r="10" ht="12.75" customHeight="1">
      <c r="A10"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10" s="43" t="s">
        <v>19</v>
      </c>
      <c r="C10" s="43" t="s">
        <v>20</v>
      </c>
      <c r="D10" s="52" t="s">
        <v>18</v>
      </c>
      <c r="E10" s="45"/>
      <c r="F10" s="46">
        <v>45257.0</v>
      </c>
      <c r="G10" s="47">
        <f t="shared" si="3"/>
        <v>45259</v>
      </c>
      <c r="H10" s="48">
        <v>3.0</v>
      </c>
      <c r="I10" s="49">
        <v>1.0</v>
      </c>
      <c r="J10" s="50">
        <f t="shared" si="4"/>
        <v>3</v>
      </c>
      <c r="K10" s="51"/>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row>
    <row r="11" ht="12.75" customHeight="1">
      <c r="A11"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11" s="43" t="s">
        <v>21</v>
      </c>
      <c r="C11" s="43" t="s">
        <v>22</v>
      </c>
      <c r="D11" s="44" t="s">
        <v>18</v>
      </c>
      <c r="E11" s="45"/>
      <c r="F11" s="46">
        <v>45257.0</v>
      </c>
      <c r="G11" s="47">
        <f t="shared" si="3"/>
        <v>45258</v>
      </c>
      <c r="H11" s="48">
        <v>2.0</v>
      </c>
      <c r="I11" s="49">
        <v>1.0</v>
      </c>
      <c r="J11" s="50"/>
      <c r="K11" s="51"/>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row>
    <row r="12" ht="12.75" customHeight="1">
      <c r="A12"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12" s="43" t="s">
        <v>23</v>
      </c>
      <c r="C12" s="43" t="s">
        <v>24</v>
      </c>
      <c r="D12" s="44" t="s">
        <v>25</v>
      </c>
      <c r="E12" s="53"/>
      <c r="F12" s="46">
        <v>45260.0</v>
      </c>
      <c r="G12" s="47">
        <f t="shared" si="3"/>
        <v>45260</v>
      </c>
      <c r="H12" s="54">
        <v>1.0</v>
      </c>
      <c r="I12" s="55">
        <v>1.0</v>
      </c>
      <c r="J12" s="56"/>
      <c r="K12" s="57"/>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ht="12.75" customHeight="1">
      <c r="A13"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13" s="43" t="s">
        <v>26</v>
      </c>
      <c r="C13" s="43" t="s">
        <v>27</v>
      </c>
      <c r="D13" s="44" t="s">
        <v>25</v>
      </c>
      <c r="E13" s="53"/>
      <c r="F13" s="46">
        <v>45260.0</v>
      </c>
      <c r="G13" s="47">
        <f t="shared" si="3"/>
        <v>45261</v>
      </c>
      <c r="H13" s="54">
        <v>2.0</v>
      </c>
      <c r="I13" s="55">
        <v>1.0</v>
      </c>
      <c r="J13" s="56"/>
      <c r="K13" s="57"/>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ht="12.75" customHeight="1">
      <c r="A14" s="58" t="str">
        <f>IF(ISERROR(VALUE(SUBSTITUTE(Timeline!prevWBS,".",""))),"1",IF(ISERROR(FIND("`",SUBSTITUTE(Timeline!prevWBS,".","`",1))),TEXT(VALUE(Timeline!prevWBS)+1,"#"),TEXT(VALUE(LEFT(Timeline!prevWBS,FIND("`",SUBSTITUTE(Timeline!prevWBS,".","`",1))-1))+1,"#")))</f>
        <v>1</v>
      </c>
      <c r="B14" s="59" t="s">
        <v>28</v>
      </c>
      <c r="C14" s="60"/>
      <c r="D14" s="60"/>
      <c r="E14" s="60"/>
      <c r="F14" s="61"/>
      <c r="G14" s="61" t="str">
        <f t="shared" si="3"/>
        <v> - </v>
      </c>
      <c r="H14" s="62"/>
      <c r="I14" s="63"/>
      <c r="J14" s="62" t="str">
        <f t="shared" ref="J14:J15" si="5">IF(OR(G14=0,F14=0)," - ",NETWORKDAYS(F14,G14))</f>
        <v> - </v>
      </c>
      <c r="K14" s="64"/>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row>
    <row r="15" ht="12.75" customHeight="1">
      <c r="A15"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15" s="43" t="s">
        <v>29</v>
      </c>
      <c r="C15" s="43" t="s">
        <v>30</v>
      </c>
      <c r="D15" s="44" t="s">
        <v>18</v>
      </c>
      <c r="E15" s="45"/>
      <c r="F15" s="46">
        <v>45257.0</v>
      </c>
      <c r="G15" s="47">
        <f t="shared" si="3"/>
        <v>45258</v>
      </c>
      <c r="H15" s="48">
        <v>2.0</v>
      </c>
      <c r="I15" s="49">
        <v>1.0</v>
      </c>
      <c r="J15" s="50">
        <f t="shared" si="5"/>
        <v>2</v>
      </c>
      <c r="K15" s="51"/>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ht="12.75" customHeight="1">
      <c r="A16"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16" s="43" t="s">
        <v>31</v>
      </c>
      <c r="C16" s="43" t="s">
        <v>32</v>
      </c>
      <c r="D16" s="44" t="s">
        <v>18</v>
      </c>
      <c r="E16" s="45"/>
      <c r="F16" s="46">
        <v>45258.0</v>
      </c>
      <c r="G16" s="47">
        <f t="shared" si="3"/>
        <v>45259</v>
      </c>
      <c r="H16" s="48">
        <v>2.0</v>
      </c>
      <c r="I16" s="49">
        <v>1.0</v>
      </c>
      <c r="J16" s="50"/>
      <c r="K16" s="51"/>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ht="12.75" customHeight="1">
      <c r="A17"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17" s="43" t="s">
        <v>33</v>
      </c>
      <c r="C17" s="43" t="s">
        <v>34</v>
      </c>
      <c r="D17" s="44" t="s">
        <v>35</v>
      </c>
      <c r="E17" s="45"/>
      <c r="F17" s="46">
        <v>45264.0</v>
      </c>
      <c r="G17" s="47">
        <f t="shared" si="3"/>
        <v>45265</v>
      </c>
      <c r="H17" s="48">
        <v>2.0</v>
      </c>
      <c r="I17" s="49">
        <v>1.0</v>
      </c>
      <c r="J17" s="50">
        <f t="shared" ref="J17:J25" si="6">IF(OR(G17=0,F17=0)," - ",NETWORKDAYS(F17,G17))</f>
        <v>2</v>
      </c>
      <c r="K17" s="51"/>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ht="12.75" customHeight="1">
      <c r="A18"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18" s="43" t="s">
        <v>36</v>
      </c>
      <c r="C18" s="43" t="s">
        <v>37</v>
      </c>
      <c r="D18" s="44" t="s">
        <v>38</v>
      </c>
      <c r="E18" s="45"/>
      <c r="F18" s="46">
        <v>45266.0</v>
      </c>
      <c r="G18" s="47">
        <f t="shared" si="3"/>
        <v>45266</v>
      </c>
      <c r="H18" s="48">
        <v>1.0</v>
      </c>
      <c r="I18" s="49">
        <v>1.0</v>
      </c>
      <c r="J18" s="50">
        <f t="shared" si="6"/>
        <v>1</v>
      </c>
      <c r="K18" s="51"/>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ht="12.75" customHeight="1">
      <c r="A19" s="58" t="str">
        <f>IF(ISERROR(VALUE(SUBSTITUTE(Timeline!prevWBS,".",""))),"1",IF(ISERROR(FIND("`",SUBSTITUTE(Timeline!prevWBS,".","`",1))),TEXT(VALUE(Timeline!prevWBS)+1,"#"),TEXT(VALUE(LEFT(Timeline!prevWBS,FIND("`",SUBSTITUTE(Timeline!prevWBS,".","`",1))-1))+1,"#")))</f>
        <v>1</v>
      </c>
      <c r="B19" s="59" t="s">
        <v>39</v>
      </c>
      <c r="C19" s="60"/>
      <c r="D19" s="60"/>
      <c r="E19" s="66"/>
      <c r="F19" s="61"/>
      <c r="G19" s="61" t="str">
        <f t="shared" si="3"/>
        <v> - </v>
      </c>
      <c r="H19" s="62"/>
      <c r="I19" s="63"/>
      <c r="J19" s="62" t="str">
        <f t="shared" si="6"/>
        <v> - </v>
      </c>
      <c r="K19" s="64"/>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row>
    <row r="20" ht="12.75" customHeight="1">
      <c r="A20"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20" s="43" t="s">
        <v>40</v>
      </c>
      <c r="C20" s="43" t="s">
        <v>41</v>
      </c>
      <c r="D20" s="44" t="s">
        <v>38</v>
      </c>
      <c r="E20" s="45"/>
      <c r="F20" s="46">
        <v>45264.0</v>
      </c>
      <c r="G20" s="47">
        <f t="shared" si="3"/>
        <v>45265</v>
      </c>
      <c r="H20" s="48">
        <v>2.0</v>
      </c>
      <c r="I20" s="49">
        <v>1.0</v>
      </c>
      <c r="J20" s="50">
        <f t="shared" si="6"/>
        <v>2</v>
      </c>
      <c r="K20" s="51"/>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ht="12.75" customHeight="1">
      <c r="A21"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21" s="43" t="s">
        <v>42</v>
      </c>
      <c r="C21" s="43" t="s">
        <v>43</v>
      </c>
      <c r="D21" s="44" t="s">
        <v>38</v>
      </c>
      <c r="E21" s="45"/>
      <c r="F21" s="46">
        <v>45266.0</v>
      </c>
      <c r="G21" s="47">
        <f t="shared" si="3"/>
        <v>45268</v>
      </c>
      <c r="H21" s="48">
        <v>3.0</v>
      </c>
      <c r="I21" s="49">
        <v>1.0</v>
      </c>
      <c r="J21" s="50">
        <f t="shared" si="6"/>
        <v>3</v>
      </c>
      <c r="K21" s="51"/>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row>
    <row r="22" ht="12.75" customHeight="1">
      <c r="A22"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22" s="43" t="s">
        <v>44</v>
      </c>
      <c r="C22" s="43" t="s">
        <v>45</v>
      </c>
      <c r="D22" s="44" t="s">
        <v>46</v>
      </c>
      <c r="E22" s="45"/>
      <c r="F22" s="46">
        <v>45269.0</v>
      </c>
      <c r="G22" s="47">
        <f t="shared" si="3"/>
        <v>45271</v>
      </c>
      <c r="H22" s="48">
        <v>3.0</v>
      </c>
      <c r="I22" s="49">
        <v>1.0</v>
      </c>
      <c r="J22" s="50">
        <f t="shared" si="6"/>
        <v>1</v>
      </c>
      <c r="K22" s="51"/>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row>
    <row r="23" ht="12.75" customHeight="1">
      <c r="A23"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23" s="67"/>
      <c r="C23" s="67"/>
      <c r="D23" s="68"/>
      <c r="E23" s="45"/>
      <c r="F23" s="69">
        <v>43434.0</v>
      </c>
      <c r="G23" s="47">
        <f t="shared" si="3"/>
        <v>43434</v>
      </c>
      <c r="H23" s="70"/>
      <c r="I23" s="71">
        <v>0.0</v>
      </c>
      <c r="J23" s="50">
        <f t="shared" si="6"/>
        <v>1</v>
      </c>
      <c r="K23" s="51"/>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row>
    <row r="24" ht="12.75" customHeight="1">
      <c r="A24" s="58" t="str">
        <f>IF(ISERROR(VALUE(SUBSTITUTE(Timeline!prevWBS,".",""))),"1",IF(ISERROR(FIND("`",SUBSTITUTE(Timeline!prevWBS,".","`",1))),TEXT(VALUE(Timeline!prevWBS)+1,"#"),TEXT(VALUE(LEFT(Timeline!prevWBS,FIND("`",SUBSTITUTE(Timeline!prevWBS,".","`",1))-1))+1,"#")))</f>
        <v>1</v>
      </c>
      <c r="B24" s="72" t="s">
        <v>47</v>
      </c>
      <c r="C24" s="60"/>
      <c r="D24" s="60"/>
      <c r="E24" s="66"/>
      <c r="F24" s="61"/>
      <c r="G24" s="61" t="str">
        <f t="shared" si="3"/>
        <v> - </v>
      </c>
      <c r="H24" s="62"/>
      <c r="I24" s="63"/>
      <c r="J24" s="62" t="str">
        <f t="shared" si="6"/>
        <v> - </v>
      </c>
      <c r="K24" s="64"/>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row>
    <row r="25" ht="12.75" customHeight="1">
      <c r="A25"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25" s="43" t="s">
        <v>48</v>
      </c>
      <c r="C25" s="43" t="s">
        <v>49</v>
      </c>
      <c r="D25" s="44" t="s">
        <v>50</v>
      </c>
      <c r="E25" s="45"/>
      <c r="F25" s="46">
        <v>45272.0</v>
      </c>
      <c r="G25" s="47">
        <f t="shared" si="3"/>
        <v>45273</v>
      </c>
      <c r="H25" s="48">
        <v>2.0</v>
      </c>
      <c r="I25" s="49">
        <v>1.0</v>
      </c>
      <c r="J25" s="50">
        <f t="shared" si="6"/>
        <v>2</v>
      </c>
      <c r="K25" s="51"/>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row>
    <row r="26" ht="12.75" customHeight="1">
      <c r="A26" s="4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.1</v>
      </c>
      <c r="B26" s="67"/>
      <c r="C26" s="67"/>
      <c r="D26" s="68"/>
      <c r="E26" s="45"/>
      <c r="F26" s="69">
        <v>43479.0</v>
      </c>
      <c r="G26" s="47">
        <f t="shared" si="3"/>
        <v>43479</v>
      </c>
      <c r="H26" s="70"/>
      <c r="I26" s="71">
        <v>0.0</v>
      </c>
      <c r="J26" s="56"/>
      <c r="K26" s="57"/>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row>
    <row r="27" ht="12.75" customHeight="1">
      <c r="A27" s="42"/>
      <c r="B27" s="73"/>
      <c r="C27" s="73"/>
      <c r="D27" s="73"/>
      <c r="E27" s="74"/>
      <c r="F27" s="75"/>
      <c r="G27" s="75"/>
      <c r="H27" s="76"/>
      <c r="I27" s="77"/>
      <c r="J27" s="76" t="str">
        <f>IF(OR(G27=0,F27=0)," - ",NETWORKDAYS(F27,G27))</f>
        <v> - </v>
      </c>
      <c r="K27" s="78"/>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row>
    <row r="28" ht="12.75" customHeight="1">
      <c r="A28" s="79"/>
      <c r="B28" s="80"/>
      <c r="C28" s="80"/>
      <c r="D28" s="81"/>
      <c r="E28" s="81"/>
      <c r="F28" s="82"/>
      <c r="G28" s="82"/>
      <c r="H28" s="83"/>
      <c r="I28" s="83"/>
      <c r="J28" s="83"/>
      <c r="K28" s="84"/>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row>
    <row r="29" ht="12.75" customHeight="1">
      <c r="A29" s="85"/>
      <c r="B29" s="86"/>
      <c r="C29" s="86"/>
      <c r="D29" s="86"/>
      <c r="E29" s="86"/>
      <c r="F29" s="87"/>
      <c r="G29" s="87"/>
      <c r="H29" s="86"/>
      <c r="I29" s="86"/>
      <c r="J29" s="86"/>
      <c r="K29" s="84"/>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row>
    <row r="30" ht="12.75" customHeight="1">
      <c r="A30" s="88"/>
      <c r="B30" s="89"/>
      <c r="C30" s="89"/>
      <c r="D30" s="90"/>
      <c r="E30" s="45"/>
      <c r="F30" s="69"/>
      <c r="G30" s="47"/>
      <c r="H30" s="70"/>
      <c r="I30" s="71"/>
      <c r="J30" s="50"/>
      <c r="K30" s="51"/>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row>
    <row r="31" ht="12.75" customHeight="1">
      <c r="A31" s="42"/>
      <c r="B31" s="91"/>
      <c r="C31" s="91"/>
      <c r="D31" s="91"/>
      <c r="E31" s="45"/>
      <c r="F31" s="69"/>
      <c r="G31" s="47"/>
      <c r="H31" s="70"/>
      <c r="I31" s="71"/>
      <c r="J31" s="50"/>
      <c r="K31" s="51"/>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row>
    <row r="32" ht="12.75" customHeight="1">
      <c r="A32" s="42"/>
      <c r="B32" s="92"/>
      <c r="C32" s="92"/>
      <c r="D32" s="91"/>
      <c r="E32" s="45"/>
      <c r="F32" s="69"/>
      <c r="G32" s="47"/>
      <c r="H32" s="70"/>
      <c r="I32" s="71"/>
      <c r="J32" s="50"/>
      <c r="K32" s="51"/>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row>
    <row r="33" ht="12.75" customHeight="1">
      <c r="A33" s="42"/>
      <c r="B33" s="92"/>
      <c r="C33" s="92"/>
      <c r="D33" s="91"/>
      <c r="E33" s="45"/>
      <c r="F33" s="69"/>
      <c r="G33" s="47"/>
      <c r="H33" s="70"/>
      <c r="I33" s="71"/>
      <c r="J33" s="50"/>
      <c r="K33" s="51"/>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sheetData>
  <mergeCells count="18">
    <mergeCell ref="BB4:BH4"/>
    <mergeCell ref="BI4:BO4"/>
    <mergeCell ref="L4:R4"/>
    <mergeCell ref="L5:R5"/>
    <mergeCell ref="S5:Y5"/>
    <mergeCell ref="Z5:AF5"/>
    <mergeCell ref="AG5:AM5"/>
    <mergeCell ref="AN5:AT5"/>
    <mergeCell ref="AU5:BA5"/>
    <mergeCell ref="BB5:BH5"/>
    <mergeCell ref="BI5:BO5"/>
    <mergeCell ref="D4:F4"/>
    <mergeCell ref="S4:Y4"/>
    <mergeCell ref="Z4:AF4"/>
    <mergeCell ref="AG4:AM4"/>
    <mergeCell ref="AN4:AT4"/>
    <mergeCell ref="AU4:BA4"/>
    <mergeCell ref="D5:F5"/>
  </mergeCells>
  <conditionalFormatting sqref="L6:BO7">
    <cfRule type="expression" dxfId="0" priority="1">
      <formula>L$6=TODAY()</formula>
    </cfRule>
  </conditionalFormatting>
  <conditionalFormatting sqref="L8:BO33">
    <cfRule type="expression" dxfId="1" priority="2">
      <formula>AND($F8&lt;=L$6,ROUNDDOWN(($G8-$F8+1)*$I8,0)+$F8-1&gt;=L$6)</formula>
    </cfRule>
  </conditionalFormatting>
  <conditionalFormatting sqref="L8:BO33">
    <cfRule type="expression" dxfId="2" priority="3">
      <formula>AND(NOT(ISBLANK($F8)),$F8&lt;=L$6,$G8&gt;=L$6)</formula>
    </cfRule>
  </conditionalFormatting>
  <conditionalFormatting sqref="L6:BO33">
    <cfRule type="expression" dxfId="3" priority="4">
      <formula>L$6=TODAY()</formula>
    </cfRule>
  </conditionalFormatting>
  <printOptions/>
  <pageMargins bottom="0.5" footer="0.0" header="0.0" left="0.25" right="0.25" top="0.5"/>
  <pageSetup fitToHeight="0"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