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330" yWindow="-21710" windowWidth="38620" windowHeight="21100" tabRatio="600" firstSheet="0" activeTab="2" autoFilterDateGrouping="1"/>
  </bookViews>
  <sheets>
    <sheet name="pivot" sheetId="1" state="visible" r:id="rId1"/>
    <sheet name="RawData" sheetId="2" state="visible" r:id="rId2"/>
    <sheet name="lookup" sheetId="3" state="visible" r:id="rId3"/>
  </sheets>
  <definedNames/>
  <calcPr calcId="191029" fullCalcOnLoad="1"/>
  <pivotCaches>
    <pivotCache cacheId="0" r:id="rId4"/>
  </pivotCach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19" formatCode="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pivotCacheDefinition" Target="/xl/pivotCache/pivotCacheDefinition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pivotSource>
    <name>[visa.xlsx]pivot!PivotTable1</name>
    <fmtId val="1"/>
  </pivotSource>
  <chart>
    <title>
      <tx>
        <rich>
          <a:bodyPr/>
          <a:lstStyle/>
          <a:p>
            <a:r>
              <a:t/>
            </a:r>
            <a:endParaRPr/>
          </a:p>
        </rich>
      </tx>
      <overlay val="0"/>
      <spPr>
        <a:noFill/>
        <a:ln>
          <a:noFill/>
          <a:prstDash val="solid"/>
        </a:ln>
      </spPr>
    </title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pivot!$B$3</f>
              <strCache>
                <ptCount val="1"/>
                <pt idx="0">
                  <v>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pivot!$A$4:$A$15</f>
              <strCache>
                <ptCount val="11"/>
                <pt idx="0">
                  <v>Entertainment</v>
                </pt>
                <pt idx="1">
                  <v>Food</v>
                </pt>
                <pt idx="2">
                  <v>Household</v>
                </pt>
                <pt idx="3">
                  <v>Medical</v>
                </pt>
                <pt idx="4">
                  <v>Personal Care</v>
                </pt>
                <pt idx="5">
                  <v>Prescription Medicine</v>
                </pt>
                <pt idx="6">
                  <v>Takeaway Food</v>
                </pt>
                <pt idx="7">
                  <v>Card Fees</v>
                </pt>
                <pt idx="8">
                  <v>Family</v>
                </pt>
                <pt idx="9">
                  <v>Payments</v>
                </pt>
                <pt idx="10">
                  <v>0</v>
                </pt>
              </strCache>
            </strRef>
          </cat>
          <val>
            <numRef>
              <f>pivot!$B$4:$B$15</f>
              <numCache>
                <formatCode>General</formatCode>
                <ptCount val="11"/>
                <pt idx="0">
                  <v>118.92</v>
                </pt>
                <pt idx="1">
                  <v>3016.469999999999</v>
                </pt>
                <pt idx="2">
                  <v>287.97</v>
                </pt>
                <pt idx="3">
                  <v>950.7099999999998</v>
                </pt>
                <pt idx="4">
                  <v>2652.25</v>
                </pt>
                <pt idx="5">
                  <v>760.8800000000001</v>
                </pt>
                <pt idx="6">
                  <v>94.94999999999999</v>
                </pt>
                <pt idx="7">
                  <v>360</v>
                </pt>
                <pt idx="8">
                  <v>2252.15</v>
                </pt>
                <pt idx="9">
                  <v>12984.4</v>
                </pt>
                <pt idx="10">
                  <v>15978.54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20222271"/>
        <axId val="1277114799"/>
      </barChart>
      <catAx>
        <axId val="52022227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77114799"/>
        <crosses val="autoZero"/>
        <auto val="1"/>
        <lblAlgn val="ctr"/>
        <lblOffset val="100"/>
        <noMultiLvlLbl val="0"/>
      </catAx>
      <valAx>
        <axId val="127711479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0222271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152400</colOff>
      <row>6</row>
      <rowOff>76200</rowOff>
    </from>
    <to>
      <col>15</col>
      <colOff>69850</colOff>
      <row>27</row>
      <rowOff>44450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teve Maunder" refreshedDate="45172.47362800926" createdVersion="8" refreshedVersion="8" minRefreshableVersion="3" recordCount="195" r:id="rId1">
  <cacheSource type="worksheet">
    <worksheetSource name="Table1"/>
  </cacheSource>
  <cacheFields count="6">
    <cacheField name="Date" uniqueList="1" numFmtId="14" sqlType="0" hierarchy="0" level="0" databaseField="1">
      <sharedItems count="0" containsDate="1" containsNonDate="0" containsSemiMixedTypes="0" containsString="0" minDate="2023-07-03T00:00:00" maxDate="2023-09-02T00:00:00"/>
    </cacheField>
    <cacheField name="Raw Amt" uniqueList="1" numFmtId="0" sqlType="0" hierarchy="0" level="0" databaseField="1">
      <sharedItems count="0" containsNumber="1" containsSemiMixedTypes="0" containsString="0" minValue="-1140.09" maxValue="9177.610000000001"/>
    </cacheField>
    <cacheField name="Long Description" uniqueList="1" numFmtId="0" sqlType="0" hierarchy="0" level="0" databaseField="1">
      <sharedItems count="0"/>
    </cacheField>
    <cacheField name="Short Description" uniqueList="1" numFmtId="0" sqlType="0" hierarchy="0" level="0" databaseField="1">
      <sharedItems count="0"/>
    </cacheField>
    <cacheField name="Category" uniqueList="1" numFmtId="0" sqlType="0" hierarchy="0" level="0" databaseField="1">
      <sharedItems count="13" containsInteger="1" containsMixedTypes="1" containsNumber="1" minValue="0" maxValue="0">
        <s v="Prescription Medicine"/>
        <s v="Food"/>
        <s v="Medical"/>
        <s v="Takeaway Food"/>
        <s v="Entertainment"/>
        <s v="Personal Care"/>
        <s v="Household"/>
        <s v="Card Fees"/>
        <s v="Family"/>
        <s v="Payments"/>
        <n v="0"/>
        <s v="Motor Vehicle" u="1"/>
        <s v="" u="1"/>
      </sharedItems>
    </cacheField>
    <cacheField name="Amount" uniqueList="1" numFmtId="0" sqlType="0" hierarchy="0" level="0" databaseField="1">
      <sharedItems count="0" containsNumber="1" containsSemiMixedTypes="0" containsString="0" minValue="1.77" maxValue="9177.610000000001"/>
    </cacheField>
  </cacheFields>
</pivotCacheDefinition>
</file>

<file path=xl/pivotCache/pivotCacheRecords1.xml><?xml version="1.0" encoding="utf-8"?>
<pivotCacheRecords xmlns="http://schemas.openxmlformats.org/spreadsheetml/2006/main" count="195">
  <r>
    <d v="2023-09-01T00:00:00"/>
    <n v="-60.98"/>
    <s v="CHEMISTWAREHOUSE ONLINE   Preston"/>
    <s v="CHEMISTWAREHOUS"/>
    <x v="0"/>
    <n v="60.98"/>
  </r>
  <r>
    <d v="2023-09-01T00:00:00"/>
    <n v="-2.49"/>
    <s v="GREENWOOD GROCER PTY      NORTH SYDNEY"/>
    <s v="GREENWOODGROCER"/>
    <x v="1"/>
    <n v="2.49"/>
  </r>
  <r>
    <d v="2023-08-31T00:00:00"/>
    <n v="-65.83"/>
    <s v="COLES 5587                NORTH SYDNEY"/>
    <s v="COLES5587NORTHS"/>
    <x v="1"/>
    <n v="65.83"/>
  </r>
  <r>
    <d v="2023-08-31T00:00:00"/>
    <n v="-5.1"/>
    <s v="BAKERS DELIGHT GREEN      NORTH SYDNEY"/>
    <s v="BAKERSDELIGHTGR"/>
    <x v="1"/>
    <n v="5.1"/>
  </r>
  <r>
    <d v="2023-08-30T00:00:00"/>
    <n v="-90"/>
    <s v="Milsons Point Medical     Milsons Point"/>
    <s v="MilsonsPointMed"/>
    <x v="2"/>
    <n v="90"/>
  </r>
  <r>
    <d v="2023-08-30T00:00:00"/>
    <n v="-7.35"/>
    <s v="WW METRO/23 BROUGHTON ST  KIRRIBILLI"/>
    <s v="WWMETRO/23BROUG"/>
    <x v="2"/>
    <n v="7.35"/>
  </r>
  <r>
    <d v="2023-08-30T00:00:00"/>
    <n v="-38.2"/>
    <s v="WW METRO/23 BROUGHTON ST  KIRRIBILLI"/>
    <s v="WWMETRO/23BROUG"/>
    <x v="2"/>
    <n v="38.2"/>
  </r>
  <r>
    <d v="2023-08-30T00:00:00"/>
    <n v="-18.99"/>
    <s v="MilsonsPoint Pharmacy     Milsons Point"/>
    <s v="MilsonsPointPha"/>
    <x v="0"/>
    <n v="18.99"/>
  </r>
  <r>
    <d v="2023-08-29T00:00:00"/>
    <n v="-7.9"/>
    <s v="JF&amp;FF PTY LTD             MILSONS POINT"/>
    <s v="JF&amp;FFPTYLTDMILS"/>
    <x v="3"/>
    <n v="7.9"/>
  </r>
  <r>
    <d v="2023-08-29T00:00:00"/>
    <n v="-3.9"/>
    <s v="IGA LOCAL GROCER CENTR    MILSONS POINT"/>
    <s v="IGALOCALGROCERC"/>
    <x v="1"/>
    <n v="3.9"/>
  </r>
  <r>
    <d v="2023-08-29T00:00:00"/>
    <n v="-15.9"/>
    <s v="JF&amp;FF PTY LTD             MILSONS POINT"/>
    <s v="JF&amp;FFPTYLTDMILS"/>
    <x v="3"/>
    <n v="15.9"/>
  </r>
  <r>
    <d v="2023-08-28T00:00:00"/>
    <n v="-8.6"/>
    <s v="SQ *SIDE PART CAFE        Kirribilli"/>
    <s v="SQ*SIDEPARTCAFE"/>
    <x v="3"/>
    <n v="8.6"/>
  </r>
  <r>
    <d v="2023-08-28T00:00:00"/>
    <n v="-45.13"/>
    <s v="QE FOODSTORES             MILSONS POINT"/>
    <s v="QEFOODSTORESMIL"/>
    <x v="1"/>
    <n v="45.13"/>
  </r>
  <r>
    <d v="2023-08-28T00:00:00"/>
    <n v="-11.99"/>
    <s v="SPOTIFY                   SYDNEY"/>
    <s v="SPOTIFYSYDNEY"/>
    <x v="4"/>
    <n v="11.99"/>
  </r>
  <r>
    <d v="2023-08-28T00:00:00"/>
    <n v="-390.34"/>
    <s v="SMP*Sloans Of North Sy    North Sydney"/>
    <s v="SMP*SloansOfNor"/>
    <x v="5"/>
    <n v="390.34"/>
  </r>
  <r>
    <d v="2023-08-28T00:00:00"/>
    <n v="-14.9"/>
    <s v="COLES 5587                NORTH SYDNEY"/>
    <s v="COLES5587NORTHS"/>
    <x v="1"/>
    <n v="14.9"/>
  </r>
  <r>
    <d v="2023-08-28T00:00:00"/>
    <n v="-125.4"/>
    <s v="Nespresso Australia       Sydney"/>
    <s v="NespressoAustra"/>
    <x v="1"/>
    <n v="125.4"/>
  </r>
  <r>
    <d v="2023-08-28T00:00:00"/>
    <n v="-3.2"/>
    <s v="NTH SYDN COUNCIL PARKI    NORTH SYDNEY"/>
    <s v="NTHSYDNCOUNCILP"/>
    <x v="6"/>
    <n v="3.2"/>
  </r>
  <r>
    <d v="2023-08-28T00:00:00"/>
    <n v="-4"/>
    <s v="JF&amp;FF PTY LTD             MILSONS POINT"/>
    <s v="JF&amp;FFPTYLTDMILS"/>
    <x v="3"/>
    <n v="4"/>
  </r>
  <r>
    <d v="2023-08-28T00:00:00"/>
    <n v="-92.73999999999999"/>
    <s v="CWH NORTH SYDNEY          NORTH SYDNEY"/>
    <s v="CWHNORTHSYDNEYN"/>
    <x v="0"/>
    <n v="92.73999999999999"/>
  </r>
  <r>
    <d v="2023-08-25T00:00:00"/>
    <n v="-91.91"/>
    <s v="909Pin* 230823  Milson    Milsons point"/>
    <s v="909Pin*230823Mi"/>
    <x v="5"/>
    <n v="91.91"/>
  </r>
  <r>
    <d v="2023-08-25T00:00:00"/>
    <n v="-57.16"/>
    <s v="COLES 5587                NORTH SYDNEY"/>
    <s v="COLES5587NORTHS"/>
    <x v="1"/>
    <n v="57.16"/>
  </r>
  <r>
    <d v="2023-08-25T00:00:00"/>
    <n v="-1.9"/>
    <s v="QE FOODSTORES             MILSONS POINT"/>
    <s v="QEFOODSTORESMIL"/>
    <x v="1"/>
    <n v="1.9"/>
  </r>
  <r>
    <d v="2023-08-25T00:00:00"/>
    <n v="-50.25"/>
    <s v="AMAZON AU                 SYDNEY SOUTH"/>
    <s v="AMAZONAUSYDNEYS"/>
    <x v="6"/>
    <n v="50.25"/>
  </r>
  <r>
    <d v="2023-08-25T00:00:00"/>
    <n v="-8"/>
    <s v="JF&amp;FF PTY LTD             MILSONS POINT"/>
    <s v="JF&amp;FFPTYLTDMILS"/>
    <x v="3"/>
    <n v="8"/>
  </r>
  <r>
    <d v="2023-08-24T00:00:00"/>
    <n v="-90"/>
    <s v="Milsons Point Medical     Milsons Point"/>
    <s v="MilsonsPointMed"/>
    <x v="2"/>
    <n v="90"/>
  </r>
  <r>
    <d v="2023-08-24T00:00:00"/>
    <n v="-4.07"/>
    <s v="QE FOODSTORES             MILSONS POINT"/>
    <s v="QEFOODSTORESMIL"/>
    <x v="1"/>
    <n v="4.07"/>
  </r>
  <r>
    <d v="2023-08-24T00:00:00"/>
    <n v="-19.03"/>
    <s v="QE FOODSTORES             MILSONS POINT"/>
    <s v="QEFOODSTORESMIL"/>
    <x v="1"/>
    <n v="19.03"/>
  </r>
  <r>
    <d v="2023-08-24T00:00:00"/>
    <n v="-35.56"/>
    <s v="AHPC PHARMACY OUTLET      CHATSWOOD"/>
    <s v="AHPCPHARMACYOUT"/>
    <x v="0"/>
    <n v="35.56"/>
  </r>
  <r>
    <d v="2023-08-23T00:00:00"/>
    <n v="-110"/>
    <s v="REWARD PROGRAM FEE (2 CARDHOLDERS)"/>
    <s v="REWARDPROGRAMFE"/>
    <x v="7"/>
    <n v="110"/>
  </r>
  <r>
    <d v="2023-08-23T00:00:00"/>
    <n v="-10"/>
    <s v="ADDITIONAL CARD FEE"/>
    <s v="ADDITIONALCARDF"/>
    <x v="7"/>
    <n v="10"/>
  </r>
  <r>
    <d v="2023-08-23T00:00:00"/>
    <n v="-240"/>
    <s v="ANNUAL FEE"/>
    <s v="ANNUALFEE"/>
    <x v="7"/>
    <n v="240"/>
  </r>
  <r>
    <d v="2023-08-23T00:00:00"/>
    <n v="-950"/>
    <s v="Nourishing Minds Psyc     Maroochydore"/>
    <s v="NourishingMinds"/>
    <x v="5"/>
    <n v="950"/>
  </r>
  <r>
    <d v="2023-08-23T00:00:00"/>
    <n v="-30.1"/>
    <s v="WW METRO/23 BROUGHTON ST  KIRRIBILLI"/>
    <s v="WWMETRO/23BROUG"/>
    <x v="2"/>
    <n v="30.1"/>
  </r>
  <r>
    <d v="2023-08-23T00:00:00"/>
    <n v="-210"/>
    <s v="CATHERINE ELIZABETH EB    CHATSWOOD"/>
    <s v="CATHERINEELIZAB"/>
    <x v="5"/>
    <n v="210"/>
  </r>
  <r>
    <d v="2023-08-23T00:00:00"/>
    <n v="-36.29"/>
    <s v="QE FOODSTORES             MILSONS POINT"/>
    <s v="QEFOODSTORESMIL"/>
    <x v="1"/>
    <n v="36.29"/>
  </r>
  <r>
    <d v="2023-08-22T00:00:00"/>
    <n v="-12.41"/>
    <s v="Google YouTubePremium     Auckland  12.99  NZD 0.36 AUD"/>
    <s v="GoogleYouTubePr"/>
    <x v="4"/>
    <n v="12.41"/>
  </r>
  <r>
    <d v="2023-08-21T00:00:00"/>
    <n v="-99"/>
    <s v="THE GOOD GUYS             ARTARMON"/>
    <s v="THEGOODGUYSARTA"/>
    <x v="6"/>
    <n v="99"/>
  </r>
  <r>
    <d v="2023-08-21T00:00:00"/>
    <n v="-141.9"/>
    <s v="COLES 5587                NORTH SYDNEY"/>
    <s v="COLES5587NORTHS"/>
    <x v="1"/>
    <n v="141.9"/>
  </r>
  <r>
    <d v="2023-08-21T00:00:00"/>
    <n v="-135"/>
    <s v="Milsons Point Medical     Milsons Point"/>
    <s v="MilsonsPointMed"/>
    <x v="2"/>
    <n v="135"/>
  </r>
  <r>
    <d v="2023-08-21T00:00:00"/>
    <n v="-20.15"/>
    <s v="ALDI STORES - NORTH SY    NORTH SYDNEY"/>
    <s v="ALDISTORES-NORT"/>
    <x v="1"/>
    <n v="20.15"/>
  </r>
  <r>
    <d v="2023-08-21T00:00:00"/>
    <n v="-50.38"/>
    <s v="CWH NORTH SYDNEY          NORTH SYDNEY"/>
    <s v="CWHNORTHSYDNEYN"/>
    <x v="0"/>
    <n v="50.38"/>
  </r>
  <r>
    <d v="2023-08-21T00:00:00"/>
    <n v="-280"/>
    <s v="SYDNEY COGNITIVE P/L      NORTH SYDNEY"/>
    <s v="SYDNEYCOGNITIVE"/>
    <x v="5"/>
    <n v="280"/>
  </r>
  <r>
    <d v="2023-08-21T00:00:00"/>
    <n v="-1010.95"/>
    <s v="CONSTEL PTY. LIMITED      ST LEONARDS"/>
    <s v="CONSTELPTY.LIMI"/>
    <x v="8"/>
    <n v="1010.95"/>
  </r>
  <r>
    <d v="2023-08-21T00:00:00"/>
    <n v="-9.109999999999999"/>
    <s v="THE GLASSHOUSE ARTARMO    CAMMERAY"/>
    <s v="THEGLASSHOUSEAR"/>
    <x v="3"/>
    <n v="9.109999999999999"/>
  </r>
  <r>
    <d v="2023-08-21T00:00:00"/>
    <n v="-4.55"/>
    <s v="THE GLASSHOUSE ARTARMO    CAMMERAY"/>
    <s v="THEGLASSHOUSEAR"/>
    <x v="3"/>
    <n v="4.55"/>
  </r>
  <r>
    <d v="2023-08-21T00:00:00"/>
    <n v="-28.34"/>
    <s v="THE GLASSHOUSE ARTARMO    CAMMERAY"/>
    <s v="THEGLASSHOUSEAR"/>
    <x v="3"/>
    <n v="28.34"/>
  </r>
  <r>
    <d v="2023-08-18T00:00:00"/>
    <n v="-161"/>
    <s v="Bulk Nutrients            61362664725"/>
    <s v="BulkNutrients61"/>
    <x v="1"/>
    <n v="161"/>
  </r>
  <r>
    <d v="2023-08-17T00:00:00"/>
    <n v="-5.14"/>
    <s v="PAYPAL *SPOTIFY           07785383971"/>
    <s v="PAYPAL*SPOTIFY0"/>
    <x v="4"/>
    <n v="5.14"/>
  </r>
  <r>
    <d v="2023-08-17T00:00:00"/>
    <n v="-18.99"/>
    <s v="PLINE PH NORTH SYDNEY     NORTH SYDNEY"/>
    <s v="PLINEPHNORTHSYD"/>
    <x v="0"/>
    <n v="18.99"/>
  </r>
  <r>
    <d v="2023-08-16T00:00:00"/>
    <n v="-4"/>
    <s v="Zeppin Cafe               North Sydney"/>
    <s v="ZeppinCafeNorth"/>
    <x v="3"/>
    <n v="4"/>
  </r>
  <r>
    <d v="2023-08-16T00:00:00"/>
    <n v="-26.66"/>
    <s v="CWH NORTH SYDNEY          NORTH SYDNEY"/>
    <s v="CWHNORTHSYDNEYN"/>
    <x v="0"/>
    <n v="26.66"/>
  </r>
  <r>
    <d v="2023-08-16T00:00:00"/>
    <n v="-21"/>
    <s v="stan.com.au               Sydney"/>
    <s v="stan.com.auSydn"/>
    <x v="4"/>
    <n v="21"/>
  </r>
  <r>
    <d v="2023-08-16T00:00:00"/>
    <n v="-91"/>
    <s v="FOXTEL MANAGEMENT PTY     NORTH RYDE"/>
    <s v="FOXTELMANAGEMEN"/>
    <x v="8"/>
    <n v="91"/>
  </r>
  <r>
    <d v="2023-08-16T00:00:00"/>
    <n v="-60"/>
    <s v="MY HAIR INTERNATIONL      MILSONS POINT"/>
    <s v="MYHAIRINTERNATI"/>
    <x v="5"/>
    <n v="60"/>
  </r>
  <r>
    <d v="2023-08-16T00:00:00"/>
    <n v="-16.39"/>
    <s v="CWH NORTH SYDNEY          NORTH SYDNEY"/>
    <s v="CWHNORTHSYDNEYN"/>
    <x v="0"/>
    <n v="16.39"/>
  </r>
  <r>
    <d v="2023-08-15T00:00:00"/>
    <n v="-117.49"/>
    <s v="COLES 5587                NORTH SYDNEY"/>
    <s v="COLES5587NORTHS"/>
    <x v="1"/>
    <n v="117.49"/>
  </r>
  <r>
    <d v="2023-08-15T00:00:00"/>
    <n v="-31"/>
    <s v="WW METRO/23 BROUGHTON ST  KIRRIBILLI"/>
    <s v="WWMETRO/23BROUG"/>
    <x v="2"/>
    <n v="31"/>
  </r>
  <r>
    <d v="2023-08-15T00:00:00"/>
    <n v="-79"/>
    <s v="OPTUS BILLING AUTOPAY     MACQUARIE PAR"/>
    <s v="OPTUSBILLINGAUT"/>
    <x v="8"/>
    <n v="79"/>
  </r>
  <r>
    <d v="2023-08-15T00:00:00"/>
    <n v="-22.99"/>
    <s v="Netflix.com               Netflix.com"/>
    <s v="Netflix.comNetf"/>
    <x v="4"/>
    <n v="22.99"/>
  </r>
  <r>
    <d v="2023-08-15T00:00:00"/>
    <n v="-6.01"/>
    <s v="ALDI STORES - NORTH SY    NORTH SYDNEY"/>
    <s v="ALDISTORES-NORT"/>
    <x v="1"/>
    <n v="6.01"/>
  </r>
  <r>
    <d v="2023-08-14T00:00:00"/>
    <n v="3806.79"/>
    <s v="PAYMENT - THANKYOU"/>
    <s v="PAYMENT-THANKYO"/>
    <x v="9"/>
    <n v="3806.79"/>
  </r>
  <r>
    <d v="2023-08-14T00:00:00"/>
    <n v="-5.08"/>
    <s v="Beast&amp;Co                  Surry Hills"/>
    <s v="Beast&amp;CoSurryHi"/>
    <x v="10"/>
    <n v="5.08"/>
  </r>
  <r>
    <d v="2023-08-14T00:00:00"/>
    <n v="-5.08"/>
    <s v="Beast&amp;Co                  Surry Hills"/>
    <s v="Beast&amp;CoSurryHi"/>
    <x v="10"/>
    <n v="5.08"/>
  </r>
  <r>
    <d v="2023-08-14T00:00:00"/>
    <n v="-20.5"/>
    <s v="COLES 5587                NORTH SYDNEY"/>
    <s v="COLES5587NORTHS"/>
    <x v="1"/>
    <n v="20.5"/>
  </r>
  <r>
    <d v="2023-08-14T00:00:00"/>
    <n v="-141.2"/>
    <s v="Milsons Point Medical     Milsons Point"/>
    <s v="MilsonsPointMed"/>
    <x v="2"/>
    <n v="141.2"/>
  </r>
  <r>
    <d v="2023-08-14T00:00:00"/>
    <n v="-1140.09"/>
    <s v="RED ENERGY                CREMORNE"/>
    <s v="REDENERGYCREMOR"/>
    <x v="10"/>
    <n v="1140.09"/>
  </r>
  <r>
    <d v="2023-08-14T00:00:00"/>
    <n v="-14.78"/>
    <s v="CWH NORTH SYDNEY          NORTH SYDNEY"/>
    <s v="CWHNORTHSYDNEYN"/>
    <x v="0"/>
    <n v="14.78"/>
  </r>
  <r>
    <d v="2023-08-14T00:00:00"/>
    <n v="-77.53"/>
    <s v="QE FOODSTORES             MILSONS POINT"/>
    <s v="QEFOODSTORESMIL"/>
    <x v="1"/>
    <n v="77.53"/>
  </r>
  <r>
    <d v="2023-08-14T00:00:00"/>
    <n v="-197.6"/>
    <s v="Clarins                   Rosebery"/>
    <s v="ClarinsRosebery"/>
    <x v="10"/>
    <n v="197.6"/>
  </r>
  <r>
    <d v="2023-08-11T00:00:00"/>
    <n v="-41.98"/>
    <s v="QE FOODSTORES             MILSONS POINT"/>
    <s v="QEFOODSTORESMIL"/>
    <x v="1"/>
    <n v="41.98"/>
  </r>
  <r>
    <d v="2023-08-10T00:00:00"/>
    <n v="-10.49"/>
    <s v="CWH NORTH SYDNEY          NORTH SYDNEY"/>
    <s v="CWHNORTHSYDNEYN"/>
    <x v="0"/>
    <n v="10.49"/>
  </r>
  <r>
    <d v="2023-08-10T00:00:00"/>
    <n v="-60"/>
    <s v="TRANSPORTFORNSW OPAL      CHIPPENDALE"/>
    <s v="TRANSPORTFORNSW"/>
    <x v="10"/>
    <n v="60"/>
  </r>
  <r>
    <d v="2023-08-10T00:00:00"/>
    <n v="-53.33"/>
    <s v="KIRRIBILLI KITCHEN        KIRRIBILLI"/>
    <s v="KIRRIBILLIKITCH"/>
    <x v="10"/>
    <n v="53.33"/>
  </r>
  <r>
    <d v="2023-08-09T00:00:00"/>
    <n v="-210"/>
    <s v="CATHERINE ELIZABETH EB    CHATSWOOD"/>
    <s v="CATHERINEELIZAB"/>
    <x v="5"/>
    <n v="210"/>
  </r>
  <r>
    <d v="2023-08-09T00:00:00"/>
    <n v="-19.47"/>
    <s v="QE FOODSTORES             MILSONS POINT"/>
    <s v="QEFOODSTORESMIL"/>
    <x v="1"/>
    <n v="19.47"/>
  </r>
  <r>
    <d v="2023-08-09T00:00:00"/>
    <n v="-12.35"/>
    <s v="IGA LOCAL GROCER CENTR    MILSONS POINT"/>
    <s v="IGALOCALGROCERC"/>
    <x v="1"/>
    <n v="12.35"/>
  </r>
  <r>
    <d v="2023-08-09T00:00:00"/>
    <n v="-4.27"/>
    <s v="AMAZON AU                 SYDNEY SOUTH"/>
    <s v="AMAZONAUSYDNEYS"/>
    <x v="6"/>
    <n v="4.27"/>
  </r>
  <r>
    <d v="2023-08-09T00:00:00"/>
    <n v="-60"/>
    <s v="MY HAIR INTERNATIONL      MILSONS POINT"/>
    <s v="MYHAIRINTERNATI"/>
    <x v="5"/>
    <n v="60"/>
  </r>
  <r>
    <d v="2023-08-09T00:00:00"/>
    <n v="-10.21"/>
    <s v="AMAZON AU                 SYDNEY SOUTH"/>
    <s v="AMAZONAUSYDNEYS"/>
    <x v="6"/>
    <n v="10.21"/>
  </r>
  <r>
    <d v="2023-08-09T00:00:00"/>
    <n v="-6.07"/>
    <s v="AMAZON AU                 SYDNEY SOUTH"/>
    <s v="AMAZONAUSYDNEYS"/>
    <x v="6"/>
    <n v="6.07"/>
  </r>
  <r>
    <d v="2023-08-08T00:00:00"/>
    <n v="-40"/>
    <s v="BWS LIQUOR/CNR BROUGHTON  KIRRIBILLI"/>
    <s v="BWSLIQUOR/CNRBR"/>
    <x v="10"/>
    <n v="40"/>
  </r>
  <r>
    <d v="2023-08-07T00:00:00"/>
    <n v="-192.97"/>
    <s v="COLES 5587                NORTH SYDNEY"/>
    <s v="COLES5587NORTHS"/>
    <x v="1"/>
    <n v="192.97"/>
  </r>
  <r>
    <d v="2023-08-07T00:00:00"/>
    <n v="-11.99"/>
    <s v="IGA LOCAL GROCER CENTR    MILSONS POINT"/>
    <s v="IGALOCALGROCERC"/>
    <x v="1"/>
    <n v="11.99"/>
  </r>
  <r>
    <d v="2023-08-07T00:00:00"/>
    <n v="-21.94"/>
    <s v="QE FOODSTORES             MILSONS POINT"/>
    <s v="QEFOODSTORESMIL"/>
    <x v="1"/>
    <n v="21.94"/>
  </r>
  <r>
    <d v="2023-08-07T00:00:00"/>
    <n v="-103.1"/>
    <s v="COLES 5587                NORTH SYDNEY"/>
    <s v="COLES5587NORTHS"/>
    <x v="1"/>
    <n v="103.1"/>
  </r>
  <r>
    <d v="2023-08-07T00:00:00"/>
    <n v="-41.48"/>
    <s v="CWH NORTH SYDNEY          NORTH SYDNEY"/>
    <s v="CWHNORTHSYDNEYN"/>
    <x v="0"/>
    <n v="41.48"/>
  </r>
  <r>
    <d v="2023-08-04T00:00:00"/>
    <n v="-14.99"/>
    <s v="Amazon Digital Svcs. AU   MELBOURNE"/>
    <s v="AmazonDigitalSv"/>
    <x v="10"/>
    <n v="14.99"/>
  </r>
  <r>
    <d v="2023-08-03T00:00:00"/>
    <n v="-19.1"/>
    <s v="WW METRO/23 BROUGHTON ST  KIRRIBILLI"/>
    <s v="WWMETRO/23BROUG"/>
    <x v="2"/>
    <n v="19.1"/>
  </r>
  <r>
    <d v="2023-08-03T00:00:00"/>
    <n v="-233.31"/>
    <s v="RED ENERGY                CREMORNE"/>
    <s v="REDENERGYCREMOR"/>
    <x v="10"/>
    <n v="233.31"/>
  </r>
  <r>
    <d v="2023-08-03T00:00:00"/>
    <n v="-39.36"/>
    <s v="QE FOODSTORES             MILSONS POINT"/>
    <s v="QEFOODSTORESMIL"/>
    <x v="1"/>
    <n v="39.36"/>
  </r>
  <r>
    <d v="2023-08-02T00:00:00"/>
    <n v="-9.99"/>
    <s v="QE FOODSTORES             MILSONS POINT"/>
    <s v="QEFOODSTORESMIL"/>
    <x v="1"/>
    <n v="9.99"/>
  </r>
  <r>
    <d v="2023-08-02T00:00:00"/>
    <n v="-41.51"/>
    <s v="QE FOODSTORES             MILSONS POINT"/>
    <s v="QEFOODSTORESMIL"/>
    <x v="1"/>
    <n v="41.51"/>
  </r>
  <r>
    <d v="2023-08-02T00:00:00"/>
    <n v="-25"/>
    <s v="LE PONT MILSONS PT        MILSONS POINT"/>
    <s v="LEPONTMILSONSPT"/>
    <x v="10"/>
    <n v="25"/>
  </r>
  <r>
    <d v="2023-08-02T00:00:00"/>
    <n v="-19.26"/>
    <s v="QE FOODSTORES             MILSONS POINT"/>
    <s v="QEFOODSTORESMIL"/>
    <x v="1"/>
    <n v="19.26"/>
  </r>
  <r>
    <d v="2023-08-02T00:00:00"/>
    <n v="-3.45"/>
    <s v="IGA LOCAL GROCER CENTR    MILSONS POINT"/>
    <s v="IGALOCALGROCERC"/>
    <x v="1"/>
    <n v="3.45"/>
  </r>
  <r>
    <d v="2023-08-02T00:00:00"/>
    <n v="-20.47"/>
    <s v="QE FOODSTORES             MILSONS POINT"/>
    <s v="QEFOODSTORESMIL"/>
    <x v="1"/>
    <n v="20.47"/>
  </r>
  <r>
    <d v="2023-08-02T00:00:00"/>
    <n v="-31.95"/>
    <s v="QE FOODSTORES             MILSONS POINT"/>
    <s v="QEFOODSTORESMIL"/>
    <x v="1"/>
    <n v="31.95"/>
  </r>
  <r>
    <d v="2023-07-31T00:00:00"/>
    <n v="-21.75"/>
    <s v="AMAZON AU                 SYDNEY SOUTH"/>
    <s v="AMAZONAUSYDNEYS"/>
    <x v="6"/>
    <n v="21.75"/>
  </r>
  <r>
    <d v="2023-07-31T00:00:00"/>
    <n v="-37.98"/>
    <s v="MilsonsPoint Pharmacy     Milsons Point"/>
    <s v="MilsonsPointPha"/>
    <x v="0"/>
    <n v="37.98"/>
  </r>
  <r>
    <d v="2023-07-31T00:00:00"/>
    <n v="-54"/>
    <s v="ZLR*Small Bar Crows Nes   Crows Nest"/>
    <s v="ZLR*SmallBarCro"/>
    <x v="10"/>
    <n v="54"/>
  </r>
  <r>
    <d v="2023-07-31T00:00:00"/>
    <n v="-12"/>
    <s v="QE FOODSTORES             MILSONS POINT"/>
    <s v="QEFOODSTORESMIL"/>
    <x v="1"/>
    <n v="12"/>
  </r>
  <r>
    <d v="2023-07-31T00:00:00"/>
    <n v="-60"/>
    <s v="MY HAIR INTERNATIONL      MILSONS POINT"/>
    <s v="MYHAIRINTERNATI"/>
    <x v="5"/>
    <n v="60"/>
  </r>
  <r>
    <d v="2023-07-31T00:00:00"/>
    <n v="-4.55"/>
    <s v="SQ *SOULPLATE PTY LTD     Willoughby"/>
    <s v="SQ*SOULPLATEPTY"/>
    <x v="10"/>
    <n v="4.55"/>
  </r>
  <r>
    <d v="2023-07-31T00:00:00"/>
    <n v="-125.4"/>
    <s v="Nespresso Australia       Sydney"/>
    <s v="NespressoAustra"/>
    <x v="1"/>
    <n v="125.4"/>
  </r>
  <r>
    <d v="2023-07-31T00:00:00"/>
    <n v="-21.47"/>
    <s v="QE FOODSTORES             MILSONS POINT"/>
    <s v="QEFOODSTORESMIL"/>
    <x v="1"/>
    <n v="21.47"/>
  </r>
  <r>
    <d v="2023-07-31T00:00:00"/>
    <n v="-52.5"/>
    <s v="KIM HAWKINS VESTIBULAR    WILLOUGHBY"/>
    <s v="KIMHAWKINSVESTI"/>
    <x v="10"/>
    <n v="52.5"/>
  </r>
  <r>
    <d v="2023-07-28T00:00:00"/>
    <n v="-62.21"/>
    <s v="QE FOODSTORES             MILSONS POINT"/>
    <s v="QEFOODSTORESMIL"/>
    <x v="1"/>
    <n v="62.21"/>
  </r>
  <r>
    <d v="2023-07-28T00:00:00"/>
    <n v="-12.82"/>
    <s v="AMAZON AU                 SYDNEY SOUTH"/>
    <s v="AMAZONAUSYDNEYS"/>
    <x v="6"/>
    <n v="12.82"/>
  </r>
  <r>
    <d v="2023-07-28T00:00:00"/>
    <n v="-59"/>
    <s v="GRANDE VILLAGE PTY LTD    KIRRIBILLI"/>
    <s v="GRANDEVILLAGEPT"/>
    <x v="10"/>
    <n v="59"/>
  </r>
  <r>
    <d v="2023-07-27T00:00:00"/>
    <n v="-237.19"/>
    <s v="WOOLWORTHS/43-51 GROSVENO NEUTRAL BAY"/>
    <s v="WOOLWORTHS/43-5"/>
    <x v="10"/>
    <n v="237.19"/>
  </r>
  <r>
    <d v="2023-07-27T00:00:00"/>
    <n v="-88"/>
    <s v="Bulk Nutrients            61362664725"/>
    <s v="BulkNutrients61"/>
    <x v="1"/>
    <n v="88"/>
  </r>
  <r>
    <d v="2023-07-27T00:00:00"/>
    <n v="-419.3"/>
    <s v="Fossil Australia Pty L    Sydney"/>
    <s v="FossilAustralia"/>
    <x v="10"/>
    <n v="419.3"/>
  </r>
  <r>
    <d v="2023-07-27T00:00:00"/>
    <n v="-11.99"/>
    <s v="SPOTIFY                   SYDNEY"/>
    <s v="SPOTIFYSYDNEY"/>
    <x v="4"/>
    <n v="11.99"/>
  </r>
  <r>
    <d v="2023-07-26T00:00:00"/>
    <n v="-6.25"/>
    <s v="WW METRO/23 BROUGHTON ST  KIRRIBILLI"/>
    <s v="WWMETRO/23BROUG"/>
    <x v="2"/>
    <n v="6.25"/>
  </r>
  <r>
    <d v="2023-07-26T00:00:00"/>
    <n v="-89.47"/>
    <s v="CHEMISTWAREHOUSE ONLINE   Preston"/>
    <s v="CHEMISTWAREHOUS"/>
    <x v="0"/>
    <n v="89.47"/>
  </r>
  <r>
    <d v="2023-07-26T00:00:00"/>
    <n v="-51.67"/>
    <s v="QE FOODSTORES             MILSONS POINT"/>
    <s v="QEFOODSTORESMIL"/>
    <x v="1"/>
    <n v="51.67"/>
  </r>
  <r>
    <d v="2023-07-26T00:00:00"/>
    <n v="-49.11"/>
    <s v="QE FOODSTORES             MILSONS POINT"/>
    <s v="QEFOODSTORESMIL"/>
    <x v="1"/>
    <n v="49.11"/>
  </r>
  <r>
    <d v="2023-07-26T00:00:00"/>
    <n v="-163"/>
    <s v="Clarins                   Rosebery"/>
    <s v="ClarinsRosebery"/>
    <x v="10"/>
    <n v="163"/>
  </r>
  <r>
    <d v="2023-07-26T00:00:00"/>
    <n v="-8"/>
    <s v="TRANSPORTFORNSW TAP       SYDNEY"/>
    <s v="TRANSPORTFORNSW"/>
    <x v="10"/>
    <n v="8"/>
  </r>
  <r>
    <d v="2023-07-26T00:00:00"/>
    <n v="-14.72"/>
    <s v="QE FOODSTORES             MILSONS POINT"/>
    <s v="QEFOODSTORESMIL"/>
    <x v="1"/>
    <n v="14.72"/>
  </r>
  <r>
    <d v="2023-07-25T00:00:00"/>
    <n v="-219.98"/>
    <s v="Super Retail Group Ltd    unknown"/>
    <s v="SuperRetailGrou"/>
    <x v="10"/>
    <n v="219.98"/>
  </r>
  <r>
    <d v="2023-07-24T00:00:00"/>
    <n v="-55.83"/>
    <s v="THE WYATT                 GORDON"/>
    <s v="THEWYATTGORDON"/>
    <x v="10"/>
    <n v="55.83"/>
  </r>
  <r>
    <d v="2023-07-24T00:00:00"/>
    <n v="-13.66"/>
    <s v="COLES 5587                NORTH SYDNEY"/>
    <s v="COLES5587NORTHS"/>
    <x v="1"/>
    <n v="13.66"/>
  </r>
  <r>
    <d v="2023-07-24T00:00:00"/>
    <n v="-4.55"/>
    <s v="SQ *SOULPLATE PTY LTD     Willoughby"/>
    <s v="SQ*SOULPLATEPTY"/>
    <x v="10"/>
    <n v="4.55"/>
  </r>
  <r>
    <d v="2023-07-24T00:00:00"/>
    <n v="-13.14"/>
    <s v="SQ *SOULPLATE PTY LTD     Willoughby"/>
    <s v="SQ*SOULPLATEPTY"/>
    <x v="10"/>
    <n v="13.14"/>
  </r>
  <r>
    <d v="2023-07-24T00:00:00"/>
    <n v="-23.35"/>
    <s v="QE FOODSTORES             MILSONS POINT"/>
    <s v="QEFOODSTORESMIL"/>
    <x v="1"/>
    <n v="23.35"/>
  </r>
  <r>
    <d v="2023-07-24T00:00:00"/>
    <n v="-4.99"/>
    <s v="QE FOODSTORES             MILSONS POINT"/>
    <s v="QEFOODSTORESMIL"/>
    <x v="1"/>
    <n v="4.99"/>
  </r>
  <r>
    <d v="2023-07-24T00:00:00"/>
    <n v="-80.5"/>
    <s v="KIM HAWKINS VESTIBULAR    WILLOUGHBY"/>
    <s v="KIMHAWKINSVESTI"/>
    <x v="10"/>
    <n v="80.5"/>
  </r>
  <r>
    <d v="2023-07-24T00:00:00"/>
    <n v="-6.88"/>
    <s v="PRICELINE ST LEONARDS     ST LEONARDS"/>
    <s v="PRICELINESTLEON"/>
    <x v="10"/>
    <n v="6.88"/>
  </r>
  <r>
    <d v="2023-07-24T00:00:00"/>
    <n v="-12.4"/>
    <s v="Google YouTubePremium     Auckland  12.99  NZD 0.36 AUD"/>
    <s v="GoogleYouTubePr"/>
    <x v="4"/>
    <n v="12.4"/>
  </r>
  <r>
    <d v="2023-07-24T00:00:00"/>
    <n v="-16.48"/>
    <s v="CWH NORTH SYDNEY          NORTH SYDNEY"/>
    <s v="CWHNORTHSYDNEYN"/>
    <x v="0"/>
    <n v="16.48"/>
  </r>
  <r>
    <d v="2023-07-24T00:00:00"/>
    <n v="5261.1"/>
    <s v="EMIRATES    0002358153827 SYDNEY"/>
    <s v="EMIRATES0002358"/>
    <x v="10"/>
    <n v="5261.1"/>
  </r>
  <r>
    <d v="2023-07-24T00:00:00"/>
    <n v="5261.1"/>
    <s v="EMIRATES    0002358153829 SYDNEY"/>
    <s v="EMIRATES0002358"/>
    <x v="10"/>
    <n v="5261.1"/>
  </r>
  <r>
    <d v="2023-07-21T00:00:00"/>
    <n v="-60"/>
    <s v="MY HAIR INTERNATIONL      MILSONS POINT"/>
    <s v="MYHAIRINTERNATI"/>
    <x v="5"/>
    <n v="60"/>
  </r>
  <r>
    <d v="2023-07-20T00:00:00"/>
    <n v="-79.94"/>
    <s v="COLES 5587                NORTH SYDNEY"/>
    <s v="COLES5587NORTHS"/>
    <x v="1"/>
    <n v="79.94"/>
  </r>
  <r>
    <d v="2023-07-20T00:00:00"/>
    <n v="-15.97"/>
    <s v="QE FOODSTORES             MILSONS POINT"/>
    <s v="QEFOODSTORESMIL"/>
    <x v="1"/>
    <n v="15.97"/>
  </r>
  <r>
    <d v="2023-07-20T00:00:00"/>
    <n v="-15.99"/>
    <s v="CWH NORTH SYDNEY          NORTH SYDNEY"/>
    <s v="CWHNORTHSYDNEYN"/>
    <x v="0"/>
    <n v="15.99"/>
  </r>
  <r>
    <d v="2023-07-20T00:00:00"/>
    <n v="-7.99"/>
    <s v="CWH NORTH SYDNEY          NORTH SYDNEY"/>
    <s v="CWHNORTHSYDNEYN"/>
    <x v="0"/>
    <n v="7.99"/>
  </r>
  <r>
    <d v="2023-07-19T00:00:00"/>
    <n v="-6.6"/>
    <s v="WW METRO/23 BROUGHTON ST  KIRRIBILLI"/>
    <s v="WWMETRO/23BROUG"/>
    <x v="2"/>
    <n v="6.6"/>
  </r>
  <r>
    <d v="2023-07-19T00:00:00"/>
    <n v="-9.359999999999999"/>
    <s v="CWH NORTH SYDNEY          NORTH SYDNEY"/>
    <s v="CWHNORTHSYDNEYN"/>
    <x v="0"/>
    <n v="9.359999999999999"/>
  </r>
  <r>
    <d v="2023-07-19T00:00:00"/>
    <n v="-60.45"/>
    <s v="QE FOODSTORES             MILSONS POINT"/>
    <s v="QEFOODSTORESMIL"/>
    <x v="1"/>
    <n v="60.45"/>
  </r>
  <r>
    <d v="2023-07-18T00:00:00"/>
    <n v="1200.56"/>
    <s v="HONEYMOON VILLAS          THIRA  738.14  EUR"/>
    <s v="HONEYMOONVILLAS"/>
    <x v="10"/>
    <n v="1200.56"/>
  </r>
  <r>
    <d v="2023-07-18T00:00:00"/>
    <n v="-41.51"/>
    <s v="PALACE HOTEL              MORTLAKE"/>
    <s v="PALACEHOTELMORT"/>
    <x v="10"/>
    <n v="41.51"/>
  </r>
  <r>
    <d v="2023-07-17T00:00:00"/>
    <n v="9177.610000000001"/>
    <s v="PAYMENT - THANKYOU"/>
    <s v="PAYMENT-THANKYO"/>
    <x v="9"/>
    <n v="9177.610000000001"/>
  </r>
  <r>
    <d v="2023-07-17T00:00:00"/>
    <n v="-13"/>
    <s v="AMAZON AU                 SYDNEY SOUTH"/>
    <s v="AMAZONAUSYDNEYS"/>
    <x v="6"/>
    <n v="13"/>
  </r>
  <r>
    <d v="2023-07-17T00:00:00"/>
    <n v="-71.40000000000001"/>
    <s v="PALACE HOTEL SYDNEY       HAYMARKET"/>
    <s v="PALACEHOTELSYDN"/>
    <x v="10"/>
    <n v="71.40000000000001"/>
  </r>
  <r>
    <d v="2023-07-17T00:00:00"/>
    <n v="-7.5"/>
    <s v="Capitol Theatre           Haymarket"/>
    <s v="CapitolTheatreH"/>
    <x v="10"/>
    <n v="7.5"/>
  </r>
  <r>
    <d v="2023-07-17T00:00:00"/>
    <n v="-18.56"/>
    <s v="QE FOODSTORES             MILSONS POINT"/>
    <s v="QEFOODSTORESMIL"/>
    <x v="1"/>
    <n v="18.56"/>
  </r>
  <r>
    <d v="2023-07-17T00:00:00"/>
    <n v="-79.34999999999999"/>
    <s v="OPTUS BILLING AUTOPAY     MACQUARIE PAR"/>
    <s v="OPTUSBILLINGAUT"/>
    <x v="8"/>
    <n v="79.34999999999999"/>
  </r>
  <r>
    <d v="2023-07-17T00:00:00"/>
    <n v="-3.5"/>
    <s v="THAI TOWN FRIENDS PTY LTD HAYMARKET"/>
    <s v="THAITOWNFRIENDS"/>
    <x v="10"/>
    <n v="3.5"/>
  </r>
  <r>
    <d v="2023-07-17T00:00:00"/>
    <n v="-15.45"/>
    <s v="AMAZON AU                 SYDNEY SOUTH"/>
    <s v="AMAZONAUSYDNEYS"/>
    <x v="6"/>
    <n v="15.45"/>
  </r>
  <r>
    <d v="2023-07-17T00:00:00"/>
    <n v="-21"/>
    <s v="stan.com.au               Sydney"/>
    <s v="stan.com.auSydn"/>
    <x v="4"/>
    <n v="21"/>
  </r>
  <r>
    <d v="2023-07-17T00:00:00"/>
    <n v="-91"/>
    <s v="FOXTEL MANAGEMENT PTY     NORTH RYDE"/>
    <s v="FOXTELMANAGEMEN"/>
    <x v="8"/>
    <n v="91"/>
  </r>
  <r>
    <d v="2023-07-17T00:00:00"/>
    <n v="-94.44"/>
    <s v="CWH NORTH SYDNEY          NORTH SYDNEY"/>
    <s v="CWHNORTHSYDNEYN"/>
    <x v="0"/>
    <n v="94.44"/>
  </r>
  <r>
    <d v="2023-07-17T00:00:00"/>
    <n v="-300"/>
    <s v="FISHANDCO.COM.AU          SUMMER HILL"/>
    <s v="FISHANDCO.COM.A"/>
    <x v="10"/>
    <n v="300"/>
  </r>
  <r>
    <d v="2023-07-17T00:00:00"/>
    <n v="-60.61"/>
    <s v="COLES 5587                NORTH SYDNEY"/>
    <s v="COLES5587NORTHS"/>
    <x v="1"/>
    <n v="60.61"/>
  </r>
  <r>
    <d v="2023-07-17T00:00:00"/>
    <n v="-22.99"/>
    <s v="NETFLIX.COM               Melbourne"/>
    <s v="NETFLIX.COMMelb"/>
    <x v="10"/>
    <n v="22.99"/>
  </r>
  <r>
    <d v="2023-07-17T00:00:00"/>
    <n v="-13"/>
    <s v="AMAZON AU                 SYDNEY SOUTH"/>
    <s v="AMAZONAUSYDNEYS"/>
    <x v="6"/>
    <n v="13"/>
  </r>
  <r>
    <d v="2023-07-17T00:00:00"/>
    <n v="-4.55"/>
    <s v="THE GLASSHOUSE ARTARMO    CAMMERAY"/>
    <s v="THEGLASSHOUSEAR"/>
    <x v="3"/>
    <n v="4.55"/>
  </r>
  <r>
    <d v="2023-07-17T00:00:00"/>
    <n v="-900.85"/>
    <s v="CONSTEL PTY. LIMITED      ST LEONARDS"/>
    <s v="CONSTELPTY.LIMI"/>
    <x v="8"/>
    <n v="900.85"/>
  </r>
  <r>
    <d v="2023-07-14T00:00:00"/>
    <n v="-5.95"/>
    <s v="Howards Storage World     Artarmon"/>
    <s v="HowardsStorageW"/>
    <x v="10"/>
    <n v="5.95"/>
  </r>
  <r>
    <d v="2023-07-14T00:00:00"/>
    <n v="-245"/>
    <s v="Milsons Point Medical     Milsons Point"/>
    <s v="MilsonsPointMed"/>
    <x v="2"/>
    <n v="245"/>
  </r>
  <r>
    <d v="2023-07-14T00:00:00"/>
    <n v="-41.48"/>
    <s v="QE FOODSTORES             MILSONS POINT"/>
    <s v="QEFOODSTORESMIL"/>
    <x v="1"/>
    <n v="41.48"/>
  </r>
  <r>
    <d v="2023-07-13T00:00:00"/>
    <n v="-23.43"/>
    <s v="WW METRO/23 BROUGHTON ST  KIRRIBILLI"/>
    <s v="WWMETRO/23BROUG"/>
    <x v="2"/>
    <n v="23.43"/>
  </r>
  <r>
    <d v="2023-07-13T00:00:00"/>
    <n v="-111"/>
    <s v="Bulk Nutrients            61362664725"/>
    <s v="BulkNutrients61"/>
    <x v="1"/>
    <n v="111"/>
  </r>
  <r>
    <d v="2023-07-13T00:00:00"/>
    <n v="-46.88"/>
    <s v="QE FOODSTORES             MILSONS POINT"/>
    <s v="QEFOODSTORESMIL"/>
    <x v="1"/>
    <n v="46.88"/>
  </r>
  <r>
    <d v="2023-07-13T00:00:00"/>
    <n v="-7.33"/>
    <s v="QE FOODSTORES             MILSONS POINT"/>
    <s v="QEFOODSTORESMIL"/>
    <x v="1"/>
    <n v="7.33"/>
  </r>
  <r>
    <d v="2023-07-12T00:00:00"/>
    <n v="-42.8"/>
    <s v="COLES 5587                NORTH SYDNEY"/>
    <s v="COLES5587NORTHS"/>
    <x v="1"/>
    <n v="42.8"/>
  </r>
  <r>
    <d v="2023-07-12T00:00:00"/>
    <n v="-280"/>
    <s v="SYDNEY COGNITIVE P/L      NORTH SYDNEY"/>
    <s v="SYDNEYCOGNITIVE"/>
    <x v="5"/>
    <n v="280"/>
  </r>
  <r>
    <d v="2023-07-12T00:00:00"/>
    <n v="-70"/>
    <s v="Macpac Retail Pty Ltd     0433658963"/>
    <s v="MacpacRetailPty"/>
    <x v="10"/>
    <n v="70"/>
  </r>
  <r>
    <d v="2023-07-12T00:00:00"/>
    <n v="-35.56"/>
    <s v="QE FOODSTORES             MILSONS POINT"/>
    <s v="QEFOODSTORESMIL"/>
    <x v="1"/>
    <n v="35.56"/>
  </r>
  <r>
    <d v="2023-07-12T00:00:00"/>
    <n v="-101.73"/>
    <s v="CWH NORTH SYDNEY          NORTH SYDNEY"/>
    <s v="CWHNORTHSYDNEYN"/>
    <x v="0"/>
    <n v="101.73"/>
  </r>
  <r>
    <d v="2023-07-11T00:00:00"/>
    <n v="-34"/>
    <s v="AMAZON AU                 SYDNEY SOUTH"/>
    <s v="AMAZONAUSYDNEYS"/>
    <x v="6"/>
    <n v="34"/>
  </r>
  <r>
    <d v="2023-07-10T00:00:00"/>
    <n v="-100.87"/>
    <s v="COLES 5587                NORTH SYDNEY"/>
    <s v="COLES5587NORTHS"/>
    <x v="1"/>
    <n v="100.87"/>
  </r>
  <r>
    <d v="2023-07-10T00:00:00"/>
    <n v="-7.3"/>
    <s v="WW METRO/23 BROUGHTON ST  KIRRIBILLI"/>
    <s v="WWMETRO/23BROUG"/>
    <x v="2"/>
    <n v="7.3"/>
  </r>
  <r>
    <d v="2023-07-10T00:00:00"/>
    <n v="-22.4"/>
    <s v="QE FOODSTORES             MILSONS POINT"/>
    <s v="QEFOODSTORESMIL"/>
    <x v="1"/>
    <n v="22.4"/>
  </r>
  <r>
    <d v="2023-07-10T00:00:00"/>
    <n v="-26.23"/>
    <s v="AMAZON MARKETPLACE AU     SYDNEY SOUTH"/>
    <s v="AMAZONMARKETPLA"/>
    <x v="10"/>
    <n v="26.23"/>
  </r>
  <r>
    <d v="2023-07-10T00:00:00"/>
    <n v="-48.96"/>
    <s v="AMAZON MARKETPLACE AU     SYDNEY SOUTH"/>
    <s v="AMAZONMARKETPLA"/>
    <x v="10"/>
    <n v="48.96"/>
  </r>
  <r>
    <d v="2023-07-10T00:00:00"/>
    <n v="-4.95"/>
    <s v="AMAZON AU                 SYDNEY SOUTH"/>
    <s v="AMAZONAUSYDNEYS"/>
    <x v="6"/>
    <n v="4.95"/>
  </r>
  <r>
    <d v="2023-07-10T00:00:00"/>
    <n v="-54.92"/>
    <s v="WW METRO/23 BROUGHTON ST  KIRRIBILLI"/>
    <s v="WWMETRO/23BROUG"/>
    <x v="2"/>
    <n v="54.92"/>
  </r>
  <r>
    <d v="2023-07-10T00:00:00"/>
    <n v="-53.49"/>
    <s v="QE FOODSTORES             MILSONS POINT"/>
    <s v="QEFOODSTORESMIL"/>
    <x v="1"/>
    <n v="53.49"/>
  </r>
  <r>
    <d v="2023-07-10T00:00:00"/>
    <n v="-157.4"/>
    <s v="MyDeal.com.au             MELBOURNE"/>
    <s v="MyDeal.com.auME"/>
    <x v="10"/>
    <n v="157.4"/>
  </r>
  <r>
    <d v="2023-07-10T00:00:00"/>
    <n v="-12.06"/>
    <s v="IGA LOCAL GROCER CENTR    MILSONS POINT"/>
    <s v="IGALOCALGROCERC"/>
    <x v="1"/>
    <n v="12.06"/>
  </r>
  <r>
    <d v="2023-07-07T00:00:00"/>
    <n v="-100.22"/>
    <s v="QE FOODSTORES             MILSONS POINT"/>
    <s v="QEFOODSTORESMIL"/>
    <x v="1"/>
    <n v="100.22"/>
  </r>
  <r>
    <d v="2023-07-07T00:00:00"/>
    <n v="-99"/>
    <s v="THREESPRINGSFARM          THE CHANNON"/>
    <s v="THREESPRINGSFAR"/>
    <x v="10"/>
    <n v="99"/>
  </r>
  <r>
    <d v="2023-07-05T00:00:00"/>
    <n v="-23.49"/>
    <s v="WW METRO/23 BROUGHTON ST  KIRRIBILLI"/>
    <s v="WWMETRO/23BROUG"/>
    <x v="2"/>
    <n v="23.49"/>
  </r>
  <r>
    <d v="2023-07-05T00:00:00"/>
    <n v="-34.12"/>
    <s v="QE FOODSTORES             MILSONS POINT"/>
    <s v="QEFOODSTORESMIL"/>
    <x v="1"/>
    <n v="34.12"/>
  </r>
  <r>
    <d v="2023-07-04T00:00:00"/>
    <n v="-1.77"/>
    <s v="WW METRO/23 BROUGHTON ST  KIRRIBILLI"/>
    <s v="WWMETRO/23BROUG"/>
    <x v="2"/>
    <n v="1.77"/>
  </r>
  <r>
    <d v="2023-07-04T00:00:00"/>
    <n v="-30"/>
    <s v="Blow Bar                  +611300256922"/>
    <s v="BlowBar+6113002"/>
    <x v="10"/>
    <n v="30"/>
  </r>
  <r>
    <d v="2023-07-04T00:00:00"/>
    <n v="-142.31"/>
    <s v="SMP*Kirribili Nails       Kirribilli"/>
    <s v="SMP*KirribiliNa"/>
    <x v="10"/>
    <n v="142.31"/>
  </r>
  <r>
    <d v="2023-07-03T00:00:00"/>
    <n v="-76.13"/>
    <s v="Heinemann Duty Free       Mascot"/>
    <s v="HeinemannDutyFr"/>
    <x v="10"/>
    <n v="76.13"/>
  </r>
  <r>
    <d v="2023-07-03T00:00:00"/>
    <n v="-39.19"/>
    <s v="QE FOODSTORES             MILSONS POINT"/>
    <s v="QEFOODSTORESMIL"/>
    <x v="1"/>
    <n v="39.19"/>
  </r>
  <r>
    <d v="2023-07-03T00:00:00"/>
    <n v="-125.4"/>
    <s v="Nespresso Australia       Sydney"/>
    <s v="NespressoAustra"/>
    <x v="1"/>
    <n v="125.4"/>
  </r>
  <r>
    <d v="2023-07-03T00:00:00"/>
    <n v="-45.99"/>
    <s v="QE FOODSTORES             MILSONS POINT"/>
    <s v="QEFOODSTORESMIL"/>
    <x v="1"/>
    <n v="45.99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2" fieldListSortAscending="0" mdxSubqueries="0" applyNumberFormats="0" applyBorderFormats="0" applyFontFormats="0" applyPatternFormats="0" applyAlignmentFormats="0" applyWidthHeightFormats="1" r:id="rId1">
  <location ref="A3:B15" firstHeaderRow="1" firstDataRow="1" firstDataCol="1"/>
  <pivotFields count="6"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4">
        <item t="data" sd="1" x="4"/>
        <item t="data" sd="1" x="1"/>
        <item t="data" sd="1" x="6"/>
        <item t="data" sd="1" x="2"/>
        <item t="data" sd="1" m="1" x="11"/>
        <item t="data" sd="1" x="5"/>
        <item t="data" sd="1" x="0"/>
        <item t="data" sd="1" x="3"/>
        <item t="data" sd="1" m="1" x="12"/>
        <item t="data" sd="1" x="7"/>
        <item t="data" sd="1" x="8"/>
        <item t="data" sd="1" x="9"/>
        <item t="data" sd="1" x="1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2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data" r="0" i="0">
      <x v="9"/>
    </i>
    <i t="data" r="0" i="0">
      <x v="10"/>
    </i>
    <i t="data" r="0" i="0">
      <x v="11"/>
    </i>
    <i t="data" r="0" i="0">
      <x v="12"/>
    </i>
    <i t="grand" r="0" i="0">
      <x v="0"/>
    </i>
  </rowItems>
  <colItems count="1">
    <i t="data" r="0" i="0"/>
  </colItems>
  <dataFields count="1">
    <dataField name="Sum of Amount" fld="5" subtotal="sum" showDataAs="normal" baseField="0" baseItem="0"/>
  </dataFields>
  <chartFormats count="1">
    <chartFormat chart="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F196" headerRowCount="1" totalsRowShown="0">
  <autoFilter ref="A1:F196"/>
  <sortState ref="A2:F196">
    <sortCondition ref="A1:A196"/>
  </sortState>
  <tableColumns count="6">
    <tableColumn id="1" name="Date" dataDxfId="1"/>
    <tableColumn id="2" name="Raw Amt"/>
    <tableColumn id="4" name="Long Description"/>
    <tableColumn id="5" name="Short Description">
      <calculatedColumnFormula>LEFT(SUBSTITUTE(C2," ",""),15)</calculatedColumnFormula>
    </tableColumn>
    <tableColumn id="6" name="Category">
      <calculatedColumnFormula>_xlfn.XLOOKUP(D2,lookup!A:A,lookup!B:B,"")</calculatedColumnFormula>
    </tableColumn>
    <tableColumn id="7" name="Amount" dataDxfId="0">
      <calculatedColumnFormula>ABS(B2)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3:B15"/>
  <sheetViews>
    <sheetView topLeftCell="A3" workbookViewId="0">
      <selection activeCell="A9" sqref="A9"/>
    </sheetView>
  </sheetViews>
  <sheetFormatPr baseColWidth="8" defaultRowHeight="14.5"/>
  <cols>
    <col width="19" bestFit="1" customWidth="1" min="1" max="1"/>
    <col width="14" bestFit="1" customWidth="1" min="2" max="2"/>
  </cols>
  <sheetData>
    <row r="3">
      <c r="A3" s="6" t="inlineStr">
        <is>
          <t>Row Labels</t>
        </is>
      </c>
      <c r="B3" t="inlineStr">
        <is>
          <t>Sum of Amount</t>
        </is>
      </c>
    </row>
    <row r="4">
      <c r="A4" s="7" t="inlineStr">
        <is>
          <t>Entertainment</t>
        </is>
      </c>
      <c r="B4" t="n">
        <v>118.92</v>
      </c>
    </row>
    <row r="5">
      <c r="A5" s="7" t="inlineStr">
        <is>
          <t>Food</t>
        </is>
      </c>
      <c r="B5" t="n">
        <v>3016.469999999999</v>
      </c>
    </row>
    <row r="6">
      <c r="A6" s="7" t="inlineStr">
        <is>
          <t>Household</t>
        </is>
      </c>
      <c r="B6" t="n">
        <v>287.97</v>
      </c>
    </row>
    <row r="7">
      <c r="A7" s="7" t="inlineStr">
        <is>
          <t>Medical</t>
        </is>
      </c>
      <c r="B7" t="n">
        <v>950.7099999999998</v>
      </c>
    </row>
    <row r="8">
      <c r="A8" s="7" t="inlineStr">
        <is>
          <t>Personal Care</t>
        </is>
      </c>
      <c r="B8" t="n">
        <v>2652.25</v>
      </c>
    </row>
    <row r="9">
      <c r="A9" s="7" t="inlineStr">
        <is>
          <t>Prescription Medicine</t>
        </is>
      </c>
      <c r="B9" t="n">
        <v>760.8800000000001</v>
      </c>
    </row>
    <row r="10">
      <c r="A10" s="7" t="inlineStr">
        <is>
          <t>Takeaway Food</t>
        </is>
      </c>
      <c r="B10" t="n">
        <v>94.94999999999999</v>
      </c>
    </row>
    <row r="11">
      <c r="A11" s="7" t="inlineStr">
        <is>
          <t>Card Fees</t>
        </is>
      </c>
      <c r="B11" t="n">
        <v>360</v>
      </c>
    </row>
    <row r="12">
      <c r="A12" s="7" t="inlineStr">
        <is>
          <t>Family</t>
        </is>
      </c>
      <c r="B12" t="n">
        <v>2252.15</v>
      </c>
    </row>
    <row r="13">
      <c r="A13" s="7" t="inlineStr">
        <is>
          <t>Payments</t>
        </is>
      </c>
      <c r="B13" t="n">
        <v>12984.4</v>
      </c>
    </row>
    <row r="14">
      <c r="A14" s="7" t="n">
        <v>0</v>
      </c>
      <c r="B14" t="n">
        <v>15978.54</v>
      </c>
    </row>
    <row r="15">
      <c r="A15" s="7" t="inlineStr">
        <is>
          <t>Grand Total</t>
        </is>
      </c>
      <c r="B15" t="n">
        <v>39457.23999999999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255"/>
  <sheetViews>
    <sheetView workbookViewId="0">
      <selection activeCell="C73" sqref="C73"/>
    </sheetView>
  </sheetViews>
  <sheetFormatPr baseColWidth="8" defaultRowHeight="14.5"/>
  <cols>
    <col width="10.453125" bestFit="1" customWidth="1" min="1" max="1"/>
    <col width="10.36328125" customWidth="1" min="2" max="2"/>
    <col width="39.36328125" bestFit="1" customWidth="1" min="3" max="3"/>
    <col width="18.453125" bestFit="1" customWidth="1" min="4" max="4"/>
    <col width="19" bestFit="1" customWidth="1" min="5" max="5"/>
  </cols>
  <sheetData>
    <row r="1">
      <c r="A1" t="inlineStr">
        <is>
          <t>Date</t>
        </is>
      </c>
      <c r="B1" t="inlineStr">
        <is>
          <t>Raw Amt</t>
        </is>
      </c>
      <c r="C1" t="inlineStr">
        <is>
          <t>Long Description</t>
        </is>
      </c>
      <c r="D1" t="inlineStr">
        <is>
          <t>Short Description</t>
        </is>
      </c>
      <c r="E1" t="inlineStr">
        <is>
          <t>Category</t>
        </is>
      </c>
      <c r="F1" s="3" t="inlineStr">
        <is>
          <t>Amount</t>
        </is>
      </c>
    </row>
    <row r="2">
      <c r="A2" s="1" t="n">
        <v>45110</v>
      </c>
      <c r="B2" t="n">
        <v>-76.13</v>
      </c>
      <c r="C2" t="inlineStr">
        <is>
          <t>Heinemann Duty Free       Mascot</t>
        </is>
      </c>
      <c r="D2">
        <f>LEFT(SUBSTITUTE(C2," ",""),15)</f>
        <v/>
      </c>
      <c r="E2">
        <f>_xlfn.XLOOKUP(D2,lookup!A:A,lookup!B:B,"")</f>
        <v/>
      </c>
      <c r="F2" s="4">
        <f>ABS(B2)</f>
        <v/>
      </c>
    </row>
    <row r="3">
      <c r="A3" s="1" t="n">
        <v>45110</v>
      </c>
      <c r="B3" t="n">
        <v>-125.4</v>
      </c>
      <c r="C3" t="inlineStr">
        <is>
          <t>Nespresso Australia       Sydney</t>
        </is>
      </c>
      <c r="D3">
        <f>LEFT(SUBSTITUTE(C3," ",""),15)</f>
        <v/>
      </c>
      <c r="E3">
        <f>_xlfn.XLOOKUP(D3,lookup!A:A,lookup!B:B,"")</f>
        <v/>
      </c>
      <c r="F3" s="4">
        <f>ABS(B3)</f>
        <v/>
      </c>
    </row>
    <row r="4">
      <c r="A4" s="1" t="n">
        <v>45110</v>
      </c>
      <c r="B4" t="n">
        <v>-39.19</v>
      </c>
      <c r="C4" t="inlineStr">
        <is>
          <t>QE FOODSTORES             MILSONS POINT</t>
        </is>
      </c>
      <c r="D4">
        <f>LEFT(SUBSTITUTE(C4," ",""),15)</f>
        <v/>
      </c>
      <c r="E4">
        <f>_xlfn.XLOOKUP(D4,lookup!A:A,lookup!B:B,"")</f>
        <v/>
      </c>
      <c r="F4" s="4">
        <f>ABS(B4)</f>
        <v/>
      </c>
    </row>
    <row r="5">
      <c r="A5" s="1" t="n">
        <v>45110</v>
      </c>
      <c r="B5" t="n">
        <v>-45.99</v>
      </c>
      <c r="C5" t="inlineStr">
        <is>
          <t>QE FOODSTORES             MILSONS POINT</t>
        </is>
      </c>
      <c r="D5">
        <f>LEFT(SUBSTITUTE(C5," ",""),15)</f>
        <v/>
      </c>
      <c r="E5">
        <f>_xlfn.XLOOKUP(D5,lookup!A:A,lookup!B:B,"")</f>
        <v/>
      </c>
      <c r="F5" s="4">
        <f>ABS(B5)</f>
        <v/>
      </c>
    </row>
    <row r="6">
      <c r="A6" s="1" t="n">
        <v>45111</v>
      </c>
      <c r="B6" t="n">
        <v>-30</v>
      </c>
      <c r="C6" t="inlineStr">
        <is>
          <t>Blow Bar                  +611300256922</t>
        </is>
      </c>
      <c r="D6">
        <f>LEFT(SUBSTITUTE(C6," ",""),15)</f>
        <v/>
      </c>
      <c r="E6">
        <f>_xlfn.XLOOKUP(D6,lookup!A:A,lookup!B:B,"")</f>
        <v/>
      </c>
      <c r="F6" s="4">
        <f>ABS(B6)</f>
        <v/>
      </c>
    </row>
    <row r="7">
      <c r="A7" s="1" t="n">
        <v>45111</v>
      </c>
      <c r="B7" t="n">
        <v>-142.31</v>
      </c>
      <c r="C7" t="inlineStr">
        <is>
          <t>SMP*Kirribili Nails       Kirribilli</t>
        </is>
      </c>
      <c r="D7">
        <f>LEFT(SUBSTITUTE(C7," ",""),15)</f>
        <v/>
      </c>
      <c r="E7">
        <f>_xlfn.XLOOKUP(D7,lookup!A:A,lookup!B:B,"")</f>
        <v/>
      </c>
      <c r="F7" s="4">
        <f>ABS(B7)</f>
        <v/>
      </c>
    </row>
    <row r="8">
      <c r="A8" s="1" t="n">
        <v>45111</v>
      </c>
      <c r="B8" t="n">
        <v>-1.77</v>
      </c>
      <c r="C8" t="inlineStr">
        <is>
          <t>WW METRO/23 BROUGHTON ST  KIRRIBILLI</t>
        </is>
      </c>
      <c r="D8">
        <f>LEFT(SUBSTITUTE(C8," ",""),15)</f>
        <v/>
      </c>
      <c r="E8">
        <f>_xlfn.XLOOKUP(D8,lookup!A:A,lookup!B:B,"")</f>
        <v/>
      </c>
      <c r="F8" s="4">
        <f>ABS(B8)</f>
        <v/>
      </c>
    </row>
    <row r="9">
      <c r="A9" s="1" t="n">
        <v>45112</v>
      </c>
      <c r="B9" t="n">
        <v>-34.12</v>
      </c>
      <c r="C9" t="inlineStr">
        <is>
          <t>QE FOODSTORES             MILSONS POINT</t>
        </is>
      </c>
      <c r="D9">
        <f>LEFT(SUBSTITUTE(C9," ",""),15)</f>
        <v/>
      </c>
      <c r="E9">
        <f>_xlfn.XLOOKUP(D9,lookup!A:A,lookup!B:B,"")</f>
        <v/>
      </c>
      <c r="F9" s="4">
        <f>ABS(B9)</f>
        <v/>
      </c>
    </row>
    <row r="10">
      <c r="A10" s="1" t="n">
        <v>45112</v>
      </c>
      <c r="B10" t="n">
        <v>-23.49</v>
      </c>
      <c r="C10" t="inlineStr">
        <is>
          <t>WW METRO/23 BROUGHTON ST  KIRRIBILLI</t>
        </is>
      </c>
      <c r="D10">
        <f>LEFT(SUBSTITUTE(C10," ",""),15)</f>
        <v/>
      </c>
      <c r="E10">
        <f>_xlfn.XLOOKUP(D10,lookup!A:A,lookup!B:B,"")</f>
        <v/>
      </c>
      <c r="F10" s="4">
        <f>ABS(B10)</f>
        <v/>
      </c>
    </row>
    <row r="11">
      <c r="A11" s="1" t="n">
        <v>45114</v>
      </c>
      <c r="B11" t="n">
        <v>-100.22</v>
      </c>
      <c r="C11" t="inlineStr">
        <is>
          <t>QE FOODSTORES             MILSONS POINT</t>
        </is>
      </c>
      <c r="D11">
        <f>LEFT(SUBSTITUTE(C11," ",""),15)</f>
        <v/>
      </c>
      <c r="E11">
        <f>_xlfn.XLOOKUP(D11,lookup!A:A,lookup!B:B,"")</f>
        <v/>
      </c>
      <c r="F11" s="4">
        <f>ABS(B11)</f>
        <v/>
      </c>
    </row>
    <row r="12">
      <c r="A12" s="1" t="n">
        <v>45114</v>
      </c>
      <c r="B12" t="n">
        <v>-99</v>
      </c>
      <c r="C12" t="inlineStr">
        <is>
          <t>THREESPRINGSFARM          THE CHANNON</t>
        </is>
      </c>
      <c r="D12">
        <f>LEFT(SUBSTITUTE(C12," ",""),15)</f>
        <v/>
      </c>
      <c r="E12">
        <f>_xlfn.XLOOKUP(D12,lookup!A:A,lookup!B:B,"")</f>
        <v/>
      </c>
      <c r="F12" s="4">
        <f>ABS(B12)</f>
        <v/>
      </c>
    </row>
    <row r="13">
      <c r="A13" s="1" t="n">
        <v>45117</v>
      </c>
      <c r="B13" t="n">
        <v>-4.95</v>
      </c>
      <c r="C13" t="inlineStr">
        <is>
          <t>AMAZON AU                 SYDNEY SOUTH</t>
        </is>
      </c>
      <c r="D13">
        <f>LEFT(SUBSTITUTE(C13," ",""),15)</f>
        <v/>
      </c>
      <c r="E13">
        <f>_xlfn.XLOOKUP(D13,lookup!A:A,lookup!B:B,"")</f>
        <v/>
      </c>
      <c r="F13" s="4">
        <f>ABS(B13)</f>
        <v/>
      </c>
    </row>
    <row r="14">
      <c r="A14" s="1" t="n">
        <v>45117</v>
      </c>
      <c r="B14" t="n">
        <v>-26.23</v>
      </c>
      <c r="C14" t="inlineStr">
        <is>
          <t>AMAZON MARKETPLACE AU     SYDNEY SOUTH</t>
        </is>
      </c>
      <c r="D14">
        <f>LEFT(SUBSTITUTE(C14," ",""),15)</f>
        <v/>
      </c>
      <c r="E14">
        <f>_xlfn.XLOOKUP(D14,lookup!A:A,lookup!B:B,"")</f>
        <v/>
      </c>
      <c r="F14" s="4">
        <f>ABS(B14)</f>
        <v/>
      </c>
    </row>
    <row r="15">
      <c r="A15" s="1" t="n">
        <v>45117</v>
      </c>
      <c r="B15" t="n">
        <v>-48.96</v>
      </c>
      <c r="C15" t="inlineStr">
        <is>
          <t>AMAZON MARKETPLACE AU     SYDNEY SOUTH</t>
        </is>
      </c>
      <c r="D15">
        <f>LEFT(SUBSTITUTE(C15," ",""),15)</f>
        <v/>
      </c>
      <c r="E15">
        <f>_xlfn.XLOOKUP(D15,lookup!A:A,lookup!B:B,"")</f>
        <v/>
      </c>
      <c r="F15" s="4">
        <f>ABS(B15)</f>
        <v/>
      </c>
    </row>
    <row r="16">
      <c r="A16" s="1" t="n">
        <v>45117</v>
      </c>
      <c r="B16" t="n">
        <v>-100.87</v>
      </c>
      <c r="C16" t="inlineStr">
        <is>
          <t>COLES 5587                NORTH SYDNEY</t>
        </is>
      </c>
      <c r="D16">
        <f>LEFT(SUBSTITUTE(C16," ",""),15)</f>
        <v/>
      </c>
      <c r="E16">
        <f>_xlfn.XLOOKUP(D16,lookup!A:A,lookup!B:B,"")</f>
        <v/>
      </c>
      <c r="F16" s="4">
        <f>ABS(B16)</f>
        <v/>
      </c>
    </row>
    <row r="17">
      <c r="A17" s="1" t="n">
        <v>45117</v>
      </c>
      <c r="B17" t="n">
        <v>-12.06</v>
      </c>
      <c r="C17" t="inlineStr">
        <is>
          <t>IGA LOCAL GROCER CENTR    MILSONS POINT</t>
        </is>
      </c>
      <c r="D17">
        <f>LEFT(SUBSTITUTE(C17," ",""),15)</f>
        <v/>
      </c>
      <c r="E17">
        <f>_xlfn.XLOOKUP(D17,lookup!A:A,lookup!B:B,"")</f>
        <v/>
      </c>
      <c r="F17" s="4">
        <f>ABS(B17)</f>
        <v/>
      </c>
    </row>
    <row r="18">
      <c r="A18" s="1" t="n">
        <v>45117</v>
      </c>
      <c r="B18" t="n">
        <v>-157.4</v>
      </c>
      <c r="C18" t="inlineStr">
        <is>
          <t>MyDeal.com.au             MELBOURNE</t>
        </is>
      </c>
      <c r="D18">
        <f>LEFT(SUBSTITUTE(C18," ",""),15)</f>
        <v/>
      </c>
      <c r="E18">
        <f>_xlfn.XLOOKUP(D18,lookup!A:A,lookup!B:B,"")</f>
        <v/>
      </c>
      <c r="F18" s="4">
        <f>ABS(B18)</f>
        <v/>
      </c>
    </row>
    <row r="19">
      <c r="A19" s="1" t="n">
        <v>45117</v>
      </c>
      <c r="B19" t="n">
        <v>-22.4</v>
      </c>
      <c r="C19" t="inlineStr">
        <is>
          <t>QE FOODSTORES             MILSONS POINT</t>
        </is>
      </c>
      <c r="D19">
        <f>LEFT(SUBSTITUTE(C19," ",""),15)</f>
        <v/>
      </c>
      <c r="E19">
        <f>_xlfn.XLOOKUP(D19,lookup!A:A,lookup!B:B,"")</f>
        <v/>
      </c>
      <c r="F19" s="4">
        <f>ABS(B19)</f>
        <v/>
      </c>
    </row>
    <row r="20">
      <c r="A20" s="1" t="n">
        <v>45117</v>
      </c>
      <c r="B20" t="n">
        <v>-53.49</v>
      </c>
      <c r="C20" t="inlineStr">
        <is>
          <t>QE FOODSTORES             MILSONS POINT</t>
        </is>
      </c>
      <c r="D20">
        <f>LEFT(SUBSTITUTE(C20," ",""),15)</f>
        <v/>
      </c>
      <c r="E20">
        <f>_xlfn.XLOOKUP(D20,lookup!A:A,lookup!B:B,"")</f>
        <v/>
      </c>
      <c r="F20" s="4">
        <f>ABS(B20)</f>
        <v/>
      </c>
    </row>
    <row r="21">
      <c r="A21" s="1" t="n">
        <v>45117</v>
      </c>
      <c r="B21" t="n">
        <v>-7.3</v>
      </c>
      <c r="C21" t="inlineStr">
        <is>
          <t>WW METRO/23 BROUGHTON ST  KIRRIBILLI</t>
        </is>
      </c>
      <c r="D21">
        <f>LEFT(SUBSTITUTE(C21," ",""),15)</f>
        <v/>
      </c>
      <c r="E21">
        <f>_xlfn.XLOOKUP(D21,lookup!A:A,lookup!B:B,"")</f>
        <v/>
      </c>
      <c r="F21" s="4">
        <f>ABS(B21)</f>
        <v/>
      </c>
    </row>
    <row r="22">
      <c r="A22" s="1" t="n">
        <v>45117</v>
      </c>
      <c r="B22" t="n">
        <v>-54.92</v>
      </c>
      <c r="C22" t="inlineStr">
        <is>
          <t>WW METRO/23 BROUGHTON ST  KIRRIBILLI</t>
        </is>
      </c>
      <c r="D22">
        <f>LEFT(SUBSTITUTE(C22," ",""),15)</f>
        <v/>
      </c>
      <c r="E22">
        <f>_xlfn.XLOOKUP(D22,lookup!A:A,lookup!B:B,"")</f>
        <v/>
      </c>
      <c r="F22" s="4">
        <f>ABS(B22)</f>
        <v/>
      </c>
    </row>
    <row r="23">
      <c r="A23" s="1" t="n">
        <v>45118</v>
      </c>
      <c r="B23" t="n">
        <v>-34</v>
      </c>
      <c r="C23" t="inlineStr">
        <is>
          <t>AMAZON AU                 SYDNEY SOUTH</t>
        </is>
      </c>
      <c r="D23">
        <f>LEFT(SUBSTITUTE(C23," ",""),15)</f>
        <v/>
      </c>
      <c r="E23">
        <f>_xlfn.XLOOKUP(D23,lookup!A:A,lookup!B:B,"")</f>
        <v/>
      </c>
      <c r="F23" s="4">
        <f>ABS(B23)</f>
        <v/>
      </c>
    </row>
    <row r="24">
      <c r="A24" s="1" t="n">
        <v>45119</v>
      </c>
      <c r="B24" t="n">
        <v>-42.8</v>
      </c>
      <c r="C24" t="inlineStr">
        <is>
          <t>COLES 5587                NORTH SYDNEY</t>
        </is>
      </c>
      <c r="D24">
        <f>LEFT(SUBSTITUTE(C24," ",""),15)</f>
        <v/>
      </c>
      <c r="E24">
        <f>_xlfn.XLOOKUP(D24,lookup!A:A,lookup!B:B,"")</f>
        <v/>
      </c>
      <c r="F24" s="4">
        <f>ABS(B24)</f>
        <v/>
      </c>
    </row>
    <row r="25">
      <c r="A25" s="1" t="n">
        <v>45119</v>
      </c>
      <c r="B25" t="n">
        <v>-101.73</v>
      </c>
      <c r="C25" t="inlineStr">
        <is>
          <t>CWH NORTH SYDNEY          NORTH SYDNEY</t>
        </is>
      </c>
      <c r="D25">
        <f>LEFT(SUBSTITUTE(C25," ",""),15)</f>
        <v/>
      </c>
      <c r="E25">
        <f>_xlfn.XLOOKUP(D25,lookup!A:A,lookup!B:B,"")</f>
        <v/>
      </c>
      <c r="F25" s="4">
        <f>ABS(B25)</f>
        <v/>
      </c>
    </row>
    <row r="26">
      <c r="A26" s="1" t="n">
        <v>45119</v>
      </c>
      <c r="B26" t="n">
        <v>-70</v>
      </c>
      <c r="C26" t="inlineStr">
        <is>
          <t>Macpac Retail Pty Ltd     0433658963</t>
        </is>
      </c>
      <c r="D26">
        <f>LEFT(SUBSTITUTE(C26," ",""),15)</f>
        <v/>
      </c>
      <c r="E26">
        <f>_xlfn.XLOOKUP(D26,lookup!A:A,lookup!B:B,"")</f>
        <v/>
      </c>
      <c r="F26" s="4">
        <f>ABS(B26)</f>
        <v/>
      </c>
    </row>
    <row r="27">
      <c r="A27" s="1" t="n">
        <v>45119</v>
      </c>
      <c r="B27" t="n">
        <v>-35.56</v>
      </c>
      <c r="C27" t="inlineStr">
        <is>
          <t>QE FOODSTORES             MILSONS POINT</t>
        </is>
      </c>
      <c r="D27">
        <f>LEFT(SUBSTITUTE(C27," ",""),15)</f>
        <v/>
      </c>
      <c r="E27">
        <f>_xlfn.XLOOKUP(D27,lookup!A:A,lookup!B:B,"")</f>
        <v/>
      </c>
      <c r="F27" s="4">
        <f>ABS(B27)</f>
        <v/>
      </c>
    </row>
    <row r="28">
      <c r="A28" s="1" t="n">
        <v>45119</v>
      </c>
      <c r="B28" t="n">
        <v>-280</v>
      </c>
      <c r="C28" t="inlineStr">
        <is>
          <t>SYDNEY COGNITIVE P/L      NORTH SYDNEY</t>
        </is>
      </c>
      <c r="D28">
        <f>LEFT(SUBSTITUTE(C28," ",""),15)</f>
        <v/>
      </c>
      <c r="E28">
        <f>_xlfn.XLOOKUP(D28,lookup!A:A,lookup!B:B,"")</f>
        <v/>
      </c>
      <c r="F28" s="4">
        <f>ABS(B28)</f>
        <v/>
      </c>
    </row>
    <row r="29">
      <c r="A29" s="1" t="n">
        <v>45120</v>
      </c>
      <c r="B29" t="n">
        <v>-111</v>
      </c>
      <c r="C29" t="inlineStr">
        <is>
          <t>Bulk Nutrients            61362664725</t>
        </is>
      </c>
      <c r="D29">
        <f>LEFT(SUBSTITUTE(C29," ",""),15)</f>
        <v/>
      </c>
      <c r="E29">
        <f>_xlfn.XLOOKUP(D29,lookup!A:A,lookup!B:B,"")</f>
        <v/>
      </c>
      <c r="F29" s="4">
        <f>ABS(B29)</f>
        <v/>
      </c>
    </row>
    <row r="30">
      <c r="A30" s="1" t="n">
        <v>45120</v>
      </c>
      <c r="B30" t="n">
        <v>-46.88</v>
      </c>
      <c r="C30" t="inlineStr">
        <is>
          <t>QE FOODSTORES             MILSONS POINT</t>
        </is>
      </c>
      <c r="D30">
        <f>LEFT(SUBSTITUTE(C30," ",""),15)</f>
        <v/>
      </c>
      <c r="E30">
        <f>_xlfn.XLOOKUP(D30,lookup!A:A,lookup!B:B,"")</f>
        <v/>
      </c>
      <c r="F30" s="4">
        <f>ABS(B30)</f>
        <v/>
      </c>
    </row>
    <row r="31">
      <c r="A31" s="1" t="n">
        <v>45120</v>
      </c>
      <c r="B31" t="n">
        <v>-7.33</v>
      </c>
      <c r="C31" t="inlineStr">
        <is>
          <t>QE FOODSTORES             MILSONS POINT</t>
        </is>
      </c>
      <c r="D31">
        <f>LEFT(SUBSTITUTE(C31," ",""),15)</f>
        <v/>
      </c>
      <c r="E31">
        <f>_xlfn.XLOOKUP(D31,lookup!A:A,lookup!B:B,"")</f>
        <v/>
      </c>
      <c r="F31" s="4">
        <f>ABS(B31)</f>
        <v/>
      </c>
    </row>
    <row r="32">
      <c r="A32" s="1" t="n">
        <v>45120</v>
      </c>
      <c r="B32" t="n">
        <v>-23.43</v>
      </c>
      <c r="C32" t="inlineStr">
        <is>
          <t>WW METRO/23 BROUGHTON ST  KIRRIBILLI</t>
        </is>
      </c>
      <c r="D32">
        <f>LEFT(SUBSTITUTE(C32," ",""),15)</f>
        <v/>
      </c>
      <c r="E32">
        <f>_xlfn.XLOOKUP(D32,lookup!A:A,lookup!B:B,"")</f>
        <v/>
      </c>
      <c r="F32" s="4">
        <f>ABS(B32)</f>
        <v/>
      </c>
    </row>
    <row r="33">
      <c r="A33" s="1" t="n">
        <v>45121</v>
      </c>
      <c r="B33" t="n">
        <v>-5.95</v>
      </c>
      <c r="C33" t="inlineStr">
        <is>
          <t>Howards Storage World     Artarmon</t>
        </is>
      </c>
      <c r="D33">
        <f>LEFT(SUBSTITUTE(C33," ",""),15)</f>
        <v/>
      </c>
      <c r="E33">
        <f>_xlfn.XLOOKUP(D33,lookup!A:A,lookup!B:B,"")</f>
        <v/>
      </c>
      <c r="F33" s="4">
        <f>ABS(B33)</f>
        <v/>
      </c>
    </row>
    <row r="34">
      <c r="A34" s="1" t="n">
        <v>45121</v>
      </c>
      <c r="B34" t="n">
        <v>-245</v>
      </c>
      <c r="C34" t="inlineStr">
        <is>
          <t>Milsons Point Medical     Milsons Point</t>
        </is>
      </c>
      <c r="D34">
        <f>LEFT(SUBSTITUTE(C34," ",""),15)</f>
        <v/>
      </c>
      <c r="E34">
        <f>_xlfn.XLOOKUP(D34,lookup!A:A,lookup!B:B,"")</f>
        <v/>
      </c>
      <c r="F34" s="4">
        <f>ABS(B34)</f>
        <v/>
      </c>
    </row>
    <row r="35">
      <c r="A35" s="1" t="n">
        <v>45121</v>
      </c>
      <c r="B35" t="n">
        <v>-41.48</v>
      </c>
      <c r="C35" t="inlineStr">
        <is>
          <t>QE FOODSTORES             MILSONS POINT</t>
        </is>
      </c>
      <c r="D35">
        <f>LEFT(SUBSTITUTE(C35," ",""),15)</f>
        <v/>
      </c>
      <c r="E35">
        <f>_xlfn.XLOOKUP(D35,lookup!A:A,lookup!B:B,"")</f>
        <v/>
      </c>
      <c r="F35" s="4">
        <f>ABS(B35)</f>
        <v/>
      </c>
    </row>
    <row r="36">
      <c r="A36" s="1" t="n">
        <v>45124</v>
      </c>
      <c r="B36" t="n">
        <v>-13</v>
      </c>
      <c r="C36" t="inlineStr">
        <is>
          <t>AMAZON AU                 SYDNEY SOUTH</t>
        </is>
      </c>
      <c r="D36">
        <f>LEFT(SUBSTITUTE(C36," ",""),15)</f>
        <v/>
      </c>
      <c r="E36">
        <f>_xlfn.XLOOKUP(D36,lookup!A:A,lookup!B:B,"")</f>
        <v/>
      </c>
      <c r="F36" s="4">
        <f>ABS(B36)</f>
        <v/>
      </c>
    </row>
    <row r="37">
      <c r="A37" s="1" t="n">
        <v>45124</v>
      </c>
      <c r="B37" t="n">
        <v>-15.45</v>
      </c>
      <c r="C37" t="inlineStr">
        <is>
          <t>AMAZON AU                 SYDNEY SOUTH</t>
        </is>
      </c>
      <c r="D37">
        <f>LEFT(SUBSTITUTE(C37," ",""),15)</f>
        <v/>
      </c>
      <c r="E37">
        <f>_xlfn.XLOOKUP(D37,lookup!A:A,lookup!B:B,"")</f>
        <v/>
      </c>
      <c r="F37" s="4">
        <f>ABS(B37)</f>
        <v/>
      </c>
    </row>
    <row r="38">
      <c r="A38" s="1" t="n">
        <v>45124</v>
      </c>
      <c r="B38" t="n">
        <v>-13</v>
      </c>
      <c r="C38" t="inlineStr">
        <is>
          <t>AMAZON AU                 SYDNEY SOUTH</t>
        </is>
      </c>
      <c r="D38">
        <f>LEFT(SUBSTITUTE(C38," ",""),15)</f>
        <v/>
      </c>
      <c r="E38">
        <f>_xlfn.XLOOKUP(D38,lookup!A:A,lookup!B:B,"")</f>
        <v/>
      </c>
      <c r="F38" s="4">
        <f>ABS(B38)</f>
        <v/>
      </c>
    </row>
    <row r="39">
      <c r="A39" s="1" t="n">
        <v>45124</v>
      </c>
      <c r="B39" t="n">
        <v>-7.5</v>
      </c>
      <c r="C39" t="inlineStr">
        <is>
          <t>Capitol Theatre           Haymarket</t>
        </is>
      </c>
      <c r="D39">
        <f>LEFT(SUBSTITUTE(C39," ",""),15)</f>
        <v/>
      </c>
      <c r="E39">
        <f>_xlfn.XLOOKUP(D39,lookup!A:A,lookup!B:B,"")</f>
        <v/>
      </c>
      <c r="F39" s="4">
        <f>ABS(B39)</f>
        <v/>
      </c>
    </row>
    <row r="40">
      <c r="A40" s="1" t="n">
        <v>45124</v>
      </c>
      <c r="B40" t="n">
        <v>-60.61</v>
      </c>
      <c r="C40" t="inlineStr">
        <is>
          <t>COLES 5587                NORTH SYDNEY</t>
        </is>
      </c>
      <c r="D40">
        <f>LEFT(SUBSTITUTE(C40," ",""),15)</f>
        <v/>
      </c>
      <c r="E40">
        <f>_xlfn.XLOOKUP(D40,lookup!A:A,lookup!B:B,"")</f>
        <v/>
      </c>
      <c r="F40" s="4">
        <f>ABS(B40)</f>
        <v/>
      </c>
    </row>
    <row r="41">
      <c r="A41" s="1" t="n">
        <v>45124</v>
      </c>
      <c r="B41" t="n">
        <v>-900.85</v>
      </c>
      <c r="C41" t="inlineStr">
        <is>
          <t>CONSTEL PTY. LIMITED      ST LEONARDS</t>
        </is>
      </c>
      <c r="D41">
        <f>LEFT(SUBSTITUTE(C41," ",""),15)</f>
        <v/>
      </c>
      <c r="E41">
        <f>_xlfn.XLOOKUP(D41,lookup!A:A,lookup!B:B,"")</f>
        <v/>
      </c>
      <c r="F41" s="4">
        <f>ABS(B41)</f>
        <v/>
      </c>
    </row>
    <row r="42">
      <c r="A42" s="1" t="n">
        <v>45124</v>
      </c>
      <c r="B42" t="n">
        <v>-94.44</v>
      </c>
      <c r="C42" t="inlineStr">
        <is>
          <t>CWH NORTH SYDNEY          NORTH SYDNEY</t>
        </is>
      </c>
      <c r="D42">
        <f>LEFT(SUBSTITUTE(C42," ",""),15)</f>
        <v/>
      </c>
      <c r="E42">
        <f>_xlfn.XLOOKUP(D42,lookup!A:A,lookup!B:B,"")</f>
        <v/>
      </c>
      <c r="F42" s="4">
        <f>ABS(B42)</f>
        <v/>
      </c>
    </row>
    <row r="43">
      <c r="A43" s="1" t="n">
        <v>45124</v>
      </c>
      <c r="B43" t="n">
        <v>-300</v>
      </c>
      <c r="C43" t="inlineStr">
        <is>
          <t>FISHANDCO.COM.AU          SUMMER HILL</t>
        </is>
      </c>
      <c r="D43">
        <f>LEFT(SUBSTITUTE(C43," ",""),15)</f>
        <v/>
      </c>
      <c r="E43">
        <f>_xlfn.XLOOKUP(D43,lookup!A:A,lookup!B:B,"")</f>
        <v/>
      </c>
      <c r="F43" s="4">
        <f>ABS(B43)</f>
        <v/>
      </c>
    </row>
    <row r="44">
      <c r="A44" s="1" t="n">
        <v>45124</v>
      </c>
      <c r="B44" t="n">
        <v>-91</v>
      </c>
      <c r="C44" t="inlineStr">
        <is>
          <t>FOXTEL MANAGEMENT PTY     NORTH RYDE</t>
        </is>
      </c>
      <c r="D44">
        <f>LEFT(SUBSTITUTE(C44," ",""),15)</f>
        <v/>
      </c>
      <c r="E44">
        <f>_xlfn.XLOOKUP(D44,lookup!A:A,lookup!B:B,"")</f>
        <v/>
      </c>
      <c r="F44" s="4">
        <f>ABS(B44)</f>
        <v/>
      </c>
    </row>
    <row r="45">
      <c r="A45" s="1" t="n">
        <v>45124</v>
      </c>
      <c r="B45" t="n">
        <v>-22.99</v>
      </c>
      <c r="C45" t="inlineStr">
        <is>
          <t>NETFLIX.COM               Melbourne</t>
        </is>
      </c>
      <c r="D45">
        <f>LEFT(SUBSTITUTE(C45," ",""),15)</f>
        <v/>
      </c>
      <c r="E45">
        <f>_xlfn.XLOOKUP(D45,lookup!A:A,lookup!B:B,"")</f>
        <v/>
      </c>
      <c r="F45" s="4">
        <f>ABS(B45)</f>
        <v/>
      </c>
    </row>
    <row r="46">
      <c r="A46" s="1" t="n">
        <v>45124</v>
      </c>
      <c r="B46" t="n">
        <v>-79.34999999999999</v>
      </c>
      <c r="C46" t="inlineStr">
        <is>
          <t>OPTUS BILLING AUTOPAY     MACQUARIE PAR</t>
        </is>
      </c>
      <c r="D46">
        <f>LEFT(SUBSTITUTE(C46," ",""),15)</f>
        <v/>
      </c>
      <c r="E46">
        <f>_xlfn.XLOOKUP(D46,lookup!A:A,lookup!B:B,"")</f>
        <v/>
      </c>
      <c r="F46" s="4">
        <f>ABS(B46)</f>
        <v/>
      </c>
    </row>
    <row r="47">
      <c r="A47" s="1" t="n">
        <v>45124</v>
      </c>
      <c r="B47" t="n">
        <v>-71.40000000000001</v>
      </c>
      <c r="C47" t="inlineStr">
        <is>
          <t>PALACE HOTEL SYDNEY       HAYMARKET</t>
        </is>
      </c>
      <c r="D47">
        <f>LEFT(SUBSTITUTE(C47," ",""),15)</f>
        <v/>
      </c>
      <c r="E47">
        <f>_xlfn.XLOOKUP(D47,lookup!A:A,lookup!B:B,"")</f>
        <v/>
      </c>
      <c r="F47" s="4">
        <f>ABS(B47)</f>
        <v/>
      </c>
    </row>
    <row r="48">
      <c r="A48" s="1" t="n">
        <v>45124</v>
      </c>
      <c r="B48" t="n">
        <v>9177.610000000001</v>
      </c>
      <c r="C48" t="inlineStr">
        <is>
          <t>PAYMENT - THANKYOU</t>
        </is>
      </c>
      <c r="D48">
        <f>LEFT(SUBSTITUTE(C48," ",""),15)</f>
        <v/>
      </c>
      <c r="E48">
        <f>_xlfn.XLOOKUP(D48,lookup!A:A,lookup!B:B,"")</f>
        <v/>
      </c>
      <c r="F48" s="4">
        <f>ABS(B48)</f>
        <v/>
      </c>
    </row>
    <row r="49">
      <c r="A49" s="1" t="n">
        <v>45124</v>
      </c>
      <c r="B49" t="n">
        <v>-18.56</v>
      </c>
      <c r="C49" t="inlineStr">
        <is>
          <t>QE FOODSTORES             MILSONS POINT</t>
        </is>
      </c>
      <c r="D49">
        <f>LEFT(SUBSTITUTE(C49," ",""),15)</f>
        <v/>
      </c>
      <c r="E49">
        <f>_xlfn.XLOOKUP(D49,lookup!A:A,lookup!B:B,"")</f>
        <v/>
      </c>
      <c r="F49" s="4">
        <f>ABS(B49)</f>
        <v/>
      </c>
    </row>
    <row r="50">
      <c r="A50" s="1" t="n">
        <v>45124</v>
      </c>
      <c r="B50" t="n">
        <v>-21</v>
      </c>
      <c r="C50" t="inlineStr">
        <is>
          <t>stan.com.au               Sydney</t>
        </is>
      </c>
      <c r="D50">
        <f>LEFT(SUBSTITUTE(C50," ",""),15)</f>
        <v/>
      </c>
      <c r="E50">
        <f>_xlfn.XLOOKUP(D50,lookup!A:A,lookup!B:B,"")</f>
        <v/>
      </c>
      <c r="F50" s="4">
        <f>ABS(B50)</f>
        <v/>
      </c>
    </row>
    <row r="51">
      <c r="A51" s="1" t="n">
        <v>45124</v>
      </c>
      <c r="B51" t="n">
        <v>-3.5</v>
      </c>
      <c r="C51" t="inlineStr">
        <is>
          <t>THAI TOWN FRIENDS PTY LTD HAYMARKET</t>
        </is>
      </c>
      <c r="D51">
        <f>LEFT(SUBSTITUTE(C51," ",""),15)</f>
        <v/>
      </c>
      <c r="E51">
        <f>_xlfn.XLOOKUP(D51,lookup!A:A,lookup!B:B,"")</f>
        <v/>
      </c>
      <c r="F51" s="4">
        <f>ABS(B51)</f>
        <v/>
      </c>
    </row>
    <row r="52">
      <c r="A52" s="1" t="n">
        <v>45124</v>
      </c>
      <c r="B52" t="n">
        <v>-4.55</v>
      </c>
      <c r="C52" t="inlineStr">
        <is>
          <t>THE GLASSHOUSE ARTARMO    CAMMERAY</t>
        </is>
      </c>
      <c r="D52">
        <f>LEFT(SUBSTITUTE(C52," ",""),15)</f>
        <v/>
      </c>
      <c r="E52">
        <f>_xlfn.XLOOKUP(D52,lookup!A:A,lookup!B:B,"")</f>
        <v/>
      </c>
      <c r="F52" s="4">
        <f>ABS(B52)</f>
        <v/>
      </c>
    </row>
    <row r="53">
      <c r="A53" s="1" t="n">
        <v>45125</v>
      </c>
      <c r="B53" t="n">
        <v>1200.56</v>
      </c>
      <c r="C53" t="inlineStr">
        <is>
          <t>HONEYMOON VILLAS          THIRA  738.14  EUR</t>
        </is>
      </c>
      <c r="D53">
        <f>LEFT(SUBSTITUTE(C53," ",""),15)</f>
        <v/>
      </c>
      <c r="E53">
        <f>_xlfn.XLOOKUP(D53,lookup!A:A,lookup!B:B,"")</f>
        <v/>
      </c>
      <c r="F53" s="4">
        <f>ABS(B53)</f>
        <v/>
      </c>
    </row>
    <row r="54">
      <c r="A54" s="1" t="n">
        <v>45125</v>
      </c>
      <c r="B54" t="n">
        <v>-41.51</v>
      </c>
      <c r="C54" t="inlineStr">
        <is>
          <t>PALACE HOTEL              MORTLAKE</t>
        </is>
      </c>
      <c r="D54">
        <f>LEFT(SUBSTITUTE(C54," ",""),15)</f>
        <v/>
      </c>
      <c r="E54">
        <f>_xlfn.XLOOKUP(D54,lookup!A:A,lookup!B:B,"")</f>
        <v/>
      </c>
      <c r="F54" s="4">
        <f>ABS(B54)</f>
        <v/>
      </c>
    </row>
    <row r="55">
      <c r="A55" s="1" t="n">
        <v>45126</v>
      </c>
      <c r="B55" t="n">
        <v>-9.359999999999999</v>
      </c>
      <c r="C55" t="inlineStr">
        <is>
          <t>CWH NORTH SYDNEY          NORTH SYDNEY</t>
        </is>
      </c>
      <c r="D55">
        <f>LEFT(SUBSTITUTE(C55," ",""),15)</f>
        <v/>
      </c>
      <c r="E55">
        <f>_xlfn.XLOOKUP(D55,lookup!A:A,lookup!B:B,"")</f>
        <v/>
      </c>
      <c r="F55" s="4">
        <f>ABS(B55)</f>
        <v/>
      </c>
    </row>
    <row r="56">
      <c r="A56" s="1" t="n">
        <v>45126</v>
      </c>
      <c r="B56" t="n">
        <v>-60.45</v>
      </c>
      <c r="C56" t="inlineStr">
        <is>
          <t>QE FOODSTORES             MILSONS POINT</t>
        </is>
      </c>
      <c r="D56">
        <f>LEFT(SUBSTITUTE(C56," ",""),15)</f>
        <v/>
      </c>
      <c r="E56">
        <f>_xlfn.XLOOKUP(D56,lookup!A:A,lookup!B:B,"")</f>
        <v/>
      </c>
      <c r="F56" s="4">
        <f>ABS(B56)</f>
        <v/>
      </c>
    </row>
    <row r="57">
      <c r="A57" s="1" t="n">
        <v>45126</v>
      </c>
      <c r="B57" t="n">
        <v>-6.6</v>
      </c>
      <c r="C57" t="inlineStr">
        <is>
          <t>WW METRO/23 BROUGHTON ST  KIRRIBILLI</t>
        </is>
      </c>
      <c r="D57">
        <f>LEFT(SUBSTITUTE(C57," ",""),15)</f>
        <v/>
      </c>
      <c r="E57">
        <f>_xlfn.XLOOKUP(D57,lookup!A:A,lookup!B:B,"")</f>
        <v/>
      </c>
      <c r="F57" s="4">
        <f>ABS(B57)</f>
        <v/>
      </c>
    </row>
    <row r="58">
      <c r="A58" s="1" t="n">
        <v>45127</v>
      </c>
      <c r="B58" t="n">
        <v>-79.94</v>
      </c>
      <c r="C58" t="inlineStr">
        <is>
          <t>COLES 5587                NORTH SYDNEY</t>
        </is>
      </c>
      <c r="D58">
        <f>LEFT(SUBSTITUTE(C58," ",""),15)</f>
        <v/>
      </c>
      <c r="E58">
        <f>_xlfn.XLOOKUP(D58,lookup!A:A,lookup!B:B,"")</f>
        <v/>
      </c>
      <c r="F58" s="4">
        <f>ABS(B58)</f>
        <v/>
      </c>
    </row>
    <row r="59">
      <c r="A59" s="1" t="n">
        <v>45127</v>
      </c>
      <c r="B59" t="n">
        <v>-15.99</v>
      </c>
      <c r="C59" t="inlineStr">
        <is>
          <t>CWH NORTH SYDNEY          NORTH SYDNEY</t>
        </is>
      </c>
      <c r="D59">
        <f>LEFT(SUBSTITUTE(C59," ",""),15)</f>
        <v/>
      </c>
      <c r="E59">
        <f>_xlfn.XLOOKUP(D59,lookup!A:A,lookup!B:B,"")</f>
        <v/>
      </c>
      <c r="F59" s="4">
        <f>ABS(B59)</f>
        <v/>
      </c>
    </row>
    <row r="60">
      <c r="A60" s="1" t="n">
        <v>45127</v>
      </c>
      <c r="B60" t="n">
        <v>-7.99</v>
      </c>
      <c r="C60" t="inlineStr">
        <is>
          <t>CWH NORTH SYDNEY          NORTH SYDNEY</t>
        </is>
      </c>
      <c r="D60">
        <f>LEFT(SUBSTITUTE(C60," ",""),15)</f>
        <v/>
      </c>
      <c r="E60">
        <f>_xlfn.XLOOKUP(D60,lookup!A:A,lookup!B:B,"")</f>
        <v/>
      </c>
      <c r="F60" s="4">
        <f>ABS(B60)</f>
        <v/>
      </c>
    </row>
    <row r="61">
      <c r="A61" s="1" t="n">
        <v>45127</v>
      </c>
      <c r="B61" t="n">
        <v>-15.97</v>
      </c>
      <c r="C61" t="inlineStr">
        <is>
          <t>QE FOODSTORES             MILSONS POINT</t>
        </is>
      </c>
      <c r="D61">
        <f>LEFT(SUBSTITUTE(C61," ",""),15)</f>
        <v/>
      </c>
      <c r="E61">
        <f>_xlfn.XLOOKUP(D61,lookup!A:A,lookup!B:B,"")</f>
        <v/>
      </c>
      <c r="F61" s="4">
        <f>ABS(B61)</f>
        <v/>
      </c>
    </row>
    <row r="62">
      <c r="A62" s="1" t="n">
        <v>45128</v>
      </c>
      <c r="B62" t="n">
        <v>-60</v>
      </c>
      <c r="C62" t="inlineStr">
        <is>
          <t>MY HAIR INTERNATIONL      MILSONS POINT</t>
        </is>
      </c>
      <c r="D62">
        <f>LEFT(SUBSTITUTE(C62," ",""),15)</f>
        <v/>
      </c>
      <c r="E62">
        <f>_xlfn.XLOOKUP(D62,lookup!A:A,lookup!B:B,"")</f>
        <v/>
      </c>
      <c r="F62" s="4">
        <f>ABS(B62)</f>
        <v/>
      </c>
    </row>
    <row r="63">
      <c r="A63" s="1" t="n">
        <v>45131</v>
      </c>
      <c r="B63" t="n">
        <v>-13.66</v>
      </c>
      <c r="C63" t="inlineStr">
        <is>
          <t>COLES 5587                NORTH SYDNEY</t>
        </is>
      </c>
      <c r="D63">
        <f>LEFT(SUBSTITUTE(C63," ",""),15)</f>
        <v/>
      </c>
      <c r="E63">
        <f>_xlfn.XLOOKUP(D63,lookup!A:A,lookup!B:B,"")</f>
        <v/>
      </c>
      <c r="F63" s="4">
        <f>ABS(B63)</f>
        <v/>
      </c>
    </row>
    <row r="64">
      <c r="A64" s="1" t="n">
        <v>45131</v>
      </c>
      <c r="B64" t="n">
        <v>-16.48</v>
      </c>
      <c r="C64" t="inlineStr">
        <is>
          <t>CWH NORTH SYDNEY          NORTH SYDNEY</t>
        </is>
      </c>
      <c r="D64">
        <f>LEFT(SUBSTITUTE(C64," ",""),15)</f>
        <v/>
      </c>
      <c r="E64">
        <f>_xlfn.XLOOKUP(D64,lookup!A:A,lookup!B:B,"")</f>
        <v/>
      </c>
      <c r="F64" s="4">
        <f>ABS(B64)</f>
        <v/>
      </c>
    </row>
    <row r="65">
      <c r="A65" s="1" t="n">
        <v>45131</v>
      </c>
      <c r="B65" t="n">
        <v>5261.1</v>
      </c>
      <c r="C65" t="inlineStr">
        <is>
          <t>EMIRATES    0002358153827 SYDNEY</t>
        </is>
      </c>
      <c r="D65">
        <f>LEFT(SUBSTITUTE(C65," ",""),15)</f>
        <v/>
      </c>
      <c r="E65">
        <f>_xlfn.XLOOKUP(D65,lookup!A:A,lookup!B:B,"")</f>
        <v/>
      </c>
      <c r="F65" s="4">
        <f>ABS(B65)</f>
        <v/>
      </c>
    </row>
    <row r="66">
      <c r="A66" s="1" t="n">
        <v>45131</v>
      </c>
      <c r="B66" t="n">
        <v>5261.1</v>
      </c>
      <c r="C66" t="inlineStr">
        <is>
          <t>EMIRATES    0002358153829 SYDNEY</t>
        </is>
      </c>
      <c r="D66">
        <f>LEFT(SUBSTITUTE(C66," ",""),15)</f>
        <v/>
      </c>
      <c r="E66">
        <f>_xlfn.XLOOKUP(D66,lookup!A:A,lookup!B:B,"")</f>
        <v/>
      </c>
      <c r="F66" s="4">
        <f>ABS(B66)</f>
        <v/>
      </c>
    </row>
    <row r="67">
      <c r="A67" s="1" t="n">
        <v>45131</v>
      </c>
      <c r="B67" t="n">
        <v>-12.4</v>
      </c>
      <c r="C67" t="inlineStr">
        <is>
          <t>Google YouTubePremium     Auckland  12.99  NZD 0.36 AUD</t>
        </is>
      </c>
      <c r="D67">
        <f>LEFT(SUBSTITUTE(C67," ",""),15)</f>
        <v/>
      </c>
      <c r="E67">
        <f>_xlfn.XLOOKUP(D67,lookup!A:A,lookup!B:B,"")</f>
        <v/>
      </c>
      <c r="F67" s="4">
        <f>ABS(B67)</f>
        <v/>
      </c>
    </row>
    <row r="68">
      <c r="A68" s="1" t="n">
        <v>45131</v>
      </c>
      <c r="B68" t="n">
        <v>-80.5</v>
      </c>
      <c r="C68" t="inlineStr">
        <is>
          <t>KIM HAWKINS VESTIBULAR    WILLOUGHBY</t>
        </is>
      </c>
      <c r="D68">
        <f>LEFT(SUBSTITUTE(C68," ",""),15)</f>
        <v/>
      </c>
      <c r="E68">
        <f>_xlfn.XLOOKUP(D68,lookup!A:A,lookup!B:B,"")</f>
        <v/>
      </c>
      <c r="F68" s="4">
        <f>ABS(B68)</f>
        <v/>
      </c>
    </row>
    <row r="69">
      <c r="A69" s="1" t="n">
        <v>45131</v>
      </c>
      <c r="B69" t="n">
        <v>-6.88</v>
      </c>
      <c r="C69" t="inlineStr">
        <is>
          <t>PRICELINE ST LEONARDS     ST LEONARDS</t>
        </is>
      </c>
      <c r="D69">
        <f>LEFT(SUBSTITUTE(C69," ",""),15)</f>
        <v/>
      </c>
      <c r="E69">
        <f>_xlfn.XLOOKUP(D69,lookup!A:A,lookup!B:B,"")</f>
        <v/>
      </c>
      <c r="F69" s="4">
        <f>ABS(B69)</f>
        <v/>
      </c>
    </row>
    <row r="70">
      <c r="A70" s="1" t="n">
        <v>45131</v>
      </c>
      <c r="B70" t="n">
        <v>-23.35</v>
      </c>
      <c r="C70" t="inlineStr">
        <is>
          <t>QE FOODSTORES             MILSONS POINT</t>
        </is>
      </c>
      <c r="D70">
        <f>LEFT(SUBSTITUTE(C70," ",""),15)</f>
        <v/>
      </c>
      <c r="E70">
        <f>_xlfn.XLOOKUP(D70,lookup!A:A,lookup!B:B,"")</f>
        <v/>
      </c>
      <c r="F70" s="4">
        <f>ABS(B70)</f>
        <v/>
      </c>
    </row>
    <row r="71">
      <c r="A71" s="1" t="n">
        <v>45131</v>
      </c>
      <c r="B71" t="n">
        <v>-4.99</v>
      </c>
      <c r="C71" t="inlineStr">
        <is>
          <t>QE FOODSTORES             MILSONS POINT</t>
        </is>
      </c>
      <c r="D71">
        <f>LEFT(SUBSTITUTE(C71," ",""),15)</f>
        <v/>
      </c>
      <c r="E71">
        <f>_xlfn.XLOOKUP(D71,lookup!A:A,lookup!B:B,"")</f>
        <v/>
      </c>
      <c r="F71" s="4">
        <f>ABS(B71)</f>
        <v/>
      </c>
    </row>
    <row r="72">
      <c r="A72" s="1" t="n">
        <v>45131</v>
      </c>
      <c r="B72" t="n">
        <v>-4.55</v>
      </c>
      <c r="C72" t="inlineStr">
        <is>
          <t>SQ *SOULPLATE PTY LTD     Willoughby</t>
        </is>
      </c>
      <c r="D72">
        <f>LEFT(SUBSTITUTE(C72," ",""),15)</f>
        <v/>
      </c>
      <c r="E72">
        <f>_xlfn.XLOOKUP(D72,lookup!A:A,lookup!B:B,"")</f>
        <v/>
      </c>
      <c r="F72" s="4">
        <f>ABS(B72)</f>
        <v/>
      </c>
    </row>
    <row r="73">
      <c r="A73" s="1" t="n">
        <v>45131</v>
      </c>
      <c r="B73" t="n">
        <v>-13.14</v>
      </c>
      <c r="C73" t="inlineStr">
        <is>
          <t>SQ *SOULPLATE PTY LTD     Willoughby</t>
        </is>
      </c>
      <c r="D73">
        <f>LEFT(SUBSTITUTE(C73," ",""),15)</f>
        <v/>
      </c>
      <c r="E73">
        <f>_xlfn.XLOOKUP(D73,lookup!A:A,lookup!B:B,"")</f>
        <v/>
      </c>
      <c r="F73" s="4">
        <f>ABS(B73)</f>
        <v/>
      </c>
    </row>
    <row r="74">
      <c r="A74" s="1" t="n">
        <v>45131</v>
      </c>
      <c r="B74" t="n">
        <v>-55.83</v>
      </c>
      <c r="C74" t="inlineStr">
        <is>
          <t>THE WYATT                 GORDON</t>
        </is>
      </c>
      <c r="D74">
        <f>LEFT(SUBSTITUTE(C74," ",""),15)</f>
        <v/>
      </c>
      <c r="E74">
        <f>_xlfn.XLOOKUP(D74,lookup!A:A,lookup!B:B,"")</f>
        <v/>
      </c>
      <c r="F74" s="4">
        <f>ABS(B74)</f>
        <v/>
      </c>
    </row>
    <row r="75">
      <c r="A75" s="1" t="n">
        <v>45132</v>
      </c>
      <c r="B75" t="n">
        <v>-219.98</v>
      </c>
      <c r="C75" t="inlineStr">
        <is>
          <t>Super Retail Group Ltd    unknown</t>
        </is>
      </c>
      <c r="D75">
        <f>LEFT(SUBSTITUTE(C75," ",""),15)</f>
        <v/>
      </c>
      <c r="E75">
        <f>_xlfn.XLOOKUP(D75,lookup!A:A,lookup!B:B,"")</f>
        <v/>
      </c>
      <c r="F75" s="4">
        <f>ABS(B75)</f>
        <v/>
      </c>
    </row>
    <row r="76">
      <c r="A76" s="1" t="n">
        <v>45133</v>
      </c>
      <c r="B76" t="n">
        <v>-89.47</v>
      </c>
      <c r="C76" t="inlineStr">
        <is>
          <t>CHEMISTWAREHOUSE ONLINE   Preston</t>
        </is>
      </c>
      <c r="D76">
        <f>LEFT(SUBSTITUTE(C76," ",""),15)</f>
        <v/>
      </c>
      <c r="E76">
        <f>_xlfn.XLOOKUP(D76,lookup!A:A,lookup!B:B,"")</f>
        <v/>
      </c>
      <c r="F76" s="4">
        <f>ABS(B76)</f>
        <v/>
      </c>
    </row>
    <row r="77">
      <c r="A77" s="1" t="n">
        <v>45133</v>
      </c>
      <c r="B77" t="n">
        <v>-163</v>
      </c>
      <c r="C77" t="inlineStr">
        <is>
          <t>Clarins                   Rosebery</t>
        </is>
      </c>
      <c r="D77">
        <f>LEFT(SUBSTITUTE(C77," ",""),15)</f>
        <v/>
      </c>
      <c r="E77">
        <f>_xlfn.XLOOKUP(D77,lookup!A:A,lookup!B:B,"")</f>
        <v/>
      </c>
      <c r="F77" s="4">
        <f>ABS(B77)</f>
        <v/>
      </c>
    </row>
    <row r="78">
      <c r="A78" s="1" t="n">
        <v>45133</v>
      </c>
      <c r="B78" t="n">
        <v>-51.67</v>
      </c>
      <c r="C78" t="inlineStr">
        <is>
          <t>QE FOODSTORES             MILSONS POINT</t>
        </is>
      </c>
      <c r="D78">
        <f>LEFT(SUBSTITUTE(C78," ",""),15)</f>
        <v/>
      </c>
      <c r="E78">
        <f>_xlfn.XLOOKUP(D78,lookup!A:A,lookup!B:B,"")</f>
        <v/>
      </c>
      <c r="F78" s="4">
        <f>ABS(B78)</f>
        <v/>
      </c>
    </row>
    <row r="79">
      <c r="A79" s="1" t="n">
        <v>45133</v>
      </c>
      <c r="B79" t="n">
        <v>-49.11</v>
      </c>
      <c r="C79" t="inlineStr">
        <is>
          <t>QE FOODSTORES             MILSONS POINT</t>
        </is>
      </c>
      <c r="D79">
        <f>LEFT(SUBSTITUTE(C79," ",""),15)</f>
        <v/>
      </c>
      <c r="E79">
        <f>_xlfn.XLOOKUP(D79,lookup!A:A,lookup!B:B,"")</f>
        <v/>
      </c>
      <c r="F79" s="4">
        <f>ABS(B79)</f>
        <v/>
      </c>
    </row>
    <row r="80">
      <c r="A80" s="1" t="n">
        <v>45133</v>
      </c>
      <c r="B80" t="n">
        <v>-14.72</v>
      </c>
      <c r="C80" t="inlineStr">
        <is>
          <t>QE FOODSTORES             MILSONS POINT</t>
        </is>
      </c>
      <c r="D80">
        <f>LEFT(SUBSTITUTE(C80," ",""),15)</f>
        <v/>
      </c>
      <c r="E80">
        <f>_xlfn.XLOOKUP(D80,lookup!A:A,lookup!B:B,"")</f>
        <v/>
      </c>
      <c r="F80" s="4">
        <f>ABS(B80)</f>
        <v/>
      </c>
    </row>
    <row r="81">
      <c r="A81" s="1" t="n">
        <v>45133</v>
      </c>
      <c r="B81" t="n">
        <v>-8</v>
      </c>
      <c r="C81" t="inlineStr">
        <is>
          <t>TRANSPORTFORNSW TAP       SYDNEY</t>
        </is>
      </c>
      <c r="D81">
        <f>LEFT(SUBSTITUTE(C81," ",""),15)</f>
        <v/>
      </c>
      <c r="E81">
        <f>_xlfn.XLOOKUP(D81,lookup!A:A,lookup!B:B,"")</f>
        <v/>
      </c>
      <c r="F81" s="4">
        <f>ABS(B81)</f>
        <v/>
      </c>
    </row>
    <row r="82">
      <c r="A82" s="1" t="n">
        <v>45133</v>
      </c>
      <c r="B82" t="n">
        <v>-6.25</v>
      </c>
      <c r="C82" t="inlineStr">
        <is>
          <t>WW METRO/23 BROUGHTON ST  KIRRIBILLI</t>
        </is>
      </c>
      <c r="D82">
        <f>LEFT(SUBSTITUTE(C82," ",""),15)</f>
        <v/>
      </c>
      <c r="E82">
        <f>_xlfn.XLOOKUP(D82,lookup!A:A,lookup!B:B,"")</f>
        <v/>
      </c>
      <c r="F82" s="4">
        <f>ABS(B82)</f>
        <v/>
      </c>
    </row>
    <row r="83">
      <c r="A83" s="1" t="n">
        <v>45134</v>
      </c>
      <c r="B83" t="n">
        <v>-88</v>
      </c>
      <c r="C83" t="inlineStr">
        <is>
          <t>Bulk Nutrients            61362664725</t>
        </is>
      </c>
      <c r="D83">
        <f>LEFT(SUBSTITUTE(C83," ",""),15)</f>
        <v/>
      </c>
      <c r="E83">
        <f>_xlfn.XLOOKUP(D83,lookup!A:A,lookup!B:B,"")</f>
        <v/>
      </c>
      <c r="F83" s="4">
        <f>ABS(B83)</f>
        <v/>
      </c>
    </row>
    <row r="84">
      <c r="A84" s="1" t="n">
        <v>45134</v>
      </c>
      <c r="B84" t="n">
        <v>-419.3</v>
      </c>
      <c r="C84" t="inlineStr">
        <is>
          <t>Fossil Australia Pty L    Sydney</t>
        </is>
      </c>
      <c r="D84">
        <f>LEFT(SUBSTITUTE(C84," ",""),15)</f>
        <v/>
      </c>
      <c r="E84">
        <f>_xlfn.XLOOKUP(D84,lookup!A:A,lookup!B:B,"")</f>
        <v/>
      </c>
      <c r="F84" s="4">
        <f>ABS(B84)</f>
        <v/>
      </c>
    </row>
    <row r="85">
      <c r="A85" s="1" t="n">
        <v>45134</v>
      </c>
      <c r="B85" t="n">
        <v>-11.99</v>
      </c>
      <c r="C85" t="inlineStr">
        <is>
          <t>SPOTIFY                   SYDNEY</t>
        </is>
      </c>
      <c r="D85">
        <f>LEFT(SUBSTITUTE(C85," ",""),15)</f>
        <v/>
      </c>
      <c r="E85">
        <f>_xlfn.XLOOKUP(D85,lookup!A:A,lookup!B:B,"")</f>
        <v/>
      </c>
      <c r="F85" s="4">
        <f>ABS(B85)</f>
        <v/>
      </c>
    </row>
    <row r="86">
      <c r="A86" s="1" t="n">
        <v>45134</v>
      </c>
      <c r="B86" t="n">
        <v>-237.19</v>
      </c>
      <c r="C86" t="inlineStr">
        <is>
          <t>WOOLWORTHS/43-51 GROSVENO NEUTRAL BAY</t>
        </is>
      </c>
      <c r="D86">
        <f>LEFT(SUBSTITUTE(C86," ",""),15)</f>
        <v/>
      </c>
      <c r="E86">
        <f>_xlfn.XLOOKUP(D86,lookup!A:A,lookup!B:B,"")</f>
        <v/>
      </c>
      <c r="F86" s="4">
        <f>ABS(B86)</f>
        <v/>
      </c>
    </row>
    <row r="87">
      <c r="A87" s="1" t="n">
        <v>45135</v>
      </c>
      <c r="B87" t="n">
        <v>-12.82</v>
      </c>
      <c r="C87" t="inlineStr">
        <is>
          <t>AMAZON AU                 SYDNEY SOUTH</t>
        </is>
      </c>
      <c r="D87">
        <f>LEFT(SUBSTITUTE(C87," ",""),15)</f>
        <v/>
      </c>
      <c r="E87">
        <f>_xlfn.XLOOKUP(D87,lookup!A:A,lookup!B:B,"")</f>
        <v/>
      </c>
      <c r="F87" s="4">
        <f>ABS(B87)</f>
        <v/>
      </c>
    </row>
    <row r="88">
      <c r="A88" s="1" t="n">
        <v>45135</v>
      </c>
      <c r="B88" t="n">
        <v>-59</v>
      </c>
      <c r="C88" t="inlineStr">
        <is>
          <t>GRANDE VILLAGE PTY LTD    KIRRIBILLI</t>
        </is>
      </c>
      <c r="D88">
        <f>LEFT(SUBSTITUTE(C88," ",""),15)</f>
        <v/>
      </c>
      <c r="E88">
        <f>_xlfn.XLOOKUP(D88,lookup!A:A,lookup!B:B,"")</f>
        <v/>
      </c>
      <c r="F88" s="4">
        <f>ABS(B88)</f>
        <v/>
      </c>
    </row>
    <row r="89">
      <c r="A89" s="1" t="n">
        <v>45135</v>
      </c>
      <c r="B89" t="n">
        <v>-62.21</v>
      </c>
      <c r="C89" t="inlineStr">
        <is>
          <t>QE FOODSTORES             MILSONS POINT</t>
        </is>
      </c>
      <c r="D89">
        <f>LEFT(SUBSTITUTE(C89," ",""),15)</f>
        <v/>
      </c>
      <c r="E89">
        <f>_xlfn.XLOOKUP(D89,lookup!A:A,lookup!B:B,"")</f>
        <v/>
      </c>
      <c r="F89" s="4">
        <f>ABS(B89)</f>
        <v/>
      </c>
    </row>
    <row r="90">
      <c r="A90" s="1" t="n">
        <v>45138</v>
      </c>
      <c r="B90" t="n">
        <v>-21.75</v>
      </c>
      <c r="C90" t="inlineStr">
        <is>
          <t>AMAZON AU                 SYDNEY SOUTH</t>
        </is>
      </c>
      <c r="D90">
        <f>LEFT(SUBSTITUTE(C90," ",""),15)</f>
        <v/>
      </c>
      <c r="E90">
        <f>_xlfn.XLOOKUP(D90,lookup!A:A,lookup!B:B,"")</f>
        <v/>
      </c>
      <c r="F90" s="4">
        <f>ABS(B90)</f>
        <v/>
      </c>
    </row>
    <row r="91">
      <c r="A91" s="1" t="n">
        <v>45138</v>
      </c>
      <c r="B91" t="n">
        <v>-52.5</v>
      </c>
      <c r="C91" t="inlineStr">
        <is>
          <t>KIM HAWKINS VESTIBULAR    WILLOUGHBY</t>
        </is>
      </c>
      <c r="D91">
        <f>LEFT(SUBSTITUTE(C91," ",""),15)</f>
        <v/>
      </c>
      <c r="E91">
        <f>_xlfn.XLOOKUP(D91,lookup!A:A,lookup!B:B,"")</f>
        <v/>
      </c>
      <c r="F91" s="4">
        <f>ABS(B91)</f>
        <v/>
      </c>
    </row>
    <row r="92">
      <c r="A92" s="1" t="n">
        <v>45138</v>
      </c>
      <c r="B92" t="n">
        <v>-37.98</v>
      </c>
      <c r="C92" t="inlineStr">
        <is>
          <t>MilsonsPoint Pharmacy     Milsons Point</t>
        </is>
      </c>
      <c r="D92">
        <f>LEFT(SUBSTITUTE(C92," ",""),15)</f>
        <v/>
      </c>
      <c r="E92">
        <f>_xlfn.XLOOKUP(D92,lookup!A:A,lookup!B:B,"")</f>
        <v/>
      </c>
      <c r="F92" s="4">
        <f>ABS(B92)</f>
        <v/>
      </c>
    </row>
    <row r="93">
      <c r="A93" s="1" t="n">
        <v>45138</v>
      </c>
      <c r="B93" t="n">
        <v>-60</v>
      </c>
      <c r="C93" t="inlineStr">
        <is>
          <t>MY HAIR INTERNATIONL      MILSONS POINT</t>
        </is>
      </c>
      <c r="D93">
        <f>LEFT(SUBSTITUTE(C93," ",""),15)</f>
        <v/>
      </c>
      <c r="E93">
        <f>_xlfn.XLOOKUP(D93,lookup!A:A,lookup!B:B,"")</f>
        <v/>
      </c>
      <c r="F93" s="4">
        <f>ABS(B93)</f>
        <v/>
      </c>
    </row>
    <row r="94">
      <c r="A94" s="1" t="n">
        <v>45138</v>
      </c>
      <c r="B94" t="n">
        <v>-125.4</v>
      </c>
      <c r="C94" t="inlineStr">
        <is>
          <t>Nespresso Australia       Sydney</t>
        </is>
      </c>
      <c r="D94">
        <f>LEFT(SUBSTITUTE(C94," ",""),15)</f>
        <v/>
      </c>
      <c r="E94">
        <f>_xlfn.XLOOKUP(D94,lookup!A:A,lookup!B:B,"")</f>
        <v/>
      </c>
      <c r="F94" s="4">
        <f>ABS(B94)</f>
        <v/>
      </c>
    </row>
    <row r="95">
      <c r="A95" s="1" t="n">
        <v>45138</v>
      </c>
      <c r="B95" t="n">
        <v>-12</v>
      </c>
      <c r="C95" t="inlineStr">
        <is>
          <t>QE FOODSTORES             MILSONS POINT</t>
        </is>
      </c>
      <c r="D95">
        <f>LEFT(SUBSTITUTE(C95," ",""),15)</f>
        <v/>
      </c>
      <c r="E95">
        <f>_xlfn.XLOOKUP(D95,lookup!A:A,lookup!B:B,"")</f>
        <v/>
      </c>
      <c r="F95" s="4">
        <f>ABS(B95)</f>
        <v/>
      </c>
    </row>
    <row r="96">
      <c r="A96" s="1" t="n">
        <v>45138</v>
      </c>
      <c r="B96" t="n">
        <v>-21.47</v>
      </c>
      <c r="C96" t="inlineStr">
        <is>
          <t>QE FOODSTORES             MILSONS POINT</t>
        </is>
      </c>
      <c r="D96">
        <f>LEFT(SUBSTITUTE(C96," ",""),15)</f>
        <v/>
      </c>
      <c r="E96">
        <f>_xlfn.XLOOKUP(D96,lookup!A:A,lookup!B:B,"")</f>
        <v/>
      </c>
      <c r="F96" s="4">
        <f>ABS(B96)</f>
        <v/>
      </c>
    </row>
    <row r="97">
      <c r="A97" s="1" t="n">
        <v>45138</v>
      </c>
      <c r="B97" t="n">
        <v>-4.55</v>
      </c>
      <c r="C97" t="inlineStr">
        <is>
          <t>SQ *SOULPLATE PTY LTD     Willoughby</t>
        </is>
      </c>
      <c r="D97">
        <f>LEFT(SUBSTITUTE(C97," ",""),15)</f>
        <v/>
      </c>
      <c r="E97">
        <f>_xlfn.XLOOKUP(D97,lookup!A:A,lookup!B:B,"")</f>
        <v/>
      </c>
      <c r="F97" s="4">
        <f>ABS(B97)</f>
        <v/>
      </c>
    </row>
    <row r="98">
      <c r="A98" s="1" t="n">
        <v>45138</v>
      </c>
      <c r="B98" t="n">
        <v>-54</v>
      </c>
      <c r="C98" t="inlineStr">
        <is>
          <t>ZLR*Small Bar Crows Nes   Crows Nest</t>
        </is>
      </c>
      <c r="D98">
        <f>LEFT(SUBSTITUTE(C98," ",""),15)</f>
        <v/>
      </c>
      <c r="E98">
        <f>_xlfn.XLOOKUP(D98,lookup!A:A,lookup!B:B,"")</f>
        <v/>
      </c>
      <c r="F98" s="4">
        <f>ABS(B98)</f>
        <v/>
      </c>
    </row>
    <row r="99">
      <c r="A99" s="1" t="n">
        <v>45140</v>
      </c>
      <c r="B99" t="n">
        <v>-3.45</v>
      </c>
      <c r="C99" t="inlineStr">
        <is>
          <t>IGA LOCAL GROCER CENTR    MILSONS POINT</t>
        </is>
      </c>
      <c r="D99">
        <f>LEFT(SUBSTITUTE(C99," ",""),15)</f>
        <v/>
      </c>
      <c r="E99">
        <f>_xlfn.XLOOKUP(D99,lookup!A:A,lookup!B:B,"")</f>
        <v/>
      </c>
      <c r="F99" s="4">
        <f>ABS(B99)</f>
        <v/>
      </c>
    </row>
    <row r="100">
      <c r="A100" s="1" t="n">
        <v>45140</v>
      </c>
      <c r="B100" t="n">
        <v>-25</v>
      </c>
      <c r="C100" t="inlineStr">
        <is>
          <t>LE PONT MILSONS PT        MILSONS POINT</t>
        </is>
      </c>
      <c r="D100">
        <f>LEFT(SUBSTITUTE(C100," ",""),15)</f>
        <v/>
      </c>
      <c r="E100">
        <f>_xlfn.XLOOKUP(D100,lookup!A:A,lookup!B:B,"")</f>
        <v/>
      </c>
      <c r="F100" s="4">
        <f>ABS(B100)</f>
        <v/>
      </c>
    </row>
    <row r="101">
      <c r="A101" s="1" t="n">
        <v>45140</v>
      </c>
      <c r="B101" t="n">
        <v>-9.99</v>
      </c>
      <c r="C101" t="inlineStr">
        <is>
          <t>QE FOODSTORES             MILSONS POINT</t>
        </is>
      </c>
      <c r="D101">
        <f>LEFT(SUBSTITUTE(C101," ",""),15)</f>
        <v/>
      </c>
      <c r="E101">
        <f>_xlfn.XLOOKUP(D101,lookup!A:A,lookup!B:B,"")</f>
        <v/>
      </c>
      <c r="F101" s="4">
        <f>ABS(B101)</f>
        <v/>
      </c>
    </row>
    <row r="102">
      <c r="A102" s="1" t="n">
        <v>45140</v>
      </c>
      <c r="B102" t="n">
        <v>-41.51</v>
      </c>
      <c r="C102" t="inlineStr">
        <is>
          <t>QE FOODSTORES             MILSONS POINT</t>
        </is>
      </c>
      <c r="D102">
        <f>LEFT(SUBSTITUTE(C102," ",""),15)</f>
        <v/>
      </c>
      <c r="E102">
        <f>_xlfn.XLOOKUP(D102,lookup!A:A,lookup!B:B,"")</f>
        <v/>
      </c>
      <c r="F102" s="4">
        <f>ABS(B102)</f>
        <v/>
      </c>
    </row>
    <row r="103">
      <c r="A103" s="1" t="n">
        <v>45140</v>
      </c>
      <c r="B103" t="n">
        <v>-19.26</v>
      </c>
      <c r="C103" t="inlineStr">
        <is>
          <t>QE FOODSTORES             MILSONS POINT</t>
        </is>
      </c>
      <c r="D103">
        <f>LEFT(SUBSTITUTE(C103," ",""),15)</f>
        <v/>
      </c>
      <c r="E103">
        <f>_xlfn.XLOOKUP(D103,lookup!A:A,lookup!B:B,"")</f>
        <v/>
      </c>
      <c r="F103" s="4">
        <f>ABS(B103)</f>
        <v/>
      </c>
    </row>
    <row r="104">
      <c r="A104" s="1" t="n">
        <v>45140</v>
      </c>
      <c r="B104" t="n">
        <v>-20.47</v>
      </c>
      <c r="C104" t="inlineStr">
        <is>
          <t>QE FOODSTORES             MILSONS POINT</t>
        </is>
      </c>
      <c r="D104">
        <f>LEFT(SUBSTITUTE(C104," ",""),15)</f>
        <v/>
      </c>
      <c r="E104">
        <f>_xlfn.XLOOKUP(D104,lookup!A:A,lookup!B:B,"")</f>
        <v/>
      </c>
      <c r="F104" s="4">
        <f>ABS(B104)</f>
        <v/>
      </c>
    </row>
    <row r="105">
      <c r="A105" s="1" t="n">
        <v>45140</v>
      </c>
      <c r="B105" t="n">
        <v>-31.95</v>
      </c>
      <c r="C105" t="inlineStr">
        <is>
          <t>QE FOODSTORES             MILSONS POINT</t>
        </is>
      </c>
      <c r="D105">
        <f>LEFT(SUBSTITUTE(C105," ",""),15)</f>
        <v/>
      </c>
      <c r="E105">
        <f>_xlfn.XLOOKUP(D105,lookup!A:A,lookup!B:B,"")</f>
        <v/>
      </c>
      <c r="F105" s="4">
        <f>ABS(B105)</f>
        <v/>
      </c>
    </row>
    <row r="106">
      <c r="A106" s="1" t="n">
        <v>45141</v>
      </c>
      <c r="B106" t="n">
        <v>-39.36</v>
      </c>
      <c r="C106" t="inlineStr">
        <is>
          <t>QE FOODSTORES             MILSONS POINT</t>
        </is>
      </c>
      <c r="D106">
        <f>LEFT(SUBSTITUTE(C106," ",""),15)</f>
        <v/>
      </c>
      <c r="E106">
        <f>_xlfn.XLOOKUP(D106,lookup!A:A,lookup!B:B,"")</f>
        <v/>
      </c>
      <c r="F106" s="4">
        <f>ABS(B106)</f>
        <v/>
      </c>
    </row>
    <row r="107">
      <c r="A107" s="1" t="n">
        <v>45141</v>
      </c>
      <c r="B107" t="n">
        <v>-233.31</v>
      </c>
      <c r="C107" t="inlineStr">
        <is>
          <t>RED ENERGY                CREMORNE</t>
        </is>
      </c>
      <c r="D107">
        <f>LEFT(SUBSTITUTE(C107," ",""),15)</f>
        <v/>
      </c>
      <c r="E107">
        <f>_xlfn.XLOOKUP(D107,lookup!A:A,lookup!B:B,"")</f>
        <v/>
      </c>
      <c r="F107" s="4">
        <f>ABS(B107)</f>
        <v/>
      </c>
    </row>
    <row r="108">
      <c r="A108" s="1" t="n">
        <v>45141</v>
      </c>
      <c r="B108" t="n">
        <v>-19.1</v>
      </c>
      <c r="C108" t="inlineStr">
        <is>
          <t>WW METRO/23 BROUGHTON ST  KIRRIBILLI</t>
        </is>
      </c>
      <c r="D108">
        <f>LEFT(SUBSTITUTE(C108," ",""),15)</f>
        <v/>
      </c>
      <c r="E108">
        <f>_xlfn.XLOOKUP(D108,lookup!A:A,lookup!B:B,"")</f>
        <v/>
      </c>
      <c r="F108" s="4">
        <f>ABS(B108)</f>
        <v/>
      </c>
    </row>
    <row r="109">
      <c r="A109" s="1" t="n">
        <v>45142</v>
      </c>
      <c r="B109" t="n">
        <v>-14.99</v>
      </c>
      <c r="C109" t="inlineStr">
        <is>
          <t>Amazon Digital Svcs. AU   MELBOURNE</t>
        </is>
      </c>
      <c r="D109">
        <f>LEFT(SUBSTITUTE(C109," ",""),15)</f>
        <v/>
      </c>
      <c r="E109">
        <f>_xlfn.XLOOKUP(D109,lookup!A:A,lookup!B:B,"")</f>
        <v/>
      </c>
      <c r="F109" s="4">
        <f>ABS(B109)</f>
        <v/>
      </c>
    </row>
    <row r="110">
      <c r="A110" s="1" t="n">
        <v>45145</v>
      </c>
      <c r="B110" t="n">
        <v>-192.97</v>
      </c>
      <c r="C110" t="inlineStr">
        <is>
          <t>COLES 5587                NORTH SYDNEY</t>
        </is>
      </c>
      <c r="D110">
        <f>LEFT(SUBSTITUTE(C110," ",""),15)</f>
        <v/>
      </c>
      <c r="E110">
        <f>_xlfn.XLOOKUP(D110,lookup!A:A,lookup!B:B,"")</f>
        <v/>
      </c>
      <c r="F110" s="4">
        <f>ABS(B110)</f>
        <v/>
      </c>
    </row>
    <row r="111">
      <c r="A111" s="1" t="n">
        <v>45145</v>
      </c>
      <c r="B111" t="n">
        <v>-103.1</v>
      </c>
      <c r="C111" t="inlineStr">
        <is>
          <t>COLES 5587                NORTH SYDNEY</t>
        </is>
      </c>
      <c r="D111">
        <f>LEFT(SUBSTITUTE(C111," ",""),15)</f>
        <v/>
      </c>
      <c r="E111">
        <f>_xlfn.XLOOKUP(D111,lookup!A:A,lookup!B:B,"")</f>
        <v/>
      </c>
      <c r="F111" s="4">
        <f>ABS(B111)</f>
        <v/>
      </c>
    </row>
    <row r="112">
      <c r="A112" s="1" t="n">
        <v>45145</v>
      </c>
      <c r="B112" t="n">
        <v>-41.48</v>
      </c>
      <c r="C112" t="inlineStr">
        <is>
          <t>CWH NORTH SYDNEY          NORTH SYDNEY</t>
        </is>
      </c>
      <c r="D112">
        <f>LEFT(SUBSTITUTE(C112," ",""),15)</f>
        <v/>
      </c>
      <c r="E112">
        <f>_xlfn.XLOOKUP(D112,lookup!A:A,lookup!B:B,"")</f>
        <v/>
      </c>
      <c r="F112" s="4">
        <f>ABS(B112)</f>
        <v/>
      </c>
    </row>
    <row r="113">
      <c r="A113" s="1" t="n">
        <v>45145</v>
      </c>
      <c r="B113" t="n">
        <v>-11.99</v>
      </c>
      <c r="C113" t="inlineStr">
        <is>
          <t>IGA LOCAL GROCER CENTR    MILSONS POINT</t>
        </is>
      </c>
      <c r="D113">
        <f>LEFT(SUBSTITUTE(C113," ",""),15)</f>
        <v/>
      </c>
      <c r="E113">
        <f>_xlfn.XLOOKUP(D113,lookup!A:A,lookup!B:B,"")</f>
        <v/>
      </c>
      <c r="F113" s="4">
        <f>ABS(B113)</f>
        <v/>
      </c>
    </row>
    <row r="114">
      <c r="A114" s="1" t="n">
        <v>45145</v>
      </c>
      <c r="B114" t="n">
        <v>-21.94</v>
      </c>
      <c r="C114" t="inlineStr">
        <is>
          <t>QE FOODSTORES             MILSONS POINT</t>
        </is>
      </c>
      <c r="D114">
        <f>LEFT(SUBSTITUTE(C114," ",""),15)</f>
        <v/>
      </c>
      <c r="E114">
        <f>_xlfn.XLOOKUP(D114,lookup!A:A,lookup!B:B,"")</f>
        <v/>
      </c>
      <c r="F114" s="4">
        <f>ABS(B114)</f>
        <v/>
      </c>
    </row>
    <row r="115">
      <c r="A115" s="1" t="n">
        <v>45146</v>
      </c>
      <c r="B115" t="n">
        <v>-40</v>
      </c>
      <c r="C115" t="inlineStr">
        <is>
          <t>BWS LIQUOR/CNR BROUGHTON  KIRRIBILLI</t>
        </is>
      </c>
      <c r="D115">
        <f>LEFT(SUBSTITUTE(C115," ",""),15)</f>
        <v/>
      </c>
      <c r="E115">
        <f>_xlfn.XLOOKUP(D115,lookup!A:A,lookup!B:B,"")</f>
        <v/>
      </c>
      <c r="F115" s="4">
        <f>ABS(B115)</f>
        <v/>
      </c>
    </row>
    <row r="116">
      <c r="A116" s="1" t="n">
        <v>45147</v>
      </c>
      <c r="B116" t="n">
        <v>-4.27</v>
      </c>
      <c r="C116" t="inlineStr">
        <is>
          <t>AMAZON AU                 SYDNEY SOUTH</t>
        </is>
      </c>
      <c r="D116">
        <f>LEFT(SUBSTITUTE(C116," ",""),15)</f>
        <v/>
      </c>
      <c r="E116">
        <f>_xlfn.XLOOKUP(D116,lookup!A:A,lookup!B:B,"")</f>
        <v/>
      </c>
      <c r="F116" s="4">
        <f>ABS(B116)</f>
        <v/>
      </c>
    </row>
    <row r="117">
      <c r="A117" s="1" t="n">
        <v>45147</v>
      </c>
      <c r="B117" t="n">
        <v>-10.21</v>
      </c>
      <c r="C117" t="inlineStr">
        <is>
          <t>AMAZON AU                 SYDNEY SOUTH</t>
        </is>
      </c>
      <c r="D117">
        <f>LEFT(SUBSTITUTE(C117," ",""),15)</f>
        <v/>
      </c>
      <c r="E117">
        <f>_xlfn.XLOOKUP(D117,lookup!A:A,lookup!B:B,"")</f>
        <v/>
      </c>
      <c r="F117" s="4">
        <f>ABS(B117)</f>
        <v/>
      </c>
    </row>
    <row r="118">
      <c r="A118" s="1" t="n">
        <v>45147</v>
      </c>
      <c r="B118" t="n">
        <v>-6.07</v>
      </c>
      <c r="C118" t="inlineStr">
        <is>
          <t>AMAZON AU                 SYDNEY SOUTH</t>
        </is>
      </c>
      <c r="D118">
        <f>LEFT(SUBSTITUTE(C118," ",""),15)</f>
        <v/>
      </c>
      <c r="E118">
        <f>_xlfn.XLOOKUP(D118,lookup!A:A,lookup!B:B,"")</f>
        <v/>
      </c>
      <c r="F118" s="4">
        <f>ABS(B118)</f>
        <v/>
      </c>
    </row>
    <row r="119">
      <c r="A119" s="1" t="n">
        <v>45147</v>
      </c>
      <c r="B119" t="n">
        <v>-210</v>
      </c>
      <c r="C119" t="inlineStr">
        <is>
          <t>CATHERINE ELIZABETH EB    CHATSWOOD</t>
        </is>
      </c>
      <c r="D119">
        <f>LEFT(SUBSTITUTE(C119," ",""),15)</f>
        <v/>
      </c>
      <c r="E119">
        <f>_xlfn.XLOOKUP(D119,lookup!A:A,lookup!B:B,"")</f>
        <v/>
      </c>
      <c r="F119" s="4">
        <f>ABS(B119)</f>
        <v/>
      </c>
    </row>
    <row r="120">
      <c r="A120" s="1" t="n">
        <v>45147</v>
      </c>
      <c r="B120" t="n">
        <v>-12.35</v>
      </c>
      <c r="C120" t="inlineStr">
        <is>
          <t>IGA LOCAL GROCER CENTR    MILSONS POINT</t>
        </is>
      </c>
      <c r="D120">
        <f>LEFT(SUBSTITUTE(C120," ",""),15)</f>
        <v/>
      </c>
      <c r="E120">
        <f>_xlfn.XLOOKUP(D120,lookup!A:A,lookup!B:B,"")</f>
        <v/>
      </c>
      <c r="F120" s="4">
        <f>ABS(B120)</f>
        <v/>
      </c>
    </row>
    <row r="121">
      <c r="A121" s="1" t="n">
        <v>45147</v>
      </c>
      <c r="B121" t="n">
        <v>-60</v>
      </c>
      <c r="C121" t="inlineStr">
        <is>
          <t>MY HAIR INTERNATIONL      MILSONS POINT</t>
        </is>
      </c>
      <c r="D121">
        <f>LEFT(SUBSTITUTE(C121," ",""),15)</f>
        <v/>
      </c>
      <c r="E121">
        <f>_xlfn.XLOOKUP(D121,lookup!A:A,lookup!B:B,"")</f>
        <v/>
      </c>
      <c r="F121" s="4">
        <f>ABS(B121)</f>
        <v/>
      </c>
    </row>
    <row r="122">
      <c r="A122" s="1" t="n">
        <v>45147</v>
      </c>
      <c r="B122" t="n">
        <v>-19.47</v>
      </c>
      <c r="C122" t="inlineStr">
        <is>
          <t>QE FOODSTORES             MILSONS POINT</t>
        </is>
      </c>
      <c r="D122">
        <f>LEFT(SUBSTITUTE(C122," ",""),15)</f>
        <v/>
      </c>
      <c r="E122">
        <f>_xlfn.XLOOKUP(D122,lookup!A:A,lookup!B:B,"")</f>
        <v/>
      </c>
      <c r="F122" s="4">
        <f>ABS(B122)</f>
        <v/>
      </c>
    </row>
    <row r="123">
      <c r="A123" s="1" t="n">
        <v>45148</v>
      </c>
      <c r="B123" t="n">
        <v>-10.49</v>
      </c>
      <c r="C123" t="inlineStr">
        <is>
          <t>CWH NORTH SYDNEY          NORTH SYDNEY</t>
        </is>
      </c>
      <c r="D123">
        <f>LEFT(SUBSTITUTE(C123," ",""),15)</f>
        <v/>
      </c>
      <c r="E123">
        <f>_xlfn.XLOOKUP(D123,lookup!A:A,lookup!B:B,"")</f>
        <v/>
      </c>
      <c r="F123" s="4">
        <f>ABS(B123)</f>
        <v/>
      </c>
    </row>
    <row r="124">
      <c r="A124" s="1" t="n">
        <v>45148</v>
      </c>
      <c r="B124" t="n">
        <v>-53.33</v>
      </c>
      <c r="C124" t="inlineStr">
        <is>
          <t>KIRRIBILLI KITCHEN        KIRRIBILLI</t>
        </is>
      </c>
      <c r="D124">
        <f>LEFT(SUBSTITUTE(C124," ",""),15)</f>
        <v/>
      </c>
      <c r="E124">
        <f>_xlfn.XLOOKUP(D124,lookup!A:A,lookup!B:B,"")</f>
        <v/>
      </c>
      <c r="F124" s="4">
        <f>ABS(B124)</f>
        <v/>
      </c>
    </row>
    <row r="125">
      <c r="A125" s="1" t="n">
        <v>45148</v>
      </c>
      <c r="B125" t="n">
        <v>-60</v>
      </c>
      <c r="C125" t="inlineStr">
        <is>
          <t>TRANSPORTFORNSW OPAL      CHIPPENDALE</t>
        </is>
      </c>
      <c r="D125">
        <f>LEFT(SUBSTITUTE(C125," ",""),15)</f>
        <v/>
      </c>
      <c r="E125">
        <f>_xlfn.XLOOKUP(D125,lookup!A:A,lookup!B:B,"")</f>
        <v/>
      </c>
      <c r="F125" s="4">
        <f>ABS(B125)</f>
        <v/>
      </c>
    </row>
    <row r="126">
      <c r="A126" s="1" t="n">
        <v>45149</v>
      </c>
      <c r="B126" t="n">
        <v>-41.98</v>
      </c>
      <c r="C126" t="inlineStr">
        <is>
          <t>QE FOODSTORES             MILSONS POINT</t>
        </is>
      </c>
      <c r="D126">
        <f>LEFT(SUBSTITUTE(C126," ",""),15)</f>
        <v/>
      </c>
      <c r="E126">
        <f>_xlfn.XLOOKUP(D126,lookup!A:A,lookup!B:B,"")</f>
        <v/>
      </c>
      <c r="F126" s="4">
        <f>ABS(B126)</f>
        <v/>
      </c>
    </row>
    <row r="127">
      <c r="A127" s="1" t="n">
        <v>45152</v>
      </c>
      <c r="B127" t="n">
        <v>-5.08</v>
      </c>
      <c r="C127" t="inlineStr">
        <is>
          <t>Beast&amp;Co                  Surry Hills</t>
        </is>
      </c>
      <c r="D127">
        <f>LEFT(SUBSTITUTE(C127," ",""),15)</f>
        <v/>
      </c>
      <c r="E127">
        <f>_xlfn.XLOOKUP(D127,lookup!A:A,lookup!B:B,"")</f>
        <v/>
      </c>
      <c r="F127" s="4">
        <f>ABS(B127)</f>
        <v/>
      </c>
    </row>
    <row r="128">
      <c r="A128" s="1" t="n">
        <v>45152</v>
      </c>
      <c r="B128" t="n">
        <v>-5.08</v>
      </c>
      <c r="C128" t="inlineStr">
        <is>
          <t>Beast&amp;Co                  Surry Hills</t>
        </is>
      </c>
      <c r="D128">
        <f>LEFT(SUBSTITUTE(C128," ",""),15)</f>
        <v/>
      </c>
      <c r="E128">
        <f>_xlfn.XLOOKUP(D128,lookup!A:A,lookup!B:B,"")</f>
        <v/>
      </c>
      <c r="F128" s="4">
        <f>ABS(B128)</f>
        <v/>
      </c>
    </row>
    <row r="129">
      <c r="A129" s="1" t="n">
        <v>45152</v>
      </c>
      <c r="B129" t="n">
        <v>-197.6</v>
      </c>
      <c r="C129" t="inlineStr">
        <is>
          <t>Clarins                   Rosebery</t>
        </is>
      </c>
      <c r="D129">
        <f>LEFT(SUBSTITUTE(C129," ",""),15)</f>
        <v/>
      </c>
      <c r="E129">
        <f>_xlfn.XLOOKUP(D129,lookup!A:A,lookup!B:B,"")</f>
        <v/>
      </c>
      <c r="F129" s="4">
        <f>ABS(B129)</f>
        <v/>
      </c>
    </row>
    <row r="130">
      <c r="A130" s="1" t="n">
        <v>45152</v>
      </c>
      <c r="B130" t="n">
        <v>-20.5</v>
      </c>
      <c r="C130" t="inlineStr">
        <is>
          <t>COLES 5587                NORTH SYDNEY</t>
        </is>
      </c>
      <c r="D130">
        <f>LEFT(SUBSTITUTE(C130," ",""),15)</f>
        <v/>
      </c>
      <c r="E130">
        <f>_xlfn.XLOOKUP(D130,lookup!A:A,lookup!B:B,"")</f>
        <v/>
      </c>
      <c r="F130" s="4">
        <f>ABS(B130)</f>
        <v/>
      </c>
    </row>
    <row r="131">
      <c r="A131" s="1" t="n">
        <v>45152</v>
      </c>
      <c r="B131" t="n">
        <v>-14.78</v>
      </c>
      <c r="C131" t="inlineStr">
        <is>
          <t>CWH NORTH SYDNEY          NORTH SYDNEY</t>
        </is>
      </c>
      <c r="D131">
        <f>LEFT(SUBSTITUTE(C131," ",""),15)</f>
        <v/>
      </c>
      <c r="E131">
        <f>_xlfn.XLOOKUP(D131,lookup!A:A,lookup!B:B,"")</f>
        <v/>
      </c>
      <c r="F131" s="4">
        <f>ABS(B131)</f>
        <v/>
      </c>
    </row>
    <row r="132">
      <c r="A132" s="1" t="n">
        <v>45152</v>
      </c>
      <c r="B132" t="n">
        <v>-141.2</v>
      </c>
      <c r="C132" t="inlineStr">
        <is>
          <t>Milsons Point Medical     Milsons Point</t>
        </is>
      </c>
      <c r="D132">
        <f>LEFT(SUBSTITUTE(C132," ",""),15)</f>
        <v/>
      </c>
      <c r="E132">
        <f>_xlfn.XLOOKUP(D132,lookup!A:A,lookup!B:B,"")</f>
        <v/>
      </c>
      <c r="F132" s="4">
        <f>ABS(B132)</f>
        <v/>
      </c>
    </row>
    <row r="133">
      <c r="A133" s="1" t="n">
        <v>45152</v>
      </c>
      <c r="B133" t="n">
        <v>3806.79</v>
      </c>
      <c r="C133" t="inlineStr">
        <is>
          <t>PAYMENT - THANKYOU</t>
        </is>
      </c>
      <c r="D133">
        <f>LEFT(SUBSTITUTE(C133," ",""),15)</f>
        <v/>
      </c>
      <c r="E133">
        <f>_xlfn.XLOOKUP(D133,lookup!A:A,lookup!B:B,"")</f>
        <v/>
      </c>
      <c r="F133" s="4">
        <f>ABS(B133)</f>
        <v/>
      </c>
    </row>
    <row r="134">
      <c r="A134" s="1" t="n">
        <v>45152</v>
      </c>
      <c r="B134" t="n">
        <v>-77.53</v>
      </c>
      <c r="C134" t="inlineStr">
        <is>
          <t>QE FOODSTORES             MILSONS POINT</t>
        </is>
      </c>
      <c r="D134">
        <f>LEFT(SUBSTITUTE(C134," ",""),15)</f>
        <v/>
      </c>
      <c r="E134">
        <f>_xlfn.XLOOKUP(D134,lookup!A:A,lookup!B:B,"")</f>
        <v/>
      </c>
      <c r="F134" s="4">
        <f>ABS(B134)</f>
        <v/>
      </c>
    </row>
    <row r="135">
      <c r="A135" s="1" t="n">
        <v>45152</v>
      </c>
      <c r="B135" t="n">
        <v>-1140.09</v>
      </c>
      <c r="C135" t="inlineStr">
        <is>
          <t>RED ENERGY                CREMORNE</t>
        </is>
      </c>
      <c r="D135">
        <f>LEFT(SUBSTITUTE(C135," ",""),15)</f>
        <v/>
      </c>
      <c r="E135">
        <f>_xlfn.XLOOKUP(D135,lookup!A:A,lookup!B:B,"")</f>
        <v/>
      </c>
      <c r="F135" s="4">
        <f>ABS(B135)</f>
        <v/>
      </c>
    </row>
    <row r="136">
      <c r="A136" s="1" t="n">
        <v>45153</v>
      </c>
      <c r="B136" t="n">
        <v>-6.01</v>
      </c>
      <c r="C136" t="inlineStr">
        <is>
          <t>ALDI STORES - NORTH SY    NORTH SYDNEY</t>
        </is>
      </c>
      <c r="D136">
        <f>LEFT(SUBSTITUTE(C136," ",""),15)</f>
        <v/>
      </c>
      <c r="E136">
        <f>_xlfn.XLOOKUP(D136,lookup!A:A,lookup!B:B,"")</f>
        <v/>
      </c>
      <c r="F136" s="4">
        <f>ABS(B136)</f>
        <v/>
      </c>
    </row>
    <row r="137">
      <c r="A137" s="1" t="n">
        <v>45153</v>
      </c>
      <c r="B137" t="n">
        <v>-117.49</v>
      </c>
      <c r="C137" t="inlineStr">
        <is>
          <t>COLES 5587                NORTH SYDNEY</t>
        </is>
      </c>
      <c r="D137">
        <f>LEFT(SUBSTITUTE(C137," ",""),15)</f>
        <v/>
      </c>
      <c r="E137">
        <f>_xlfn.XLOOKUP(D137,lookup!A:A,lookup!B:B,"")</f>
        <v/>
      </c>
      <c r="F137" s="4">
        <f>ABS(B137)</f>
        <v/>
      </c>
    </row>
    <row r="138">
      <c r="A138" s="1" t="n">
        <v>45153</v>
      </c>
      <c r="B138" t="n">
        <v>-22.99</v>
      </c>
      <c r="C138" t="inlineStr">
        <is>
          <t>Netflix.com               Netflix.com</t>
        </is>
      </c>
      <c r="D138">
        <f>LEFT(SUBSTITUTE(C138," ",""),15)</f>
        <v/>
      </c>
      <c r="E138">
        <f>_xlfn.XLOOKUP(D138,lookup!A:A,lookup!B:B,"")</f>
        <v/>
      </c>
      <c r="F138" s="4">
        <f>ABS(B138)</f>
        <v/>
      </c>
    </row>
    <row r="139">
      <c r="A139" s="1" t="n">
        <v>45153</v>
      </c>
      <c r="B139" t="n">
        <v>-79</v>
      </c>
      <c r="C139" t="inlineStr">
        <is>
          <t>OPTUS BILLING AUTOPAY     MACQUARIE PAR</t>
        </is>
      </c>
      <c r="D139">
        <f>LEFT(SUBSTITUTE(C139," ",""),15)</f>
        <v/>
      </c>
      <c r="E139">
        <f>_xlfn.XLOOKUP(D139,lookup!A:A,lookup!B:B,"")</f>
        <v/>
      </c>
      <c r="F139" s="4">
        <f>ABS(B139)</f>
        <v/>
      </c>
    </row>
    <row r="140">
      <c r="A140" s="1" t="n">
        <v>45153</v>
      </c>
      <c r="B140" t="n">
        <v>-31</v>
      </c>
      <c r="C140" t="inlineStr">
        <is>
          <t>WW METRO/23 BROUGHTON ST  KIRRIBILLI</t>
        </is>
      </c>
      <c r="D140">
        <f>LEFT(SUBSTITUTE(C140," ",""),15)</f>
        <v/>
      </c>
      <c r="E140">
        <f>_xlfn.XLOOKUP(D140,lookup!A:A,lookup!B:B,"")</f>
        <v/>
      </c>
      <c r="F140" s="4">
        <f>ABS(B140)</f>
        <v/>
      </c>
    </row>
    <row r="141">
      <c r="A141" s="1" t="n">
        <v>45154</v>
      </c>
      <c r="B141" t="n">
        <v>-26.66</v>
      </c>
      <c r="C141" t="inlineStr">
        <is>
          <t>CWH NORTH SYDNEY          NORTH SYDNEY</t>
        </is>
      </c>
      <c r="D141">
        <f>LEFT(SUBSTITUTE(C141," ",""),15)</f>
        <v/>
      </c>
      <c r="E141">
        <f>_xlfn.XLOOKUP(D141,lookup!A:A,lookup!B:B,"")</f>
        <v/>
      </c>
      <c r="F141" s="4">
        <f>ABS(B141)</f>
        <v/>
      </c>
    </row>
    <row r="142">
      <c r="A142" s="1" t="n">
        <v>45154</v>
      </c>
      <c r="B142" t="n">
        <v>-16.39</v>
      </c>
      <c r="C142" t="inlineStr">
        <is>
          <t>CWH NORTH SYDNEY          NORTH SYDNEY</t>
        </is>
      </c>
      <c r="D142">
        <f>LEFT(SUBSTITUTE(C142," ",""),15)</f>
        <v/>
      </c>
      <c r="E142">
        <f>_xlfn.XLOOKUP(D142,lookup!A:A,lookup!B:B,"")</f>
        <v/>
      </c>
      <c r="F142" s="4">
        <f>ABS(B142)</f>
        <v/>
      </c>
    </row>
    <row r="143">
      <c r="A143" s="1" t="n">
        <v>45154</v>
      </c>
      <c r="B143" t="n">
        <v>-91</v>
      </c>
      <c r="C143" t="inlineStr">
        <is>
          <t>FOXTEL MANAGEMENT PTY     NORTH RYDE</t>
        </is>
      </c>
      <c r="D143">
        <f>LEFT(SUBSTITUTE(C143," ",""),15)</f>
        <v/>
      </c>
      <c r="E143">
        <f>_xlfn.XLOOKUP(D143,lookup!A:A,lookup!B:B,"")</f>
        <v/>
      </c>
      <c r="F143" s="4">
        <f>ABS(B143)</f>
        <v/>
      </c>
    </row>
    <row r="144">
      <c r="A144" s="1" t="n">
        <v>45154</v>
      </c>
      <c r="B144" t="n">
        <v>-60</v>
      </c>
      <c r="C144" t="inlineStr">
        <is>
          <t>MY HAIR INTERNATIONL      MILSONS POINT</t>
        </is>
      </c>
      <c r="D144">
        <f>LEFT(SUBSTITUTE(C144," ",""),15)</f>
        <v/>
      </c>
      <c r="E144">
        <f>_xlfn.XLOOKUP(D144,lookup!A:A,lookup!B:B,"")</f>
        <v/>
      </c>
      <c r="F144" s="4">
        <f>ABS(B144)</f>
        <v/>
      </c>
    </row>
    <row r="145">
      <c r="A145" s="1" t="n">
        <v>45154</v>
      </c>
      <c r="B145" t="n">
        <v>-21</v>
      </c>
      <c r="C145" t="inlineStr">
        <is>
          <t>stan.com.au               Sydney</t>
        </is>
      </c>
      <c r="D145">
        <f>LEFT(SUBSTITUTE(C145," ",""),15)</f>
        <v/>
      </c>
      <c r="E145">
        <f>_xlfn.XLOOKUP(D145,lookup!A:A,lookup!B:B,"")</f>
        <v/>
      </c>
      <c r="F145" s="4">
        <f>ABS(B145)</f>
        <v/>
      </c>
    </row>
    <row r="146">
      <c r="A146" s="1" t="n">
        <v>45154</v>
      </c>
      <c r="B146" t="n">
        <v>-4</v>
      </c>
      <c r="C146" t="inlineStr">
        <is>
          <t>Zeppin Cafe               North Sydney</t>
        </is>
      </c>
      <c r="D146">
        <f>LEFT(SUBSTITUTE(C146," ",""),15)</f>
        <v/>
      </c>
      <c r="E146">
        <f>_xlfn.XLOOKUP(D146,lookup!A:A,lookup!B:B,"")</f>
        <v/>
      </c>
      <c r="F146" s="4">
        <f>ABS(B146)</f>
        <v/>
      </c>
    </row>
    <row r="147">
      <c r="A147" s="1" t="n">
        <v>45155</v>
      </c>
      <c r="B147" t="n">
        <v>-5.14</v>
      </c>
      <c r="C147" t="inlineStr">
        <is>
          <t>PAYPAL *SPOTIFY           07785383971</t>
        </is>
      </c>
      <c r="D147">
        <f>LEFT(SUBSTITUTE(C147," ",""),15)</f>
        <v/>
      </c>
      <c r="E147">
        <f>_xlfn.XLOOKUP(D147,lookup!A:A,lookup!B:B,"")</f>
        <v/>
      </c>
      <c r="F147" s="4">
        <f>ABS(B147)</f>
        <v/>
      </c>
    </row>
    <row r="148">
      <c r="A148" s="1" t="n">
        <v>45155</v>
      </c>
      <c r="B148" t="n">
        <v>-18.99</v>
      </c>
      <c r="C148" t="inlineStr">
        <is>
          <t>PLINE PH NORTH SYDNEY     NORTH SYDNEY</t>
        </is>
      </c>
      <c r="D148">
        <f>LEFT(SUBSTITUTE(C148," ",""),15)</f>
        <v/>
      </c>
      <c r="E148">
        <f>_xlfn.XLOOKUP(D148,lookup!A:A,lookup!B:B,"")</f>
        <v/>
      </c>
      <c r="F148" s="4">
        <f>ABS(B148)</f>
        <v/>
      </c>
    </row>
    <row r="149">
      <c r="A149" s="1" t="n">
        <v>45156</v>
      </c>
      <c r="B149" t="n">
        <v>-161</v>
      </c>
      <c r="C149" t="inlineStr">
        <is>
          <t>Bulk Nutrients            61362664725</t>
        </is>
      </c>
      <c r="D149">
        <f>LEFT(SUBSTITUTE(C149," ",""),15)</f>
        <v/>
      </c>
      <c r="E149">
        <f>_xlfn.XLOOKUP(D149,lookup!A:A,lookup!B:B,"")</f>
        <v/>
      </c>
      <c r="F149" s="4">
        <f>ABS(B149)</f>
        <v/>
      </c>
    </row>
    <row r="150">
      <c r="A150" s="1" t="n">
        <v>45159</v>
      </c>
      <c r="B150" t="n">
        <v>-20.15</v>
      </c>
      <c r="C150" t="inlineStr">
        <is>
          <t>ALDI STORES - NORTH SY    NORTH SYDNEY</t>
        </is>
      </c>
      <c r="D150">
        <f>LEFT(SUBSTITUTE(C150," ",""),15)</f>
        <v/>
      </c>
      <c r="E150">
        <f>_xlfn.XLOOKUP(D150,lookup!A:A,lookup!B:B,"")</f>
        <v/>
      </c>
      <c r="F150" s="4">
        <f>ABS(B150)</f>
        <v/>
      </c>
    </row>
    <row r="151">
      <c r="A151" s="1" t="n">
        <v>45159</v>
      </c>
      <c r="B151" t="n">
        <v>-141.9</v>
      </c>
      <c r="C151" t="inlineStr">
        <is>
          <t>COLES 5587                NORTH SYDNEY</t>
        </is>
      </c>
      <c r="D151">
        <f>LEFT(SUBSTITUTE(C151," ",""),15)</f>
        <v/>
      </c>
      <c r="E151">
        <f>_xlfn.XLOOKUP(D151,lookup!A:A,lookup!B:B,"")</f>
        <v/>
      </c>
      <c r="F151" s="4">
        <f>ABS(B151)</f>
        <v/>
      </c>
    </row>
    <row r="152">
      <c r="A152" s="1" t="n">
        <v>45159</v>
      </c>
      <c r="B152" t="n">
        <v>-1010.95</v>
      </c>
      <c r="C152" t="inlineStr">
        <is>
          <t>CONSTEL PTY. LIMITED      ST LEONARDS</t>
        </is>
      </c>
      <c r="D152">
        <f>LEFT(SUBSTITUTE(C152," ",""),15)</f>
        <v/>
      </c>
      <c r="E152">
        <f>_xlfn.XLOOKUP(D152,lookup!A:A,lookup!B:B,"")</f>
        <v/>
      </c>
      <c r="F152" s="4">
        <f>ABS(B152)</f>
        <v/>
      </c>
    </row>
    <row r="153">
      <c r="A153" s="1" t="n">
        <v>45159</v>
      </c>
      <c r="B153" t="n">
        <v>-50.38</v>
      </c>
      <c r="C153" t="inlineStr">
        <is>
          <t>CWH NORTH SYDNEY          NORTH SYDNEY</t>
        </is>
      </c>
      <c r="D153">
        <f>LEFT(SUBSTITUTE(C153," ",""),15)</f>
        <v/>
      </c>
      <c r="E153">
        <f>_xlfn.XLOOKUP(D153,lookup!A:A,lookup!B:B,"")</f>
        <v/>
      </c>
      <c r="F153" s="4">
        <f>ABS(B153)</f>
        <v/>
      </c>
    </row>
    <row r="154">
      <c r="A154" s="1" t="n">
        <v>45159</v>
      </c>
      <c r="B154" t="n">
        <v>-135</v>
      </c>
      <c r="C154" t="inlineStr">
        <is>
          <t>Milsons Point Medical     Milsons Point</t>
        </is>
      </c>
      <c r="D154">
        <f>LEFT(SUBSTITUTE(C154," ",""),15)</f>
        <v/>
      </c>
      <c r="E154">
        <f>_xlfn.XLOOKUP(D154,lookup!A:A,lookup!B:B,"")</f>
        <v/>
      </c>
      <c r="F154" s="4">
        <f>ABS(B154)</f>
        <v/>
      </c>
    </row>
    <row r="155">
      <c r="A155" s="1" t="n">
        <v>45159</v>
      </c>
      <c r="B155" t="n">
        <v>-280</v>
      </c>
      <c r="C155" t="inlineStr">
        <is>
          <t>SYDNEY COGNITIVE P/L      NORTH SYDNEY</t>
        </is>
      </c>
      <c r="D155">
        <f>LEFT(SUBSTITUTE(C155," ",""),15)</f>
        <v/>
      </c>
      <c r="E155">
        <f>_xlfn.XLOOKUP(D155,lookup!A:A,lookup!B:B,"")</f>
        <v/>
      </c>
      <c r="F155" s="4">
        <f>ABS(B155)</f>
        <v/>
      </c>
    </row>
    <row r="156">
      <c r="A156" s="1" t="n">
        <v>45159</v>
      </c>
      <c r="B156" t="n">
        <v>-9.109999999999999</v>
      </c>
      <c r="C156" t="inlineStr">
        <is>
          <t>THE GLASSHOUSE ARTARMO    CAMMERAY</t>
        </is>
      </c>
      <c r="D156">
        <f>LEFT(SUBSTITUTE(C156," ",""),15)</f>
        <v/>
      </c>
      <c r="E156">
        <f>_xlfn.XLOOKUP(D156,lookup!A:A,lookup!B:B,"")</f>
        <v/>
      </c>
      <c r="F156" s="4">
        <f>ABS(B156)</f>
        <v/>
      </c>
    </row>
    <row r="157">
      <c r="A157" s="1" t="n">
        <v>45159</v>
      </c>
      <c r="B157" t="n">
        <v>-4.55</v>
      </c>
      <c r="C157" t="inlineStr">
        <is>
          <t>THE GLASSHOUSE ARTARMO    CAMMERAY</t>
        </is>
      </c>
      <c r="D157">
        <f>LEFT(SUBSTITUTE(C157," ",""),15)</f>
        <v/>
      </c>
      <c r="E157">
        <f>_xlfn.XLOOKUP(D157,lookup!A:A,lookup!B:B,"")</f>
        <v/>
      </c>
      <c r="F157" s="4">
        <f>ABS(B157)</f>
        <v/>
      </c>
    </row>
    <row r="158">
      <c r="A158" s="1" t="n">
        <v>45159</v>
      </c>
      <c r="B158" t="n">
        <v>-28.34</v>
      </c>
      <c r="C158" t="inlineStr">
        <is>
          <t>THE GLASSHOUSE ARTARMO    CAMMERAY</t>
        </is>
      </c>
      <c r="D158">
        <f>LEFT(SUBSTITUTE(C158," ",""),15)</f>
        <v/>
      </c>
      <c r="E158">
        <f>_xlfn.XLOOKUP(D158,lookup!A:A,lookup!B:B,"")</f>
        <v/>
      </c>
      <c r="F158" s="4">
        <f>ABS(B158)</f>
        <v/>
      </c>
    </row>
    <row r="159">
      <c r="A159" s="1" t="n">
        <v>45159</v>
      </c>
      <c r="B159" t="n">
        <v>-99</v>
      </c>
      <c r="C159" t="inlineStr">
        <is>
          <t>THE GOOD GUYS             ARTARMON</t>
        </is>
      </c>
      <c r="D159">
        <f>LEFT(SUBSTITUTE(C159," ",""),15)</f>
        <v/>
      </c>
      <c r="E159">
        <f>_xlfn.XLOOKUP(D159,lookup!A:A,lookup!B:B,"")</f>
        <v/>
      </c>
      <c r="F159" s="4">
        <f>ABS(B159)</f>
        <v/>
      </c>
    </row>
    <row r="160">
      <c r="A160" s="1" t="n">
        <v>45160</v>
      </c>
      <c r="B160" t="n">
        <v>-12.41</v>
      </c>
      <c r="C160" t="inlineStr">
        <is>
          <t>Google YouTubePremium     Auckland  12.99  NZD 0.36 AUD</t>
        </is>
      </c>
      <c r="D160">
        <f>LEFT(SUBSTITUTE(C160," ",""),15)</f>
        <v/>
      </c>
      <c r="E160">
        <f>_xlfn.XLOOKUP(D160,lookup!A:A,lookup!B:B,"")</f>
        <v/>
      </c>
      <c r="F160" s="4">
        <f>ABS(B160)</f>
        <v/>
      </c>
    </row>
    <row r="161">
      <c r="A161" s="1" t="n">
        <v>45161</v>
      </c>
      <c r="B161" t="n">
        <v>-10</v>
      </c>
      <c r="C161" t="inlineStr">
        <is>
          <t>ADDITIONAL CARD FEE</t>
        </is>
      </c>
      <c r="D161">
        <f>LEFT(SUBSTITUTE(C161," ",""),15)</f>
        <v/>
      </c>
      <c r="E161">
        <f>_xlfn.XLOOKUP(D161,lookup!A:A,lookup!B:B,"")</f>
        <v/>
      </c>
      <c r="F161" s="4">
        <f>ABS(B161)</f>
        <v/>
      </c>
    </row>
    <row r="162">
      <c r="A162" s="1" t="n">
        <v>45161</v>
      </c>
      <c r="B162" t="n">
        <v>-240</v>
      </c>
      <c r="C162" t="inlineStr">
        <is>
          <t>ANNUAL FEE</t>
        </is>
      </c>
      <c r="D162">
        <f>LEFT(SUBSTITUTE(C162," ",""),15)</f>
        <v/>
      </c>
      <c r="E162">
        <f>_xlfn.XLOOKUP(D162,lookup!A:A,lookup!B:B,"")</f>
        <v/>
      </c>
      <c r="F162" s="4">
        <f>ABS(B162)</f>
        <v/>
      </c>
    </row>
    <row r="163">
      <c r="A163" s="1" t="n">
        <v>45161</v>
      </c>
      <c r="B163" t="n">
        <v>-210</v>
      </c>
      <c r="C163" t="inlineStr">
        <is>
          <t>CATHERINE ELIZABETH EB    CHATSWOOD</t>
        </is>
      </c>
      <c r="D163">
        <f>LEFT(SUBSTITUTE(C163," ",""),15)</f>
        <v/>
      </c>
      <c r="E163">
        <f>_xlfn.XLOOKUP(D163,lookup!A:A,lookup!B:B,"")</f>
        <v/>
      </c>
      <c r="F163" s="4">
        <f>ABS(B163)</f>
        <v/>
      </c>
    </row>
    <row r="164">
      <c r="A164" s="1" t="n">
        <v>45161</v>
      </c>
      <c r="B164" t="n">
        <v>-950</v>
      </c>
      <c r="C164" t="inlineStr">
        <is>
          <t>Nourishing Minds Psyc     Maroochydore</t>
        </is>
      </c>
      <c r="D164">
        <f>LEFT(SUBSTITUTE(C164," ",""),15)</f>
        <v/>
      </c>
      <c r="E164">
        <f>_xlfn.XLOOKUP(D164,lookup!A:A,lookup!B:B,"")</f>
        <v/>
      </c>
      <c r="F164" s="4">
        <f>ABS(B164)</f>
        <v/>
      </c>
    </row>
    <row r="165">
      <c r="A165" s="1" t="n">
        <v>45161</v>
      </c>
      <c r="B165" t="n">
        <v>-36.29</v>
      </c>
      <c r="C165" t="inlineStr">
        <is>
          <t>QE FOODSTORES             MILSONS POINT</t>
        </is>
      </c>
      <c r="D165">
        <f>LEFT(SUBSTITUTE(C165," ",""),15)</f>
        <v/>
      </c>
      <c r="E165">
        <f>_xlfn.XLOOKUP(D165,lookup!A:A,lookup!B:B,"")</f>
        <v/>
      </c>
      <c r="F165" s="4">
        <f>ABS(B165)</f>
        <v/>
      </c>
    </row>
    <row r="166">
      <c r="A166" s="1" t="n">
        <v>45161</v>
      </c>
      <c r="B166" t="n">
        <v>-110</v>
      </c>
      <c r="C166" t="inlineStr">
        <is>
          <t>REWARD PROGRAM FEE (2 CARDHOLDERS)</t>
        </is>
      </c>
      <c r="D166">
        <f>LEFT(SUBSTITUTE(C166," ",""),15)</f>
        <v/>
      </c>
      <c r="E166">
        <f>_xlfn.XLOOKUP(D166,lookup!A:A,lookup!B:B,"")</f>
        <v/>
      </c>
      <c r="F166" s="4">
        <f>ABS(B166)</f>
        <v/>
      </c>
    </row>
    <row r="167">
      <c r="A167" s="1" t="n">
        <v>45161</v>
      </c>
      <c r="B167" t="n">
        <v>-30.1</v>
      </c>
      <c r="C167" t="inlineStr">
        <is>
          <t>WW METRO/23 BROUGHTON ST  KIRRIBILLI</t>
        </is>
      </c>
      <c r="D167">
        <f>LEFT(SUBSTITUTE(C167," ",""),15)</f>
        <v/>
      </c>
      <c r="E167">
        <f>_xlfn.XLOOKUP(D167,lookup!A:A,lookup!B:B,"")</f>
        <v/>
      </c>
      <c r="F167" s="4">
        <f>ABS(B167)</f>
        <v/>
      </c>
    </row>
    <row r="168">
      <c r="A168" s="1" t="n">
        <v>45162</v>
      </c>
      <c r="B168" t="n">
        <v>-35.56</v>
      </c>
      <c r="C168" t="inlineStr">
        <is>
          <t>AHPC PHARMACY OUTLET      CHATSWOOD</t>
        </is>
      </c>
      <c r="D168">
        <f>LEFT(SUBSTITUTE(C168," ",""),15)</f>
        <v/>
      </c>
      <c r="E168">
        <f>_xlfn.XLOOKUP(D168,lookup!A:A,lookup!B:B,"")</f>
        <v/>
      </c>
      <c r="F168" s="4">
        <f>ABS(B168)</f>
        <v/>
      </c>
    </row>
    <row r="169">
      <c r="A169" s="1" t="n">
        <v>45162</v>
      </c>
      <c r="B169" t="n">
        <v>-90</v>
      </c>
      <c r="C169" t="inlineStr">
        <is>
          <t>Milsons Point Medical     Milsons Point</t>
        </is>
      </c>
      <c r="D169">
        <f>LEFT(SUBSTITUTE(C169," ",""),15)</f>
        <v/>
      </c>
      <c r="E169">
        <f>_xlfn.XLOOKUP(D169,lookup!A:A,lookup!B:B,"")</f>
        <v/>
      </c>
      <c r="F169" s="5">
        <f>ABS(B169)</f>
        <v/>
      </c>
    </row>
    <row r="170">
      <c r="A170" s="1" t="n">
        <v>45162</v>
      </c>
      <c r="B170" t="n">
        <v>-4.07</v>
      </c>
      <c r="C170" t="inlineStr">
        <is>
          <t>QE FOODSTORES             MILSONS POINT</t>
        </is>
      </c>
      <c r="D170">
        <f>LEFT(SUBSTITUTE(C170," ",""),15)</f>
        <v/>
      </c>
      <c r="E170">
        <f>_xlfn.XLOOKUP(D170,lookup!A:A,lookup!B:B,"")</f>
        <v/>
      </c>
      <c r="F170" s="4">
        <f>ABS(B170)</f>
        <v/>
      </c>
    </row>
    <row r="171">
      <c r="A171" s="1" t="n">
        <v>45162</v>
      </c>
      <c r="B171" t="n">
        <v>-19.03</v>
      </c>
      <c r="C171" t="inlineStr">
        <is>
          <t>QE FOODSTORES             MILSONS POINT</t>
        </is>
      </c>
      <c r="D171">
        <f>LEFT(SUBSTITUTE(C171," ",""),15)</f>
        <v/>
      </c>
      <c r="E171">
        <f>_xlfn.XLOOKUP(D171,lookup!A:A,lookup!B:B,"")</f>
        <v/>
      </c>
      <c r="F171" s="5">
        <f>ABS(B171)</f>
        <v/>
      </c>
    </row>
    <row r="172">
      <c r="A172" s="1" t="n">
        <v>45163</v>
      </c>
      <c r="B172" t="n">
        <v>-91.91</v>
      </c>
      <c r="C172" t="inlineStr">
        <is>
          <t>909Pin* 230823  Milson    Milsons point</t>
        </is>
      </c>
      <c r="D172">
        <f>LEFT(SUBSTITUTE(C172," ",""),15)</f>
        <v/>
      </c>
      <c r="E172">
        <f>_xlfn.XLOOKUP(D172,lookup!A:A,lookup!B:B,"")</f>
        <v/>
      </c>
      <c r="F172" s="4">
        <f>ABS(B172)</f>
        <v/>
      </c>
    </row>
    <row r="173">
      <c r="A173" s="1" t="n">
        <v>45163</v>
      </c>
      <c r="B173" t="n">
        <v>-50.25</v>
      </c>
      <c r="C173" t="inlineStr">
        <is>
          <t>AMAZON AU                 SYDNEY SOUTH</t>
        </is>
      </c>
      <c r="D173">
        <f>LEFT(SUBSTITUTE(C173," ",""),15)</f>
        <v/>
      </c>
      <c r="E173">
        <f>_xlfn.XLOOKUP(D173,lookup!A:A,lookup!B:B,"")</f>
        <v/>
      </c>
      <c r="F173" s="5">
        <f>ABS(B173)</f>
        <v/>
      </c>
    </row>
    <row r="174">
      <c r="A174" s="1" t="n">
        <v>45163</v>
      </c>
      <c r="B174" t="n">
        <v>-57.16</v>
      </c>
      <c r="C174" t="inlineStr">
        <is>
          <t>COLES 5587                NORTH SYDNEY</t>
        </is>
      </c>
      <c r="D174">
        <f>LEFT(SUBSTITUTE(C174," ",""),15)</f>
        <v/>
      </c>
      <c r="E174">
        <f>_xlfn.XLOOKUP(D174,lookup!A:A,lookup!B:B,"")</f>
        <v/>
      </c>
      <c r="F174" s="5">
        <f>ABS(B174)</f>
        <v/>
      </c>
    </row>
    <row r="175">
      <c r="A175" s="1" t="n">
        <v>45163</v>
      </c>
      <c r="B175" t="n">
        <v>-8</v>
      </c>
      <c r="C175" t="inlineStr">
        <is>
          <t>JF&amp;FF PTY LTD             MILSONS POINT</t>
        </is>
      </c>
      <c r="D175">
        <f>LEFT(SUBSTITUTE(C175," ",""),15)</f>
        <v/>
      </c>
      <c r="E175">
        <f>_xlfn.XLOOKUP(D175,lookup!A:A,lookup!B:B,"")</f>
        <v/>
      </c>
      <c r="F175" s="4">
        <f>ABS(B175)</f>
        <v/>
      </c>
    </row>
    <row r="176">
      <c r="A176" s="1" t="n">
        <v>45163</v>
      </c>
      <c r="B176" t="n">
        <v>-1.9</v>
      </c>
      <c r="C176" t="inlineStr">
        <is>
          <t>QE FOODSTORES             MILSONS POINT</t>
        </is>
      </c>
      <c r="D176">
        <f>LEFT(SUBSTITUTE(C176," ",""),15)</f>
        <v/>
      </c>
      <c r="E176">
        <f>_xlfn.XLOOKUP(D176,lookup!A:A,lookup!B:B,"")</f>
        <v/>
      </c>
      <c r="F176" s="4">
        <f>ABS(B176)</f>
        <v/>
      </c>
    </row>
    <row r="177">
      <c r="A177" s="1" t="n">
        <v>45166</v>
      </c>
      <c r="B177" t="n">
        <v>-14.9</v>
      </c>
      <c r="C177" t="inlineStr">
        <is>
          <t>COLES 5587                NORTH SYDNEY</t>
        </is>
      </c>
      <c r="D177">
        <f>LEFT(SUBSTITUTE(C177," ",""),15)</f>
        <v/>
      </c>
      <c r="E177">
        <f>_xlfn.XLOOKUP(D177,lookup!A:A,lookup!B:B,"")</f>
        <v/>
      </c>
      <c r="F177" s="5">
        <f>ABS(B177)</f>
        <v/>
      </c>
    </row>
    <row r="178">
      <c r="A178" s="1" t="n">
        <v>45166</v>
      </c>
      <c r="B178" t="n">
        <v>-92.73999999999999</v>
      </c>
      <c r="C178" t="inlineStr">
        <is>
          <t>CWH NORTH SYDNEY          NORTH SYDNEY</t>
        </is>
      </c>
      <c r="D178">
        <f>LEFT(SUBSTITUTE(C178," ",""),15)</f>
        <v/>
      </c>
      <c r="E178">
        <f>_xlfn.XLOOKUP(D178,lookup!A:A,lookup!B:B,"")</f>
        <v/>
      </c>
      <c r="F178" s="5">
        <f>ABS(B178)</f>
        <v/>
      </c>
    </row>
    <row r="179">
      <c r="A179" s="1" t="n">
        <v>45166</v>
      </c>
      <c r="B179" t="n">
        <v>-4</v>
      </c>
      <c r="C179" t="inlineStr">
        <is>
          <t>JF&amp;FF PTY LTD             MILSONS POINT</t>
        </is>
      </c>
      <c r="D179">
        <f>LEFT(SUBSTITUTE(C179," ",""),15)</f>
        <v/>
      </c>
      <c r="E179">
        <f>_xlfn.XLOOKUP(D179,lookup!A:A,lookup!B:B,"")</f>
        <v/>
      </c>
      <c r="F179" s="4">
        <f>ABS(B179)</f>
        <v/>
      </c>
    </row>
    <row r="180">
      <c r="A180" s="1" t="n">
        <v>45166</v>
      </c>
      <c r="B180" t="n">
        <v>-125.4</v>
      </c>
      <c r="C180" t="inlineStr">
        <is>
          <t>Nespresso Australia       Sydney</t>
        </is>
      </c>
      <c r="D180">
        <f>LEFT(SUBSTITUTE(C180," ",""),15)</f>
        <v/>
      </c>
      <c r="E180">
        <f>_xlfn.XLOOKUP(D180,lookup!A:A,lookup!B:B,"")</f>
        <v/>
      </c>
      <c r="F180" s="4">
        <f>ABS(B180)</f>
        <v/>
      </c>
    </row>
    <row r="181">
      <c r="A181" s="1" t="n">
        <v>45166</v>
      </c>
      <c r="B181" t="n">
        <v>-3.2</v>
      </c>
      <c r="C181" t="inlineStr">
        <is>
          <t>NTH SYDN COUNCIL PARKI    NORTH SYDNEY</t>
        </is>
      </c>
      <c r="D181">
        <f>LEFT(SUBSTITUTE(C181," ",""),15)</f>
        <v/>
      </c>
      <c r="E181">
        <f>_xlfn.XLOOKUP(D181,lookup!A:A,lookup!B:B,"")</f>
        <v/>
      </c>
      <c r="F181" s="5">
        <f>ABS(B181)</f>
        <v/>
      </c>
    </row>
    <row r="182">
      <c r="A182" s="1" t="n">
        <v>45166</v>
      </c>
      <c r="B182" t="n">
        <v>-45.13</v>
      </c>
      <c r="C182" t="inlineStr">
        <is>
          <t>QE FOODSTORES             MILSONS POINT</t>
        </is>
      </c>
      <c r="D182">
        <f>LEFT(SUBSTITUTE(C182," ",""),15)</f>
        <v/>
      </c>
      <c r="E182">
        <f>_xlfn.XLOOKUP(D182,lookup!A:A,lookup!B:B,"")</f>
        <v/>
      </c>
      <c r="F182" s="4">
        <f>ABS(B182)</f>
        <v/>
      </c>
    </row>
    <row r="183">
      <c r="A183" s="1" t="n">
        <v>45166</v>
      </c>
      <c r="B183" t="n">
        <v>-390.34</v>
      </c>
      <c r="C183" t="inlineStr">
        <is>
          <t>SMP*Sloans Of North Sy    North Sydney</t>
        </is>
      </c>
      <c r="D183">
        <f>LEFT(SUBSTITUTE(C183," ",""),15)</f>
        <v/>
      </c>
      <c r="E183">
        <f>_xlfn.XLOOKUP(D183,lookup!A:A,lookup!B:B,"")</f>
        <v/>
      </c>
      <c r="F183" s="4">
        <f>ABS(B183)</f>
        <v/>
      </c>
    </row>
    <row r="184">
      <c r="A184" s="1" t="n">
        <v>45166</v>
      </c>
      <c r="B184" t="n">
        <v>-11.99</v>
      </c>
      <c r="C184" t="inlineStr">
        <is>
          <t>SPOTIFY                   SYDNEY</t>
        </is>
      </c>
      <c r="D184">
        <f>LEFT(SUBSTITUTE(C184," ",""),15)</f>
        <v/>
      </c>
      <c r="E184">
        <f>_xlfn.XLOOKUP(D184,lookup!A:A,lookup!B:B,"")</f>
        <v/>
      </c>
      <c r="F184" s="5">
        <f>ABS(B184)</f>
        <v/>
      </c>
    </row>
    <row r="185">
      <c r="A185" s="1" t="n">
        <v>45166</v>
      </c>
      <c r="B185" t="n">
        <v>-8.6</v>
      </c>
      <c r="C185" t="inlineStr">
        <is>
          <t>SQ *SIDE PART CAFE        Kirribilli</t>
        </is>
      </c>
      <c r="D185">
        <f>LEFT(SUBSTITUTE(C185," ",""),15)</f>
        <v/>
      </c>
      <c r="E185">
        <f>_xlfn.XLOOKUP(D185,lookup!A:A,lookup!B:B,"")</f>
        <v/>
      </c>
      <c r="F185" s="5">
        <f>ABS(B185)</f>
        <v/>
      </c>
    </row>
    <row r="186">
      <c r="A186" s="1" t="n">
        <v>45167</v>
      </c>
      <c r="B186" t="n">
        <v>-3.9</v>
      </c>
      <c r="C186" t="inlineStr">
        <is>
          <t>IGA LOCAL GROCER CENTR    MILSONS POINT</t>
        </is>
      </c>
      <c r="D186">
        <f>LEFT(SUBSTITUTE(C186," ",""),15)</f>
        <v/>
      </c>
      <c r="E186">
        <f>_xlfn.XLOOKUP(D186,lookup!A:A,lookup!B:B,"")</f>
        <v/>
      </c>
      <c r="F186" s="5">
        <f>ABS(B186)</f>
        <v/>
      </c>
    </row>
    <row r="187">
      <c r="A187" s="1" t="n">
        <v>45167</v>
      </c>
      <c r="B187" t="n">
        <v>-7.9</v>
      </c>
      <c r="C187" t="inlineStr">
        <is>
          <t>JF&amp;FF PTY LTD             MILSONS POINT</t>
        </is>
      </c>
      <c r="D187">
        <f>LEFT(SUBSTITUTE(C187," ",""),15)</f>
        <v/>
      </c>
      <c r="E187">
        <f>_xlfn.XLOOKUP(D187,lookup!A:A,lookup!B:B,"")</f>
        <v/>
      </c>
      <c r="F187" s="4">
        <f>ABS(B187)</f>
        <v/>
      </c>
    </row>
    <row r="188">
      <c r="A188" s="1" t="n">
        <v>45167</v>
      </c>
      <c r="B188" t="n">
        <v>-15.9</v>
      </c>
      <c r="C188" t="inlineStr">
        <is>
          <t>JF&amp;FF PTY LTD             MILSONS POINT</t>
        </is>
      </c>
      <c r="D188">
        <f>LEFT(SUBSTITUTE(C188," ",""),15)</f>
        <v/>
      </c>
      <c r="E188">
        <f>_xlfn.XLOOKUP(D188,lookup!A:A,lookup!B:B,"")</f>
        <v/>
      </c>
      <c r="F188" s="4">
        <f>ABS(B188)</f>
        <v/>
      </c>
    </row>
    <row r="189">
      <c r="A189" s="1" t="n">
        <v>45168</v>
      </c>
      <c r="B189" t="n">
        <v>-90</v>
      </c>
      <c r="C189" t="inlineStr">
        <is>
          <t>Milsons Point Medical     Milsons Point</t>
        </is>
      </c>
      <c r="D189">
        <f>LEFT(SUBSTITUTE(C189," ",""),15)</f>
        <v/>
      </c>
      <c r="E189">
        <f>_xlfn.XLOOKUP(D189,lookup!A:A,lookup!B:B,"")</f>
        <v/>
      </c>
      <c r="F189" s="4">
        <f>ABS(B189)</f>
        <v/>
      </c>
    </row>
    <row r="190">
      <c r="A190" s="1" t="n">
        <v>45168</v>
      </c>
      <c r="B190" t="n">
        <v>-18.99</v>
      </c>
      <c r="C190" t="inlineStr">
        <is>
          <t>MilsonsPoint Pharmacy     Milsons Point</t>
        </is>
      </c>
      <c r="D190">
        <f>LEFT(SUBSTITUTE(C190," ",""),15)</f>
        <v/>
      </c>
      <c r="E190">
        <f>_xlfn.XLOOKUP(D190,lookup!A:A,lookup!B:B,"")</f>
        <v/>
      </c>
      <c r="F190" s="5">
        <f>ABS(B190)</f>
        <v/>
      </c>
    </row>
    <row r="191">
      <c r="A191" s="1" t="n">
        <v>45168</v>
      </c>
      <c r="B191" t="n">
        <v>-7.35</v>
      </c>
      <c r="C191" t="inlineStr">
        <is>
          <t>WW METRO/23 BROUGHTON ST  KIRRIBILLI</t>
        </is>
      </c>
      <c r="D191">
        <f>LEFT(SUBSTITUTE(C191," ",""),15)</f>
        <v/>
      </c>
      <c r="E191">
        <f>_xlfn.XLOOKUP(D191,lookup!A:A,lookup!B:B,"")</f>
        <v/>
      </c>
      <c r="F191" s="5">
        <f>ABS(B191)</f>
        <v/>
      </c>
    </row>
    <row r="192">
      <c r="A192" s="1" t="n">
        <v>45168</v>
      </c>
      <c r="B192" t="n">
        <v>-38.2</v>
      </c>
      <c r="C192" t="inlineStr">
        <is>
          <t>WW METRO/23 BROUGHTON ST  KIRRIBILLI</t>
        </is>
      </c>
      <c r="D192">
        <f>LEFT(SUBSTITUTE(C192," ",""),15)</f>
        <v/>
      </c>
      <c r="E192">
        <f>_xlfn.XLOOKUP(D192,lookup!A:A,lookup!B:B,"")</f>
        <v/>
      </c>
      <c r="F192" s="4">
        <f>ABS(B192)</f>
        <v/>
      </c>
    </row>
    <row r="193">
      <c r="A193" s="1" t="n">
        <v>45169</v>
      </c>
      <c r="B193" t="n">
        <v>-5.1</v>
      </c>
      <c r="C193" t="inlineStr">
        <is>
          <t>BAKERS DELIGHT GREEN      NORTH SYDNEY</t>
        </is>
      </c>
      <c r="D193">
        <f>LEFT(SUBSTITUTE(C193," ",""),15)</f>
        <v/>
      </c>
      <c r="E193">
        <f>_xlfn.XLOOKUP(D193,lookup!A:A,lookup!B:B,"")</f>
        <v/>
      </c>
      <c r="F193" s="5">
        <f>ABS(B193)</f>
        <v/>
      </c>
    </row>
    <row r="194">
      <c r="A194" s="1" t="n">
        <v>45169</v>
      </c>
      <c r="B194" t="n">
        <v>-65.83</v>
      </c>
      <c r="C194" t="inlineStr">
        <is>
          <t>COLES 5587                NORTH SYDNEY</t>
        </is>
      </c>
      <c r="D194">
        <f>LEFT(SUBSTITUTE(C194," ",""),15)</f>
        <v/>
      </c>
      <c r="E194">
        <f>_xlfn.XLOOKUP(D194,lookup!A:A,lookup!B:B,"")</f>
        <v/>
      </c>
      <c r="F194" s="4">
        <f>ABS(B194)</f>
        <v/>
      </c>
    </row>
    <row r="195">
      <c r="A195" s="1" t="n">
        <v>45170</v>
      </c>
      <c r="B195" t="n">
        <v>-60.98</v>
      </c>
      <c r="C195" t="inlineStr">
        <is>
          <t>CHEMISTWAREHOUSE ONLINE   Preston</t>
        </is>
      </c>
      <c r="D195">
        <f>LEFT(SUBSTITUTE(C195," ",""),15)</f>
        <v/>
      </c>
      <c r="E195">
        <f>_xlfn.XLOOKUP(D195,lookup!A:A,lookup!B:B,"")</f>
        <v/>
      </c>
      <c r="F195" s="4">
        <f>ABS(B195)</f>
        <v/>
      </c>
    </row>
    <row r="196">
      <c r="A196" s="1" t="n">
        <v>45170</v>
      </c>
      <c r="B196" t="n">
        <v>-2.49</v>
      </c>
      <c r="C196" t="inlineStr">
        <is>
          <t>GREENWOOD GROCER PTY      NORTH SYDNEY</t>
        </is>
      </c>
      <c r="D196">
        <f>LEFT(SUBSTITUTE(C196," ",""),15)</f>
        <v/>
      </c>
      <c r="E196">
        <f>_xlfn.XLOOKUP(D196,lookup!A:A,lookup!B:B,"")</f>
        <v/>
      </c>
      <c r="F196" s="5">
        <f>ABS(B196)</f>
        <v/>
      </c>
    </row>
    <row r="197">
      <c r="A197" s="1" t="n"/>
    </row>
    <row r="198">
      <c r="A198" s="1" t="n"/>
    </row>
    <row r="199">
      <c r="A199" s="2" t="n"/>
    </row>
    <row r="200">
      <c r="A200" s="2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74"/>
  <sheetViews>
    <sheetView tabSelected="1" workbookViewId="0">
      <selection activeCell="B4" sqref="B4"/>
    </sheetView>
  </sheetViews>
  <sheetFormatPr baseColWidth="8" defaultRowHeight="14.5"/>
  <cols>
    <col width="19.7265625" bestFit="1" customWidth="1" min="1" max="1"/>
    <col width="19" bestFit="1" customWidth="1" min="2" max="2"/>
    <col width="19" bestFit="1" customWidth="1" min="5" max="5"/>
  </cols>
  <sheetData>
    <row r="1">
      <c r="A1">
        <f t="array" ref="A1:A73">_xlfn._xlws.SORT(_xlfn.UNIQUE(INDEX(Table1[],0,4)))</f>
        <v/>
      </c>
      <c r="B1" t="inlineStr">
        <is>
          <t>909Pin*230823Mi</t>
        </is>
      </c>
    </row>
    <row r="2">
      <c r="A2" t="inlineStr">
        <is>
          <t>ADDITIONALCARDF</t>
        </is>
      </c>
      <c r="B2" t="inlineStr">
        <is>
          <t>ADDITIONALCARDF</t>
        </is>
      </c>
    </row>
    <row r="3">
      <c r="A3" t="inlineStr">
        <is>
          <t>AHPCPHARMACYOUT</t>
        </is>
      </c>
      <c r="B3" t="inlineStr">
        <is>
          <t>AHPCPHARMACYOUT</t>
        </is>
      </c>
    </row>
    <row r="4">
      <c r="A4" t="inlineStr">
        <is>
          <t>ALDISTORES-NORT</t>
        </is>
      </c>
      <c r="B4" t="inlineStr">
        <is>
          <t>ALDISTORES-NORT</t>
        </is>
      </c>
    </row>
    <row r="5">
      <c r="A5" t="inlineStr">
        <is>
          <t>AMAZONAUSYDNEYS</t>
        </is>
      </c>
      <c r="B5" t="inlineStr">
        <is>
          <t>AMAZONAUSYDNEYS</t>
        </is>
      </c>
    </row>
    <row r="6">
      <c r="A6" t="inlineStr">
        <is>
          <t>AmazonDigitalSv</t>
        </is>
      </c>
      <c r="B6" t="inlineStr">
        <is>
          <t>AmazonDigitalSv</t>
        </is>
      </c>
    </row>
    <row r="7">
      <c r="A7" t="inlineStr">
        <is>
          <t>AMAZONMARKETPLA</t>
        </is>
      </c>
      <c r="B7" t="inlineStr">
        <is>
          <t>AMAZONMARKETPLA</t>
        </is>
      </c>
    </row>
    <row r="8">
      <c r="A8" t="inlineStr">
        <is>
          <t>ANNUALFEE</t>
        </is>
      </c>
      <c r="B8" t="inlineStr">
        <is>
          <t>ANNUALFEE</t>
        </is>
      </c>
    </row>
    <row r="9">
      <c r="A9" t="inlineStr">
        <is>
          <t>BAKERSDELIGHTGR</t>
        </is>
      </c>
      <c r="B9" t="inlineStr">
        <is>
          <t>BAKERSDELIGHTGR</t>
        </is>
      </c>
    </row>
    <row r="10">
      <c r="A10" t="inlineStr">
        <is>
          <t>Beast&amp;CoSurryHi</t>
        </is>
      </c>
      <c r="B10" t="inlineStr">
        <is>
          <t>Beast&amp;CoSurryHi</t>
        </is>
      </c>
    </row>
    <row r="11">
      <c r="A11" t="inlineStr">
        <is>
          <t>BlowBar+6113002</t>
        </is>
      </c>
      <c r="B11" t="inlineStr">
        <is>
          <t>BlowBar+6113002</t>
        </is>
      </c>
    </row>
    <row r="12">
      <c r="A12" t="inlineStr">
        <is>
          <t>BulkNutrients61</t>
        </is>
      </c>
      <c r="B12" t="inlineStr">
        <is>
          <t>BulkNutrients61</t>
        </is>
      </c>
    </row>
    <row r="13">
      <c r="A13" t="inlineStr">
        <is>
          <t>BWSLIQUOR/CNRBR</t>
        </is>
      </c>
      <c r="B13" t="inlineStr">
        <is>
          <t>BWSLIQUOR/CNRBR</t>
        </is>
      </c>
    </row>
    <row r="14">
      <c r="A14" t="inlineStr">
        <is>
          <t>CapitolTheatreH</t>
        </is>
      </c>
      <c r="B14" t="inlineStr">
        <is>
          <t>CapitolTheatreH</t>
        </is>
      </c>
    </row>
    <row r="15">
      <c r="A15" t="inlineStr">
        <is>
          <t>CATHERINEELIZAB</t>
        </is>
      </c>
      <c r="B15" t="inlineStr">
        <is>
          <t>CATHERINEELIZAB</t>
        </is>
      </c>
    </row>
    <row r="16">
      <c r="A16" t="inlineStr">
        <is>
          <t>CHEMISTWAREHOUS</t>
        </is>
      </c>
      <c r="B16" t="inlineStr">
        <is>
          <t>CHEMISTWAREHOUS</t>
        </is>
      </c>
    </row>
    <row r="17">
      <c r="A17" t="inlineStr">
        <is>
          <t>ClarinsRosebery</t>
        </is>
      </c>
      <c r="B17" t="inlineStr">
        <is>
          <t>ClarinsRosebery</t>
        </is>
      </c>
    </row>
    <row r="18">
      <c r="A18" t="inlineStr">
        <is>
          <t>COLES5587NORTHS</t>
        </is>
      </c>
      <c r="B18" t="inlineStr">
        <is>
          <t>COLES5587NORTHS</t>
        </is>
      </c>
    </row>
    <row r="19">
      <c r="A19" t="inlineStr">
        <is>
          <t>CONSTELPTY.LIMI</t>
        </is>
      </c>
      <c r="B19" t="inlineStr">
        <is>
          <t>CONSTELPTY.LIMI</t>
        </is>
      </c>
    </row>
    <row r="20">
      <c r="A20" t="inlineStr">
        <is>
          <t>CWHNORTHSYDNEYN</t>
        </is>
      </c>
      <c r="B20" t="inlineStr">
        <is>
          <t>CWHNORTHSYDNEYN</t>
        </is>
      </c>
    </row>
    <row r="21">
      <c r="A21" t="inlineStr">
        <is>
          <t>EMIRATES0002358</t>
        </is>
      </c>
      <c r="B21" t="inlineStr">
        <is>
          <t>EMIRATES0002358</t>
        </is>
      </c>
    </row>
    <row r="22">
      <c r="A22" t="inlineStr">
        <is>
          <t>FISHANDCO.COM.A</t>
        </is>
      </c>
      <c r="B22" t="inlineStr">
        <is>
          <t>FISHANDCO.COM.A</t>
        </is>
      </c>
    </row>
    <row r="23">
      <c r="A23" t="inlineStr">
        <is>
          <t>FossilAustralia</t>
        </is>
      </c>
      <c r="B23" t="inlineStr">
        <is>
          <t>FossilAustralia</t>
        </is>
      </c>
    </row>
    <row r="24">
      <c r="A24" t="inlineStr">
        <is>
          <t>FOXTELMANAGEMEN</t>
        </is>
      </c>
      <c r="B24" t="inlineStr">
        <is>
          <t>FOXTELMANAGEMEN</t>
        </is>
      </c>
    </row>
    <row r="25">
      <c r="A25" t="inlineStr">
        <is>
          <t>GoogleYouTubePr</t>
        </is>
      </c>
      <c r="B25" t="inlineStr">
        <is>
          <t>GoogleYouTubePr</t>
        </is>
      </c>
    </row>
    <row r="26">
      <c r="A26" t="inlineStr">
        <is>
          <t>GRANDEVILLAGEPT</t>
        </is>
      </c>
      <c r="B26" t="inlineStr">
        <is>
          <t>GRANDEVILLAGEPT</t>
        </is>
      </c>
    </row>
    <row r="27">
      <c r="A27" t="inlineStr">
        <is>
          <t>GREENWOODGROCER</t>
        </is>
      </c>
      <c r="B27" t="inlineStr">
        <is>
          <t>GREENWOODGROCER</t>
        </is>
      </c>
    </row>
    <row r="28">
      <c r="A28" t="inlineStr">
        <is>
          <t>HeinemannDutyFr</t>
        </is>
      </c>
      <c r="B28" t="inlineStr">
        <is>
          <t>HeinemannDutyFr</t>
        </is>
      </c>
    </row>
    <row r="29">
      <c r="A29" t="inlineStr">
        <is>
          <t>HONEYMOONVILLAS</t>
        </is>
      </c>
      <c r="B29" t="inlineStr">
        <is>
          <t>HONEYMOONVILLAS</t>
        </is>
      </c>
    </row>
    <row r="30">
      <c r="A30" t="inlineStr">
        <is>
          <t>HowardsStorageW</t>
        </is>
      </c>
      <c r="B30" t="inlineStr">
        <is>
          <t>HowardsStorageW</t>
        </is>
      </c>
    </row>
    <row r="31">
      <c r="A31" t="inlineStr">
        <is>
          <t>IGALOCALGROCERC</t>
        </is>
      </c>
      <c r="B31" t="inlineStr">
        <is>
          <t>IGALOCALGROCERC</t>
        </is>
      </c>
    </row>
    <row r="32">
      <c r="A32" t="inlineStr">
        <is>
          <t>JF&amp;FFPTYLTDMILS</t>
        </is>
      </c>
      <c r="B32" t="inlineStr">
        <is>
          <t>JF&amp;FFPTYLTDMILS</t>
        </is>
      </c>
    </row>
    <row r="33">
      <c r="A33" t="inlineStr">
        <is>
          <t>KIMHAWKINSVESTI</t>
        </is>
      </c>
      <c r="B33" t="inlineStr">
        <is>
          <t>KIMHAWKINSVESTI</t>
        </is>
      </c>
    </row>
    <row r="34">
      <c r="A34" t="inlineStr">
        <is>
          <t>KIRRIBILLIKITCH</t>
        </is>
      </c>
      <c r="B34" t="inlineStr">
        <is>
          <t>KIRRIBILLIKITCH</t>
        </is>
      </c>
    </row>
    <row r="35">
      <c r="A35" t="inlineStr">
        <is>
          <t>LEPONTMILSONSPT</t>
        </is>
      </c>
      <c r="B35" t="inlineStr">
        <is>
          <t>LEPONTMILSONSPT</t>
        </is>
      </c>
    </row>
    <row r="36">
      <c r="A36" t="inlineStr">
        <is>
          <t>MacpacRetailPty</t>
        </is>
      </c>
      <c r="B36" t="inlineStr">
        <is>
          <t>MacpacRetailPty</t>
        </is>
      </c>
    </row>
    <row r="37">
      <c r="A37" t="inlineStr">
        <is>
          <t>MilsonsPointMed</t>
        </is>
      </c>
      <c r="B37" t="inlineStr">
        <is>
          <t>MilsonsPointMed</t>
        </is>
      </c>
    </row>
    <row r="38">
      <c r="A38" t="inlineStr">
        <is>
          <t>MilsonsPointPha</t>
        </is>
      </c>
      <c r="B38" t="inlineStr">
        <is>
          <t>MilsonsPointPha</t>
        </is>
      </c>
    </row>
    <row r="39">
      <c r="A39" t="inlineStr">
        <is>
          <t>MyDeal.com.auME</t>
        </is>
      </c>
      <c r="B39" t="inlineStr">
        <is>
          <t>MyDeal.com.auME</t>
        </is>
      </c>
    </row>
    <row r="40">
      <c r="A40" t="inlineStr">
        <is>
          <t>MYHAIRINTERNATI</t>
        </is>
      </c>
      <c r="B40" t="inlineStr">
        <is>
          <t>MYHAIRINTERNATI</t>
        </is>
      </c>
    </row>
    <row r="41">
      <c r="A41" t="inlineStr">
        <is>
          <t>NespressoAustra</t>
        </is>
      </c>
      <c r="B41" t="inlineStr">
        <is>
          <t>NespressoAustra</t>
        </is>
      </c>
    </row>
    <row r="42">
      <c r="A42" t="inlineStr">
        <is>
          <t>NETFLIX.COMMelb</t>
        </is>
      </c>
      <c r="B42" t="inlineStr">
        <is>
          <t>NETFLIX.COMMelb</t>
        </is>
      </c>
    </row>
    <row r="43">
      <c r="A43" t="inlineStr">
        <is>
          <t>Netflix.comNetf</t>
        </is>
      </c>
      <c r="B43" t="inlineStr">
        <is>
          <t>Netflix.comNetf</t>
        </is>
      </c>
    </row>
    <row r="44">
      <c r="A44" t="inlineStr">
        <is>
          <t>NourishingMinds</t>
        </is>
      </c>
      <c r="B44" t="inlineStr">
        <is>
          <t>NourishingMinds</t>
        </is>
      </c>
    </row>
    <row r="45">
      <c r="A45" t="inlineStr">
        <is>
          <t>NTHSYDNCOUNCILP</t>
        </is>
      </c>
      <c r="B45" t="inlineStr">
        <is>
          <t>NTHSYDNCOUNCILP</t>
        </is>
      </c>
    </row>
    <row r="46">
      <c r="A46" t="inlineStr">
        <is>
          <t>OPTUSBILLINGAUT</t>
        </is>
      </c>
      <c r="B46" t="inlineStr">
        <is>
          <t>OPTUSBILLINGAUT</t>
        </is>
      </c>
    </row>
    <row r="47">
      <c r="A47" t="inlineStr">
        <is>
          <t>PALACEHOTELMORT</t>
        </is>
      </c>
      <c r="B47" t="inlineStr">
        <is>
          <t>PALACEHOTELMORT</t>
        </is>
      </c>
    </row>
    <row r="48">
      <c r="A48" t="inlineStr">
        <is>
          <t>PALACEHOTELSYDN</t>
        </is>
      </c>
      <c r="B48" t="inlineStr">
        <is>
          <t>PALACEHOTELSYDN</t>
        </is>
      </c>
    </row>
    <row r="49">
      <c r="A49" t="inlineStr">
        <is>
          <t>PAYMENT-THANKYO</t>
        </is>
      </c>
      <c r="B49" t="inlineStr">
        <is>
          <t>PAYMENT-THANKYO</t>
        </is>
      </c>
    </row>
    <row r="50">
      <c r="A50" t="inlineStr">
        <is>
          <t>PAYPAL*SPOTIFY0</t>
        </is>
      </c>
      <c r="B50" t="inlineStr">
        <is>
          <t>PAYPAL*SPOTIFY0</t>
        </is>
      </c>
    </row>
    <row r="51">
      <c r="A51" t="inlineStr">
        <is>
          <t>PLINEPHNORTHSYD</t>
        </is>
      </c>
      <c r="B51" t="inlineStr">
        <is>
          <t>PLINEPHNORTHSYD</t>
        </is>
      </c>
    </row>
    <row r="52">
      <c r="A52" t="inlineStr">
        <is>
          <t>PRICELINESTLEON</t>
        </is>
      </c>
      <c r="B52" t="inlineStr">
        <is>
          <t>PRICELINESTLEON</t>
        </is>
      </c>
    </row>
    <row r="53">
      <c r="A53" t="inlineStr">
        <is>
          <t>QEFOODSTORESMIL</t>
        </is>
      </c>
      <c r="B53" t="inlineStr">
        <is>
          <t>QEFOODSTORESMIL</t>
        </is>
      </c>
    </row>
    <row r="54">
      <c r="A54" t="inlineStr">
        <is>
          <t>REDENERGYCREMOR</t>
        </is>
      </c>
      <c r="B54" t="inlineStr">
        <is>
          <t>REDENERGYCREMOR</t>
        </is>
      </c>
    </row>
    <row r="55">
      <c r="A55" t="inlineStr">
        <is>
          <t>REWARDPROGRAMFE</t>
        </is>
      </c>
      <c r="B55" t="inlineStr">
        <is>
          <t>REWARDPROGRAMFE</t>
        </is>
      </c>
    </row>
    <row r="56">
      <c r="A56" t="inlineStr">
        <is>
          <t>SMP*KirribiliNa</t>
        </is>
      </c>
      <c r="B56" t="inlineStr">
        <is>
          <t>SMP*KirribiliNa</t>
        </is>
      </c>
    </row>
    <row r="57">
      <c r="A57" t="inlineStr">
        <is>
          <t>SMP*SloansOfNor</t>
        </is>
      </c>
      <c r="B57" t="inlineStr">
        <is>
          <t>SMP*SloansOfNor</t>
        </is>
      </c>
    </row>
    <row r="58">
      <c r="A58" t="inlineStr">
        <is>
          <t>SPOTIFYSYDNEY</t>
        </is>
      </c>
      <c r="B58" t="inlineStr">
        <is>
          <t>SPOTIFYSYDNEY</t>
        </is>
      </c>
    </row>
    <row r="59">
      <c r="A59" t="inlineStr">
        <is>
          <t>SQ*SIDEPARTCAFE</t>
        </is>
      </c>
      <c r="B59" t="inlineStr">
        <is>
          <t>SQ*SIDEPARTCAFE</t>
        </is>
      </c>
    </row>
    <row r="60">
      <c r="A60" t="inlineStr">
        <is>
          <t>SQ*SOULPLATEPTY</t>
        </is>
      </c>
      <c r="B60" t="inlineStr">
        <is>
          <t>SQ*SOULPLATEPTY</t>
        </is>
      </c>
    </row>
    <row r="61">
      <c r="A61" t="inlineStr">
        <is>
          <t>stan.com.auSydn</t>
        </is>
      </c>
      <c r="B61" t="inlineStr">
        <is>
          <t>stan.com.auSydn</t>
        </is>
      </c>
    </row>
    <row r="62">
      <c r="A62" t="inlineStr">
        <is>
          <t>SuperRetailGrou</t>
        </is>
      </c>
      <c r="B62" t="inlineStr">
        <is>
          <t>SuperRetailGrou</t>
        </is>
      </c>
    </row>
    <row r="63">
      <c r="A63" t="inlineStr">
        <is>
          <t>SYDNEYCOGNITIVE</t>
        </is>
      </c>
      <c r="B63" t="inlineStr">
        <is>
          <t>SYDNEYCOGNITIVE</t>
        </is>
      </c>
    </row>
    <row r="64">
      <c r="A64" t="inlineStr">
        <is>
          <t>THAITOWNFRIENDS</t>
        </is>
      </c>
      <c r="B64" t="inlineStr">
        <is>
          <t>THAITOWNFRIENDS</t>
        </is>
      </c>
    </row>
    <row r="65">
      <c r="A65" t="inlineStr">
        <is>
          <t>THEGLASSHOUSEAR</t>
        </is>
      </c>
      <c r="B65" t="inlineStr">
        <is>
          <t>THEGLASSHOUSEAR</t>
        </is>
      </c>
    </row>
    <row r="66">
      <c r="A66" t="inlineStr">
        <is>
          <t>THEGOODGUYSARTA</t>
        </is>
      </c>
      <c r="B66" t="inlineStr">
        <is>
          <t>THEGOODGUYSARTA</t>
        </is>
      </c>
    </row>
    <row r="67">
      <c r="A67" t="inlineStr">
        <is>
          <t>THEWYATTGORDON</t>
        </is>
      </c>
      <c r="B67" t="inlineStr">
        <is>
          <t>THEWYATTGORDON</t>
        </is>
      </c>
    </row>
    <row r="68">
      <c r="A68" t="inlineStr">
        <is>
          <t>THREESPRINGSFAR</t>
        </is>
      </c>
      <c r="B68" t="inlineStr">
        <is>
          <t>THREESPRINGSFAR</t>
        </is>
      </c>
    </row>
    <row r="69">
      <c r="A69" t="inlineStr">
        <is>
          <t>TRANSPORTFORNSW</t>
        </is>
      </c>
      <c r="B69" t="inlineStr">
        <is>
          <t>TRANSPORTFORNSW</t>
        </is>
      </c>
    </row>
    <row r="70">
      <c r="A70" t="inlineStr">
        <is>
          <t>WOOLWORTHS/43-5</t>
        </is>
      </c>
      <c r="B70" t="inlineStr">
        <is>
          <t>WOOLWORTHS/43-5</t>
        </is>
      </c>
    </row>
    <row r="71">
      <c r="A71" t="inlineStr">
        <is>
          <t>WWMETRO/23BROUG</t>
        </is>
      </c>
      <c r="B71" t="inlineStr">
        <is>
          <t>WWMETRO/23BROUG</t>
        </is>
      </c>
    </row>
    <row r="72">
      <c r="A72" t="inlineStr">
        <is>
          <t>ZeppinCafeNorth</t>
        </is>
      </c>
      <c r="B72" t="inlineStr">
        <is>
          <t>ZeppinCafeNorth</t>
        </is>
      </c>
    </row>
    <row r="73">
      <c r="A73" t="inlineStr">
        <is>
          <t>ZLR*SmallBarCro</t>
        </is>
      </c>
      <c r="B73" t="inlineStr">
        <is>
          <t>ZLR*SmallBarCro</t>
        </is>
      </c>
    </row>
    <row r="74">
      <c r="A74" t="inlineStr">
        <is>
          <t>&lt;openpyxl.worksheet.formula.ArrayFormula object at 0x0000019776A88550&gt;</t>
        </is>
      </c>
      <c r="B74" t="inlineStr">
        <is>
          <t>&lt;openpyxl.worksheet.formula.ArrayFormula object at 0x0000019776A88550&gt;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Maunder</dc:creator>
  <dcterms:created xsi:type="dcterms:W3CDTF">2023-09-03T01:15:27Z</dcterms:created>
  <dcterms:modified xsi:type="dcterms:W3CDTF">2023-09-03T05:13:55Z</dcterms:modified>
  <cp:lastModifiedBy>Steve Maunder</cp:lastModifiedBy>
</cp:coreProperties>
</file>