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T:\IT005\Documentale\# Nuovo Documentale\Area di lavoro HSEQ\"/>
    </mc:Choice>
  </mc:AlternateContent>
  <xr:revisionPtr revIDLastSave="0" documentId="13_ncr:1_{42146540-BB8D-4791-8DA7-AABC2D61612A}" xr6:coauthVersionLast="47" xr6:coauthVersionMax="47" xr10:uidLastSave="{00000000-0000-0000-0000-000000000000}"/>
  <bookViews>
    <workbookView xWindow="-19320" yWindow="-120" windowWidth="19440" windowHeight="15000" xr2:uid="{1D33248C-C313-4CBD-80AE-5DAA84D2E44E}"/>
  </bookViews>
  <sheets>
    <sheet name="content" sheetId="2" r:id="rId1"/>
    <sheet name="Pressure Drop across the Seal" sheetId="1" r:id="rId2"/>
    <sheet name="Long seal" sheetId="3" r:id="rId3"/>
    <sheet name="Seal Type" sheetId="5" state="hidden" r:id="rId4"/>
  </sheets>
  <definedNames>
    <definedName name="Figure01">'Seal Type'!$B$2:$B$23</definedName>
    <definedName name="Figure02">'Seal Type'!$B$25:$B$46</definedName>
    <definedName name="Figure03">'Seal Type'!$B$48:$B$66</definedName>
    <definedName name="Figure04">'Seal Type'!$B$68:$B$91</definedName>
    <definedName name="Figure05">'Seal Type'!$B$93:$B$115</definedName>
    <definedName name="myfig">INDIRECT('Seal Type'!$D$12)</definedName>
  </definedNames>
  <calcPr calcId="191028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5" i="1" l="1" a="1"/>
  <c r="B25" i="1"/>
  <c r="I14" i="1" a="1"/>
  <c r="I14" i="1"/>
  <c r="B24" i="1" a="1"/>
  <c r="B24" i="1"/>
  <c r="B26" i="1"/>
  <c r="D12" i="5"/>
  <c r="B12" i="1"/>
  <c r="B23" i="1"/>
  <c r="B14" i="1"/>
  <c r="B7" i="1"/>
  <c r="B9" i="1"/>
  <c r="B5" i="1"/>
  <c r="B28" i="1"/>
  <c r="D32" i="1" a="1"/>
  <c r="D32" i="1"/>
  <c r="N32" i="1" a="1"/>
  <c r="N32" i="1"/>
  <c r="B32" i="1" a="1"/>
  <c r="B32" i="1"/>
  <c r="L32" i="1" a="1"/>
  <c r="L32" i="1"/>
  <c r="C32" i="1" a="1"/>
  <c r="C32" i="1"/>
  <c r="M32" i="1" a="1"/>
  <c r="M32" i="1"/>
  <c r="E32" i="1" a="1"/>
  <c r="E32" i="1"/>
  <c r="O32" i="1" a="1"/>
  <c r="O32" i="1"/>
  <c r="G32" i="1" a="1"/>
  <c r="G32" i="1"/>
  <c r="H32" i="1" a="1"/>
  <c r="H32" i="1"/>
  <c r="I32" i="1" a="1"/>
  <c r="I32" i="1"/>
  <c r="J32" i="1" a="1"/>
  <c r="J32" i="1"/>
  <c r="K32" i="1" a="1"/>
  <c r="K32" i="1"/>
  <c r="F32" i="1" a="1"/>
  <c r="F3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<sst xmlns="http://schemas.openxmlformats.org/spreadsheetml/2006/main" count="107" uniqueCount="93">
  <si>
    <t>First issue</t>
  </si>
  <si>
    <t>R&amp;D - L. Francesconi</t>
  </si>
  <si>
    <t>QA/HSEM C.Delli Quadri - M.Tremolada</t>
  </si>
  <si>
    <t>R&amp;D Manager / M.Borghetti</t>
  </si>
  <si>
    <t>Rev.</t>
  </si>
  <si>
    <t>Date</t>
  </si>
  <si>
    <t>Description</t>
  </si>
  <si>
    <t>Prepared</t>
  </si>
  <si>
    <t>Checked</t>
  </si>
  <si>
    <t>Approved</t>
  </si>
  <si>
    <t>Pump parameters</t>
  </si>
  <si>
    <r>
      <t>ρ [kg/m</t>
    </r>
    <r>
      <rPr>
        <b/>
        <vertAlign val="superscript"/>
        <sz val="11"/>
        <color theme="0"/>
        <rFont val="Calibri"/>
        <family val="2"/>
      </rPr>
      <t>3</t>
    </r>
    <r>
      <rPr>
        <b/>
        <sz val="11"/>
        <color theme="0"/>
        <rFont val="Calibri"/>
        <family val="2"/>
      </rPr>
      <t>]</t>
    </r>
  </si>
  <si>
    <t>(fluid density)</t>
  </si>
  <si>
    <t>Legend</t>
  </si>
  <si>
    <t>μ [Pa*s]</t>
  </si>
  <si>
    <t>(fluid dynamic viscosity)</t>
  </si>
  <si>
    <t>Wear ring</t>
  </si>
  <si>
    <t>#</t>
  </si>
  <si>
    <t>input data</t>
  </si>
  <si>
    <t>ν [m^2/s]</t>
  </si>
  <si>
    <t>(fluid kinematic viscosity)</t>
  </si>
  <si>
    <t>Suction Wear Ring (inward)</t>
  </si>
  <si>
    <t>descriptor</t>
  </si>
  <si>
    <t>N [rpm]</t>
  </si>
  <si>
    <t>(rotating speed)</t>
  </si>
  <si>
    <t>Back Wear Ring (outward)</t>
  </si>
  <si>
    <t>calculated</t>
  </si>
  <si>
    <t>ω [rad/s]</t>
  </si>
  <si>
    <t>Balance Drum (inward)</t>
  </si>
  <si>
    <t>annotation</t>
  </si>
  <si>
    <r>
      <t>D</t>
    </r>
    <r>
      <rPr>
        <b/>
        <vertAlign val="subscript"/>
        <sz val="11"/>
        <color theme="0"/>
        <rFont val="Calibri"/>
        <family val="2"/>
      </rPr>
      <t>2</t>
    </r>
    <r>
      <rPr>
        <b/>
        <sz val="11"/>
        <color theme="0"/>
        <rFont val="Calibri"/>
        <family val="2"/>
      </rPr>
      <t xml:space="preserve"> [mm]</t>
    </r>
  </si>
  <si>
    <t>(impeller external diameter)</t>
  </si>
  <si>
    <t>Balance Drum BB5 back to back</t>
  </si>
  <si>
    <r>
      <t>u</t>
    </r>
    <r>
      <rPr>
        <b/>
        <vertAlign val="subscript"/>
        <sz val="11"/>
        <color theme="0"/>
        <rFont val="Calibri"/>
        <family val="2"/>
      </rPr>
      <t>2</t>
    </r>
    <r>
      <rPr>
        <b/>
        <sz val="11"/>
        <color theme="0"/>
        <rFont val="Calibri"/>
        <family val="2"/>
      </rPr>
      <t xml:space="preserve"> [m/s]</t>
    </r>
  </si>
  <si>
    <t>(circumferential speed at impeller external diameter)</t>
  </si>
  <si>
    <t>Balance Drum BB3</t>
  </si>
  <si>
    <t>H  [m]</t>
  </si>
  <si>
    <t>(total head or differential head if suction head equal to 0)</t>
  </si>
  <si>
    <t>Interstage Bush BB3</t>
  </si>
  <si>
    <r>
      <t>n</t>
    </r>
    <r>
      <rPr>
        <b/>
        <vertAlign val="subscript"/>
        <sz val="11"/>
        <color theme="0"/>
        <rFont val="Calibri"/>
        <family val="2"/>
      </rPr>
      <t>stage</t>
    </r>
    <r>
      <rPr>
        <b/>
        <sz val="11"/>
        <color theme="0"/>
        <rFont val="Calibri"/>
        <family val="2"/>
      </rPr>
      <t xml:space="preserve"> [-]</t>
    </r>
  </si>
  <si>
    <t>(number of stages)</t>
  </si>
  <si>
    <t>Interstage Bush A2P</t>
  </si>
  <si>
    <r>
      <t>H</t>
    </r>
    <r>
      <rPr>
        <b/>
        <vertAlign val="subscript"/>
        <sz val="11"/>
        <color theme="0"/>
        <rFont val="Calibri"/>
        <family val="2"/>
      </rPr>
      <t>stage</t>
    </r>
    <r>
      <rPr>
        <b/>
        <sz val="11"/>
        <color theme="0"/>
        <rFont val="Calibri"/>
        <family val="2"/>
      </rPr>
      <t xml:space="preserve"> [m]</t>
    </r>
  </si>
  <si>
    <t>(head per stage)</t>
  </si>
  <si>
    <t>Interstage Bush BB5 back to back</t>
  </si>
  <si>
    <r>
      <t>R</t>
    </r>
    <r>
      <rPr>
        <b/>
        <vertAlign val="subscript"/>
        <sz val="11"/>
        <color theme="0"/>
        <rFont val="Calibri"/>
        <family val="2"/>
      </rPr>
      <t>g</t>
    </r>
    <r>
      <rPr>
        <b/>
        <sz val="11"/>
        <color theme="0"/>
        <rFont val="Calibri"/>
        <family val="2"/>
      </rPr>
      <t xml:space="preserve"> [-]</t>
    </r>
  </si>
  <si>
    <t>(degree of reaction, suggested 0.75)</t>
  </si>
  <si>
    <t>Interstage Bush between next stage</t>
  </si>
  <si>
    <r>
      <t>H</t>
    </r>
    <r>
      <rPr>
        <b/>
        <vertAlign val="subscript"/>
        <sz val="11"/>
        <color theme="0"/>
        <rFont val="Calibri"/>
        <family val="2"/>
      </rPr>
      <t>stage impeller</t>
    </r>
    <r>
      <rPr>
        <b/>
        <sz val="11"/>
        <color theme="0"/>
        <rFont val="Calibri"/>
        <family val="2"/>
      </rPr>
      <t xml:space="preserve"> [m]</t>
    </r>
  </si>
  <si>
    <t>(static pressure rise crepated by impeller)</t>
  </si>
  <si>
    <r>
      <t>H</t>
    </r>
    <r>
      <rPr>
        <b/>
        <vertAlign val="subscript"/>
        <sz val="11"/>
        <color theme="0"/>
        <rFont val="Calibri"/>
        <family val="2"/>
      </rPr>
      <t>suction</t>
    </r>
    <r>
      <rPr>
        <b/>
        <sz val="11"/>
        <color theme="0"/>
        <rFont val="Calibri"/>
        <family val="2"/>
      </rPr>
      <t xml:space="preserve"> [m]</t>
    </r>
  </si>
  <si>
    <t>(suction head, suggested 0 m)</t>
  </si>
  <si>
    <t>Seal parameters</t>
  </si>
  <si>
    <r>
      <t>D</t>
    </r>
    <r>
      <rPr>
        <b/>
        <vertAlign val="subscript"/>
        <sz val="11"/>
        <color theme="0"/>
        <rFont val="Calibri"/>
        <family val="2"/>
      </rPr>
      <t>sp</t>
    </r>
    <r>
      <rPr>
        <b/>
        <sz val="11"/>
        <color theme="0"/>
        <rFont val="Calibri"/>
        <family val="2"/>
      </rPr>
      <t xml:space="preserve"> [mm]</t>
    </r>
  </si>
  <si>
    <t>(diameter annular seal)</t>
  </si>
  <si>
    <r>
      <t>L</t>
    </r>
    <r>
      <rPr>
        <b/>
        <vertAlign val="subscript"/>
        <sz val="11"/>
        <color theme="0"/>
        <rFont val="Calibri"/>
        <family val="2"/>
      </rPr>
      <t>sp</t>
    </r>
    <r>
      <rPr>
        <b/>
        <sz val="11"/>
        <color theme="0"/>
        <rFont val="Calibri"/>
        <family val="2"/>
      </rPr>
      <t xml:space="preserve"> [mm]</t>
    </r>
  </si>
  <si>
    <t>(lenght annular seal)</t>
  </si>
  <si>
    <t>s [mm]</t>
  </si>
  <si>
    <t>(radial clearance)</t>
  </si>
  <si>
    <t>Wear ring [-]</t>
  </si>
  <si>
    <t>(wear ring type, see sheet "Seal type")</t>
  </si>
  <si>
    <r>
      <t>n</t>
    </r>
    <r>
      <rPr>
        <b/>
        <vertAlign val="subscript"/>
        <sz val="11"/>
        <color theme="0"/>
        <rFont val="Calibri"/>
        <family val="2"/>
      </rPr>
      <t>stage WR</t>
    </r>
    <r>
      <rPr>
        <b/>
        <sz val="11"/>
        <color theme="0"/>
        <rFont val="Calibri"/>
        <family val="2"/>
      </rPr>
      <t xml:space="preserve"> [-]</t>
    </r>
  </si>
  <si>
    <t>(stages before wear ring, compile for balance drum back to back and intertage bushes. The only exception is "interstage bush between next stage")</t>
  </si>
  <si>
    <t>Ysp</t>
  </si>
  <si>
    <t>(-)</t>
  </si>
  <si>
    <t>k [-]</t>
  </si>
  <si>
    <t>(rotation factor)</t>
  </si>
  <si>
    <t>ΔH [m]</t>
  </si>
  <si>
    <t>(head drop across the seal)</t>
  </si>
  <si>
    <r>
      <t>H</t>
    </r>
    <r>
      <rPr>
        <b/>
        <vertAlign val="subscript"/>
        <sz val="11"/>
        <color theme="0"/>
        <rFont val="Calibri"/>
        <family val="2"/>
      </rPr>
      <t>inlet central bush</t>
    </r>
    <r>
      <rPr>
        <b/>
        <sz val="11"/>
        <color theme="0"/>
        <rFont val="Calibri"/>
        <family val="2"/>
      </rPr>
      <t xml:space="preserve"> [m]</t>
    </r>
  </si>
  <si>
    <t>(differential head at central bush inlet)</t>
  </si>
  <si>
    <r>
      <t>p</t>
    </r>
    <r>
      <rPr>
        <b/>
        <vertAlign val="subscript"/>
        <sz val="11"/>
        <color theme="0"/>
        <rFont val="Calibri"/>
        <family val="2"/>
      </rPr>
      <t>out, balance drum</t>
    </r>
    <r>
      <rPr>
        <b/>
        <sz val="11"/>
        <color theme="0"/>
        <rFont val="Calibri"/>
        <family val="2"/>
      </rPr>
      <t xml:space="preserve"> [bar]</t>
    </r>
  </si>
  <si>
    <t>(outlet pressure balance drum, use for all balance drum types)</t>
  </si>
  <si>
    <t>ΔP [bar]</t>
  </si>
  <si>
    <t>(pressure drop across the seal)</t>
  </si>
  <si>
    <t>FDC Input Data</t>
  </si>
  <si>
    <t>Speed [rpm]</t>
  </si>
  <si>
    <t>Inlet pressure [bar]</t>
  </si>
  <si>
    <t>Outlet pressure [bar]</t>
  </si>
  <si>
    <t>Inlet Temperature [°C]</t>
  </si>
  <si>
    <t>Input File Name</t>
  </si>
  <si>
    <t>FDC_Balance_Drum_As_new_R01.txt</t>
  </si>
  <si>
    <t>Output File Name</t>
  </si>
  <si>
    <t>FDC_Balance_Drum_As_new_R01_split.txt</t>
  </si>
  <si>
    <t>Type</t>
  </si>
  <si>
    <t>Picture</t>
  </si>
  <si>
    <t>Figure01</t>
  </si>
  <si>
    <t>Figure05</t>
  </si>
  <si>
    <t>Figure04</t>
  </si>
  <si>
    <t>Figure03</t>
  </si>
  <si>
    <t>Figure02</t>
  </si>
  <si>
    <t xml:space="preserve">Pressure Drop across the Seal
(linked to SOP-518)
</t>
  </si>
  <si>
    <t>Mod.493-0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</si>
</sst>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General_)"/>
    <numFmt numFmtId="165" formatCode="0.0000"/>
    <numFmt numFmtId="166" formatCode="0.000"/>
    <numFmt numFmtId="167" formatCode="&quot;$&quot;#,##0.00;[Red]\-&quot;$&quot;#,##0.00"/>
  </numFmts>
  <fonts count="28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0" tint="-0.499984740745262"/>
      <name val="Aptos Narrow"/>
      <family val="2"/>
      <scheme val="minor"/>
    </font>
    <font>
      <sz val="9"/>
      <name val="Arial"/>
      <family val="2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6"/>
      <name val="Arial"/>
      <family val="2"/>
    </font>
    <font>
      <b/>
      <sz val="26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i/>
      <sz val="11"/>
      <name val="Aptos Narrow"/>
      <family val="2"/>
      <scheme val="minor"/>
    </font>
    <font>
      <b/>
      <sz val="11"/>
      <color theme="0"/>
      <name val="Calibri"/>
      <family val="2"/>
    </font>
    <font>
      <b/>
      <vertAlign val="subscript"/>
      <sz val="11"/>
      <color theme="0"/>
      <name val="Calibri"/>
      <family val="2"/>
    </font>
    <font>
      <sz val="11"/>
      <name val="Calibri"/>
      <family val="2"/>
    </font>
    <font>
      <sz val="11"/>
      <color theme="0" tint="-0.499984740745262"/>
      <name val="Calibri"/>
      <family val="2"/>
    </font>
    <font>
      <i/>
      <sz val="11"/>
      <name val="Calibri"/>
      <family val="2"/>
    </font>
    <font>
      <b/>
      <vertAlign val="superscript"/>
      <sz val="11"/>
      <color theme="0"/>
      <name val="Calibri"/>
      <family val="2"/>
    </font>
    <font>
      <b/>
      <sz val="11"/>
      <name val="Calibri"/>
      <family val="2"/>
    </font>
    <font>
      <sz val="11"/>
      <color rgb="FFFF0000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</borders>
  <cellStyleXfs count="4">
    <xf numFmtId="0" fontId="0" fillId="0" borderId="0"/>
    <xf numFmtId="164" fontId="5" fillId="0" borderId="0"/>
    <xf numFmtId="0" fontId="8" fillId="0" borderId="0"/>
    <xf numFmtId="167" fontId="14" fillId="0" borderId="0" applyFont="0" applyFill="0" applyBorder="0" applyAlignment="0" applyProtection="0"/>
  </cellStyleXfs>
  <cellXfs count="130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11" fontId="0" fillId="0" borderId="0" xfId="0" applyNumberFormat="1" applyAlignment="1">
      <alignment horizontal="left"/>
    </xf>
    <xf numFmtId="0" fontId="4" fillId="0" borderId="0" xfId="0" applyFont="1" applyAlignment="1">
      <alignment horizontal="center"/>
    </xf>
    <xf numFmtId="166" fontId="0" fillId="0" borderId="0" xfId="0" applyNumberFormat="1"/>
    <xf numFmtId="1" fontId="0" fillId="0" borderId="0" xfId="0" applyNumberFormat="1" applyAlignment="1">
      <alignment horizontal="left"/>
    </xf>
    <xf numFmtId="0" fontId="0" fillId="0" borderId="14" xfId="0" applyBorder="1"/>
    <xf numFmtId="0" fontId="7" fillId="0" borderId="0" xfId="0" applyFont="1" applyAlignment="1">
      <alignment horizontal="center"/>
    </xf>
    <xf numFmtId="0" fontId="8" fillId="0" borderId="15" xfId="2" applyBorder="1" applyAlignment="1">
      <alignment horizontal="center" vertical="center"/>
    </xf>
    <xf numFmtId="0" fontId="8" fillId="0" borderId="16" xfId="2" applyBorder="1" applyAlignment="1">
      <alignment horizontal="center" vertical="center"/>
    </xf>
    <xf numFmtId="0" fontId="8" fillId="0" borderId="17" xfId="2" applyBorder="1" applyAlignment="1">
      <alignment horizontal="center" vertical="center"/>
    </xf>
    <xf numFmtId="164" fontId="5" fillId="0" borderId="0" xfId="1"/>
    <xf numFmtId="0" fontId="8" fillId="0" borderId="18" xfId="2" applyBorder="1" applyAlignment="1">
      <alignment horizontal="center" vertical="center"/>
    </xf>
    <xf numFmtId="0" fontId="8" fillId="0" borderId="0" xfId="2" applyAlignment="1">
      <alignment horizontal="center" vertical="center"/>
    </xf>
    <xf numFmtId="0" fontId="8" fillId="0" borderId="19" xfId="2" applyBorder="1" applyAlignment="1">
      <alignment horizontal="center" vertical="center"/>
    </xf>
    <xf numFmtId="0" fontId="9" fillId="0" borderId="0" xfId="2" applyFont="1" applyAlignment="1">
      <alignment horizontal="center" vertical="top"/>
    </xf>
    <xf numFmtId="0" fontId="8" fillId="0" borderId="0" xfId="2" applyAlignment="1">
      <alignment horizontal="center"/>
    </xf>
    <xf numFmtId="0" fontId="10" fillId="0" borderId="0" xfId="2" applyFont="1" applyAlignment="1">
      <alignment horizontal="center" vertical="top"/>
    </xf>
    <xf numFmtId="0" fontId="11" fillId="0" borderId="19" xfId="2" applyFont="1" applyBorder="1" applyAlignment="1">
      <alignment horizontal="center" vertical="top"/>
    </xf>
    <xf numFmtId="0" fontId="12" fillId="0" borderId="18" xfId="2" applyFont="1" applyBorder="1" applyAlignment="1">
      <alignment horizontal="center" vertical="center"/>
    </xf>
    <xf numFmtId="0" fontId="12" fillId="0" borderId="0" xfId="2" applyFont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2" fillId="0" borderId="19" xfId="2" applyFont="1" applyBorder="1" applyAlignment="1">
      <alignment horizontal="center" vertical="center"/>
    </xf>
    <xf numFmtId="0" fontId="17" fillId="3" borderId="4" xfId="0" applyFont="1" applyFill="1" applyBorder="1" applyAlignment="1">
      <alignment horizontal="center"/>
    </xf>
    <xf numFmtId="2" fontId="19" fillId="4" borderId="12" xfId="0" applyNumberFormat="1" applyFont="1" applyFill="1" applyBorder="1" applyAlignment="1">
      <alignment horizontal="center"/>
    </xf>
    <xf numFmtId="2" fontId="19" fillId="4" borderId="13" xfId="0" applyNumberFormat="1" applyFont="1" applyFill="1" applyBorder="1" applyAlignment="1">
      <alignment horizontal="center"/>
    </xf>
    <xf numFmtId="166" fontId="19" fillId="4" borderId="13" xfId="0" applyNumberFormat="1" applyFont="1" applyFill="1" applyBorder="1" applyAlignment="1">
      <alignment horizontal="center"/>
    </xf>
    <xf numFmtId="1" fontId="19" fillId="4" borderId="13" xfId="0" applyNumberFormat="1" applyFont="1" applyFill="1" applyBorder="1" applyAlignment="1">
      <alignment horizontal="center"/>
    </xf>
    <xf numFmtId="2" fontId="19" fillId="0" borderId="13" xfId="0" applyNumberFormat="1" applyFont="1" applyBorder="1" applyAlignment="1">
      <alignment horizontal="center"/>
    </xf>
    <xf numFmtId="0" fontId="17" fillId="3" borderId="38" xfId="0" applyFont="1" applyFill="1" applyBorder="1" applyAlignment="1">
      <alignment horizontal="center"/>
    </xf>
    <xf numFmtId="1" fontId="19" fillId="4" borderId="39" xfId="0" applyNumberFormat="1" applyFont="1" applyFill="1" applyBorder="1" applyAlignment="1">
      <alignment horizontal="center"/>
    </xf>
    <xf numFmtId="11" fontId="19" fillId="0" borderId="13" xfId="0" applyNumberFormat="1" applyFont="1" applyBorder="1" applyAlignment="1">
      <alignment horizontal="center"/>
    </xf>
    <xf numFmtId="2" fontId="23" fillId="0" borderId="39" xfId="0" applyNumberFormat="1" applyFont="1" applyBorder="1" applyAlignment="1">
      <alignment horizontal="center"/>
    </xf>
    <xf numFmtId="2" fontId="19" fillId="0" borderId="36" xfId="0" applyNumberFormat="1" applyFont="1" applyBorder="1" applyAlignment="1">
      <alignment horizontal="center"/>
    </xf>
    <xf numFmtId="1" fontId="19" fillId="4" borderId="36" xfId="0" applyNumberFormat="1" applyFont="1" applyFill="1" applyBorder="1" applyAlignment="1">
      <alignment horizontal="center"/>
    </xf>
    <xf numFmtId="1" fontId="19" fillId="4" borderId="41" xfId="0" applyNumberFormat="1" applyFont="1" applyFill="1" applyBorder="1" applyAlignment="1">
      <alignment horizontal="center"/>
    </xf>
    <xf numFmtId="11" fontId="19" fillId="4" borderId="5" xfId="0" applyNumberFormat="1" applyFont="1" applyFill="1" applyBorder="1" applyAlignment="1">
      <alignment horizontal="center"/>
    </xf>
    <xf numFmtId="11" fontId="21" fillId="0" borderId="5" xfId="0" applyNumberFormat="1" applyFont="1" applyBorder="1" applyAlignment="1">
      <alignment horizontal="center" vertical="center"/>
    </xf>
    <xf numFmtId="1" fontId="19" fillId="4" borderId="5" xfId="0" applyNumberFormat="1" applyFont="1" applyFill="1" applyBorder="1" applyAlignment="1">
      <alignment horizontal="center"/>
    </xf>
    <xf numFmtId="165" fontId="21" fillId="0" borderId="5" xfId="0" applyNumberFormat="1" applyFont="1" applyBorder="1" applyAlignment="1">
      <alignment horizontal="center" vertical="center"/>
    </xf>
    <xf numFmtId="2" fontId="19" fillId="4" borderId="5" xfId="0" applyNumberFormat="1" applyFont="1" applyFill="1" applyBorder="1" applyAlignment="1">
      <alignment horizontal="center"/>
    </xf>
    <xf numFmtId="2" fontId="19" fillId="0" borderId="5" xfId="0" applyNumberFormat="1" applyFont="1" applyBorder="1" applyAlignment="1">
      <alignment horizontal="center"/>
    </xf>
    <xf numFmtId="2" fontId="19" fillId="5" borderId="5" xfId="0" applyNumberFormat="1" applyFont="1" applyFill="1" applyBorder="1" applyAlignment="1">
      <alignment horizontal="center"/>
    </xf>
    <xf numFmtId="1" fontId="19" fillId="4" borderId="37" xfId="0" applyNumberFormat="1" applyFont="1" applyFill="1" applyBorder="1" applyAlignment="1">
      <alignment horizontal="center"/>
    </xf>
    <xf numFmtId="1" fontId="19" fillId="4" borderId="40" xfId="0" applyNumberFormat="1" applyFont="1" applyFill="1" applyBorder="1" applyAlignment="1">
      <alignment horizontal="center"/>
    </xf>
    <xf numFmtId="0" fontId="17" fillId="3" borderId="41" xfId="0" applyFont="1" applyFill="1" applyBorder="1" applyAlignment="1">
      <alignment horizontal="center"/>
    </xf>
    <xf numFmtId="0" fontId="17" fillId="3" borderId="5" xfId="0" applyFont="1" applyFill="1" applyBorder="1" applyAlignment="1">
      <alignment horizontal="center"/>
    </xf>
    <xf numFmtId="0" fontId="17" fillId="3" borderId="37" xfId="0" applyFont="1" applyFill="1" applyBorder="1" applyAlignment="1">
      <alignment horizontal="center"/>
    </xf>
    <xf numFmtId="0" fontId="17" fillId="3" borderId="43" xfId="0" applyFont="1" applyFill="1" applyBorder="1" applyAlignment="1">
      <alignment horizontal="center"/>
    </xf>
    <xf numFmtId="166" fontId="19" fillId="4" borderId="11" xfId="0" applyNumberFormat="1" applyFont="1" applyFill="1" applyBorder="1" applyAlignment="1">
      <alignment horizontal="center"/>
    </xf>
    <xf numFmtId="0" fontId="0" fillId="0" borderId="42" xfId="0" applyBorder="1"/>
    <xf numFmtId="166" fontId="19" fillId="4" borderId="37" xfId="0" applyNumberFormat="1" applyFont="1" applyFill="1" applyBorder="1" applyAlignment="1">
      <alignment horizontal="center"/>
    </xf>
    <xf numFmtId="0" fontId="24" fillId="0" borderId="0" xfId="0" applyFont="1"/>
    <xf numFmtId="0" fontId="17" fillId="3" borderId="5" xfId="0" applyFont="1" applyFill="1" applyBorder="1" applyAlignment="1">
      <alignment horizontal="center" vertical="center"/>
    </xf>
    <xf numFmtId="1" fontId="19" fillId="4" borderId="13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5" fillId="0" borderId="0" xfId="0" applyFont="1"/>
    <xf numFmtId="0" fontId="26" fillId="0" borderId="0" xfId="0" applyFont="1"/>
    <xf numFmtId="167" fontId="8" fillId="0" borderId="20" xfId="3" applyFont="1" applyBorder="1" applyAlignment="1">
      <alignment horizontal="right" vertical="center"/>
    </xf>
    <xf numFmtId="167" fontId="5" fillId="0" borderId="21" xfId="3" applyFont="1" applyBorder="1" applyAlignment="1">
      <alignment horizontal="right" vertical="center"/>
    </xf>
    <xf numFmtId="167" fontId="5" fillId="0" borderId="22" xfId="3" applyFont="1" applyBorder="1" applyAlignment="1">
      <alignment horizontal="right" vertical="center"/>
    </xf>
    <xf numFmtId="167" fontId="8" fillId="0" borderId="31" xfId="3" applyFont="1" applyBorder="1" applyAlignment="1">
      <alignment horizontal="center" vertical="center"/>
    </xf>
    <xf numFmtId="167" fontId="8" fillId="0" borderId="32" xfId="3" applyFont="1" applyBorder="1" applyAlignment="1">
      <alignment horizontal="center" vertical="center"/>
    </xf>
    <xf numFmtId="0" fontId="15" fillId="0" borderId="33" xfId="2" applyFont="1" applyBorder="1" applyAlignment="1">
      <alignment horizontal="center" vertical="center"/>
    </xf>
    <xf numFmtId="0" fontId="15" fillId="0" borderId="34" xfId="2" applyFont="1" applyBorder="1" applyAlignment="1">
      <alignment horizontal="center" vertical="center"/>
    </xf>
    <xf numFmtId="0" fontId="15" fillId="0" borderId="32" xfId="2" applyFont="1" applyBorder="1" applyAlignment="1">
      <alignment horizontal="center" vertical="center"/>
    </xf>
    <xf numFmtId="0" fontId="15" fillId="0" borderId="35" xfId="2" applyFont="1" applyBorder="1" applyAlignment="1">
      <alignment horizontal="center" vertical="center"/>
    </xf>
    <xf numFmtId="0" fontId="14" fillId="0" borderId="1" xfId="2" applyFont="1" applyBorder="1" applyAlignment="1">
      <alignment horizontal="center" vertical="center" wrapText="1"/>
    </xf>
    <xf numFmtId="0" fontId="14" fillId="0" borderId="29" xfId="2" applyFont="1" applyBorder="1" applyAlignment="1">
      <alignment horizontal="center" vertical="center" wrapText="1"/>
    </xf>
    <xf numFmtId="0" fontId="14" fillId="0" borderId="30" xfId="2" applyFont="1" applyBorder="1" applyAlignment="1">
      <alignment horizontal="center" vertical="center" wrapText="1"/>
    </xf>
    <xf numFmtId="0" fontId="8" fillId="0" borderId="28" xfId="2" applyBorder="1" applyAlignment="1">
      <alignment horizontal="center" vertical="center"/>
    </xf>
    <xf numFmtId="0" fontId="8" fillId="0" borderId="3" xfId="2" applyBorder="1" applyAlignment="1">
      <alignment horizontal="center" vertical="center"/>
    </xf>
    <xf numFmtId="0" fontId="8" fillId="0" borderId="1" xfId="2" applyBorder="1" applyAlignment="1">
      <alignment horizontal="center" vertical="center"/>
    </xf>
    <xf numFmtId="0" fontId="8" fillId="0" borderId="29" xfId="2" applyBorder="1" applyAlignment="1">
      <alignment horizontal="center" vertical="center"/>
    </xf>
    <xf numFmtId="0" fontId="8" fillId="0" borderId="30" xfId="2" applyBorder="1" applyAlignment="1">
      <alignment horizontal="center" vertical="center"/>
    </xf>
    <xf numFmtId="0" fontId="14" fillId="0" borderId="28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14" fontId="14" fillId="0" borderId="1" xfId="2" applyNumberFormat="1" applyFont="1" applyBorder="1" applyAlignment="1">
      <alignment horizontal="center" vertical="center"/>
    </xf>
    <xf numFmtId="14" fontId="14" fillId="0" borderId="29" xfId="2" applyNumberFormat="1" applyFont="1" applyBorder="1" applyAlignment="1">
      <alignment horizontal="center" vertical="center"/>
    </xf>
    <xf numFmtId="14" fontId="14" fillId="0" borderId="3" xfId="2" applyNumberFormat="1" applyFont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0" fontId="14" fillId="0" borderId="29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 wrapText="1"/>
    </xf>
    <xf numFmtId="0" fontId="12" fillId="0" borderId="15" xfId="2" applyFont="1" applyBorder="1" applyAlignment="1">
      <alignment horizontal="center" vertical="center" wrapText="1"/>
    </xf>
    <xf numFmtId="0" fontId="12" fillId="0" borderId="16" xfId="2" applyFont="1" applyBorder="1" applyAlignment="1">
      <alignment horizontal="center" vertical="center" wrapText="1"/>
    </xf>
    <xf numFmtId="0" fontId="12" fillId="0" borderId="17" xfId="2" applyFont="1" applyBorder="1" applyAlignment="1">
      <alignment horizontal="center" vertical="center" wrapText="1"/>
    </xf>
    <xf numFmtId="0" fontId="12" fillId="0" borderId="18" xfId="2" applyFont="1" applyBorder="1" applyAlignment="1">
      <alignment horizontal="center" vertical="center" wrapText="1"/>
    </xf>
    <xf numFmtId="0" fontId="12" fillId="0" borderId="0" xfId="2" applyFont="1" applyAlignment="1">
      <alignment horizontal="center" vertical="center" wrapText="1"/>
    </xf>
    <xf numFmtId="0" fontId="12" fillId="0" borderId="19" xfId="2" applyFont="1" applyBorder="1" applyAlignment="1">
      <alignment horizontal="center" vertical="center" wrapText="1"/>
    </xf>
    <xf numFmtId="0" fontId="12" fillId="0" borderId="20" xfId="2" applyFont="1" applyBorder="1" applyAlignment="1">
      <alignment horizontal="center" vertical="center" wrapText="1"/>
    </xf>
    <xf numFmtId="0" fontId="12" fillId="0" borderId="21" xfId="2" applyFont="1" applyBorder="1" applyAlignment="1">
      <alignment horizontal="center" vertical="center" wrapText="1"/>
    </xf>
    <xf numFmtId="0" fontId="12" fillId="0" borderId="22" xfId="2" applyFont="1" applyBorder="1" applyAlignment="1">
      <alignment horizontal="center" vertical="center" wrapText="1"/>
    </xf>
    <xf numFmtId="0" fontId="8" fillId="0" borderId="23" xfId="2" applyBorder="1" applyAlignment="1">
      <alignment horizontal="center" vertical="center"/>
    </xf>
    <xf numFmtId="0" fontId="8" fillId="0" borderId="24" xfId="2" applyBorder="1" applyAlignment="1">
      <alignment horizontal="center" vertical="center"/>
    </xf>
    <xf numFmtId="0" fontId="8" fillId="0" borderId="25" xfId="2" applyBorder="1" applyAlignment="1">
      <alignment horizontal="center" vertical="center"/>
    </xf>
    <xf numFmtId="0" fontId="8" fillId="0" borderId="26" xfId="2" applyBorder="1" applyAlignment="1">
      <alignment horizontal="center" vertical="center"/>
    </xf>
    <xf numFmtId="0" fontId="8" fillId="0" borderId="27" xfId="2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2" fontId="16" fillId="0" borderId="1" xfId="0" applyNumberFormat="1" applyFont="1" applyBorder="1" applyAlignment="1">
      <alignment horizontal="center" vertical="center"/>
    </xf>
    <xf numFmtId="2" fontId="16" fillId="0" borderId="3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2" fontId="3" fillId="4" borderId="1" xfId="0" applyNumberFormat="1" applyFont="1" applyFill="1" applyBorder="1" applyAlignment="1">
      <alignment horizontal="center" vertical="center"/>
    </xf>
    <xf numFmtId="2" fontId="3" fillId="4" borderId="3" xfId="0" applyNumberFormat="1" applyFont="1" applyFill="1" applyBorder="1" applyAlignment="1">
      <alignment horizontal="center" vertical="center"/>
    </xf>
    <xf numFmtId="0" fontId="20" fillId="0" borderId="4" xfId="0" applyFont="1" applyBorder="1" applyAlignment="1">
      <alignment horizontal="center" vertical="center" wrapText="1"/>
    </xf>
    <xf numFmtId="0" fontId="20" fillId="0" borderId="36" xfId="0" applyFont="1" applyBorder="1" applyAlignment="1">
      <alignment horizontal="center" vertical="center" wrapText="1"/>
    </xf>
    <xf numFmtId="0" fontId="20" fillId="0" borderId="13" xfId="0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0" fillId="0" borderId="6" xfId="0" applyFont="1" applyBorder="1" applyAlignment="1">
      <alignment horizontal="center" vertical="center" wrapText="1"/>
    </xf>
    <xf numFmtId="0" fontId="20" fillId="0" borderId="7" xfId="0" applyFont="1" applyBorder="1" applyAlignment="1">
      <alignment horizontal="center" vertical="center" wrapText="1"/>
    </xf>
    <xf numFmtId="0" fontId="20" fillId="0" borderId="8" xfId="0" applyFont="1" applyBorder="1" applyAlignment="1">
      <alignment horizontal="center" vertical="center" wrapText="1"/>
    </xf>
    <xf numFmtId="0" fontId="20" fillId="0" borderId="9" xfId="0" applyFont="1" applyBorder="1" applyAlignment="1">
      <alignment horizontal="center" vertical="center" wrapText="1"/>
    </xf>
    <xf numFmtId="0" fontId="20" fillId="0" borderId="10" xfId="0" applyFont="1" applyBorder="1" applyAlignment="1">
      <alignment horizontal="center" vertical="center" wrapText="1"/>
    </xf>
    <xf numFmtId="0" fontId="20" fillId="0" borderId="11" xfId="0" applyFont="1" applyBorder="1" applyAlignment="1">
      <alignment horizontal="center" vertical="center" wrapText="1"/>
    </xf>
    <xf numFmtId="0" fontId="2" fillId="2" borderId="29" xfId="0" applyFont="1" applyFill="1" applyBorder="1" applyAlignment="1">
      <alignment horizontal="center" vertical="center"/>
    </xf>
    <xf numFmtId="0" fontId="20" fillId="0" borderId="38" xfId="0" applyFont="1" applyBorder="1" applyAlignment="1">
      <alignment horizontal="center" vertical="center" wrapText="1"/>
    </xf>
    <xf numFmtId="0" fontId="20" fillId="0" borderId="40" xfId="0" applyFont="1" applyBorder="1" applyAlignment="1">
      <alignment horizontal="center" vertical="center" wrapText="1"/>
    </xf>
    <xf numFmtId="0" fontId="20" fillId="0" borderId="39" xfId="0" applyFont="1" applyBorder="1" applyAlignment="1">
      <alignment horizontal="center" vertical="center" wrapText="1"/>
    </xf>
    <xf numFmtId="0" fontId="20" fillId="0" borderId="6" xfId="0" applyFont="1" applyBorder="1" applyAlignment="1">
      <alignment horizontal="center" vertical="center"/>
    </xf>
    <xf numFmtId="0" fontId="20" fillId="0" borderId="7" xfId="0" applyFont="1" applyBorder="1" applyAlignment="1">
      <alignment horizontal="center" vertical="center"/>
    </xf>
    <xf numFmtId="0" fontId="20" fillId="0" borderId="8" xfId="0" applyFont="1" applyBorder="1" applyAlignment="1">
      <alignment horizontal="center" vertical="center"/>
    </xf>
    <xf numFmtId="0" fontId="20" fillId="0" borderId="9" xfId="0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20" fillId="0" borderId="11" xfId="0" applyFont="1" applyBorder="1" applyAlignment="1">
      <alignment horizontal="center" vertical="center"/>
    </xf>
  </cellXfs>
  <cellStyles count="4">
    <cellStyle name="Normale" xfId="0" builtinId="0"/>
    <cellStyle name="Normale 3" xfId="1" xr:uid="{1FA4D1F5-206C-4753-9A40-09FBF15634D3}"/>
    <cellStyle name="Normale 4" xfId="2" xr:uid="{7010E140-68FB-4528-8E31-5D875AE3AA9C}"/>
    <cellStyle name="Valuta 2" xfId="3" xr:uid="{E4DBFA3E-B528-42D9-9AE8-66D4975C7DAC}"/>
  </cellStyles>
  <dxfs count="4">
    <dxf>
      <numFmt numFmtId="15" formatCode="0.00E+00"/>
      <alignment horizontal="left" vertical="bottom" textRotation="0" wrapText="0" indent="0" justifyLastLine="0" shrinkToFit="0" readingOrder="0"/>
    </dxf>
    <dxf>
      <numFmt numFmtId="15" formatCode="0.00E+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5" formatCode="0.00E+00"/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png"/><Relationship Id="rId1" Type="http://schemas.openxmlformats.org/officeDocument/2006/relationships/image" Target="../media/image2.emf"/><Relationship Id="rId4" Type="http://schemas.openxmlformats.org/officeDocument/2006/relationships/image" Target="../media/image5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209550</xdr:colOff>
      <xdr:row>1</xdr:row>
      <xdr:rowOff>114300</xdr:rowOff>
    </xdr:from>
    <xdr:to>
      <xdr:col>19</xdr:col>
      <xdr:colOff>95250</xdr:colOff>
      <xdr:row>4</xdr:row>
      <xdr:rowOff>145782</xdr:rowOff>
    </xdr:to>
    <xdr:pic>
      <xdr:nvPicPr>
        <xdr:cNvPr id="2" name="Picture 2" descr="trillium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3075" y="304800"/>
          <a:ext cx="2514600" cy="6029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25</xdr:row>
      <xdr:rowOff>28575</xdr:rowOff>
    </xdr:from>
    <xdr:to>
      <xdr:col>29</xdr:col>
      <xdr:colOff>19050</xdr:colOff>
      <xdr:row>39</xdr:row>
      <xdr:rowOff>47625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95250" y="4791075"/>
          <a:ext cx="6276975" cy="2686050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/>
            <a:t>INSTRUCTIONS</a:t>
          </a:r>
        </a:p>
        <a:p>
          <a:r>
            <a:rPr lang="en-US" sz="1100" b="0" u="none"/>
            <a:t>This worksheet</a:t>
          </a:r>
          <a:r>
            <a:rPr lang="en-US" sz="1100" b="0" u="none" baseline="0"/>
            <a:t> helps to:</a:t>
          </a:r>
        </a:p>
        <a:p>
          <a:r>
            <a:rPr lang="en-US" sz="1100" b="0" u="none" baseline="0"/>
            <a:t>- evaluate the pressure drop across different annular seals;</a:t>
          </a:r>
        </a:p>
        <a:p>
          <a:r>
            <a:rPr lang="en-US" sz="1100" b="0" u="none" baseline="0"/>
            <a:t>- generate the input file to use when creating long seals.</a:t>
          </a:r>
        </a:p>
        <a:p>
          <a:endParaRPr lang="en-US" sz="1100" b="0" u="none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u="none" baseline="0">
              <a:solidFill>
                <a:schemeClr val="dk1"/>
              </a:solidFill>
              <a:latin typeface="+mn-lt"/>
              <a:ea typeface="+mn-ea"/>
              <a:cs typeface="+mn-cs"/>
            </a:rPr>
            <a:t>Sheet "Pressure Drop across the Seal"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u="none" baseline="0">
              <a:solidFill>
                <a:schemeClr val="dk1"/>
              </a:solidFill>
              <a:latin typeface="+mn-lt"/>
              <a:ea typeface="+mn-ea"/>
              <a:cs typeface="+mn-cs"/>
            </a:rPr>
            <a:t>This calculations are based on formulas of Table 3.7 (1) derived from chapter 3.12 of: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it-IT" sz="1100" b="0" u="none" baseline="0">
              <a:solidFill>
                <a:schemeClr val="dk1"/>
              </a:solidFill>
              <a:latin typeface="+mn-lt"/>
              <a:ea typeface="+mn-ea"/>
              <a:cs typeface="+mn-cs"/>
            </a:rPr>
            <a:t>- </a:t>
          </a:r>
          <a:r>
            <a:rPr lang="en-GB" sz="1100" b="0" u="none" baseline="0">
              <a:solidFill>
                <a:schemeClr val="dk1"/>
              </a:solidFill>
              <a:latin typeface="+mn-lt"/>
              <a:ea typeface="+mn-ea"/>
              <a:cs typeface="+mn-cs"/>
            </a:rPr>
            <a:t>Gülich, Johann F. “Centrifugal Pumps” 4th Edition. Springer International Publishing, 2019.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GB" sz="1100" b="0" u="non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 u="none" baseline="0">
              <a:solidFill>
                <a:schemeClr val="dk1"/>
              </a:solidFill>
              <a:latin typeface="+mn-lt"/>
              <a:ea typeface="+mn-ea"/>
              <a:cs typeface="+mn-cs"/>
            </a:rPr>
            <a:t>Sheet "Long Seals"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it-IT" sz="1100" b="0" u="none" baseline="0">
              <a:solidFill>
                <a:schemeClr val="dk1"/>
              </a:solidFill>
              <a:latin typeface="+mn-lt"/>
              <a:ea typeface="+mn-ea"/>
              <a:cs typeface="+mn-cs"/>
            </a:rPr>
            <a:t>This sheet halves the dynamic coefficients. Use it for long seals in which L/D ratio is greater than 0.70.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it-IT" sz="1100" b="0" u="none" baseline="0">
              <a:solidFill>
                <a:schemeClr val="dk1"/>
              </a:solidFill>
              <a:latin typeface="+mn-lt"/>
              <a:ea typeface="+mn-ea"/>
              <a:cs typeface="+mn-cs"/>
            </a:rPr>
            <a:t>Refere to SOP-XXX for a better explanation.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it-IT" sz="1100" b="0" u="non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it-IT" sz="1100" b="0" u="none" baseline="0">
              <a:solidFill>
                <a:schemeClr val="dk1"/>
              </a:solidFill>
              <a:latin typeface="+mn-lt"/>
              <a:ea typeface="+mn-ea"/>
              <a:cs typeface="+mn-cs"/>
            </a:rPr>
            <a:t>Sheet "Seal type"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it-IT" sz="1100" b="0" u="none" baseline="0">
              <a:solidFill>
                <a:schemeClr val="dk1"/>
              </a:solidFill>
              <a:latin typeface="+mn-lt"/>
              <a:ea typeface="+mn-ea"/>
              <a:cs typeface="+mn-cs"/>
            </a:rPr>
            <a:t>This sheet shows the different type of annular seal to choose (hidden).</a:t>
          </a:r>
        </a:p>
        <a:p>
          <a:endParaRPr lang="it-IT">
            <a:effectLst/>
          </a:endParaRPr>
        </a:p>
        <a:p>
          <a:endParaRPr lang="en-US" sz="1100" b="0" u="none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20</xdr:col>
      <xdr:colOff>657945</xdr:colOff>
      <xdr:row>10</xdr:row>
      <xdr:rowOff>13242</xdr:rowOff>
    </xdr:from>
    <xdr:ext cx="2441694" cy="72750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asellaDiTesto 5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20565195" y="2081528"/>
              <a:ext cx="2441694" cy="7275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indent="0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it-IT" sz="16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sSub>
                      <m:sSubPr>
                        <m:ctrlPr>
                          <a:rPr lang="it-IT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it-IT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𝛾</m:t>
                        </m:r>
                      </m:e>
                      <m:sub>
                        <m:r>
                          <a:rPr lang="it-IT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𝑠𝑝</m:t>
                        </m:r>
                      </m:sub>
                    </m:sSub>
                    <m:r>
                      <a:rPr lang="it-IT" sz="16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p>
                      <m:sSupPr>
                        <m:ctrlPr>
                          <a:rPr lang="it-IT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it-IT" sz="16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it-IT" sz="1600" b="0" i="1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it-IT" sz="1600" b="0" i="1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it-IT" sz="1600" b="0" i="1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𝑢</m:t>
                                    </m:r>
                                  </m:e>
                                  <m:sub>
                                    <m:r>
                                      <a:rPr lang="it-IT" sz="1600" b="0" i="1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  <m:sSub>
                                  <m:sSubPr>
                                    <m:ctrlPr>
                                      <a:rPr lang="it-IT" sz="1600" b="0" i="1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it-IT" sz="1600" b="0" i="1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𝐷</m:t>
                                    </m:r>
                                  </m:e>
                                  <m:sub>
                                    <m:r>
                                      <a:rPr lang="it-IT" sz="1600" b="0" i="1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it-IT" sz="1600" b="0" i="1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  <m:r>
                                  <a:rPr lang="az-Cyrl-AZ" sz="1600" b="0" i="1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ѵ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it-IT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0.3</m:t>
                        </m:r>
                      </m:sup>
                    </m:sSup>
                    <m:r>
                      <a:rPr lang="it-IT" sz="16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𝑠</m:t>
                    </m:r>
                    <m:f>
                      <m:fPr>
                        <m:ctrlPr>
                          <a:rPr lang="it-IT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it-IT" sz="16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it-IT" sz="16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b>
                            <m:r>
                              <a:rPr lang="it-IT" sz="16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𝑠𝑝</m:t>
                            </m:r>
                          </m:sub>
                        </m:sSub>
                      </m:num>
                      <m:den>
                        <m:sSup>
                          <m:sSupPr>
                            <m:ctrlPr>
                              <a:rPr lang="it-IT" sz="16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it-IT" sz="1600" b="0" i="1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it-IT" sz="1600" b="0" i="1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𝐷</m:t>
                                </m:r>
                              </m:e>
                              <m:sub>
                                <m:r>
                                  <a:rPr lang="it-IT" sz="1600" b="0" i="1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b>
                            </m:sSub>
                          </m:e>
                          <m:sup>
                            <m:r>
                              <a:rPr lang="it-IT" sz="16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den>
                    </m:f>
                    <m:rad>
                      <m:radPr>
                        <m:degHide m:val="on"/>
                        <m:ctrlPr>
                          <a:rPr lang="it-IT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it-IT" sz="16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it-IT" sz="16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num>
                          <m:den>
                            <m:sSub>
                              <m:sSubPr>
                                <m:ctrlPr>
                                  <a:rPr lang="it-IT" sz="1600" b="0" i="1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it-IT" sz="1600" b="0" i="1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𝐿</m:t>
                                </m:r>
                              </m:e>
                              <m:sub>
                                <m:r>
                                  <a:rPr lang="it-IT" sz="1600" b="0" i="1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𝑠𝑝</m:t>
                                </m:r>
                              </m:sub>
                            </m:sSub>
                          </m:den>
                        </m:f>
                      </m:e>
                    </m:rad>
                  </m:oMath>
                </m:oMathPara>
              </a14:m>
              <a:endParaRPr lang="it-IT" sz="1600" b="0" i="1">
                <a:solidFill>
                  <a:schemeClr val="tx1"/>
                </a:solidFill>
                <a:latin typeface="Cambria Math" panose="02040503050406030204" pitchFamily="18" charset="0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5" name="CasellaDiTesto 5">
              <a:extLst>
                <a:ext uri="{FF2B5EF4-FFF2-40B4-BE49-F238E27FC236}">
                  <a16:creationId xmlns:a16="http://schemas.microsoft.com/office/drawing/2014/main" id="{1BE6CE1F-2F14-4F52-93DA-4A1F74233EE4}"/>
                </a:ext>
              </a:extLst>
            </xdr:cNvPr>
            <xdr:cNvSpPr txBox="1"/>
          </xdr:nvSpPr>
          <xdr:spPr>
            <a:xfrm>
              <a:off x="20565195" y="2081528"/>
              <a:ext cx="2441694" cy="7275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indent="0"/>
              <a:r>
                <a:rPr lang="it-IT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 𝛾_𝑠𝑝=((𝑢_2 𝐷_2)/2</a:t>
              </a:r>
              <a:r>
                <a:rPr lang="az-Cyrl-AZ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ѵ)</a:t>
              </a:r>
              <a:r>
                <a:rPr lang="it-IT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^0.3 𝑠 𝐷_𝑠𝑝/〖𝐷_2〗^2  √(𝑠/𝐿_𝑠𝑝 )</a:t>
              </a:r>
              <a:endParaRPr lang="it-IT" sz="1600" b="0" i="1">
                <a:solidFill>
                  <a:schemeClr val="tx1"/>
                </a:solidFill>
                <a:latin typeface="Cambria Math" panose="02040503050406030204" pitchFamily="18" charset="0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17</xdr:col>
      <xdr:colOff>35799</xdr:colOff>
      <xdr:row>9</xdr:row>
      <xdr:rowOff>166778</xdr:rowOff>
    </xdr:from>
    <xdr:ext cx="2680542" cy="27013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asellaDiTesto 3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SpPr txBox="1"/>
          </xdr:nvSpPr>
          <xdr:spPr>
            <a:xfrm>
              <a:off x="17158387" y="2015749"/>
              <a:ext cx="2680542" cy="2701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it-IT" sz="1600" b="0" i="1">
                      <a:latin typeface="Cambria Math" panose="02040503050406030204" pitchFamily="18" charset="0"/>
                    </a:rPr>
                    <m:t>𝑘</m:t>
                  </m:r>
                  <m:r>
                    <a:rPr lang="it-IT" sz="1600" b="0" i="1">
                      <a:latin typeface="Cambria Math" panose="02040503050406030204" pitchFamily="18" charset="0"/>
                    </a:rPr>
                    <m:t>=0.9 </m:t>
                  </m:r>
                  <m:sSup>
                    <m:sSupPr>
                      <m:ctrlPr>
                        <a:rPr lang="it-IT" sz="16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sSub>
                        <m:sSubPr>
                          <m:ctrlPr>
                            <a:rPr lang="it-IT" sz="16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it-IT" sz="16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𝛾</m:t>
                          </m:r>
                        </m:e>
                        <m:sub>
                          <m:r>
                            <a:rPr lang="it-IT" sz="1600" b="0" i="1">
                              <a:latin typeface="Cambria Math" panose="02040503050406030204" pitchFamily="18" charset="0"/>
                            </a:rPr>
                            <m:t>𝑠𝑝</m:t>
                          </m:r>
                        </m:sub>
                      </m:sSub>
                    </m:e>
                    <m:sup>
                      <m:r>
                        <a:rPr lang="it-IT" sz="1600" b="0" i="1">
                          <a:latin typeface="Cambria Math" panose="02040503050406030204" pitchFamily="18" charset="0"/>
                        </a:rPr>
                        <m:t>0.087</m:t>
                      </m:r>
                    </m:sup>
                  </m:sSup>
                </m:oMath>
              </a14:m>
              <a:r>
                <a:rPr lang="it-IT" sz="1600"/>
                <a:t>  radially inward</a:t>
              </a:r>
            </a:p>
          </xdr:txBody>
        </xdr:sp>
      </mc:Choice>
      <mc:Fallback xmlns="">
        <xdr:sp macro="" textlink="">
          <xdr:nvSpPr>
            <xdr:cNvPr id="6" name="CasellaDiTesto 3">
              <a:extLst>
                <a:ext uri="{FF2B5EF4-FFF2-40B4-BE49-F238E27FC236}">
                  <a16:creationId xmlns:a16="http://schemas.microsoft.com/office/drawing/2014/main" id="{B914548E-C9B2-46B1-955C-B5A592905FB8}"/>
                </a:ext>
              </a:extLst>
            </xdr:cNvPr>
            <xdr:cNvSpPr txBox="1"/>
          </xdr:nvSpPr>
          <xdr:spPr>
            <a:xfrm>
              <a:off x="17158387" y="2015749"/>
              <a:ext cx="2680542" cy="2701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it-IT" sz="1600" b="0" i="0">
                  <a:latin typeface="Cambria Math" panose="02040503050406030204" pitchFamily="18" charset="0"/>
                </a:rPr>
                <a:t>𝑘=0.9 〖</a:t>
              </a:r>
              <a:r>
                <a:rPr lang="it-IT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𝛾_</a:t>
              </a:r>
              <a:r>
                <a:rPr lang="it-IT" sz="1600" b="0" i="0">
                  <a:latin typeface="Cambria Math" panose="02040503050406030204" pitchFamily="18" charset="0"/>
                </a:rPr>
                <a:t>𝑠𝑝〗^0.087</a:t>
              </a:r>
              <a:r>
                <a:rPr lang="it-IT" sz="1600"/>
                <a:t>  radially inward</a:t>
              </a:r>
            </a:p>
          </xdr:txBody>
        </xdr:sp>
      </mc:Fallback>
    </mc:AlternateContent>
    <xdr:clientData/>
  </xdr:oneCellAnchor>
  <xdr:oneCellAnchor>
    <xdr:from>
      <xdr:col>17</xdr:col>
      <xdr:colOff>52609</xdr:colOff>
      <xdr:row>12</xdr:row>
      <xdr:rowOff>100616</xdr:rowOff>
    </xdr:from>
    <xdr:ext cx="3028971" cy="27013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asellaDiTesto 4"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SpPr txBox="1"/>
          </xdr:nvSpPr>
          <xdr:spPr>
            <a:xfrm>
              <a:off x="17224823" y="2590723"/>
              <a:ext cx="3028971" cy="2701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it-IT" sz="1600" b="0" i="1">
                      <a:latin typeface="Cambria Math" panose="02040503050406030204" pitchFamily="18" charset="0"/>
                    </a:rPr>
                    <m:t>𝑘</m:t>
                  </m:r>
                  <m:r>
                    <a:rPr lang="it-IT" sz="1600" b="0" i="1">
                      <a:latin typeface="Cambria Math" panose="02040503050406030204" pitchFamily="18" charset="0"/>
                    </a:rPr>
                    <m:t>=0.24 </m:t>
                  </m:r>
                  <m:sSup>
                    <m:sSupPr>
                      <m:ctrlPr>
                        <a:rPr lang="it-IT" sz="16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sSub>
                        <m:sSubPr>
                          <m:ctrlPr>
                            <a:rPr lang="it-IT" sz="16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it-IT" sz="16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𝛾</m:t>
                          </m:r>
                        </m:e>
                        <m:sub>
                          <m:r>
                            <a:rPr lang="it-IT" sz="1600" b="0" i="1">
                              <a:latin typeface="Cambria Math" panose="02040503050406030204" pitchFamily="18" charset="0"/>
                            </a:rPr>
                            <m:t>𝑠𝑝</m:t>
                          </m:r>
                        </m:sub>
                      </m:sSub>
                    </m:e>
                    <m:sup>
                      <m:r>
                        <a:rPr lang="it-IT" sz="1600" b="0" i="1">
                          <a:latin typeface="Cambria Math" panose="02040503050406030204" pitchFamily="18" charset="0"/>
                        </a:rPr>
                        <m:t>−0.096</m:t>
                      </m:r>
                    </m:sup>
                  </m:sSup>
                </m:oMath>
              </a14:m>
              <a:r>
                <a:rPr lang="it-IT" sz="1600"/>
                <a:t>  radially outward</a:t>
              </a:r>
            </a:p>
          </xdr:txBody>
        </xdr:sp>
      </mc:Choice>
      <mc:Fallback xmlns="">
        <xdr:sp macro="" textlink="">
          <xdr:nvSpPr>
            <xdr:cNvPr id="7" name="CasellaDiTesto 4">
              <a:extLst>
                <a:ext uri="{FF2B5EF4-FFF2-40B4-BE49-F238E27FC236}">
                  <a16:creationId xmlns:a16="http://schemas.microsoft.com/office/drawing/2014/main" id="{FD0FF58D-A1E0-4479-B708-02D09447EAD2}"/>
                </a:ext>
              </a:extLst>
            </xdr:cNvPr>
            <xdr:cNvSpPr txBox="1"/>
          </xdr:nvSpPr>
          <xdr:spPr>
            <a:xfrm>
              <a:off x="17224823" y="2590723"/>
              <a:ext cx="3028971" cy="2701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it-IT" sz="1600" b="0" i="0">
                  <a:latin typeface="Cambria Math" panose="02040503050406030204" pitchFamily="18" charset="0"/>
                </a:rPr>
                <a:t>𝑘=0.24 〖</a:t>
              </a:r>
              <a:r>
                <a:rPr lang="it-IT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𝛾_</a:t>
              </a:r>
              <a:r>
                <a:rPr lang="it-IT" sz="1600" b="0" i="0">
                  <a:latin typeface="Cambria Math" panose="02040503050406030204" pitchFamily="18" charset="0"/>
                </a:rPr>
                <a:t>𝑠𝑝〗^(−0.096)</a:t>
              </a:r>
              <a:r>
                <a:rPr lang="it-IT" sz="1600"/>
                <a:t>  radially outward</a:t>
              </a:r>
            </a:p>
          </xdr:txBody>
        </xdr:sp>
      </mc:Fallback>
    </mc:AlternateContent>
    <xdr:clientData/>
  </xdr:oneCellAnchor>
  <xdr:oneCellAnchor>
    <xdr:from>
      <xdr:col>17</xdr:col>
      <xdr:colOff>13888</xdr:colOff>
      <xdr:row>24</xdr:row>
      <xdr:rowOff>88068</xdr:rowOff>
    </xdr:from>
    <xdr:ext cx="5257593" cy="4464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asellaDiTesto 1"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:cNvPr>
            <xdr:cNvSpPr txBox="1"/>
          </xdr:nvSpPr>
          <xdr:spPr>
            <a:xfrm>
              <a:off x="17339863" y="5241093"/>
              <a:ext cx="5257593" cy="446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m:rPr>
                      <m:sty m:val="p"/>
                    </m:rPr>
                    <a:rPr lang="el-GR" sz="1600" i="1">
                      <a:latin typeface="Cambria Math" panose="02040503050406030204" pitchFamily="18" charset="0"/>
                    </a:rPr>
                    <m:t>Δ</m:t>
                  </m:r>
                  <m:r>
                    <a:rPr lang="it-IT" sz="1600" b="0" i="1">
                      <a:latin typeface="Cambria Math" panose="02040503050406030204" pitchFamily="18" charset="0"/>
                    </a:rPr>
                    <m:t>𝐻</m:t>
                  </m:r>
                  <m:r>
                    <a:rPr lang="it-IT" sz="1600" b="0" i="1">
                      <a:latin typeface="Cambria Math" panose="02040503050406030204" pitchFamily="18" charset="0"/>
                    </a:rPr>
                    <m:t>=</m:t>
                  </m:r>
                  <m:d>
                    <m:dPr>
                      <m:ctrlPr>
                        <a:rPr lang="it-IT" sz="1600" b="0" i="1">
                          <a:latin typeface="Cambria Math" panose="02040503050406030204" pitchFamily="18" charset="0"/>
                        </a:rPr>
                      </m:ctrlPr>
                    </m:dPr>
                    <m:e>
                      <m:sSub>
                        <m:sSubPr>
                          <m:ctrlPr>
                            <a:rPr lang="it-IT" sz="16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it-IT" sz="1600" b="0" i="1">
                              <a:latin typeface="Cambria Math" panose="02040503050406030204" pitchFamily="18" charset="0"/>
                            </a:rPr>
                            <m:t>𝐻</m:t>
                          </m:r>
                        </m:e>
                        <m:sub>
                          <m:r>
                            <a:rPr lang="it-IT" sz="1600" b="0" i="1">
                              <a:latin typeface="Cambria Math" panose="02040503050406030204" pitchFamily="18" charset="0"/>
                            </a:rPr>
                            <m:t>𝑠𝑡𝑎𝑡𝑖𝑐</m:t>
                          </m:r>
                          <m:r>
                            <a:rPr lang="it-IT" sz="1600" b="0" i="1">
                              <a:latin typeface="Cambria Math" panose="02040503050406030204" pitchFamily="18" charset="0"/>
                            </a:rPr>
                            <m:t>.</m:t>
                          </m:r>
                          <m:r>
                            <a:rPr lang="it-IT" sz="1600" b="0" i="1">
                              <a:latin typeface="Cambria Math" panose="02040503050406030204" pitchFamily="18" charset="0"/>
                            </a:rPr>
                            <m:t>𝑖𝑚𝑝</m:t>
                          </m:r>
                        </m:sub>
                      </m:sSub>
                      <m:r>
                        <a:rPr lang="it-IT" sz="1600" b="0" i="1">
                          <a:latin typeface="Cambria Math" panose="02040503050406030204" pitchFamily="18" charset="0"/>
                        </a:rPr>
                        <m:t>−</m:t>
                      </m:r>
                      <m:sSup>
                        <m:sSupPr>
                          <m:ctrlPr>
                            <a:rPr lang="it-IT" sz="16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it-IT" sz="1600" b="0" i="1">
                              <a:latin typeface="Cambria Math" panose="02040503050406030204" pitchFamily="18" charset="0"/>
                            </a:rPr>
                            <m:t>𝑘</m:t>
                          </m:r>
                        </m:e>
                        <m:sup>
                          <m:r>
                            <a:rPr lang="it-IT" sz="1600" b="0" i="1">
                              <a:latin typeface="Cambria Math" panose="02040503050406030204" pitchFamily="18" charset="0"/>
                            </a:rPr>
                            <m:t>2</m:t>
                          </m:r>
                        </m:sup>
                      </m:sSup>
                      <m:f>
                        <m:fPr>
                          <m:ctrlPr>
                            <a:rPr lang="it-IT" sz="16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sSup>
                            <m:sSupPr>
                              <m:ctrlPr>
                                <a:rPr lang="it-IT" sz="1600" b="0" i="1">
                                  <a:latin typeface="Cambria Math" panose="02040503050406030204" pitchFamily="18" charset="0"/>
                                </a:rPr>
                              </m:ctrlPr>
                            </m:sSupPr>
                            <m:e>
                              <m:sSub>
                                <m:sSubPr>
                                  <m:ctrlPr>
                                    <a:rPr lang="it-IT" sz="1600" b="0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it-IT" sz="1600" b="0" i="1">
                                      <a:latin typeface="Cambria Math" panose="02040503050406030204" pitchFamily="18" charset="0"/>
                                    </a:rPr>
                                    <m:t>𝑢</m:t>
                                  </m:r>
                                </m:e>
                                <m:sub>
                                  <m:r>
                                    <a:rPr lang="it-IT" sz="1600" b="0" i="1">
                                      <a:latin typeface="Cambria Math" panose="02040503050406030204" pitchFamily="18" charset="0"/>
                                    </a:rPr>
                                    <m:t>2</m:t>
                                  </m:r>
                                </m:sub>
                              </m:sSub>
                            </m:e>
                            <m:sup>
                              <m:r>
                                <a:rPr lang="it-IT" sz="1600" b="0" i="1">
                                  <a:latin typeface="Cambria Math" panose="02040503050406030204" pitchFamily="18" charset="0"/>
                                </a:rPr>
                                <m:t>2</m:t>
                              </m:r>
                            </m:sup>
                          </m:sSup>
                        </m:num>
                        <m:den>
                          <m:r>
                            <a:rPr lang="it-IT" sz="1600" b="0" i="1">
                              <a:latin typeface="Cambria Math" panose="02040503050406030204" pitchFamily="18" charset="0"/>
                            </a:rPr>
                            <m:t>2</m:t>
                          </m:r>
                          <m:r>
                            <a:rPr lang="it-IT" sz="1600" b="0" i="1">
                              <a:latin typeface="Cambria Math" panose="02040503050406030204" pitchFamily="18" charset="0"/>
                            </a:rPr>
                            <m:t>𝑔</m:t>
                          </m:r>
                        </m:den>
                      </m:f>
                      <m:d>
                        <m:dPr>
                          <m:begChr m:val="{"/>
                          <m:endChr m:val="}"/>
                          <m:ctrlPr>
                            <a:rPr lang="it-IT" sz="16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it-IT" sz="1600" b="0" i="1">
                              <a:latin typeface="Cambria Math" panose="02040503050406030204" pitchFamily="18" charset="0"/>
                            </a:rPr>
                            <m:t>1−</m:t>
                          </m:r>
                          <m:f>
                            <m:fPr>
                              <m:ctrlPr>
                                <a:rPr lang="it-IT" sz="1600" b="0" i="1">
                                  <a:latin typeface="Cambria Math" panose="02040503050406030204" pitchFamily="18" charset="0"/>
                                </a:rPr>
                              </m:ctrlPr>
                            </m:fPr>
                            <m:num>
                              <m:sSup>
                                <m:sSupPr>
                                  <m:ctrlPr>
                                    <a:rPr lang="it-IT" sz="1600" b="0" i="1">
                                      <a:latin typeface="Cambria Math" panose="02040503050406030204" pitchFamily="18" charset="0"/>
                                    </a:rPr>
                                  </m:ctrlPr>
                                </m:sSupPr>
                                <m:e>
                                  <m:sSub>
                                    <m:sSubPr>
                                      <m:ctrlPr>
                                        <a:rPr lang="it-IT" sz="1600" b="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it-IT" sz="1600" b="0" i="1">
                                          <a:latin typeface="Cambria Math" panose="02040503050406030204" pitchFamily="18" charset="0"/>
                                        </a:rPr>
                                        <m:t>𝐷</m:t>
                                      </m:r>
                                    </m:e>
                                    <m:sub>
                                      <m:r>
                                        <a:rPr lang="it-IT" sz="1600" b="0" i="1">
                                          <a:latin typeface="Cambria Math" panose="02040503050406030204" pitchFamily="18" charset="0"/>
                                        </a:rPr>
                                        <m:t>𝑠𝑝</m:t>
                                      </m:r>
                                    </m:sub>
                                  </m:sSub>
                                </m:e>
                                <m:sup>
                                  <m:r>
                                    <a:rPr lang="it-IT" sz="1600" b="0" i="1">
                                      <a:latin typeface="Cambria Math" panose="02040503050406030204" pitchFamily="18" charset="0"/>
                                    </a:rPr>
                                    <m:t>2</m:t>
                                  </m:r>
                                </m:sup>
                              </m:sSup>
                            </m:num>
                            <m:den>
                              <m:sSup>
                                <m:sSupPr>
                                  <m:ctrlPr>
                                    <a:rPr lang="it-IT" sz="1600" b="0" i="1">
                                      <a:latin typeface="Cambria Math" panose="02040503050406030204" pitchFamily="18" charset="0"/>
                                    </a:rPr>
                                  </m:ctrlPr>
                                </m:sSupPr>
                                <m:e>
                                  <m:sSub>
                                    <m:sSubPr>
                                      <m:ctrlPr>
                                        <a:rPr lang="it-IT" sz="1600" b="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it-IT" sz="1600" b="0" i="1">
                                          <a:latin typeface="Cambria Math" panose="02040503050406030204" pitchFamily="18" charset="0"/>
                                        </a:rPr>
                                        <m:t>𝐷</m:t>
                                      </m:r>
                                    </m:e>
                                    <m:sub>
                                      <m:r>
                                        <a:rPr lang="it-IT" sz="1600" b="0" i="1">
                                          <a:latin typeface="Cambria Math" panose="02040503050406030204" pitchFamily="18" charset="0"/>
                                        </a:rPr>
                                        <m:t>2</m:t>
                                      </m:r>
                                    </m:sub>
                                  </m:sSub>
                                </m:e>
                                <m:sup>
                                  <m:r>
                                    <a:rPr lang="it-IT" sz="1600" b="0" i="1">
                                      <a:latin typeface="Cambria Math" panose="02040503050406030204" pitchFamily="18" charset="0"/>
                                    </a:rPr>
                                    <m:t>2</m:t>
                                  </m:r>
                                </m:sup>
                              </m:sSup>
                            </m:den>
                          </m:f>
                        </m:e>
                      </m:d>
                    </m:e>
                  </m:d>
                  <m:r>
                    <a:rPr lang="it-IT" sz="1600" b="0" i="1">
                      <a:latin typeface="Cambria Math" panose="02040503050406030204" pitchFamily="18" charset="0"/>
                    </a:rPr>
                    <m:t>−</m:t>
                  </m:r>
                  <m:sSub>
                    <m:sSubPr>
                      <m:ctrlPr>
                        <a:rPr lang="it-IT" sz="16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it-IT" sz="1600" b="0" i="1">
                          <a:latin typeface="Cambria Math" panose="02040503050406030204" pitchFamily="18" charset="0"/>
                        </a:rPr>
                        <m:t>𝐻</m:t>
                      </m:r>
                    </m:e>
                    <m:sub>
                      <m:r>
                        <a:rPr lang="it-IT" sz="1600" b="0" i="1">
                          <a:latin typeface="Cambria Math" panose="02040503050406030204" pitchFamily="18" charset="0"/>
                        </a:rPr>
                        <m:t>𝑎𝑠𝑝</m:t>
                      </m:r>
                    </m:sub>
                  </m:sSub>
                </m:oMath>
              </a14:m>
              <a:r>
                <a:rPr lang="it-IT" sz="1600"/>
                <a:t>  radially inward</a:t>
              </a:r>
            </a:p>
          </xdr:txBody>
        </xdr:sp>
      </mc:Choice>
      <mc:Fallback xmlns="">
        <xdr:sp macro="" textlink="">
          <xdr:nvSpPr>
            <xdr:cNvPr id="8" name="CasellaDiTesto 1"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:cNvPr>
            <xdr:cNvSpPr txBox="1"/>
          </xdr:nvSpPr>
          <xdr:spPr>
            <a:xfrm>
              <a:off x="17339863" y="5241093"/>
              <a:ext cx="5257593" cy="446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l-GR" sz="1600" i="0">
                  <a:latin typeface="Cambria Math" panose="02040503050406030204" pitchFamily="18" charset="0"/>
                </a:rPr>
                <a:t>Δ</a:t>
              </a:r>
              <a:r>
                <a:rPr lang="it-IT" sz="1600" b="0" i="0">
                  <a:latin typeface="Cambria Math" panose="02040503050406030204" pitchFamily="18" charset="0"/>
                </a:rPr>
                <a:t>𝐻=(𝐻_(𝑠𝑡𝑎𝑡𝑖𝑐.𝑖𝑚𝑝)−𝑘^2  〖𝑢_2〗^2/2𝑔 {1−〖𝐷_𝑠𝑝〗^2/〖𝐷_2〗^2 })−𝐻_𝑎𝑠𝑝</a:t>
              </a:r>
              <a:r>
                <a:rPr lang="it-IT" sz="1600"/>
                <a:t>  radially inward</a:t>
              </a:r>
            </a:p>
          </xdr:txBody>
        </xdr:sp>
      </mc:Fallback>
    </mc:AlternateContent>
    <xdr:clientData/>
  </xdr:oneCellAnchor>
  <xdr:oneCellAnchor>
    <xdr:from>
      <xdr:col>17</xdr:col>
      <xdr:colOff>24217</xdr:colOff>
      <xdr:row>26</xdr:row>
      <xdr:rowOff>151069</xdr:rowOff>
    </xdr:from>
    <xdr:ext cx="5542095" cy="4464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asellaDiTesto 2">
              <a:extLst>
                <a:ext uri="{FF2B5EF4-FFF2-40B4-BE49-F238E27FC236}">
                  <a16:creationId xmlns:a16="http://schemas.microsoft.com/office/drawing/2014/main" id="{00000000-0008-0000-0100-000009000000}"/>
                </a:ext>
              </a:extLst>
            </xdr:cNvPr>
            <xdr:cNvSpPr txBox="1"/>
          </xdr:nvSpPr>
          <xdr:spPr>
            <a:xfrm>
              <a:off x="17350192" y="5723194"/>
              <a:ext cx="5542095" cy="446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m:rPr>
                      <m:sty m:val="p"/>
                    </m:rPr>
                    <a:rPr lang="el-GR" sz="1600" i="1">
                      <a:latin typeface="Cambria Math" panose="02040503050406030204" pitchFamily="18" charset="0"/>
                    </a:rPr>
                    <m:t>Δ</m:t>
                  </m:r>
                  <m:r>
                    <a:rPr lang="it-IT" sz="1600" b="0" i="1">
                      <a:latin typeface="Cambria Math" panose="02040503050406030204" pitchFamily="18" charset="0"/>
                    </a:rPr>
                    <m:t>𝐻</m:t>
                  </m:r>
                  <m:r>
                    <a:rPr lang="it-IT" sz="1600" b="0" i="1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it-IT" sz="16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it-IT" sz="1600" b="0" i="1">
                          <a:latin typeface="Cambria Math" panose="02040503050406030204" pitchFamily="18" charset="0"/>
                        </a:rPr>
                        <m:t>𝐻</m:t>
                      </m:r>
                    </m:e>
                    <m:sub>
                      <m:r>
                        <a:rPr lang="it-IT" sz="1600" b="0" i="1">
                          <a:latin typeface="Cambria Math" panose="02040503050406030204" pitchFamily="18" charset="0"/>
                        </a:rPr>
                        <m:t>𝑠𝑡𝑎𝑔𝑒</m:t>
                      </m:r>
                    </m:sub>
                  </m:sSub>
                  <m:r>
                    <a:rPr lang="it-IT" sz="1600" b="0" i="1">
                      <a:latin typeface="Cambria Math" panose="02040503050406030204" pitchFamily="18" charset="0"/>
                    </a:rPr>
                    <m:t>−</m:t>
                  </m:r>
                  <m:d>
                    <m:dPr>
                      <m:ctrlPr>
                        <a:rPr lang="it-IT" sz="1600" b="0" i="1">
                          <a:latin typeface="Cambria Math" panose="02040503050406030204" pitchFamily="18" charset="0"/>
                        </a:rPr>
                      </m:ctrlPr>
                    </m:dPr>
                    <m:e>
                      <m:sSub>
                        <m:sSubPr>
                          <m:ctrlPr>
                            <a:rPr lang="it-IT" sz="16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it-IT" sz="1600" b="0" i="1">
                              <a:latin typeface="Cambria Math" panose="02040503050406030204" pitchFamily="18" charset="0"/>
                            </a:rPr>
                            <m:t>𝐻</m:t>
                          </m:r>
                        </m:e>
                        <m:sub>
                          <m:r>
                            <a:rPr lang="it-IT" sz="1600" b="0" i="1">
                              <a:latin typeface="Cambria Math" panose="02040503050406030204" pitchFamily="18" charset="0"/>
                            </a:rPr>
                            <m:t>𝑠𝑡𝑎𝑡𝑖𝑐</m:t>
                          </m:r>
                          <m:r>
                            <a:rPr lang="it-IT" sz="1600" b="0" i="1">
                              <a:latin typeface="Cambria Math" panose="02040503050406030204" pitchFamily="18" charset="0"/>
                            </a:rPr>
                            <m:t>.</m:t>
                          </m:r>
                          <m:r>
                            <a:rPr lang="it-IT" sz="1600" b="0" i="1">
                              <a:latin typeface="Cambria Math" panose="02040503050406030204" pitchFamily="18" charset="0"/>
                            </a:rPr>
                            <m:t>𝑖𝑚𝑝</m:t>
                          </m:r>
                        </m:sub>
                      </m:sSub>
                      <m:r>
                        <a:rPr lang="it-IT" sz="1600" b="0" i="1">
                          <a:latin typeface="Cambria Math" panose="02040503050406030204" pitchFamily="18" charset="0"/>
                        </a:rPr>
                        <m:t>−</m:t>
                      </m:r>
                      <m:sSup>
                        <m:sSupPr>
                          <m:ctrlPr>
                            <a:rPr lang="it-IT" sz="16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it-IT" sz="1600" b="0" i="1">
                              <a:latin typeface="Cambria Math" panose="02040503050406030204" pitchFamily="18" charset="0"/>
                            </a:rPr>
                            <m:t>𝑘</m:t>
                          </m:r>
                        </m:e>
                        <m:sup>
                          <m:r>
                            <a:rPr lang="it-IT" sz="1600" b="0" i="1">
                              <a:latin typeface="Cambria Math" panose="02040503050406030204" pitchFamily="18" charset="0"/>
                            </a:rPr>
                            <m:t>2</m:t>
                          </m:r>
                        </m:sup>
                      </m:sSup>
                      <m:f>
                        <m:fPr>
                          <m:ctrlPr>
                            <a:rPr lang="it-IT" sz="16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sSup>
                            <m:sSupPr>
                              <m:ctrlPr>
                                <a:rPr lang="it-IT" sz="1600" b="0" i="1">
                                  <a:latin typeface="Cambria Math" panose="02040503050406030204" pitchFamily="18" charset="0"/>
                                </a:rPr>
                              </m:ctrlPr>
                            </m:sSupPr>
                            <m:e>
                              <m:sSub>
                                <m:sSubPr>
                                  <m:ctrlPr>
                                    <a:rPr lang="it-IT" sz="1600" b="0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it-IT" sz="1600" b="0" i="1">
                                      <a:latin typeface="Cambria Math" panose="02040503050406030204" pitchFamily="18" charset="0"/>
                                    </a:rPr>
                                    <m:t>𝑢</m:t>
                                  </m:r>
                                </m:e>
                                <m:sub>
                                  <m:r>
                                    <a:rPr lang="it-IT" sz="1600" b="0" i="1">
                                      <a:latin typeface="Cambria Math" panose="02040503050406030204" pitchFamily="18" charset="0"/>
                                    </a:rPr>
                                    <m:t>2</m:t>
                                  </m:r>
                                </m:sub>
                              </m:sSub>
                            </m:e>
                            <m:sup>
                              <m:r>
                                <a:rPr lang="it-IT" sz="1600" b="0" i="1">
                                  <a:latin typeface="Cambria Math" panose="02040503050406030204" pitchFamily="18" charset="0"/>
                                </a:rPr>
                                <m:t>2</m:t>
                              </m:r>
                            </m:sup>
                          </m:sSup>
                        </m:num>
                        <m:den>
                          <m:r>
                            <a:rPr lang="it-IT" sz="1600" b="0" i="1">
                              <a:latin typeface="Cambria Math" panose="02040503050406030204" pitchFamily="18" charset="0"/>
                            </a:rPr>
                            <m:t>2</m:t>
                          </m:r>
                          <m:r>
                            <a:rPr lang="it-IT" sz="1600" b="0" i="1">
                              <a:latin typeface="Cambria Math" panose="02040503050406030204" pitchFamily="18" charset="0"/>
                            </a:rPr>
                            <m:t>𝑔</m:t>
                          </m:r>
                        </m:den>
                      </m:f>
                      <m:d>
                        <m:dPr>
                          <m:begChr m:val="{"/>
                          <m:endChr m:val="}"/>
                          <m:ctrlPr>
                            <a:rPr lang="it-IT" sz="16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it-IT" sz="1600" b="0" i="1">
                              <a:latin typeface="Cambria Math" panose="02040503050406030204" pitchFamily="18" charset="0"/>
                            </a:rPr>
                            <m:t>1−</m:t>
                          </m:r>
                          <m:f>
                            <m:fPr>
                              <m:ctrlPr>
                                <a:rPr lang="it-IT" sz="1600" b="0" i="1">
                                  <a:latin typeface="Cambria Math" panose="02040503050406030204" pitchFamily="18" charset="0"/>
                                </a:rPr>
                              </m:ctrlPr>
                            </m:fPr>
                            <m:num>
                              <m:sSup>
                                <m:sSupPr>
                                  <m:ctrlPr>
                                    <a:rPr lang="it-IT" sz="1600" b="0" i="1">
                                      <a:latin typeface="Cambria Math" panose="02040503050406030204" pitchFamily="18" charset="0"/>
                                    </a:rPr>
                                  </m:ctrlPr>
                                </m:sSupPr>
                                <m:e>
                                  <m:sSub>
                                    <m:sSubPr>
                                      <m:ctrlPr>
                                        <a:rPr lang="it-IT" sz="1600" b="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it-IT" sz="1600" b="0" i="1">
                                          <a:latin typeface="Cambria Math" panose="02040503050406030204" pitchFamily="18" charset="0"/>
                                        </a:rPr>
                                        <m:t>𝐷</m:t>
                                      </m:r>
                                    </m:e>
                                    <m:sub>
                                      <m:r>
                                        <a:rPr lang="it-IT" sz="1600" b="0" i="1">
                                          <a:latin typeface="Cambria Math" panose="02040503050406030204" pitchFamily="18" charset="0"/>
                                        </a:rPr>
                                        <m:t>𝑠𝑝</m:t>
                                      </m:r>
                                    </m:sub>
                                  </m:sSub>
                                </m:e>
                                <m:sup>
                                  <m:r>
                                    <a:rPr lang="it-IT" sz="1600" b="0" i="1">
                                      <a:latin typeface="Cambria Math" panose="02040503050406030204" pitchFamily="18" charset="0"/>
                                    </a:rPr>
                                    <m:t>2</m:t>
                                  </m:r>
                                </m:sup>
                              </m:sSup>
                            </m:num>
                            <m:den>
                              <m:sSup>
                                <m:sSupPr>
                                  <m:ctrlPr>
                                    <a:rPr lang="it-IT" sz="1600" b="0" i="1">
                                      <a:latin typeface="Cambria Math" panose="02040503050406030204" pitchFamily="18" charset="0"/>
                                    </a:rPr>
                                  </m:ctrlPr>
                                </m:sSupPr>
                                <m:e>
                                  <m:sSub>
                                    <m:sSubPr>
                                      <m:ctrlPr>
                                        <a:rPr lang="it-IT" sz="1600" b="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it-IT" sz="1600" b="0" i="1">
                                          <a:latin typeface="Cambria Math" panose="02040503050406030204" pitchFamily="18" charset="0"/>
                                        </a:rPr>
                                        <m:t>𝐷</m:t>
                                      </m:r>
                                    </m:e>
                                    <m:sub>
                                      <m:r>
                                        <a:rPr lang="it-IT" sz="1600" b="0" i="1">
                                          <a:latin typeface="Cambria Math" panose="02040503050406030204" pitchFamily="18" charset="0"/>
                                        </a:rPr>
                                        <m:t>2</m:t>
                                      </m:r>
                                    </m:sub>
                                  </m:sSub>
                                </m:e>
                                <m:sup>
                                  <m:r>
                                    <a:rPr lang="it-IT" sz="1600" b="0" i="1">
                                      <a:latin typeface="Cambria Math" panose="02040503050406030204" pitchFamily="18" charset="0"/>
                                    </a:rPr>
                                    <m:t>2</m:t>
                                  </m:r>
                                </m:sup>
                              </m:sSup>
                            </m:den>
                          </m:f>
                        </m:e>
                      </m:d>
                    </m:e>
                  </m:d>
                </m:oMath>
              </a14:m>
              <a:r>
                <a:rPr lang="it-IT" sz="1600"/>
                <a:t>  radially outward</a:t>
              </a:r>
            </a:p>
          </xdr:txBody>
        </xdr:sp>
      </mc:Choice>
      <mc:Fallback xmlns="">
        <xdr:sp macro="" textlink="">
          <xdr:nvSpPr>
            <xdr:cNvPr id="9" name="CasellaDiTesto 2">
              <a:extLst>
                <a:ext uri="{FF2B5EF4-FFF2-40B4-BE49-F238E27FC236}">
                  <a16:creationId xmlns:a16="http://schemas.microsoft.com/office/drawing/2014/main" id="{00000000-0008-0000-0100-000009000000}"/>
                </a:ext>
              </a:extLst>
            </xdr:cNvPr>
            <xdr:cNvSpPr txBox="1"/>
          </xdr:nvSpPr>
          <xdr:spPr>
            <a:xfrm>
              <a:off x="17350192" y="5723194"/>
              <a:ext cx="5542095" cy="446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l-GR" sz="1600" i="0">
                  <a:latin typeface="Cambria Math" panose="02040503050406030204" pitchFamily="18" charset="0"/>
                </a:rPr>
                <a:t>Δ</a:t>
              </a:r>
              <a:r>
                <a:rPr lang="it-IT" sz="1600" b="0" i="0">
                  <a:latin typeface="Cambria Math" panose="02040503050406030204" pitchFamily="18" charset="0"/>
                </a:rPr>
                <a:t>𝐻=𝐻_𝑠𝑡𝑎𝑔𝑒−(𝐻_(𝑠𝑡𝑎𝑡𝑖𝑐.𝑖𝑚𝑝)−𝑘^2  〖𝑢_2〗^2/2𝑔 {1−〖𝐷_𝑠𝑝〗^2/〖𝐷_2〗^2 })</a:t>
              </a:r>
              <a:r>
                <a:rPr lang="it-IT" sz="1600"/>
                <a:t>  radially outward</a:t>
              </a:r>
            </a:p>
          </xdr:txBody>
        </xdr:sp>
      </mc:Fallback>
    </mc:AlternateContent>
    <xdr:clientData/>
  </xdr:oneCellAnchor>
  <xdr:twoCellAnchor>
    <xdr:from>
      <xdr:col>0</xdr:col>
      <xdr:colOff>187137</xdr:colOff>
      <xdr:row>35</xdr:row>
      <xdr:rowOff>96962</xdr:rowOff>
    </xdr:from>
    <xdr:to>
      <xdr:col>6</xdr:col>
      <xdr:colOff>798895</xdr:colOff>
      <xdr:row>51</xdr:row>
      <xdr:rowOff>165708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187137" y="8055629"/>
          <a:ext cx="7681425" cy="3116746"/>
          <a:chOff x="4969077" y="2756994"/>
          <a:chExt cx="6730108" cy="1881681"/>
        </a:xfrm>
        <a:solidFill>
          <a:schemeClr val="bg1"/>
        </a:solidFill>
      </xdr:grpSpPr>
      <xdr:pic>
        <xdr:nvPicPr>
          <xdr:cNvPr id="11" name="Immagine 8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969077" y="2756994"/>
            <a:ext cx="6410979" cy="1234059"/>
          </a:xfrm>
          <a:prstGeom prst="rect">
            <a:avLst/>
          </a:prstGeom>
          <a:grpFill/>
        </xdr:spPr>
      </xdr:pic>
      <xdr:cxnSp macro="">
        <xdr:nvCxnSpPr>
          <xdr:cNvPr id="12" name="Connettore 2 9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CxnSpPr>
            <a:stCxn id="13" idx="0"/>
          </xdr:cNvCxnSpPr>
        </xdr:nvCxnSpPr>
        <xdr:spPr>
          <a:xfrm flipV="1">
            <a:off x="8701295" y="3409950"/>
            <a:ext cx="631963" cy="971550"/>
          </a:xfrm>
          <a:prstGeom prst="straightConnector1">
            <a:avLst/>
          </a:prstGeom>
          <a:grpFill/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" name="Text Box 1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158370" y="4381500"/>
            <a:ext cx="1089163" cy="257175"/>
          </a:xfrm>
          <a:prstGeom prst="rect">
            <a:avLst/>
          </a:prstGeom>
          <a:grpFill/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27432" rIns="0" bIns="0" anchor="t" upright="1"/>
          <a:lstStyle/>
          <a:p>
            <a:pPr algn="ctr" rtl="0">
              <a:defRPr sz="1000"/>
            </a:pPr>
            <a:r>
              <a:rPr lang="it-IT" sz="1200" b="0" i="0" u="none" strike="noStrike" baseline="0">
                <a:solidFill>
                  <a:srgbClr val="000000"/>
                </a:solidFill>
                <a:latin typeface="Calibri"/>
              </a:rPr>
              <a:t>Front Wear Ring (inward)</a:t>
            </a:r>
          </a:p>
        </xdr:txBody>
      </xdr:sp>
      <xdr:cxnSp macro="">
        <xdr:nvCxnSpPr>
          <xdr:cNvPr id="14" name="Connettore 2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CxnSpPr>
            <a:stCxn id="15" idx="0"/>
          </xdr:cNvCxnSpPr>
        </xdr:nvCxnSpPr>
        <xdr:spPr>
          <a:xfrm flipH="1" flipV="1">
            <a:off x="10520984" y="3800475"/>
            <a:ext cx="631963" cy="581025"/>
          </a:xfrm>
          <a:prstGeom prst="straightConnector1">
            <a:avLst/>
          </a:prstGeom>
          <a:grpFill/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" name="Text Box 1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610022" y="4381500"/>
            <a:ext cx="1089163" cy="257175"/>
          </a:xfrm>
          <a:prstGeom prst="rect">
            <a:avLst/>
          </a:prstGeom>
          <a:grpFill/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27432" rIns="0" bIns="0" anchor="t" upright="1"/>
          <a:lstStyle/>
          <a:p>
            <a:pPr algn="ctr" rtl="0">
              <a:defRPr sz="1000"/>
            </a:pPr>
            <a:r>
              <a:rPr lang="it-IT" sz="1200" b="0" i="0" u="none" strike="noStrike" baseline="0">
                <a:solidFill>
                  <a:srgbClr val="000000"/>
                </a:solidFill>
                <a:latin typeface="Calibri"/>
              </a:rPr>
              <a:t>Back Wear Ring (outward)</a:t>
            </a:r>
          </a:p>
        </xdr:txBody>
      </xdr:sp>
    </xdr:grpSp>
    <xdr:clientData/>
  </xdr:twoCellAnchor>
  <xdr:oneCellAnchor>
    <xdr:from>
      <xdr:col>17</xdr:col>
      <xdr:colOff>61231</xdr:colOff>
      <xdr:row>28</xdr:row>
      <xdr:rowOff>186521</xdr:rowOff>
    </xdr:from>
    <xdr:ext cx="8363103" cy="4464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CasellaDiTesto 2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SpPr txBox="1"/>
          </xdr:nvSpPr>
          <xdr:spPr>
            <a:xfrm>
              <a:off x="17597814" y="6811688"/>
              <a:ext cx="8363103" cy="446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m:rPr>
                      <m:sty m:val="p"/>
                    </m:rPr>
                    <a:rPr lang="el-GR" sz="1600" i="1">
                      <a:latin typeface="Cambria Math" panose="02040503050406030204" pitchFamily="18" charset="0"/>
                    </a:rPr>
                    <m:t>Δ</m:t>
                  </m:r>
                  <m:r>
                    <a:rPr lang="it-IT" sz="1600" b="0" i="1">
                      <a:latin typeface="Cambria Math" panose="02040503050406030204" pitchFamily="18" charset="0"/>
                    </a:rPr>
                    <m:t>𝐻</m:t>
                  </m:r>
                  <m:r>
                    <a:rPr lang="fr-FR" sz="1600" b="0" i="1">
                      <a:latin typeface="Cambria Math" panose="02040503050406030204" pitchFamily="18" charset="0"/>
                    </a:rPr>
                    <m:t>= </m:t>
                  </m:r>
                  <m:d>
                    <m:dPr>
                      <m:ctrlPr>
                        <a:rPr lang="it-IT" sz="1600" b="0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fr-FR" sz="1600" b="0" i="1">
                          <a:latin typeface="Cambria Math" panose="02040503050406030204" pitchFamily="18" charset="0"/>
                        </a:rPr>
                        <m:t>( </m:t>
                      </m:r>
                      <m:sSub>
                        <m:sSubPr>
                          <m:ctrlPr>
                            <a:rPr lang="it-IT" sz="16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fr-FR" sz="1600" b="0" i="1">
                              <a:latin typeface="Cambria Math" panose="02040503050406030204" pitchFamily="18" charset="0"/>
                            </a:rPr>
                            <m:t>𝑛</m:t>
                          </m:r>
                          <m:r>
                            <a:rPr lang="fr-FR" sz="1600" b="0" i="1">
                              <a:latin typeface="Cambria Math" panose="02040503050406030204" pitchFamily="18" charset="0"/>
                            </a:rPr>
                            <m:t> −1) </m:t>
                          </m:r>
                          <m:r>
                            <a:rPr lang="fr-FR" sz="1600" b="0" i="1">
                              <a:latin typeface="Cambria Math" panose="02040503050406030204" pitchFamily="18" charset="0"/>
                            </a:rPr>
                            <m:t>𝐻𝑠𝑡𝑎𝑔𝑒</m:t>
                          </m:r>
                          <m:r>
                            <a:rPr lang="fr-FR" sz="1600" b="0" i="1">
                              <a:latin typeface="Cambria Math" panose="02040503050406030204" pitchFamily="18" charset="0"/>
                            </a:rPr>
                            <m:t>+  </m:t>
                          </m:r>
                          <m:r>
                            <a:rPr lang="it-IT" sz="1600" b="0" i="1">
                              <a:latin typeface="Cambria Math" panose="02040503050406030204" pitchFamily="18" charset="0"/>
                            </a:rPr>
                            <m:t>𝐻</m:t>
                          </m:r>
                        </m:e>
                        <m:sub>
                          <m:r>
                            <a:rPr lang="it-IT" sz="1600" b="0" i="1">
                              <a:latin typeface="Cambria Math" panose="02040503050406030204" pitchFamily="18" charset="0"/>
                            </a:rPr>
                            <m:t>𝑠𝑡𝑎𝑡𝑖𝑐</m:t>
                          </m:r>
                          <m:r>
                            <a:rPr lang="it-IT" sz="1600" b="0" i="1">
                              <a:latin typeface="Cambria Math" panose="02040503050406030204" pitchFamily="18" charset="0"/>
                            </a:rPr>
                            <m:t>.</m:t>
                          </m:r>
                          <m:r>
                            <a:rPr lang="it-IT" sz="1600" b="0" i="1">
                              <a:latin typeface="Cambria Math" panose="02040503050406030204" pitchFamily="18" charset="0"/>
                            </a:rPr>
                            <m:t>𝑖𝑚𝑝</m:t>
                          </m:r>
                        </m:sub>
                      </m:sSub>
                      <m:r>
                        <a:rPr lang="fr-FR" sz="1600" b="0" i="1">
                          <a:latin typeface="Cambria Math" panose="02040503050406030204" pitchFamily="18" charset="0"/>
                        </a:rPr>
                        <m:t>−</m:t>
                      </m:r>
                      <m:sSup>
                        <m:sSupPr>
                          <m:ctrlPr>
                            <a:rPr lang="it-IT" sz="16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it-IT" sz="1600" b="0" i="1">
                              <a:latin typeface="Cambria Math" panose="02040503050406030204" pitchFamily="18" charset="0"/>
                            </a:rPr>
                            <m:t>𝑘</m:t>
                          </m:r>
                        </m:e>
                        <m:sup>
                          <m:r>
                            <a:rPr lang="it-IT" sz="1600" b="0" i="1">
                              <a:latin typeface="Cambria Math" panose="02040503050406030204" pitchFamily="18" charset="0"/>
                            </a:rPr>
                            <m:t>2</m:t>
                          </m:r>
                        </m:sup>
                      </m:sSup>
                      <m:f>
                        <m:fPr>
                          <m:ctrlPr>
                            <a:rPr lang="it-IT" sz="16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sSup>
                            <m:sSupPr>
                              <m:ctrlPr>
                                <a:rPr lang="it-IT" sz="1600" b="0" i="1">
                                  <a:latin typeface="Cambria Math" panose="02040503050406030204" pitchFamily="18" charset="0"/>
                                </a:rPr>
                              </m:ctrlPr>
                            </m:sSupPr>
                            <m:e>
                              <m:sSub>
                                <m:sSubPr>
                                  <m:ctrlPr>
                                    <a:rPr lang="it-IT" sz="1600" b="0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it-IT" sz="1600" b="0" i="1">
                                      <a:latin typeface="Cambria Math" panose="02040503050406030204" pitchFamily="18" charset="0"/>
                                    </a:rPr>
                                    <m:t>𝑢</m:t>
                                  </m:r>
                                </m:e>
                                <m:sub>
                                  <m:r>
                                    <a:rPr lang="it-IT" sz="1600" b="0" i="1">
                                      <a:latin typeface="Cambria Math" panose="02040503050406030204" pitchFamily="18" charset="0"/>
                                    </a:rPr>
                                    <m:t>2</m:t>
                                  </m:r>
                                </m:sub>
                              </m:sSub>
                            </m:e>
                            <m:sup>
                              <m:r>
                                <a:rPr lang="it-IT" sz="1600" b="0" i="1">
                                  <a:latin typeface="Cambria Math" panose="02040503050406030204" pitchFamily="18" charset="0"/>
                                </a:rPr>
                                <m:t>2</m:t>
                              </m:r>
                            </m:sup>
                          </m:sSup>
                        </m:num>
                        <m:den>
                          <m:r>
                            <a:rPr lang="it-IT" sz="1600" b="0" i="1">
                              <a:latin typeface="Cambria Math" panose="02040503050406030204" pitchFamily="18" charset="0"/>
                            </a:rPr>
                            <m:t>2</m:t>
                          </m:r>
                          <m:r>
                            <a:rPr lang="it-IT" sz="1600" b="0" i="1">
                              <a:latin typeface="Cambria Math" panose="02040503050406030204" pitchFamily="18" charset="0"/>
                            </a:rPr>
                            <m:t>𝑔</m:t>
                          </m:r>
                        </m:den>
                      </m:f>
                      <m:d>
                        <m:dPr>
                          <m:begChr m:val="{"/>
                          <m:endChr m:val="}"/>
                          <m:ctrlPr>
                            <a:rPr lang="it-IT" sz="16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it-IT" sz="1600" b="0" i="1">
                              <a:latin typeface="Cambria Math" panose="02040503050406030204" pitchFamily="18" charset="0"/>
                            </a:rPr>
                            <m:t>1−</m:t>
                          </m:r>
                          <m:f>
                            <m:fPr>
                              <m:ctrlPr>
                                <a:rPr lang="it-IT" sz="1600" b="0" i="1">
                                  <a:latin typeface="Cambria Math" panose="02040503050406030204" pitchFamily="18" charset="0"/>
                                </a:rPr>
                              </m:ctrlPr>
                            </m:fPr>
                            <m:num>
                              <m:sSup>
                                <m:sSupPr>
                                  <m:ctrlPr>
                                    <a:rPr lang="it-IT" sz="1600" b="0" i="1">
                                      <a:latin typeface="Cambria Math" panose="02040503050406030204" pitchFamily="18" charset="0"/>
                                    </a:rPr>
                                  </m:ctrlPr>
                                </m:sSupPr>
                                <m:e>
                                  <m:sSub>
                                    <m:sSubPr>
                                      <m:ctrlPr>
                                        <a:rPr lang="it-IT" sz="1600" b="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it-IT" sz="1600" b="0" i="1">
                                          <a:latin typeface="Cambria Math" panose="02040503050406030204" pitchFamily="18" charset="0"/>
                                        </a:rPr>
                                        <m:t>𝐷</m:t>
                                      </m:r>
                                    </m:e>
                                    <m:sub>
                                      <m:r>
                                        <a:rPr lang="it-IT" sz="1600" b="0" i="1">
                                          <a:latin typeface="Cambria Math" panose="02040503050406030204" pitchFamily="18" charset="0"/>
                                        </a:rPr>
                                        <m:t>𝑠𝑝</m:t>
                                      </m:r>
                                    </m:sub>
                                  </m:sSub>
                                </m:e>
                                <m:sup>
                                  <m:r>
                                    <a:rPr lang="it-IT" sz="1600" b="0" i="1">
                                      <a:latin typeface="Cambria Math" panose="02040503050406030204" pitchFamily="18" charset="0"/>
                                    </a:rPr>
                                    <m:t>2</m:t>
                                  </m:r>
                                </m:sup>
                              </m:sSup>
                            </m:num>
                            <m:den>
                              <m:sSup>
                                <m:sSupPr>
                                  <m:ctrlPr>
                                    <a:rPr lang="it-IT" sz="1600" b="0" i="1">
                                      <a:latin typeface="Cambria Math" panose="02040503050406030204" pitchFamily="18" charset="0"/>
                                    </a:rPr>
                                  </m:ctrlPr>
                                </m:sSupPr>
                                <m:e>
                                  <m:sSub>
                                    <m:sSubPr>
                                      <m:ctrlPr>
                                        <a:rPr lang="it-IT" sz="1600" b="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it-IT" sz="1600" b="0" i="1">
                                          <a:latin typeface="Cambria Math" panose="02040503050406030204" pitchFamily="18" charset="0"/>
                                        </a:rPr>
                                        <m:t>𝐷</m:t>
                                      </m:r>
                                    </m:e>
                                    <m:sub>
                                      <m:r>
                                        <a:rPr lang="it-IT" sz="1600" b="0" i="1">
                                          <a:latin typeface="Cambria Math" panose="02040503050406030204" pitchFamily="18" charset="0"/>
                                        </a:rPr>
                                        <m:t>2</m:t>
                                      </m:r>
                                    </m:sub>
                                  </m:sSub>
                                </m:e>
                                <m:sup>
                                  <m:r>
                                    <a:rPr lang="it-IT" sz="1600" b="0" i="1">
                                      <a:latin typeface="Cambria Math" panose="02040503050406030204" pitchFamily="18" charset="0"/>
                                    </a:rPr>
                                    <m:t>2</m:t>
                                  </m:r>
                                </m:sup>
                              </m:sSup>
                            </m:den>
                          </m:f>
                        </m:e>
                      </m:d>
                    </m:e>
                  </m:d>
                </m:oMath>
              </a14:m>
              <a:r>
                <a:rPr lang="it-IT" sz="1600"/>
                <a:t> Tamburo di equilibro</a:t>
              </a:r>
            </a:p>
          </xdr:txBody>
        </xdr:sp>
      </mc:Choice>
      <mc:Fallback xmlns="">
        <xdr:sp macro="" textlink="">
          <xdr:nvSpPr>
            <xdr:cNvPr id="16" name="CasellaDiTesto 2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SpPr txBox="1"/>
          </xdr:nvSpPr>
          <xdr:spPr>
            <a:xfrm>
              <a:off x="17597814" y="6811688"/>
              <a:ext cx="8363103" cy="446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l-GR" sz="1600" i="0">
                  <a:latin typeface="Cambria Math" panose="02040503050406030204" pitchFamily="18" charset="0"/>
                </a:rPr>
                <a:t>Δ</a:t>
              </a:r>
              <a:r>
                <a:rPr lang="it-IT" sz="1600" b="0" i="0">
                  <a:latin typeface="Cambria Math" panose="02040503050406030204" pitchFamily="18" charset="0"/>
                </a:rPr>
                <a:t>𝐻</a:t>
              </a:r>
              <a:r>
                <a:rPr lang="fr-FR" sz="1600" b="0" i="0">
                  <a:latin typeface="Cambria Math" panose="02040503050406030204" pitchFamily="18" charset="0"/>
                </a:rPr>
                <a:t>= </a:t>
              </a:r>
              <a:r>
                <a:rPr lang="it-IT" sz="1600" b="0" i="0">
                  <a:latin typeface="Cambria Math" panose="02040503050406030204" pitchFamily="18" charset="0"/>
                </a:rPr>
                <a:t>(</a:t>
              </a:r>
              <a:r>
                <a:rPr lang="fr-FR" sz="1600" b="0" i="0">
                  <a:latin typeface="Cambria Math" panose="02040503050406030204" pitchFamily="18" charset="0"/>
                </a:rPr>
                <a:t>( </a:t>
              </a:r>
              <a:r>
                <a:rPr lang="it-IT" sz="1600" b="0" i="0">
                  <a:latin typeface="Cambria Math" panose="02040503050406030204" pitchFamily="18" charset="0"/>
                </a:rPr>
                <a:t>〖</a:t>
              </a:r>
              <a:r>
                <a:rPr lang="fr-FR" sz="1600" b="0" i="0">
                  <a:latin typeface="Cambria Math" panose="02040503050406030204" pitchFamily="18" charset="0"/>
                </a:rPr>
                <a:t>𝑛 −1) 𝐻𝑠𝑡𝑎𝑔𝑒+  </a:t>
              </a:r>
              <a:r>
                <a:rPr lang="it-IT" sz="1600" b="0" i="0">
                  <a:latin typeface="Cambria Math" panose="02040503050406030204" pitchFamily="18" charset="0"/>
                </a:rPr>
                <a:t>𝐻〗_(𝑠𝑡𝑎𝑡𝑖𝑐.𝑖𝑚𝑝)</a:t>
              </a:r>
              <a:r>
                <a:rPr lang="fr-FR" sz="1600" b="0" i="0">
                  <a:latin typeface="Cambria Math" panose="02040503050406030204" pitchFamily="18" charset="0"/>
                </a:rPr>
                <a:t>−</a:t>
              </a:r>
              <a:r>
                <a:rPr lang="it-IT" sz="1600" b="0" i="0">
                  <a:latin typeface="Cambria Math" panose="02040503050406030204" pitchFamily="18" charset="0"/>
                </a:rPr>
                <a:t>𝑘^2  〖𝑢_2〗^2/2𝑔 {1−〖𝐷_𝑠𝑝〗^2/〖𝐷_2〗^2 })</a:t>
              </a:r>
              <a:r>
                <a:rPr lang="it-IT" sz="1600"/>
                <a:t> Tamburo di equilibro</a:t>
              </a:r>
            </a:p>
          </xdr:txBody>
        </xdr:sp>
      </mc:Fallback>
    </mc:AlternateContent>
    <xdr:clientData/>
  </xdr:oneCellAnchor>
  <xdr:oneCellAnchor>
    <xdr:from>
      <xdr:col>17</xdr:col>
      <xdr:colOff>50167</xdr:colOff>
      <xdr:row>32</xdr:row>
      <xdr:rowOff>16314</xdr:rowOff>
    </xdr:from>
    <xdr:ext cx="5842882" cy="33293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CasellaDiTesto 2">
              <a:extLst>
                <a:ext uri="{FF2B5EF4-FFF2-40B4-BE49-F238E27FC236}">
                  <a16:creationId xmlns:a16="http://schemas.microsoft.com/office/drawing/2014/main" id="{00000000-0008-0000-0100-000011000000}"/>
                </a:ext>
              </a:extLst>
            </xdr:cNvPr>
            <xdr:cNvSpPr txBox="1"/>
          </xdr:nvSpPr>
          <xdr:spPr>
            <a:xfrm>
              <a:off x="17586750" y="7403481"/>
              <a:ext cx="5842882" cy="3329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m:rPr>
                      <m:sty m:val="p"/>
                    </m:rPr>
                    <a:rPr lang="el-GR" sz="1600" i="1">
                      <a:solidFill>
                        <a:schemeClr val="tx1"/>
                      </a:solidFill>
                      <a:latin typeface="Cambria Math" panose="02040503050406030204" pitchFamily="18" charset="0"/>
                      <a:ea typeface="+mn-ea"/>
                      <a:cs typeface="+mn-cs"/>
                    </a:rPr>
                    <m:t>Δ</m:t>
                  </m:r>
                  <m:r>
                    <a:rPr lang="it-IT" sz="1600" i="1">
                      <a:solidFill>
                        <a:schemeClr val="tx1"/>
                      </a:solidFill>
                      <a:latin typeface="Cambria Math" panose="02040503050406030204" pitchFamily="18" charset="0"/>
                      <a:ea typeface="+mn-ea"/>
                      <a:cs typeface="+mn-cs"/>
                    </a:rPr>
                    <m:t>𝐻</m:t>
                  </m:r>
                  <m:r>
                    <a:rPr lang="fr-FR" sz="1600" i="1">
                      <a:solidFill>
                        <a:schemeClr val="tx1"/>
                      </a:solidFill>
                      <a:latin typeface="Cambria Math" panose="02040503050406030204" pitchFamily="18" charset="0"/>
                      <a:ea typeface="+mn-ea"/>
                      <a:cs typeface="+mn-cs"/>
                    </a:rPr>
                    <m:t>= </m:t>
                  </m:r>
                </m:oMath>
              </a14:m>
              <a:r>
                <a:rPr lang="it-IT" sz="1600" i="1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( Hstage * N_St )   tamburo BB3/tamburo barrel back to back</a:t>
              </a:r>
            </a:p>
          </xdr:txBody>
        </xdr:sp>
      </mc:Choice>
      <mc:Fallback xmlns="">
        <xdr:sp macro="" textlink="">
          <xdr:nvSpPr>
            <xdr:cNvPr id="17" name="CasellaDiTesto 2">
              <a:extLst>
                <a:ext uri="{FF2B5EF4-FFF2-40B4-BE49-F238E27FC236}">
                  <a16:creationId xmlns:a16="http://schemas.microsoft.com/office/drawing/2014/main" id="{00000000-0008-0000-0100-000011000000}"/>
                </a:ext>
              </a:extLst>
            </xdr:cNvPr>
            <xdr:cNvSpPr txBox="1"/>
          </xdr:nvSpPr>
          <xdr:spPr>
            <a:xfrm>
              <a:off x="17586750" y="7403481"/>
              <a:ext cx="5842882" cy="3329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l-GR" sz="16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Δ</a:t>
              </a:r>
              <a:r>
                <a:rPr lang="it-IT" sz="16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𝐻</a:t>
              </a:r>
              <a:r>
                <a:rPr lang="fr-FR" sz="160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= </a:t>
              </a:r>
              <a:r>
                <a:rPr lang="it-IT" sz="1600" i="1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( Hstage * N_St )   tamburo BB3/tamburo barrel back to back</a:t>
              </a:r>
            </a:p>
          </xdr:txBody>
        </xdr:sp>
      </mc:Fallback>
    </mc:AlternateContent>
    <xdr:clientData/>
  </xdr:oneCellAnchor>
  <xdr:oneCellAnchor>
    <xdr:from>
      <xdr:col>17</xdr:col>
      <xdr:colOff>43944</xdr:colOff>
      <xdr:row>17</xdr:row>
      <xdr:rowOff>70436</xdr:rowOff>
    </xdr:from>
    <xdr:ext cx="10467930" cy="4464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CasellaDiTesto 2">
              <a:extLst>
                <a:ext uri="{FF2B5EF4-FFF2-40B4-BE49-F238E27FC236}">
                  <a16:creationId xmlns:a16="http://schemas.microsoft.com/office/drawing/2014/main" id="{00000000-0008-0000-0100-000013000000}"/>
                </a:ext>
              </a:extLst>
            </xdr:cNvPr>
            <xdr:cNvSpPr txBox="1"/>
          </xdr:nvSpPr>
          <xdr:spPr>
            <a:xfrm>
              <a:off x="17369919" y="3813761"/>
              <a:ext cx="10467930" cy="446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m:rPr>
                      <m:sty m:val="p"/>
                    </m:rPr>
                    <a:rPr lang="el-GR" sz="1600" i="1">
                      <a:latin typeface="Cambria Math" panose="02040503050406030204" pitchFamily="18" charset="0"/>
                    </a:rPr>
                    <m:t>Δ</m:t>
                  </m:r>
                  <m:r>
                    <a:rPr lang="it-IT" sz="1600" b="0" i="1">
                      <a:latin typeface="Cambria Math" panose="02040503050406030204" pitchFamily="18" charset="0"/>
                    </a:rPr>
                    <m:t>𝐻</m:t>
                  </m:r>
                  <m:r>
                    <a:rPr lang="fr-FR" sz="1600" b="0" i="1">
                      <a:latin typeface="Cambria Math" panose="02040503050406030204" pitchFamily="18" charset="0"/>
                    </a:rPr>
                    <m:t>𝑖𝑛𝑤𝑎𝑟𝑑</m:t>
                  </m:r>
                  <m:r>
                    <a:rPr lang="fr-FR" sz="1600" b="0" i="1">
                      <a:latin typeface="Cambria Math" panose="02040503050406030204" pitchFamily="18" charset="0"/>
                    </a:rPr>
                    <m:t>= </m:t>
                  </m:r>
                  <m:d>
                    <m:dPr>
                      <m:ctrlPr>
                        <a:rPr lang="it-IT" sz="1600" b="0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fr-FR" sz="1600" b="0" i="1">
                          <a:latin typeface="Cambria Math" panose="02040503050406030204" pitchFamily="18" charset="0"/>
                        </a:rPr>
                        <m:t>( </m:t>
                      </m:r>
                      <m:sSub>
                        <m:sSubPr>
                          <m:ctrlPr>
                            <a:rPr lang="it-IT" sz="16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fr-FR" sz="1600" b="0" i="1">
                              <a:latin typeface="Cambria Math" panose="02040503050406030204" pitchFamily="18" charset="0"/>
                            </a:rPr>
                            <m:t>𝑛</m:t>
                          </m:r>
                          <m:r>
                            <a:rPr lang="fr-FR" sz="1600" b="0" i="1">
                              <a:latin typeface="Cambria Math" panose="02040503050406030204" pitchFamily="18" charset="0"/>
                            </a:rPr>
                            <m:t> −1) </m:t>
                          </m:r>
                          <m:r>
                            <a:rPr lang="fr-FR" sz="1600" b="0" i="1">
                              <a:latin typeface="Cambria Math" panose="02040503050406030204" pitchFamily="18" charset="0"/>
                            </a:rPr>
                            <m:t>𝐻𝑠𝑡𝑎𝑔𝑒</m:t>
                          </m:r>
                          <m:r>
                            <a:rPr lang="fr-FR" sz="1600" b="0" i="1">
                              <a:latin typeface="Cambria Math" panose="02040503050406030204" pitchFamily="18" charset="0"/>
                            </a:rPr>
                            <m:t>+  </m:t>
                          </m:r>
                          <m:r>
                            <a:rPr lang="it-IT" sz="1600" b="0" i="1">
                              <a:latin typeface="Cambria Math" panose="02040503050406030204" pitchFamily="18" charset="0"/>
                            </a:rPr>
                            <m:t>𝐻</m:t>
                          </m:r>
                        </m:e>
                        <m:sub>
                          <m:r>
                            <a:rPr lang="it-IT" sz="1600" b="0" i="1">
                              <a:latin typeface="Cambria Math" panose="02040503050406030204" pitchFamily="18" charset="0"/>
                            </a:rPr>
                            <m:t>𝑠𝑡𝑎𝑡𝑖𝑐</m:t>
                          </m:r>
                          <m:r>
                            <a:rPr lang="it-IT" sz="1600" b="0" i="1">
                              <a:latin typeface="Cambria Math" panose="02040503050406030204" pitchFamily="18" charset="0"/>
                            </a:rPr>
                            <m:t>.</m:t>
                          </m:r>
                          <m:r>
                            <a:rPr lang="it-IT" sz="1600" b="0" i="1">
                              <a:latin typeface="Cambria Math" panose="02040503050406030204" pitchFamily="18" charset="0"/>
                            </a:rPr>
                            <m:t>𝑖𝑚𝑝</m:t>
                          </m:r>
                        </m:sub>
                      </m:sSub>
                      <m:r>
                        <a:rPr lang="fr-FR" sz="1600" b="0" i="1">
                          <a:latin typeface="Cambria Math" panose="02040503050406030204" pitchFamily="18" charset="0"/>
                        </a:rPr>
                        <m:t>−</m:t>
                      </m:r>
                      <m:sSup>
                        <m:sSupPr>
                          <m:ctrlPr>
                            <a:rPr lang="it-IT" sz="16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it-IT" sz="1600" b="0" i="1">
                              <a:latin typeface="Cambria Math" panose="02040503050406030204" pitchFamily="18" charset="0"/>
                            </a:rPr>
                            <m:t>𝑘</m:t>
                          </m:r>
                        </m:e>
                        <m:sup>
                          <m:r>
                            <a:rPr lang="it-IT" sz="1600" b="0" i="1">
                              <a:latin typeface="Cambria Math" panose="02040503050406030204" pitchFamily="18" charset="0"/>
                            </a:rPr>
                            <m:t>2</m:t>
                          </m:r>
                        </m:sup>
                      </m:sSup>
                      <m:f>
                        <m:fPr>
                          <m:ctrlPr>
                            <a:rPr lang="it-IT" sz="16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sSup>
                            <m:sSupPr>
                              <m:ctrlPr>
                                <a:rPr lang="it-IT" sz="1600" b="0" i="1">
                                  <a:latin typeface="Cambria Math" panose="02040503050406030204" pitchFamily="18" charset="0"/>
                                </a:rPr>
                              </m:ctrlPr>
                            </m:sSupPr>
                            <m:e>
                              <m:sSub>
                                <m:sSubPr>
                                  <m:ctrlPr>
                                    <a:rPr lang="it-IT" sz="1600" b="0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it-IT" sz="1600" b="0" i="1">
                                      <a:latin typeface="Cambria Math" panose="02040503050406030204" pitchFamily="18" charset="0"/>
                                    </a:rPr>
                                    <m:t>𝑢</m:t>
                                  </m:r>
                                </m:e>
                                <m:sub>
                                  <m:r>
                                    <a:rPr lang="it-IT" sz="1600" b="0" i="1">
                                      <a:latin typeface="Cambria Math" panose="02040503050406030204" pitchFamily="18" charset="0"/>
                                    </a:rPr>
                                    <m:t>2</m:t>
                                  </m:r>
                                </m:sub>
                              </m:sSub>
                            </m:e>
                            <m:sup>
                              <m:r>
                                <a:rPr lang="it-IT" sz="1600" b="0" i="1">
                                  <a:latin typeface="Cambria Math" panose="02040503050406030204" pitchFamily="18" charset="0"/>
                                </a:rPr>
                                <m:t>2</m:t>
                              </m:r>
                            </m:sup>
                          </m:sSup>
                        </m:num>
                        <m:den>
                          <m:r>
                            <a:rPr lang="it-IT" sz="1600" b="0" i="1">
                              <a:latin typeface="Cambria Math" panose="02040503050406030204" pitchFamily="18" charset="0"/>
                            </a:rPr>
                            <m:t>2</m:t>
                          </m:r>
                          <m:r>
                            <a:rPr lang="it-IT" sz="1600" b="0" i="1">
                              <a:latin typeface="Cambria Math" panose="02040503050406030204" pitchFamily="18" charset="0"/>
                            </a:rPr>
                            <m:t>𝑔</m:t>
                          </m:r>
                        </m:den>
                      </m:f>
                      <m:d>
                        <m:dPr>
                          <m:begChr m:val="{"/>
                          <m:endChr m:val="}"/>
                          <m:ctrlPr>
                            <a:rPr lang="it-IT" sz="16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it-IT" sz="1600" b="0" i="1">
                              <a:latin typeface="Cambria Math" panose="02040503050406030204" pitchFamily="18" charset="0"/>
                            </a:rPr>
                            <m:t>1−</m:t>
                          </m:r>
                          <m:f>
                            <m:fPr>
                              <m:ctrlPr>
                                <a:rPr lang="it-IT" sz="1600" b="0" i="1">
                                  <a:latin typeface="Cambria Math" panose="02040503050406030204" pitchFamily="18" charset="0"/>
                                </a:rPr>
                              </m:ctrlPr>
                            </m:fPr>
                            <m:num>
                              <m:sSup>
                                <m:sSupPr>
                                  <m:ctrlPr>
                                    <a:rPr lang="it-IT" sz="1600" b="0" i="1">
                                      <a:latin typeface="Cambria Math" panose="02040503050406030204" pitchFamily="18" charset="0"/>
                                    </a:rPr>
                                  </m:ctrlPr>
                                </m:sSupPr>
                                <m:e>
                                  <m:sSub>
                                    <m:sSubPr>
                                      <m:ctrlPr>
                                        <a:rPr lang="it-IT" sz="1600" b="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it-IT" sz="1600" b="0" i="1">
                                          <a:latin typeface="Cambria Math" panose="02040503050406030204" pitchFamily="18" charset="0"/>
                                        </a:rPr>
                                        <m:t>𝐷</m:t>
                                      </m:r>
                                    </m:e>
                                    <m:sub>
                                      <m:r>
                                        <a:rPr lang="it-IT" sz="1600" b="0" i="1">
                                          <a:latin typeface="Cambria Math" panose="02040503050406030204" pitchFamily="18" charset="0"/>
                                        </a:rPr>
                                        <m:t>𝑠𝑝</m:t>
                                      </m:r>
                                    </m:sub>
                                  </m:sSub>
                                </m:e>
                                <m:sup>
                                  <m:r>
                                    <a:rPr lang="it-IT" sz="1600" b="0" i="1">
                                      <a:latin typeface="Cambria Math" panose="02040503050406030204" pitchFamily="18" charset="0"/>
                                    </a:rPr>
                                    <m:t>2</m:t>
                                  </m:r>
                                </m:sup>
                              </m:sSup>
                            </m:num>
                            <m:den>
                              <m:sSup>
                                <m:sSupPr>
                                  <m:ctrlPr>
                                    <a:rPr lang="it-IT" sz="1600" b="0" i="1">
                                      <a:latin typeface="Cambria Math" panose="02040503050406030204" pitchFamily="18" charset="0"/>
                                    </a:rPr>
                                  </m:ctrlPr>
                                </m:sSupPr>
                                <m:e>
                                  <m:sSub>
                                    <m:sSubPr>
                                      <m:ctrlPr>
                                        <a:rPr lang="it-IT" sz="1600" b="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it-IT" sz="1600" b="0" i="1">
                                          <a:latin typeface="Cambria Math" panose="02040503050406030204" pitchFamily="18" charset="0"/>
                                        </a:rPr>
                                        <m:t>𝐷</m:t>
                                      </m:r>
                                    </m:e>
                                    <m:sub>
                                      <m:r>
                                        <a:rPr lang="it-IT" sz="1600" b="0" i="1">
                                          <a:latin typeface="Cambria Math" panose="02040503050406030204" pitchFamily="18" charset="0"/>
                                        </a:rPr>
                                        <m:t>2</m:t>
                                      </m:r>
                                    </m:sub>
                                  </m:sSub>
                                </m:e>
                                <m:sup>
                                  <m:r>
                                    <a:rPr lang="it-IT" sz="1600" b="0" i="1">
                                      <a:latin typeface="Cambria Math" panose="02040503050406030204" pitchFamily="18" charset="0"/>
                                    </a:rPr>
                                    <m:t>2</m:t>
                                  </m:r>
                                </m:sup>
                              </m:sSup>
                            </m:den>
                          </m:f>
                        </m:e>
                      </m:d>
                    </m:e>
                  </m:d>
                </m:oMath>
              </a14:m>
              <a:r>
                <a:rPr lang="it-IT" sz="1600"/>
                <a:t> - Hasp    boccola interstadio A2P, BB3, barrel back to back</a:t>
              </a:r>
            </a:p>
          </xdr:txBody>
        </xdr:sp>
      </mc:Choice>
      <mc:Fallback xmlns="">
        <xdr:sp macro="" textlink="">
          <xdr:nvSpPr>
            <xdr:cNvPr id="19" name="CasellaDiTesto 2">
              <a:extLst>
                <a:ext uri="{FF2B5EF4-FFF2-40B4-BE49-F238E27FC236}">
                  <a16:creationId xmlns:a16="http://schemas.microsoft.com/office/drawing/2014/main" id="{00000000-0008-0000-0100-000013000000}"/>
                </a:ext>
              </a:extLst>
            </xdr:cNvPr>
            <xdr:cNvSpPr txBox="1"/>
          </xdr:nvSpPr>
          <xdr:spPr>
            <a:xfrm>
              <a:off x="17369919" y="3813761"/>
              <a:ext cx="10467930" cy="446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l-GR" sz="1600" i="0">
                  <a:latin typeface="Cambria Math" panose="02040503050406030204" pitchFamily="18" charset="0"/>
                </a:rPr>
                <a:t>Δ</a:t>
              </a:r>
              <a:r>
                <a:rPr lang="it-IT" sz="1600" b="0" i="0">
                  <a:latin typeface="Cambria Math" panose="02040503050406030204" pitchFamily="18" charset="0"/>
                </a:rPr>
                <a:t>𝐻</a:t>
              </a:r>
              <a:r>
                <a:rPr lang="fr-FR" sz="1600" b="0" i="0">
                  <a:latin typeface="Cambria Math" panose="02040503050406030204" pitchFamily="18" charset="0"/>
                </a:rPr>
                <a:t>𝑖𝑛𝑤𝑎𝑟𝑑= </a:t>
              </a:r>
              <a:r>
                <a:rPr lang="it-IT" sz="1600" b="0" i="0">
                  <a:latin typeface="Cambria Math" panose="02040503050406030204" pitchFamily="18" charset="0"/>
                </a:rPr>
                <a:t>(</a:t>
              </a:r>
              <a:r>
                <a:rPr lang="fr-FR" sz="1600" b="0" i="0">
                  <a:latin typeface="Cambria Math" panose="02040503050406030204" pitchFamily="18" charset="0"/>
                </a:rPr>
                <a:t>( </a:t>
              </a:r>
              <a:r>
                <a:rPr lang="it-IT" sz="1600" b="0" i="0">
                  <a:latin typeface="Cambria Math" panose="02040503050406030204" pitchFamily="18" charset="0"/>
                </a:rPr>
                <a:t>〖</a:t>
              </a:r>
              <a:r>
                <a:rPr lang="fr-FR" sz="1600" b="0" i="0">
                  <a:latin typeface="Cambria Math" panose="02040503050406030204" pitchFamily="18" charset="0"/>
                </a:rPr>
                <a:t>𝑛 −1) 𝐻𝑠𝑡𝑎𝑔𝑒+  </a:t>
              </a:r>
              <a:r>
                <a:rPr lang="it-IT" sz="1600" b="0" i="0">
                  <a:latin typeface="Cambria Math" panose="02040503050406030204" pitchFamily="18" charset="0"/>
                </a:rPr>
                <a:t>𝐻〗_(𝑠𝑡𝑎𝑡𝑖𝑐.𝑖𝑚𝑝)</a:t>
              </a:r>
              <a:r>
                <a:rPr lang="fr-FR" sz="1600" b="0" i="0">
                  <a:latin typeface="Cambria Math" panose="02040503050406030204" pitchFamily="18" charset="0"/>
                </a:rPr>
                <a:t>−</a:t>
              </a:r>
              <a:r>
                <a:rPr lang="it-IT" sz="1600" b="0" i="0">
                  <a:latin typeface="Cambria Math" panose="02040503050406030204" pitchFamily="18" charset="0"/>
                </a:rPr>
                <a:t>𝑘^2  〖𝑢_2〗^2/2𝑔 {1−〖𝐷_𝑠𝑝〗^2/〖𝐷_2〗^2 })</a:t>
              </a:r>
              <a:r>
                <a:rPr lang="it-IT" sz="1600"/>
                <a:t> - Hasp    boccola interstadio A2P, BB3, barrel back to back</a:t>
              </a:r>
            </a:p>
          </xdr:txBody>
        </xdr:sp>
      </mc:Fallback>
    </mc:AlternateContent>
    <xdr:clientData/>
  </xdr:oneCellAnchor>
  <xdr:oneCellAnchor>
    <xdr:from>
      <xdr:col>17</xdr:col>
      <xdr:colOff>87323</xdr:colOff>
      <xdr:row>20</xdr:row>
      <xdr:rowOff>35218</xdr:rowOff>
    </xdr:from>
    <xdr:ext cx="7552767" cy="4314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CasellaDiTesto 2">
              <a:extLst>
                <a:ext uri="{FF2B5EF4-FFF2-40B4-BE49-F238E27FC236}">
                  <a16:creationId xmlns:a16="http://schemas.microsoft.com/office/drawing/2014/main" id="{00000000-0008-0000-0100-000014000000}"/>
                </a:ext>
              </a:extLst>
            </xdr:cNvPr>
            <xdr:cNvSpPr txBox="1"/>
          </xdr:nvSpPr>
          <xdr:spPr>
            <a:xfrm>
              <a:off x="17413298" y="4388143"/>
              <a:ext cx="7552767" cy="4314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m:rPr>
                      <m:sty m:val="p"/>
                    </m:rPr>
                    <a:rPr lang="el-GR" sz="1500" i="1">
                      <a:latin typeface="Cambria Math" panose="02040503050406030204" pitchFamily="18" charset="0"/>
                    </a:rPr>
                    <m:t>Δ</m:t>
                  </m:r>
                  <m:r>
                    <a:rPr lang="it-IT" sz="1500" b="0" i="1">
                      <a:latin typeface="Cambria Math" panose="02040503050406030204" pitchFamily="18" charset="0"/>
                    </a:rPr>
                    <m:t>𝐻</m:t>
                  </m:r>
                  <m:r>
                    <a:rPr lang="it-IT" sz="1500" b="0" i="1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it-IT" sz="15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l-GR" sz="1500" b="0" i="1">
                          <a:latin typeface="Cambria Math" panose="02040503050406030204" pitchFamily="18" charset="0"/>
                        </a:rPr>
                        <m:t>𝛥</m:t>
                      </m:r>
                      <m:r>
                        <a:rPr lang="el-GR" sz="1500" b="0" i="1">
                          <a:latin typeface="Cambria Math" panose="02040503050406030204" pitchFamily="18" charset="0"/>
                        </a:rPr>
                        <m:t>𝐻𝑖𝑛𝑤𝑎𝑟𝑑</m:t>
                      </m:r>
                      <m:r>
                        <a:rPr lang="fr-FR" sz="1500" b="0" i="1">
                          <a:latin typeface="Cambria Math" panose="02040503050406030204" pitchFamily="18" charset="0"/>
                        </a:rPr>
                        <m:t> −(</m:t>
                      </m:r>
                      <m:r>
                        <a:rPr lang="it-IT" sz="1500" b="0" i="1">
                          <a:latin typeface="Cambria Math" panose="02040503050406030204" pitchFamily="18" charset="0"/>
                        </a:rPr>
                        <m:t>𝐻</m:t>
                      </m:r>
                    </m:e>
                    <m:sub>
                      <m:r>
                        <a:rPr lang="it-IT" sz="1500" b="0" i="1">
                          <a:latin typeface="Cambria Math" panose="02040503050406030204" pitchFamily="18" charset="0"/>
                        </a:rPr>
                        <m:t>𝑠𝑡𝑎𝑔𝑒</m:t>
                      </m:r>
                    </m:sub>
                  </m:sSub>
                  <m:r>
                    <a:rPr lang="fr-FR" sz="1500" b="0" i="1">
                      <a:latin typeface="Cambria Math" panose="02040503050406030204" pitchFamily="18" charset="0"/>
                    </a:rPr>
                    <m:t>∗</m:t>
                  </m:r>
                  <m:d>
                    <m:dPr>
                      <m:ctrlPr>
                        <a:rPr lang="fr-FR" sz="1500" b="0" i="1">
                          <a:latin typeface="Cambria Math" panose="02040503050406030204" pitchFamily="18" charset="0"/>
                        </a:rPr>
                      </m:ctrlPr>
                    </m:dPr>
                    <m:e>
                      <m:sSub>
                        <m:sSubPr>
                          <m:ctrlPr>
                            <a:rPr lang="fr-FR" sz="15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fr-FR" sz="1500" b="0" i="1">
                              <a:latin typeface="Cambria Math" panose="02040503050406030204" pitchFamily="18" charset="0"/>
                            </a:rPr>
                            <m:t>𝑁</m:t>
                          </m:r>
                        </m:e>
                        <m:sub>
                          <m:r>
                            <a:rPr lang="fr-FR" sz="1500" b="0" i="1">
                              <a:latin typeface="Cambria Math" panose="02040503050406030204" pitchFamily="18" charset="0"/>
                            </a:rPr>
                            <m:t>𝑠𝑡</m:t>
                          </m:r>
                        </m:sub>
                      </m:sSub>
                      <m:r>
                        <a:rPr lang="fr-FR" sz="1500" b="0" i="1">
                          <a:latin typeface="Cambria Math" panose="02040503050406030204" pitchFamily="18" charset="0"/>
                        </a:rPr>
                        <m:t>−1 </m:t>
                      </m:r>
                    </m:e>
                  </m:d>
                  <m:r>
                    <a:rPr lang="fr-FR" sz="1500" b="0" i="1">
                      <a:latin typeface="Cambria Math" panose="02040503050406030204" pitchFamily="18" charset="0"/>
                    </a:rPr>
                    <m:t>+</m:t>
                  </m:r>
                  <m:sSub>
                    <m:sSubPr>
                      <m:ctrlPr>
                        <a:rPr lang="it-IT" sz="15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it-IT" sz="15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𝐻</m:t>
                      </m:r>
                    </m:e>
                    <m:sub>
                      <m:r>
                        <a:rPr lang="it-IT" sz="15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𝑠𝑡𝑎𝑡𝑖𝑐</m:t>
                      </m:r>
                      <m:r>
                        <a:rPr lang="it-IT" sz="15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.</m:t>
                      </m:r>
                      <m:r>
                        <a:rPr lang="it-IT" sz="15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𝑖𝑚𝑝</m:t>
                      </m:r>
                    </m:sub>
                  </m:sSub>
                  <m:r>
                    <a:rPr lang="it-IT" sz="15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−</m:t>
                  </m:r>
                  <m:sSup>
                    <m:sSupPr>
                      <m:ctrlPr>
                        <a:rPr lang="it-IT" sz="15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it-IT" sz="15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𝑘</m:t>
                      </m:r>
                    </m:e>
                    <m:sup>
                      <m:r>
                        <a:rPr lang="it-IT" sz="15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sup>
                  </m:sSup>
                  <m:f>
                    <m:fPr>
                      <m:ctrlPr>
                        <a:rPr lang="it-IT" sz="15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sSup>
                        <m:sSupPr>
                          <m:ctrlPr>
                            <a:rPr lang="it-IT" sz="15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sSub>
                            <m:sSubPr>
                              <m:ctrlPr>
                                <a:rPr lang="it-IT" sz="15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it-IT" sz="15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𝑢</m:t>
                              </m:r>
                            </m:e>
                            <m:sub>
                              <m:r>
                                <a:rPr lang="it-IT" sz="15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2</m:t>
                              </m:r>
                            </m:sub>
                          </m:sSub>
                        </m:e>
                        <m:sup>
                          <m:r>
                            <a:rPr lang="it-IT" sz="15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2</m:t>
                          </m:r>
                        </m:sup>
                      </m:sSup>
                    </m:num>
                    <m:den>
                      <m:r>
                        <a:rPr lang="it-IT" sz="15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  <m:r>
                        <a:rPr lang="it-IT" sz="15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𝑔</m:t>
                      </m:r>
                    </m:den>
                  </m:f>
                  <m:d>
                    <m:dPr>
                      <m:begChr m:val="{"/>
                      <m:endChr m:val="}"/>
                      <m:ctrlPr>
                        <a:rPr lang="it-IT" sz="15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a:rPr lang="it-IT" sz="15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1−</m:t>
                      </m:r>
                      <m:f>
                        <m:fPr>
                          <m:ctrlPr>
                            <a:rPr lang="it-IT" sz="15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sSup>
                            <m:sSupPr>
                              <m:ctrlPr>
                                <a:rPr lang="it-IT" sz="15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pPr>
                            <m:e>
                              <m:sSub>
                                <m:sSubPr>
                                  <m:ctrlPr>
                                    <a:rPr lang="it-IT" sz="15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it-IT" sz="15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𝐷</m:t>
                                  </m:r>
                                </m:e>
                                <m:sub>
                                  <m:r>
                                    <a:rPr lang="it-IT" sz="15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𝑠𝑝</m:t>
                                  </m:r>
                                </m:sub>
                              </m:sSub>
                            </m:e>
                            <m:sup>
                              <m:r>
                                <a:rPr lang="it-IT" sz="15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2</m:t>
                              </m:r>
                            </m:sup>
                          </m:sSup>
                        </m:num>
                        <m:den>
                          <m:sSup>
                            <m:sSupPr>
                              <m:ctrlPr>
                                <a:rPr lang="it-IT" sz="15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pPr>
                            <m:e>
                              <m:sSub>
                                <m:sSubPr>
                                  <m:ctrlPr>
                                    <a:rPr lang="it-IT" sz="15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it-IT" sz="15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𝐷</m:t>
                                  </m:r>
                                </m:e>
                                <m:sub>
                                  <m:r>
                                    <a:rPr lang="it-IT" sz="15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2</m:t>
                                  </m:r>
                                </m:sub>
                              </m:sSub>
                            </m:e>
                            <m:sup>
                              <m:r>
                                <a:rPr lang="it-IT" sz="15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2</m:t>
                              </m:r>
                            </m:sup>
                          </m:sSup>
                        </m:den>
                      </m:f>
                    </m:e>
                  </m:d>
                </m:oMath>
              </a14:m>
              <a:r>
                <a:rPr lang="it-IT" sz="1500"/>
                <a:t> )</a:t>
              </a:r>
            </a:p>
          </xdr:txBody>
        </xdr:sp>
      </mc:Choice>
      <mc:Fallback xmlns="">
        <xdr:sp macro="" textlink="">
          <xdr:nvSpPr>
            <xdr:cNvPr id="20" name="CasellaDiTesto 2">
              <a:extLst>
                <a:ext uri="{FF2B5EF4-FFF2-40B4-BE49-F238E27FC236}">
                  <a16:creationId xmlns:a16="http://schemas.microsoft.com/office/drawing/2014/main" id="{00000000-0008-0000-0100-000014000000}"/>
                </a:ext>
              </a:extLst>
            </xdr:cNvPr>
            <xdr:cNvSpPr txBox="1"/>
          </xdr:nvSpPr>
          <xdr:spPr>
            <a:xfrm>
              <a:off x="17413298" y="4388143"/>
              <a:ext cx="7552767" cy="4314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l-GR" sz="1500" i="0">
                  <a:latin typeface="Cambria Math" panose="02040503050406030204" pitchFamily="18" charset="0"/>
                </a:rPr>
                <a:t>Δ</a:t>
              </a:r>
              <a:r>
                <a:rPr lang="it-IT" sz="1500" b="0" i="0">
                  <a:latin typeface="Cambria Math" panose="02040503050406030204" pitchFamily="18" charset="0"/>
                </a:rPr>
                <a:t>𝐻=〖</a:t>
              </a:r>
              <a:r>
                <a:rPr lang="el-GR" sz="1500" b="0" i="0">
                  <a:latin typeface="Cambria Math" panose="02040503050406030204" pitchFamily="18" charset="0"/>
                </a:rPr>
                <a:t>𝛥𝐻𝑖𝑛𝑤𝑎𝑟𝑑</a:t>
              </a:r>
              <a:r>
                <a:rPr lang="fr-FR" sz="1500" b="0" i="0">
                  <a:latin typeface="Cambria Math" panose="02040503050406030204" pitchFamily="18" charset="0"/>
                </a:rPr>
                <a:t> −(</a:t>
              </a:r>
              <a:r>
                <a:rPr lang="it-IT" sz="1500" b="0" i="0">
                  <a:latin typeface="Cambria Math" panose="02040503050406030204" pitchFamily="18" charset="0"/>
                </a:rPr>
                <a:t>𝐻〗_𝑠𝑡𝑎𝑔𝑒</a:t>
              </a:r>
              <a:r>
                <a:rPr lang="fr-FR" sz="1500" b="0" i="0">
                  <a:latin typeface="Cambria Math" panose="02040503050406030204" pitchFamily="18" charset="0"/>
                </a:rPr>
                <a:t>∗(𝑁_𝑠𝑡−1 )+</a:t>
              </a:r>
              <a:r>
                <a:rPr lang="it-IT" sz="15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𝐻_(𝑠𝑡𝑎𝑡𝑖𝑐.𝑖𝑚𝑝)−𝑘^2  〖𝑢_2〗^2/2𝑔 {1−〖𝐷_𝑠𝑝〗^2/〖𝐷_2〗^2 }</a:t>
              </a:r>
              <a:r>
                <a:rPr lang="it-IT" sz="1500"/>
                <a:t> )</a:t>
              </a:r>
            </a:p>
          </xdr:txBody>
        </xdr:sp>
      </mc:Fallback>
    </mc:AlternateContent>
    <xdr:clientData/>
  </xdr:oneCellAnchor>
  <xdr:twoCellAnchor editAs="absolute">
    <xdr:from>
      <xdr:col>7</xdr:col>
      <xdr:colOff>0</xdr:colOff>
      <xdr:row>2</xdr:row>
      <xdr:rowOff>20095</xdr:rowOff>
    </xdr:from>
    <xdr:to>
      <xdr:col>11</xdr:col>
      <xdr:colOff>188550</xdr:colOff>
      <xdr:row>10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8301318" y="383763"/>
          <a:ext cx="5154997" cy="1498825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 u="sng"/>
            <a:t>INSTRUCTIONS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0" u="none" baseline="0"/>
            <a:t>1) Compile the pump parameters cells.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Compile the seal parameters cells and select the correct type of seal. It will give as output the pressure drop across the seal at the current operating condition.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3) Insert the input data of FDC Input Data Table.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4) Copy each row of FDC Input Data table and paste it in Madyn 2000 FDC object.</a:t>
          </a:r>
          <a:endParaRPr lang="it-IT" sz="12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145274</xdr:colOff>
      <xdr:row>35</xdr:row>
      <xdr:rowOff>94690</xdr:rowOff>
    </xdr:from>
    <xdr:to>
      <xdr:col>13</xdr:col>
      <xdr:colOff>615887</xdr:colOff>
      <xdr:row>60</xdr:row>
      <xdr:rowOff>69073</xdr:rowOff>
    </xdr:to>
    <xdr:grpSp>
      <xdr:nvGrpSpPr>
        <xdr:cNvPr id="33" name="Gruppo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GrpSpPr/>
      </xdr:nvGrpSpPr>
      <xdr:grpSpPr>
        <a:xfrm>
          <a:off x="10231191" y="8053357"/>
          <a:ext cx="4799196" cy="4736883"/>
          <a:chOff x="8686958" y="8686800"/>
          <a:chExt cx="4694110" cy="4736883"/>
        </a:xfrm>
      </xdr:grpSpPr>
      <xdr:grpSp>
        <xdr:nvGrpSpPr>
          <xdr:cNvPr id="21" name="Group 20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GrpSpPr/>
        </xdr:nvGrpSpPr>
        <xdr:grpSpPr>
          <a:xfrm>
            <a:off x="8686958" y="8743949"/>
            <a:ext cx="4694110" cy="4679734"/>
            <a:chOff x="15325724" y="6027847"/>
            <a:chExt cx="6060187" cy="4260510"/>
          </a:xfrm>
        </xdr:grpSpPr>
        <xdr:sp macro="" textlink="">
          <xdr:nvSpPr>
            <xdr:cNvPr id="22" name="Text Box 1">
              <a:extLst>
                <a:ext uri="{FF2B5EF4-FFF2-40B4-BE49-F238E27FC236}">
                  <a16:creationId xmlns:a16="http://schemas.microsoft.com/office/drawing/2014/main" id="{00000000-0008-0000-0100-000016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5325724" y="6027847"/>
              <a:ext cx="1955013" cy="411052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Calibri"/>
                </a:rPr>
                <a:t>Number of stages before balance drum</a:t>
              </a:r>
            </a:p>
          </xdr:txBody>
        </xdr:sp>
        <xdr:pic>
          <xdr:nvPicPr>
            <xdr:cNvPr id="23" name="Immagine 12">
              <a:extLst>
                <a:ext uri="{FF2B5EF4-FFF2-40B4-BE49-F238E27FC236}">
                  <a16:creationId xmlns:a16="http://schemas.microsoft.com/office/drawing/2014/main" id="{00000000-0008-0000-0100-00001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6049624" y="6667500"/>
              <a:ext cx="5336287" cy="3620857"/>
            </a:xfrm>
            <a:prstGeom prst="rect">
              <a:avLst/>
            </a:prstGeom>
          </xdr:spPr>
        </xdr:pic>
        <xdr:cxnSp macro="">
          <xdr:nvCxnSpPr>
            <xdr:cNvPr id="24" name="Connettore 2 29">
              <a:extLst>
                <a:ext uri="{FF2B5EF4-FFF2-40B4-BE49-F238E27FC236}">
                  <a16:creationId xmlns:a16="http://schemas.microsoft.com/office/drawing/2014/main" id="{00000000-0008-0000-0100-000018000000}"/>
                </a:ext>
              </a:extLst>
            </xdr:cNvPr>
            <xdr:cNvCxnSpPr>
              <a:stCxn id="22" idx="3"/>
            </xdr:cNvCxnSpPr>
          </xdr:nvCxnSpPr>
          <xdr:spPr>
            <a:xfrm>
              <a:off x="17280737" y="6233374"/>
              <a:ext cx="473865" cy="1920026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5" name="Rettangolo 30">
              <a:extLst>
                <a:ext uri="{FF2B5EF4-FFF2-40B4-BE49-F238E27FC236}">
                  <a16:creationId xmlns:a16="http://schemas.microsoft.com/office/drawing/2014/main" id="{00000000-0008-0000-0100-000019000000}"/>
                </a:ext>
              </a:extLst>
            </xdr:cNvPr>
            <xdr:cNvSpPr/>
          </xdr:nvSpPr>
          <xdr:spPr>
            <a:xfrm>
              <a:off x="16992600" y="8143875"/>
              <a:ext cx="1590676" cy="1562100"/>
            </a:xfrm>
            <a:prstGeom prst="rect">
              <a:avLst/>
            </a:prstGeom>
            <a:noFill/>
            <a:ln w="28575"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t-IT" sz="1100"/>
            </a:p>
          </xdr:txBody>
        </xdr:sp>
        <xdr:sp macro="" textlink="">
          <xdr:nvSpPr>
            <xdr:cNvPr id="26" name="Rettangolo 34">
              <a:extLst>
                <a:ext uri="{FF2B5EF4-FFF2-40B4-BE49-F238E27FC236}">
                  <a16:creationId xmlns:a16="http://schemas.microsoft.com/office/drawing/2014/main" id="{00000000-0008-0000-0100-00001A000000}"/>
                </a:ext>
              </a:extLst>
            </xdr:cNvPr>
            <xdr:cNvSpPr/>
          </xdr:nvSpPr>
          <xdr:spPr>
            <a:xfrm>
              <a:off x="20221574" y="8620125"/>
              <a:ext cx="542925" cy="561975"/>
            </a:xfrm>
            <a:prstGeom prst="rect">
              <a:avLst/>
            </a:prstGeom>
            <a:noFill/>
            <a:ln w="28575">
              <a:solidFill>
                <a:schemeClr val="accent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t-IT" sz="1100"/>
            </a:p>
          </xdr:txBody>
        </xdr:sp>
        <xdr:sp macro="" textlink="">
          <xdr:nvSpPr>
            <xdr:cNvPr id="27" name="CasellaDiTesto 38">
              <a:extLst>
                <a:ext uri="{FF2B5EF4-FFF2-40B4-BE49-F238E27FC236}">
                  <a16:creationId xmlns:a16="http://schemas.microsoft.com/office/drawing/2014/main" id="{00000000-0008-0000-0100-00001B000000}"/>
                </a:ext>
              </a:extLst>
            </xdr:cNvPr>
            <xdr:cNvSpPr txBox="1"/>
          </xdr:nvSpPr>
          <xdr:spPr>
            <a:xfrm>
              <a:off x="19611973" y="7343775"/>
              <a:ext cx="895351" cy="2571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it-IT" sz="1200" b="1"/>
                <a:t>Tamburo</a:t>
              </a:r>
            </a:p>
          </xdr:txBody>
        </xdr:sp>
      </xdr:grpSp>
      <xdr:sp macro="" textlink="">
        <xdr:nvSpPr>
          <xdr:cNvPr id="18" name="Text Box 1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801350" y="8686800"/>
            <a:ext cx="1231895" cy="425975"/>
          </a:xfrm>
          <a:prstGeom prst="rect">
            <a:avLst/>
          </a:prstGeom>
          <a:solidFill>
            <a:schemeClr val="bg1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27432" rIns="0" bIns="0" anchor="t" upright="1"/>
          <a:lstStyle/>
          <a:p>
            <a:pPr algn="ctr" rtl="0">
              <a:defRPr sz="1000"/>
            </a:pPr>
            <a:r>
              <a:rPr lang="it-IT" sz="1200" b="0" i="0" u="none" strike="noStrike" baseline="0">
                <a:solidFill>
                  <a:srgbClr val="000000"/>
                </a:solidFill>
                <a:latin typeface="Calibri"/>
              </a:rPr>
              <a:t>Balance Drum BB5 back to back</a:t>
            </a:r>
          </a:p>
        </xdr:txBody>
      </xdr:sp>
      <xdr:cxnSp macro="">
        <xdr:nvCxnSpPr>
          <xdr:cNvPr id="29" name="Connettore 2 29">
            <a:extLst>
              <a:ext uri="{FF2B5EF4-FFF2-40B4-BE49-F238E27FC236}">
                <a16:creationId xmlns:a16="http://schemas.microsoft.com/office/drawing/2014/main" id="{00000000-0008-0000-0100-00001D000000}"/>
              </a:ext>
            </a:extLst>
          </xdr:cNvPr>
          <xdr:cNvCxnSpPr>
            <a:stCxn id="18" idx="2"/>
            <a:endCxn id="23" idx="0"/>
          </xdr:cNvCxnSpPr>
        </xdr:nvCxnSpPr>
        <xdr:spPr>
          <a:xfrm flipH="1">
            <a:off x="11314373" y="9112775"/>
            <a:ext cx="102925" cy="333767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5153</xdr:colOff>
          <xdr:row>9</xdr:row>
          <xdr:rowOff>172941</xdr:rowOff>
        </xdr:from>
        <xdr:to>
          <xdr:col>11</xdr:col>
          <xdr:colOff>211276</xdr:colOff>
          <xdr:row>26</xdr:row>
          <xdr:rowOff>289021</xdr:rowOff>
        </xdr:to>
        <xdr:pic>
          <xdr:nvPicPr>
            <xdr:cNvPr id="3" name="Immagine 2">
              <a:extLst>
                <a:ext uri="{FF2B5EF4-FFF2-40B4-BE49-F238E27FC236}">
                  <a16:creationId xmlns:a16="http://schemas.microsoft.com/office/drawing/2014/main" id="{05FFB036-E4F5-401E-BE54-793C8E7EFC6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myfig" spid="_x0000_s2099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8306471" y="1876235"/>
              <a:ext cx="5176380" cy="428212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171450</xdr:rowOff>
        </xdr:from>
        <xdr:to>
          <xdr:col>11</xdr:col>
          <xdr:colOff>209550</xdr:colOff>
          <xdr:row>26</xdr:row>
          <xdr:rowOff>285750</xdr:rowOff>
        </xdr:to>
        <xdr:pic>
          <xdr:nvPicPr>
            <xdr:cNvPr id="2088" name="Immagine 2">
              <a:extLst>
                <a:ext uri="{FF2B5EF4-FFF2-40B4-BE49-F238E27FC236}">
                  <a16:creationId xmlns:a16="http://schemas.microsoft.com/office/drawing/2014/main" id="{AC6650D5-6ACC-1D80-B7BF-8B872DA5ABC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myfig" spid="_x0000_s2100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7934325" y="1952625"/>
              <a:ext cx="4943475" cy="43148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609600</xdr:colOff>
          <xdr:row>4</xdr:row>
          <xdr:rowOff>19050</xdr:rowOff>
        </xdr:from>
        <xdr:to>
          <xdr:col>1</xdr:col>
          <xdr:colOff>2943225</xdr:colOff>
          <xdr:row>5</xdr:row>
          <xdr:rowOff>161925</xdr:rowOff>
        </xdr:to>
        <xdr:sp macro="" textlink="">
          <xdr:nvSpPr>
            <xdr:cNvPr id="4097" name="Button 1" descr="Read &amp; Write&#10;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&amp; Write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3</xdr:col>
      <xdr:colOff>0</xdr:colOff>
      <xdr:row>1</xdr:row>
      <xdr:rowOff>0</xdr:rowOff>
    </xdr:from>
    <xdr:to>
      <xdr:col>11</xdr:col>
      <xdr:colOff>55200</xdr:colOff>
      <xdr:row>9</xdr:row>
      <xdr:rowOff>133350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5391150" y="190500"/>
          <a:ext cx="4932000" cy="1657350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 u="sng"/>
            <a:t>INSTRUCTIONS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0" u="none" baseline="0"/>
            <a:t>1) Insert FDC file name.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0" u="none" baseline="0"/>
            <a:t>NOTE. It should be in the same folder of this worksheet.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Insert the output file. It should start with FDC_.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3) Push the button "Read &amp; Write". A new file with dynamic coefficient halved will be created in the folder of this worksheet.</a:t>
          </a:r>
          <a:endParaRPr lang="it-IT" sz="12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114300</xdr:colOff>
      <xdr:row>11</xdr:row>
      <xdr:rowOff>9525</xdr:rowOff>
    </xdr:from>
    <xdr:to>
      <xdr:col>10</xdr:col>
      <xdr:colOff>19051</xdr:colOff>
      <xdr:row>14</xdr:row>
      <xdr:rowOff>152400</xdr:rowOff>
    </xdr:to>
    <xdr:sp macro="" textlink="">
      <xdr:nvSpPr>
        <xdr:cNvPr id="3" name="Text Box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>
          <a:spLocks noChangeArrowheads="1"/>
        </xdr:cNvSpPr>
      </xdr:nvSpPr>
      <xdr:spPr bwMode="auto">
        <a:xfrm>
          <a:off x="114300" y="2105025"/>
          <a:ext cx="9563101" cy="7143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it-IT" sz="1200" b="0" i="0" u="none" strike="noStrike" baseline="0">
              <a:solidFill>
                <a:srgbClr val="000000"/>
              </a:solidFill>
              <a:latin typeface="Calibri"/>
            </a:rPr>
            <a:t>In long seals (L/D &gt; 0.7) to include the contribution of stifness at bending moment, seal coefficients will be modified to obtain an equivalent system made of two springs/dampers/masses with equivalent dynamic coefficients of the single element.</a:t>
          </a:r>
        </a:p>
        <a:p>
          <a:pPr algn="l" rtl="0">
            <a:defRPr sz="1000"/>
          </a:pPr>
          <a:r>
            <a:rPr lang="it-IT" sz="1200" b="0" i="0" u="none" strike="noStrike" baseline="0">
              <a:solidFill>
                <a:srgbClr val="000000"/>
              </a:solidFill>
              <a:latin typeface="Calibri"/>
            </a:rPr>
            <a:t>Distance is calculated to have the same coefficients also for the bending coefficients.</a:t>
          </a:r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485775</xdr:colOff>
      <xdr:row>14</xdr:row>
      <xdr:rowOff>142875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67950" y="2095500"/>
          <a:ext cx="1095375" cy="714375"/>
        </a:xfrm>
        <a:prstGeom prst="rect">
          <a:avLst/>
        </a:prstGeom>
        <a:noFill/>
        <a:ln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2</xdr:col>
      <xdr:colOff>22860</xdr:colOff>
      <xdr:row>23</xdr:row>
      <xdr:rowOff>24130</xdr:rowOff>
    </xdr:to>
    <xdr:pic>
      <xdr:nvPicPr>
        <xdr:cNvPr id="37" name="Immagine 36">
          <a:extLst>
            <a:ext uri="{FF2B5EF4-FFF2-40B4-BE49-F238E27FC236}">
              <a16:creationId xmlns:a16="http://schemas.microsoft.com/office/drawing/2014/main" id="{97B90F11-1C52-D689-1067-21B853DF30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" y="182880"/>
          <a:ext cx="5285740" cy="3985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2</xdr:col>
      <xdr:colOff>20320</xdr:colOff>
      <xdr:row>46</xdr:row>
      <xdr:rowOff>20320</xdr:rowOff>
    </xdr:to>
    <xdr:pic>
      <xdr:nvPicPr>
        <xdr:cNvPr id="39" name="Immagine 38">
          <a:extLst>
            <a:ext uri="{FF2B5EF4-FFF2-40B4-BE49-F238E27FC236}">
              <a16:creationId xmlns:a16="http://schemas.microsoft.com/office/drawing/2014/main" id="{2CD0F6A2-1E13-7D91-7DBF-48D7FB7930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" y="4343400"/>
          <a:ext cx="5289550" cy="4032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47</xdr:row>
      <xdr:rowOff>0</xdr:rowOff>
    </xdr:from>
    <xdr:to>
      <xdr:col>2</xdr:col>
      <xdr:colOff>22860</xdr:colOff>
      <xdr:row>66</xdr:row>
      <xdr:rowOff>22860</xdr:rowOff>
    </xdr:to>
    <xdr:pic>
      <xdr:nvPicPr>
        <xdr:cNvPr id="40" name="Immagine 39">
          <a:extLst>
            <a:ext uri="{FF2B5EF4-FFF2-40B4-BE49-F238E27FC236}">
              <a16:creationId xmlns:a16="http://schemas.microsoft.com/office/drawing/2014/main" id="{98254014-6F2E-5DF2-4BE4-21C27E60C3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" y="8549640"/>
          <a:ext cx="5288280" cy="3474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67</xdr:row>
      <xdr:rowOff>0</xdr:rowOff>
    </xdr:from>
    <xdr:to>
      <xdr:col>2</xdr:col>
      <xdr:colOff>22860</xdr:colOff>
      <xdr:row>91</xdr:row>
      <xdr:rowOff>22860</xdr:rowOff>
    </xdr:to>
    <xdr:pic>
      <xdr:nvPicPr>
        <xdr:cNvPr id="41" name="Immagine 40">
          <a:extLst>
            <a:ext uri="{FF2B5EF4-FFF2-40B4-BE49-F238E27FC236}">
              <a16:creationId xmlns:a16="http://schemas.microsoft.com/office/drawing/2014/main" id="{4E5B21C4-D476-1FED-CFC8-FB27CDAC18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" y="12199620"/>
          <a:ext cx="5288280" cy="4396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92</xdr:row>
      <xdr:rowOff>7620</xdr:rowOff>
    </xdr:from>
    <xdr:to>
      <xdr:col>2</xdr:col>
      <xdr:colOff>8890</xdr:colOff>
      <xdr:row>115</xdr:row>
      <xdr:rowOff>17780</xdr:rowOff>
    </xdr:to>
    <xdr:pic>
      <xdr:nvPicPr>
        <xdr:cNvPr id="42" name="Immagine 41">
          <a:extLst>
            <a:ext uri="{FF2B5EF4-FFF2-40B4-BE49-F238E27FC236}">
              <a16:creationId xmlns:a16="http://schemas.microsoft.com/office/drawing/2014/main" id="{C257C47E-8B3F-9264-287A-5E346461D1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" y="16779240"/>
          <a:ext cx="5289550" cy="425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161C26E-0D66-4E58-9151-E9FDDDD2E0A5}" name="Table1" displayName="Table1" ref="H4:I13" totalsRowShown="0" headerRowDxfId="3" dataDxfId="2">
  <autoFilter ref="H4:I13" xr:uid="{B161C26E-0D66-4E58-9151-E9FDDDD2E0A5}"/>
  <tableColumns count="2">
    <tableColumn id="1" xr3:uid="{EE3B0370-C266-414C-8CD9-86165B081335}" name="Wear ring" dataDxfId="1"/>
    <tableColumn id="2" xr3:uid="{075BC223-A259-491C-88DD-0CF14C314C43}" name="#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0B184-39BF-4D35-9B25-5B5EFB8A8A4E}">
  <sheetPr codeName="Foglio2"/>
  <dimension ref="A1:AD49"/>
  <sheetViews>
    <sheetView tabSelected="1" topLeftCell="A27" zoomScaleNormal="100" zoomScaleSheetLayoutView="100" workbookViewId="0">
      <selection activeCell="A49" sqref="A49:AD49"/>
    </sheetView>
  </sheetViews>
  <sheetFormatPr defaultRowHeight="12" x14ac:dyDescent="0.2"/>
  <cols>
    <col min="1" max="30" width="3.28515625" style="12" customWidth="1"/>
    <col min="31" max="256" width="9.140625" style="12"/>
    <col min="257" max="286" width="3.28515625" style="12" customWidth="1"/>
    <col min="287" max="512" width="9.140625" style="12"/>
    <col min="513" max="542" width="3.28515625" style="12" customWidth="1"/>
    <col min="543" max="768" width="9.140625" style="12"/>
    <col min="769" max="798" width="3.28515625" style="12" customWidth="1"/>
    <col min="799" max="1024" width="9.140625" style="12"/>
    <col min="1025" max="1054" width="3.28515625" style="12" customWidth="1"/>
    <col min="1055" max="1280" width="9.140625" style="12"/>
    <col min="1281" max="1310" width="3.28515625" style="12" customWidth="1"/>
    <col min="1311" max="1536" width="9.140625" style="12"/>
    <col min="1537" max="1566" width="3.28515625" style="12" customWidth="1"/>
    <col min="1567" max="1792" width="9.140625" style="12"/>
    <col min="1793" max="1822" width="3.28515625" style="12" customWidth="1"/>
    <col min="1823" max="2048" width="9.140625" style="12"/>
    <col min="2049" max="2078" width="3.28515625" style="12" customWidth="1"/>
    <col min="2079" max="2304" width="9.140625" style="12"/>
    <col min="2305" max="2334" width="3.28515625" style="12" customWidth="1"/>
    <col min="2335" max="2560" width="9.140625" style="12"/>
    <col min="2561" max="2590" width="3.28515625" style="12" customWidth="1"/>
    <col min="2591" max="2816" width="9.140625" style="12"/>
    <col min="2817" max="2846" width="3.28515625" style="12" customWidth="1"/>
    <col min="2847" max="3072" width="9.140625" style="12"/>
    <col min="3073" max="3102" width="3.28515625" style="12" customWidth="1"/>
    <col min="3103" max="3328" width="9.140625" style="12"/>
    <col min="3329" max="3358" width="3.28515625" style="12" customWidth="1"/>
    <col min="3359" max="3584" width="9.140625" style="12"/>
    <col min="3585" max="3614" width="3.28515625" style="12" customWidth="1"/>
    <col min="3615" max="3840" width="9.140625" style="12"/>
    <col min="3841" max="3870" width="3.28515625" style="12" customWidth="1"/>
    <col min="3871" max="4096" width="9.140625" style="12"/>
    <col min="4097" max="4126" width="3.28515625" style="12" customWidth="1"/>
    <col min="4127" max="4352" width="9.140625" style="12"/>
    <col min="4353" max="4382" width="3.28515625" style="12" customWidth="1"/>
    <col min="4383" max="4608" width="9.140625" style="12"/>
    <col min="4609" max="4638" width="3.28515625" style="12" customWidth="1"/>
    <col min="4639" max="4864" width="9.140625" style="12"/>
    <col min="4865" max="4894" width="3.28515625" style="12" customWidth="1"/>
    <col min="4895" max="5120" width="9.140625" style="12"/>
    <col min="5121" max="5150" width="3.28515625" style="12" customWidth="1"/>
    <col min="5151" max="5376" width="9.140625" style="12"/>
    <col min="5377" max="5406" width="3.28515625" style="12" customWidth="1"/>
    <col min="5407" max="5632" width="9.140625" style="12"/>
    <col min="5633" max="5662" width="3.28515625" style="12" customWidth="1"/>
    <col min="5663" max="5888" width="9.140625" style="12"/>
    <col min="5889" max="5918" width="3.28515625" style="12" customWidth="1"/>
    <col min="5919" max="6144" width="9.140625" style="12"/>
    <col min="6145" max="6174" width="3.28515625" style="12" customWidth="1"/>
    <col min="6175" max="6400" width="9.140625" style="12"/>
    <col min="6401" max="6430" width="3.28515625" style="12" customWidth="1"/>
    <col min="6431" max="6656" width="9.140625" style="12"/>
    <col min="6657" max="6686" width="3.28515625" style="12" customWidth="1"/>
    <col min="6687" max="6912" width="9.140625" style="12"/>
    <col min="6913" max="6942" width="3.28515625" style="12" customWidth="1"/>
    <col min="6943" max="7168" width="9.140625" style="12"/>
    <col min="7169" max="7198" width="3.28515625" style="12" customWidth="1"/>
    <col min="7199" max="7424" width="9.140625" style="12"/>
    <col min="7425" max="7454" width="3.28515625" style="12" customWidth="1"/>
    <col min="7455" max="7680" width="9.140625" style="12"/>
    <col min="7681" max="7710" width="3.28515625" style="12" customWidth="1"/>
    <col min="7711" max="7936" width="9.140625" style="12"/>
    <col min="7937" max="7966" width="3.28515625" style="12" customWidth="1"/>
    <col min="7967" max="8192" width="9.140625" style="12"/>
    <col min="8193" max="8222" width="3.28515625" style="12" customWidth="1"/>
    <col min="8223" max="8448" width="9.140625" style="12"/>
    <col min="8449" max="8478" width="3.28515625" style="12" customWidth="1"/>
    <col min="8479" max="8704" width="9.140625" style="12"/>
    <col min="8705" max="8734" width="3.28515625" style="12" customWidth="1"/>
    <col min="8735" max="8960" width="9.140625" style="12"/>
    <col min="8961" max="8990" width="3.28515625" style="12" customWidth="1"/>
    <col min="8991" max="9216" width="9.140625" style="12"/>
    <col min="9217" max="9246" width="3.28515625" style="12" customWidth="1"/>
    <col min="9247" max="9472" width="9.140625" style="12"/>
    <col min="9473" max="9502" width="3.28515625" style="12" customWidth="1"/>
    <col min="9503" max="9728" width="9.140625" style="12"/>
    <col min="9729" max="9758" width="3.28515625" style="12" customWidth="1"/>
    <col min="9759" max="9984" width="9.140625" style="12"/>
    <col min="9985" max="10014" width="3.28515625" style="12" customWidth="1"/>
    <col min="10015" max="10240" width="9.140625" style="12"/>
    <col min="10241" max="10270" width="3.28515625" style="12" customWidth="1"/>
    <col min="10271" max="10496" width="9.140625" style="12"/>
    <col min="10497" max="10526" width="3.28515625" style="12" customWidth="1"/>
    <col min="10527" max="10752" width="9.140625" style="12"/>
    <col min="10753" max="10782" width="3.28515625" style="12" customWidth="1"/>
    <col min="10783" max="11008" width="9.140625" style="12"/>
    <col min="11009" max="11038" width="3.28515625" style="12" customWidth="1"/>
    <col min="11039" max="11264" width="9.140625" style="12"/>
    <col min="11265" max="11294" width="3.28515625" style="12" customWidth="1"/>
    <col min="11295" max="11520" width="9.140625" style="12"/>
    <col min="11521" max="11550" width="3.28515625" style="12" customWidth="1"/>
    <col min="11551" max="11776" width="9.140625" style="12"/>
    <col min="11777" max="11806" width="3.28515625" style="12" customWidth="1"/>
    <col min="11807" max="12032" width="9.140625" style="12"/>
    <col min="12033" max="12062" width="3.28515625" style="12" customWidth="1"/>
    <col min="12063" max="12288" width="9.140625" style="12"/>
    <col min="12289" max="12318" width="3.28515625" style="12" customWidth="1"/>
    <col min="12319" max="12544" width="9.140625" style="12"/>
    <col min="12545" max="12574" width="3.28515625" style="12" customWidth="1"/>
    <col min="12575" max="12800" width="9.140625" style="12"/>
    <col min="12801" max="12830" width="3.28515625" style="12" customWidth="1"/>
    <col min="12831" max="13056" width="9.140625" style="12"/>
    <col min="13057" max="13086" width="3.28515625" style="12" customWidth="1"/>
    <col min="13087" max="13312" width="9.140625" style="12"/>
    <col min="13313" max="13342" width="3.28515625" style="12" customWidth="1"/>
    <col min="13343" max="13568" width="9.140625" style="12"/>
    <col min="13569" max="13598" width="3.28515625" style="12" customWidth="1"/>
    <col min="13599" max="13824" width="9.140625" style="12"/>
    <col min="13825" max="13854" width="3.28515625" style="12" customWidth="1"/>
    <col min="13855" max="14080" width="9.140625" style="12"/>
    <col min="14081" max="14110" width="3.28515625" style="12" customWidth="1"/>
    <col min="14111" max="14336" width="9.140625" style="12"/>
    <col min="14337" max="14366" width="3.28515625" style="12" customWidth="1"/>
    <col min="14367" max="14592" width="9.140625" style="12"/>
    <col min="14593" max="14622" width="3.28515625" style="12" customWidth="1"/>
    <col min="14623" max="14848" width="9.140625" style="12"/>
    <col min="14849" max="14878" width="3.28515625" style="12" customWidth="1"/>
    <col min="14879" max="15104" width="9.140625" style="12"/>
    <col min="15105" max="15134" width="3.28515625" style="12" customWidth="1"/>
    <col min="15135" max="15360" width="9.140625" style="12"/>
    <col min="15361" max="15390" width="3.28515625" style="12" customWidth="1"/>
    <col min="15391" max="15616" width="9.140625" style="12"/>
    <col min="15617" max="15646" width="3.28515625" style="12" customWidth="1"/>
    <col min="15647" max="15872" width="9.140625" style="12"/>
    <col min="15873" max="15902" width="3.28515625" style="12" customWidth="1"/>
    <col min="15903" max="16128" width="9.140625" style="12"/>
    <col min="16129" max="16158" width="3.28515625" style="12" customWidth="1"/>
    <col min="16159" max="16384" width="9.140625" style="12"/>
  </cols>
  <sheetData>
    <row r="1" spans="1:30" ht="1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1"/>
    </row>
    <row r="2" spans="1:30" ht="15" customHeight="1" x14ac:dyDescent="0.2">
      <c r="A2" s="13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5"/>
    </row>
    <row r="3" spans="1:30" ht="15" customHeight="1" x14ac:dyDescent="0.2">
      <c r="A3" s="13"/>
      <c r="B3" s="14"/>
      <c r="C3" s="14"/>
      <c r="D3" s="14"/>
      <c r="E3" s="14"/>
      <c r="F3" s="14"/>
      <c r="G3" s="14"/>
      <c r="H3" s="16"/>
      <c r="I3" s="16"/>
      <c r="J3" s="16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8"/>
      <c r="X3" s="18"/>
      <c r="Y3" s="18"/>
      <c r="Z3" s="18"/>
      <c r="AA3" s="18"/>
      <c r="AB3" s="18"/>
      <c r="AC3" s="18"/>
      <c r="AD3" s="19"/>
    </row>
    <row r="4" spans="1:30" ht="15" customHeight="1" x14ac:dyDescent="0.2">
      <c r="A4" s="13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5"/>
    </row>
    <row r="5" spans="1:30" ht="15" customHeight="1" x14ac:dyDescent="0.2">
      <c r="A5" s="13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5"/>
    </row>
    <row r="6" spans="1:30" ht="15" customHeight="1" x14ac:dyDescent="0.2">
      <c r="A6" s="13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5"/>
    </row>
    <row r="7" spans="1:30" ht="15" customHeight="1" thickBot="1" x14ac:dyDescent="0.25">
      <c r="A7" s="20"/>
      <c r="B7" s="21"/>
      <c r="C7" s="21"/>
      <c r="D7" s="21"/>
      <c r="E7" s="21"/>
      <c r="F7" s="22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21"/>
      <c r="AB7" s="21"/>
      <c r="AC7" s="21"/>
      <c r="AD7" s="23"/>
    </row>
    <row r="8" spans="1:30" ht="15" customHeight="1" x14ac:dyDescent="0.2">
      <c r="A8" s="84" t="s">
        <v>91</v>
      </c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6"/>
    </row>
    <row r="9" spans="1:30" ht="15" customHeight="1" x14ac:dyDescent="0.2">
      <c r="A9" s="87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9"/>
    </row>
    <row r="10" spans="1:30" ht="15" customHeight="1" x14ac:dyDescent="0.2">
      <c r="A10" s="87"/>
      <c r="B10" s="88"/>
      <c r="C10" s="88"/>
      <c r="D10" s="88"/>
      <c r="E10" s="88"/>
      <c r="F10" s="88"/>
      <c r="G10" s="88"/>
      <c r="H10" s="88"/>
      <c r="I10" s="88"/>
      <c r="J10" s="88"/>
      <c r="K10" s="88"/>
      <c r="L10" s="88"/>
      <c r="M10" s="88"/>
      <c r="N10" s="88"/>
      <c r="O10" s="88"/>
      <c r="P10" s="88"/>
      <c r="Q10" s="88"/>
      <c r="R10" s="88"/>
      <c r="S10" s="88"/>
      <c r="T10" s="88"/>
      <c r="U10" s="88"/>
      <c r="V10" s="88"/>
      <c r="W10" s="88"/>
      <c r="X10" s="88"/>
      <c r="Y10" s="88"/>
      <c r="Z10" s="88"/>
      <c r="AA10" s="88"/>
      <c r="AB10" s="88"/>
      <c r="AC10" s="88"/>
      <c r="AD10" s="89"/>
    </row>
    <row r="11" spans="1:30" ht="15" customHeight="1" x14ac:dyDescent="0.2">
      <c r="A11" s="87"/>
      <c r="B11" s="88"/>
      <c r="C11" s="88"/>
      <c r="D11" s="88"/>
      <c r="E11" s="88"/>
      <c r="F11" s="88"/>
      <c r="G11" s="88"/>
      <c r="H11" s="88"/>
      <c r="I11" s="88"/>
      <c r="J11" s="88"/>
      <c r="K11" s="88"/>
      <c r="L11" s="88"/>
      <c r="M11" s="88"/>
      <c r="N11" s="88"/>
      <c r="O11" s="88"/>
      <c r="P11" s="88"/>
      <c r="Q11" s="88"/>
      <c r="R11" s="88"/>
      <c r="S11" s="88"/>
      <c r="T11" s="88"/>
      <c r="U11" s="88"/>
      <c r="V11" s="88"/>
      <c r="W11" s="88"/>
      <c r="X11" s="88"/>
      <c r="Y11" s="88"/>
      <c r="Z11" s="88"/>
      <c r="AA11" s="88"/>
      <c r="AB11" s="88"/>
      <c r="AC11" s="88"/>
      <c r="AD11" s="89"/>
    </row>
    <row r="12" spans="1:30" ht="15" customHeight="1" x14ac:dyDescent="0.2">
      <c r="A12" s="87"/>
      <c r="B12" s="88"/>
      <c r="C12" s="88"/>
      <c r="D12" s="88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9"/>
    </row>
    <row r="13" spans="1:30" ht="15" customHeight="1" x14ac:dyDescent="0.2">
      <c r="A13" s="87"/>
      <c r="B13" s="88"/>
      <c r="C13" s="88"/>
      <c r="D13" s="88"/>
      <c r="E13" s="88"/>
      <c r="F13" s="88"/>
      <c r="G13" s="88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9"/>
    </row>
    <row r="14" spans="1:30" ht="15" customHeight="1" x14ac:dyDescent="0.2">
      <c r="A14" s="87"/>
      <c r="B14" s="88"/>
      <c r="C14" s="88"/>
      <c r="D14" s="88"/>
      <c r="E14" s="88"/>
      <c r="F14" s="88"/>
      <c r="G14" s="88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9"/>
    </row>
    <row r="15" spans="1:30" ht="15" customHeight="1" x14ac:dyDescent="0.2">
      <c r="A15" s="87"/>
      <c r="B15" s="88"/>
      <c r="C15" s="88"/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9"/>
    </row>
    <row r="16" spans="1:30" ht="15" customHeight="1" x14ac:dyDescent="0.2">
      <c r="A16" s="87"/>
      <c r="B16" s="88"/>
      <c r="C16" s="88"/>
      <c r="D16" s="88"/>
      <c r="E16" s="88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9"/>
    </row>
    <row r="17" spans="1:30" ht="15" customHeight="1" x14ac:dyDescent="0.2">
      <c r="A17" s="87"/>
      <c r="B17" s="88"/>
      <c r="C17" s="88"/>
      <c r="D17" s="88"/>
      <c r="E17" s="88"/>
      <c r="F17" s="88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  <c r="V17" s="88"/>
      <c r="W17" s="88"/>
      <c r="X17" s="88"/>
      <c r="Y17" s="88"/>
      <c r="Z17" s="88"/>
      <c r="AA17" s="88"/>
      <c r="AB17" s="88"/>
      <c r="AC17" s="88"/>
      <c r="AD17" s="89"/>
    </row>
    <row r="18" spans="1:30" ht="15" customHeight="1" x14ac:dyDescent="0.2">
      <c r="A18" s="87"/>
      <c r="B18" s="88"/>
      <c r="C18" s="88"/>
      <c r="D18" s="88"/>
      <c r="E18" s="88"/>
      <c r="F18" s="88"/>
      <c r="G18" s="88"/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V18" s="88"/>
      <c r="W18" s="88"/>
      <c r="X18" s="88"/>
      <c r="Y18" s="88"/>
      <c r="Z18" s="88"/>
      <c r="AA18" s="88"/>
      <c r="AB18" s="88"/>
      <c r="AC18" s="88"/>
      <c r="AD18" s="89"/>
    </row>
    <row r="19" spans="1:30" ht="15" customHeight="1" x14ac:dyDescent="0.2">
      <c r="A19" s="87"/>
      <c r="B19" s="88"/>
      <c r="C19" s="88"/>
      <c r="D19" s="88"/>
      <c r="E19" s="88"/>
      <c r="F19" s="88"/>
      <c r="G19" s="88"/>
      <c r="H19" s="88"/>
      <c r="I19" s="88"/>
      <c r="J19" s="88"/>
      <c r="K19" s="88"/>
      <c r="L19" s="88"/>
      <c r="M19" s="88"/>
      <c r="N19" s="88"/>
      <c r="O19" s="88"/>
      <c r="P19" s="88"/>
      <c r="Q19" s="88"/>
      <c r="R19" s="88"/>
      <c r="S19" s="88"/>
      <c r="T19" s="88"/>
      <c r="U19" s="88"/>
      <c r="V19" s="88"/>
      <c r="W19" s="88"/>
      <c r="X19" s="88"/>
      <c r="Y19" s="88"/>
      <c r="Z19" s="88"/>
      <c r="AA19" s="88"/>
      <c r="AB19" s="88"/>
      <c r="AC19" s="88"/>
      <c r="AD19" s="89"/>
    </row>
    <row r="20" spans="1:30" ht="15" customHeight="1" x14ac:dyDescent="0.2">
      <c r="A20" s="87"/>
      <c r="B20" s="88"/>
      <c r="C20" s="88"/>
      <c r="D20" s="88"/>
      <c r="E20" s="88"/>
      <c r="F20" s="88"/>
      <c r="G20" s="88"/>
      <c r="H20" s="88"/>
      <c r="I20" s="88"/>
      <c r="J20" s="88"/>
      <c r="K20" s="88"/>
      <c r="L20" s="88"/>
      <c r="M20" s="88"/>
      <c r="N20" s="88"/>
      <c r="O20" s="88"/>
      <c r="P20" s="88"/>
      <c r="Q20" s="88"/>
      <c r="R20" s="88"/>
      <c r="S20" s="88"/>
      <c r="T20" s="88"/>
      <c r="U20" s="88"/>
      <c r="V20" s="88"/>
      <c r="W20" s="88"/>
      <c r="X20" s="88"/>
      <c r="Y20" s="88"/>
      <c r="Z20" s="88"/>
      <c r="AA20" s="88"/>
      <c r="AB20" s="88"/>
      <c r="AC20" s="88"/>
      <c r="AD20" s="89"/>
    </row>
    <row r="21" spans="1:30" ht="15" customHeight="1" x14ac:dyDescent="0.2">
      <c r="A21" s="87"/>
      <c r="B21" s="88"/>
      <c r="C21" s="88"/>
      <c r="D21" s="88"/>
      <c r="E21" s="88"/>
      <c r="F21" s="8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/>
      <c r="AD21" s="89"/>
    </row>
    <row r="22" spans="1:30" ht="15" customHeight="1" x14ac:dyDescent="0.2">
      <c r="A22" s="87"/>
      <c r="B22" s="88"/>
      <c r="C22" s="88"/>
      <c r="D22" s="88"/>
      <c r="E22" s="88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9"/>
    </row>
    <row r="23" spans="1:30" ht="15" customHeight="1" x14ac:dyDescent="0.2">
      <c r="A23" s="87"/>
      <c r="B23" s="88"/>
      <c r="C23" s="88"/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/>
      <c r="W23" s="88"/>
      <c r="X23" s="88"/>
      <c r="Y23" s="88"/>
      <c r="Z23" s="88"/>
      <c r="AA23" s="88"/>
      <c r="AB23" s="88"/>
      <c r="AC23" s="88"/>
      <c r="AD23" s="89"/>
    </row>
    <row r="24" spans="1:30" ht="15" customHeight="1" x14ac:dyDescent="0.2">
      <c r="A24" s="87"/>
      <c r="B24" s="88"/>
      <c r="C24" s="88"/>
      <c r="D24" s="88"/>
      <c r="E24" s="88"/>
      <c r="F24" s="88"/>
      <c r="G24" s="88"/>
      <c r="H24" s="88"/>
      <c r="I24" s="88"/>
      <c r="J24" s="88"/>
      <c r="K24" s="88"/>
      <c r="L24" s="88"/>
      <c r="M24" s="88"/>
      <c r="N24" s="88"/>
      <c r="O24" s="88"/>
      <c r="P24" s="88"/>
      <c r="Q24" s="88"/>
      <c r="R24" s="88"/>
      <c r="S24" s="88"/>
      <c r="T24" s="88"/>
      <c r="U24" s="88"/>
      <c r="V24" s="88"/>
      <c r="W24" s="88"/>
      <c r="X24" s="88"/>
      <c r="Y24" s="88"/>
      <c r="Z24" s="88"/>
      <c r="AA24" s="88"/>
      <c r="AB24" s="88"/>
      <c r="AC24" s="88"/>
      <c r="AD24" s="89"/>
    </row>
    <row r="25" spans="1:30" ht="15" customHeight="1" x14ac:dyDescent="0.2">
      <c r="A25" s="87"/>
      <c r="B25" s="88"/>
      <c r="C25" s="88"/>
      <c r="D25" s="88"/>
      <c r="E25" s="88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88"/>
      <c r="AC25" s="88"/>
      <c r="AD25" s="89"/>
    </row>
    <row r="26" spans="1:30" ht="15" customHeight="1" x14ac:dyDescent="0.2">
      <c r="A26" s="87"/>
      <c r="B26" s="88"/>
      <c r="C26" s="88"/>
      <c r="D26" s="88"/>
      <c r="E26" s="88"/>
      <c r="F26" s="88"/>
      <c r="G26" s="88"/>
      <c r="H26" s="88"/>
      <c r="I26" s="88"/>
      <c r="J26" s="88"/>
      <c r="K26" s="88"/>
      <c r="L26" s="88"/>
      <c r="M26" s="88"/>
      <c r="N26" s="88"/>
      <c r="O26" s="88"/>
      <c r="P26" s="88"/>
      <c r="Q26" s="88"/>
      <c r="R26" s="88"/>
      <c r="S26" s="88"/>
      <c r="T26" s="88"/>
      <c r="U26" s="88"/>
      <c r="V26" s="88"/>
      <c r="W26" s="88"/>
      <c r="X26" s="88"/>
      <c r="Y26" s="88"/>
      <c r="Z26" s="88"/>
      <c r="AA26" s="88"/>
      <c r="AB26" s="88"/>
      <c r="AC26" s="88"/>
      <c r="AD26" s="89"/>
    </row>
    <row r="27" spans="1:30" ht="15" customHeight="1" x14ac:dyDescent="0.2">
      <c r="A27" s="87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88"/>
      <c r="Z27" s="88"/>
      <c r="AA27" s="88"/>
      <c r="AB27" s="88"/>
      <c r="AC27" s="88"/>
      <c r="AD27" s="89"/>
    </row>
    <row r="28" spans="1:30" ht="15" customHeight="1" x14ac:dyDescent="0.2">
      <c r="A28" s="87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  <c r="AB28" s="88"/>
      <c r="AC28" s="88"/>
      <c r="AD28" s="89"/>
    </row>
    <row r="29" spans="1:30" ht="15" customHeight="1" x14ac:dyDescent="0.2">
      <c r="A29" s="87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  <c r="O29" s="88"/>
      <c r="P29" s="88"/>
      <c r="Q29" s="88"/>
      <c r="R29" s="88"/>
      <c r="S29" s="88"/>
      <c r="T29" s="88"/>
      <c r="U29" s="88"/>
      <c r="V29" s="88"/>
      <c r="W29" s="88"/>
      <c r="X29" s="88"/>
      <c r="Y29" s="88"/>
      <c r="Z29" s="88"/>
      <c r="AA29" s="88"/>
      <c r="AB29" s="88"/>
      <c r="AC29" s="88"/>
      <c r="AD29" s="89"/>
    </row>
    <row r="30" spans="1:30" ht="15" customHeight="1" x14ac:dyDescent="0.2">
      <c r="A30" s="87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  <c r="O30" s="88"/>
      <c r="P30" s="88"/>
      <c r="Q30" s="88"/>
      <c r="R30" s="88"/>
      <c r="S30" s="88"/>
      <c r="T30" s="88"/>
      <c r="U30" s="88"/>
      <c r="V30" s="88"/>
      <c r="W30" s="88"/>
      <c r="X30" s="88"/>
      <c r="Y30" s="88"/>
      <c r="Z30" s="88"/>
      <c r="AA30" s="88"/>
      <c r="AB30" s="88"/>
      <c r="AC30" s="88"/>
      <c r="AD30" s="89"/>
    </row>
    <row r="31" spans="1:30" ht="15" customHeight="1" x14ac:dyDescent="0.2">
      <c r="A31" s="87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  <c r="O31" s="88"/>
      <c r="P31" s="88"/>
      <c r="Q31" s="88"/>
      <c r="R31" s="88"/>
      <c r="S31" s="88"/>
      <c r="T31" s="88"/>
      <c r="U31" s="88"/>
      <c r="V31" s="88"/>
      <c r="W31" s="88"/>
      <c r="X31" s="88"/>
      <c r="Y31" s="88"/>
      <c r="Z31" s="88"/>
      <c r="AA31" s="88"/>
      <c r="AB31" s="88"/>
      <c r="AC31" s="88"/>
      <c r="AD31" s="89"/>
    </row>
    <row r="32" spans="1:30" ht="15" customHeight="1" x14ac:dyDescent="0.2">
      <c r="A32" s="87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  <c r="O32" s="88"/>
      <c r="P32" s="88"/>
      <c r="Q32" s="88"/>
      <c r="R32" s="88"/>
      <c r="S32" s="88"/>
      <c r="T32" s="88"/>
      <c r="U32" s="88"/>
      <c r="V32" s="88"/>
      <c r="W32" s="88"/>
      <c r="X32" s="88"/>
      <c r="Y32" s="88"/>
      <c r="Z32" s="88"/>
      <c r="AA32" s="88"/>
      <c r="AB32" s="88"/>
      <c r="AC32" s="88"/>
      <c r="AD32" s="89"/>
    </row>
    <row r="33" spans="1:30" ht="15" customHeight="1" x14ac:dyDescent="0.2">
      <c r="A33" s="87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  <c r="O33" s="88"/>
      <c r="P33" s="88"/>
      <c r="Q33" s="88"/>
      <c r="R33" s="88"/>
      <c r="S33" s="88"/>
      <c r="T33" s="88"/>
      <c r="U33" s="88"/>
      <c r="V33" s="88"/>
      <c r="W33" s="88"/>
      <c r="X33" s="88"/>
      <c r="Y33" s="88"/>
      <c r="Z33" s="88"/>
      <c r="AA33" s="88"/>
      <c r="AB33" s="88"/>
      <c r="AC33" s="88"/>
      <c r="AD33" s="89"/>
    </row>
    <row r="34" spans="1:30" ht="15" customHeight="1" x14ac:dyDescent="0.2">
      <c r="A34" s="87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  <c r="O34" s="88"/>
      <c r="P34" s="88"/>
      <c r="Q34" s="88"/>
      <c r="R34" s="88"/>
      <c r="S34" s="88"/>
      <c r="T34" s="88"/>
      <c r="U34" s="88"/>
      <c r="V34" s="88"/>
      <c r="W34" s="88"/>
      <c r="X34" s="88"/>
      <c r="Y34" s="88"/>
      <c r="Z34" s="88"/>
      <c r="AA34" s="88"/>
      <c r="AB34" s="88"/>
      <c r="AC34" s="88"/>
      <c r="AD34" s="89"/>
    </row>
    <row r="35" spans="1:30" ht="15" customHeight="1" x14ac:dyDescent="0.2">
      <c r="A35" s="87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  <c r="O35" s="88"/>
      <c r="P35" s="88"/>
      <c r="Q35" s="88"/>
      <c r="R35" s="88"/>
      <c r="S35" s="88"/>
      <c r="T35" s="88"/>
      <c r="U35" s="88"/>
      <c r="V35" s="88"/>
      <c r="W35" s="88"/>
      <c r="X35" s="88"/>
      <c r="Y35" s="88"/>
      <c r="Z35" s="88"/>
      <c r="AA35" s="88"/>
      <c r="AB35" s="88"/>
      <c r="AC35" s="88"/>
      <c r="AD35" s="89"/>
    </row>
    <row r="36" spans="1:30" ht="15" customHeight="1" x14ac:dyDescent="0.2">
      <c r="A36" s="87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  <c r="V36" s="88"/>
      <c r="W36" s="88"/>
      <c r="X36" s="88"/>
      <c r="Y36" s="88"/>
      <c r="Z36" s="88"/>
      <c r="AA36" s="88"/>
      <c r="AB36" s="88"/>
      <c r="AC36" s="88"/>
      <c r="AD36" s="89"/>
    </row>
    <row r="37" spans="1:30" ht="15" customHeight="1" x14ac:dyDescent="0.2">
      <c r="A37" s="87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  <c r="O37" s="88"/>
      <c r="P37" s="88"/>
      <c r="Q37" s="88"/>
      <c r="R37" s="88"/>
      <c r="S37" s="88"/>
      <c r="T37" s="88"/>
      <c r="U37" s="88"/>
      <c r="V37" s="88"/>
      <c r="W37" s="88"/>
      <c r="X37" s="88"/>
      <c r="Y37" s="88"/>
      <c r="Z37" s="88"/>
      <c r="AA37" s="88"/>
      <c r="AB37" s="88"/>
      <c r="AC37" s="88"/>
      <c r="AD37" s="89"/>
    </row>
    <row r="38" spans="1:30" ht="15" customHeight="1" x14ac:dyDescent="0.2">
      <c r="A38" s="87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  <c r="O38" s="88"/>
      <c r="P38" s="88"/>
      <c r="Q38" s="88"/>
      <c r="R38" s="88"/>
      <c r="S38" s="88"/>
      <c r="T38" s="88"/>
      <c r="U38" s="88"/>
      <c r="V38" s="88"/>
      <c r="W38" s="88"/>
      <c r="X38" s="88"/>
      <c r="Y38" s="88"/>
      <c r="Z38" s="88"/>
      <c r="AA38" s="88"/>
      <c r="AB38" s="88"/>
      <c r="AC38" s="88"/>
      <c r="AD38" s="89"/>
    </row>
    <row r="39" spans="1:30" ht="15" customHeight="1" x14ac:dyDescent="0.2">
      <c r="A39" s="87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  <c r="O39" s="88"/>
      <c r="P39" s="88"/>
      <c r="Q39" s="88"/>
      <c r="R39" s="88"/>
      <c r="S39" s="88"/>
      <c r="T39" s="88"/>
      <c r="U39" s="88"/>
      <c r="V39" s="88"/>
      <c r="W39" s="88"/>
      <c r="X39" s="88"/>
      <c r="Y39" s="88"/>
      <c r="Z39" s="88"/>
      <c r="AA39" s="88"/>
      <c r="AB39" s="88"/>
      <c r="AC39" s="88"/>
      <c r="AD39" s="89"/>
    </row>
    <row r="40" spans="1:30" ht="15" customHeight="1" thickBot="1" x14ac:dyDescent="0.25">
      <c r="A40" s="90"/>
      <c r="B40" s="91"/>
      <c r="C40" s="91"/>
      <c r="D40" s="91"/>
      <c r="E40" s="91"/>
      <c r="F40" s="91"/>
      <c r="G40" s="91"/>
      <c r="H40" s="91"/>
      <c r="I40" s="91"/>
      <c r="J40" s="91"/>
      <c r="K40" s="91"/>
      <c r="L40" s="91"/>
      <c r="M40" s="91"/>
      <c r="N40" s="91"/>
      <c r="O40" s="91"/>
      <c r="P40" s="91"/>
      <c r="Q40" s="91"/>
      <c r="R40" s="91"/>
      <c r="S40" s="91"/>
      <c r="T40" s="91"/>
      <c r="U40" s="91"/>
      <c r="V40" s="91"/>
      <c r="W40" s="91"/>
      <c r="X40" s="91"/>
      <c r="Y40" s="91"/>
      <c r="Z40" s="91"/>
      <c r="AA40" s="91"/>
      <c r="AB40" s="91"/>
      <c r="AC40" s="91"/>
      <c r="AD40" s="92"/>
    </row>
    <row r="41" spans="1:30" ht="30" customHeight="1" x14ac:dyDescent="0.2">
      <c r="A41" s="93"/>
      <c r="B41" s="94"/>
      <c r="C41" s="95"/>
      <c r="D41" s="96"/>
      <c r="E41" s="96"/>
      <c r="F41" s="94"/>
      <c r="G41" s="95"/>
      <c r="H41" s="96"/>
      <c r="I41" s="96"/>
      <c r="J41" s="96"/>
      <c r="K41" s="96"/>
      <c r="L41" s="96"/>
      <c r="M41" s="96"/>
      <c r="N41" s="96"/>
      <c r="O41" s="96"/>
      <c r="P41" s="95"/>
      <c r="Q41" s="96"/>
      <c r="R41" s="96"/>
      <c r="S41" s="96"/>
      <c r="T41" s="94"/>
      <c r="U41" s="95"/>
      <c r="V41" s="96"/>
      <c r="W41" s="96"/>
      <c r="X41" s="96"/>
      <c r="Y41" s="94"/>
      <c r="Z41" s="95"/>
      <c r="AA41" s="96"/>
      <c r="AB41" s="96"/>
      <c r="AC41" s="96"/>
      <c r="AD41" s="97"/>
    </row>
    <row r="42" spans="1:30" ht="30" customHeight="1" x14ac:dyDescent="0.2">
      <c r="A42" s="71"/>
      <c r="B42" s="72"/>
      <c r="C42" s="73"/>
      <c r="D42" s="74"/>
      <c r="E42" s="74"/>
      <c r="F42" s="72"/>
      <c r="G42" s="73"/>
      <c r="H42" s="74"/>
      <c r="I42" s="74"/>
      <c r="J42" s="74"/>
      <c r="K42" s="74"/>
      <c r="L42" s="74"/>
      <c r="M42" s="74"/>
      <c r="N42" s="74"/>
      <c r="O42" s="74"/>
      <c r="P42" s="73"/>
      <c r="Q42" s="74"/>
      <c r="R42" s="74"/>
      <c r="S42" s="74"/>
      <c r="T42" s="72"/>
      <c r="U42" s="73"/>
      <c r="V42" s="74"/>
      <c r="W42" s="74"/>
      <c r="X42" s="74"/>
      <c r="Y42" s="72"/>
      <c r="Z42" s="73"/>
      <c r="AA42" s="74"/>
      <c r="AB42" s="74"/>
      <c r="AC42" s="74"/>
      <c r="AD42" s="75"/>
    </row>
    <row r="43" spans="1:30" ht="30" customHeight="1" x14ac:dyDescent="0.2">
      <c r="A43" s="71"/>
      <c r="B43" s="72"/>
      <c r="C43" s="73"/>
      <c r="D43" s="74"/>
      <c r="E43" s="74"/>
      <c r="F43" s="72"/>
      <c r="G43" s="73"/>
      <c r="H43" s="74"/>
      <c r="I43" s="74"/>
      <c r="J43" s="74"/>
      <c r="K43" s="74"/>
      <c r="L43" s="74"/>
      <c r="M43" s="74"/>
      <c r="N43" s="74"/>
      <c r="O43" s="74"/>
      <c r="P43" s="73"/>
      <c r="Q43" s="74"/>
      <c r="R43" s="74"/>
      <c r="S43" s="74"/>
      <c r="T43" s="72"/>
      <c r="U43" s="73"/>
      <c r="V43" s="74"/>
      <c r="W43" s="74"/>
      <c r="X43" s="74"/>
      <c r="Y43" s="72"/>
      <c r="Z43" s="73"/>
      <c r="AA43" s="74"/>
      <c r="AB43" s="74"/>
      <c r="AC43" s="74"/>
      <c r="AD43" s="75"/>
    </row>
    <row r="44" spans="1:30" ht="30" customHeight="1" x14ac:dyDescent="0.2">
      <c r="A44" s="71"/>
      <c r="B44" s="72"/>
      <c r="C44" s="73"/>
      <c r="D44" s="74"/>
      <c r="E44" s="74"/>
      <c r="F44" s="72"/>
      <c r="G44" s="73"/>
      <c r="H44" s="74"/>
      <c r="I44" s="74"/>
      <c r="J44" s="74"/>
      <c r="K44" s="74"/>
      <c r="L44" s="74"/>
      <c r="M44" s="74"/>
      <c r="N44" s="74"/>
      <c r="O44" s="74"/>
      <c r="P44" s="73"/>
      <c r="Q44" s="74"/>
      <c r="R44" s="74"/>
      <c r="S44" s="74"/>
      <c r="T44" s="72"/>
      <c r="U44" s="73"/>
      <c r="V44" s="74"/>
      <c r="W44" s="74"/>
      <c r="X44" s="74"/>
      <c r="Y44" s="72"/>
      <c r="Z44" s="73"/>
      <c r="AA44" s="74"/>
      <c r="AB44" s="74"/>
      <c r="AC44" s="74"/>
      <c r="AD44" s="75"/>
    </row>
    <row r="45" spans="1:30" ht="30" customHeight="1" x14ac:dyDescent="0.2">
      <c r="A45" s="71"/>
      <c r="B45" s="72"/>
      <c r="C45" s="73"/>
      <c r="D45" s="74"/>
      <c r="E45" s="74"/>
      <c r="F45" s="72"/>
      <c r="G45" s="73"/>
      <c r="H45" s="74"/>
      <c r="I45" s="74"/>
      <c r="J45" s="74"/>
      <c r="K45" s="74"/>
      <c r="L45" s="74"/>
      <c r="M45" s="74"/>
      <c r="N45" s="74"/>
      <c r="O45" s="74"/>
      <c r="P45" s="73"/>
      <c r="Q45" s="74"/>
      <c r="R45" s="74"/>
      <c r="S45" s="74"/>
      <c r="T45" s="72"/>
      <c r="U45" s="73"/>
      <c r="V45" s="74"/>
      <c r="W45" s="74"/>
      <c r="X45" s="74"/>
      <c r="Y45" s="72"/>
      <c r="Z45" s="73"/>
      <c r="AA45" s="74"/>
      <c r="AB45" s="74"/>
      <c r="AC45" s="74"/>
      <c r="AD45" s="75"/>
    </row>
    <row r="46" spans="1:30" ht="30" customHeight="1" x14ac:dyDescent="0.2">
      <c r="A46" s="71"/>
      <c r="B46" s="72"/>
      <c r="C46" s="73"/>
      <c r="D46" s="74"/>
      <c r="E46" s="74"/>
      <c r="F46" s="72"/>
      <c r="G46" s="73"/>
      <c r="H46" s="74"/>
      <c r="I46" s="74"/>
      <c r="J46" s="74"/>
      <c r="K46" s="74"/>
      <c r="L46" s="74"/>
      <c r="M46" s="74"/>
      <c r="N46" s="74"/>
      <c r="O46" s="74"/>
      <c r="P46" s="73"/>
      <c r="Q46" s="74"/>
      <c r="R46" s="74"/>
      <c r="S46" s="74"/>
      <c r="T46" s="72"/>
      <c r="U46" s="73"/>
      <c r="V46" s="74"/>
      <c r="W46" s="74"/>
      <c r="X46" s="74"/>
      <c r="Y46" s="72"/>
      <c r="Z46" s="73"/>
      <c r="AA46" s="74"/>
      <c r="AB46" s="74"/>
      <c r="AC46" s="74"/>
      <c r="AD46" s="75"/>
    </row>
    <row r="47" spans="1:30" ht="30" customHeight="1" x14ac:dyDescent="0.2">
      <c r="A47" s="76">
        <v>0</v>
      </c>
      <c r="B47" s="77"/>
      <c r="C47" s="78">
        <v>45628</v>
      </c>
      <c r="D47" s="79"/>
      <c r="E47" s="79"/>
      <c r="F47" s="80"/>
      <c r="G47" s="81" t="s">
        <v>0</v>
      </c>
      <c r="H47" s="82"/>
      <c r="I47" s="82"/>
      <c r="J47" s="82"/>
      <c r="K47" s="82"/>
      <c r="L47" s="82"/>
      <c r="M47" s="82"/>
      <c r="N47" s="82"/>
      <c r="O47" s="82"/>
      <c r="P47" s="68" t="s">
        <v>1</v>
      </c>
      <c r="Q47" s="69"/>
      <c r="R47" s="69"/>
      <c r="S47" s="69"/>
      <c r="T47" s="83"/>
      <c r="U47" s="68" t="s">
        <v>2</v>
      </c>
      <c r="V47" s="69"/>
      <c r="W47" s="69"/>
      <c r="X47" s="69"/>
      <c r="Y47" s="83"/>
      <c r="Z47" s="68" t="s">
        <v>3</v>
      </c>
      <c r="AA47" s="69"/>
      <c r="AB47" s="69"/>
      <c r="AC47" s="69"/>
      <c r="AD47" s="70"/>
    </row>
    <row r="48" spans="1:30" ht="15" customHeight="1" thickBot="1" x14ac:dyDescent="0.25">
      <c r="A48" s="62" t="s">
        <v>4</v>
      </c>
      <c r="B48" s="63"/>
      <c r="C48" s="64" t="s">
        <v>5</v>
      </c>
      <c r="D48" s="65"/>
      <c r="E48" s="65"/>
      <c r="F48" s="66"/>
      <c r="G48" s="64" t="s">
        <v>6</v>
      </c>
      <c r="H48" s="65"/>
      <c r="I48" s="65"/>
      <c r="J48" s="65"/>
      <c r="K48" s="65"/>
      <c r="L48" s="65"/>
      <c r="M48" s="65"/>
      <c r="N48" s="65"/>
      <c r="O48" s="65"/>
      <c r="P48" s="64" t="s">
        <v>7</v>
      </c>
      <c r="Q48" s="65"/>
      <c r="R48" s="65"/>
      <c r="S48" s="65"/>
      <c r="T48" s="66"/>
      <c r="U48" s="64" t="s">
        <v>8</v>
      </c>
      <c r="V48" s="65"/>
      <c r="W48" s="65"/>
      <c r="X48" s="65"/>
      <c r="Y48" s="65"/>
      <c r="Z48" s="64" t="s">
        <v>9</v>
      </c>
      <c r="AA48" s="65"/>
      <c r="AB48" s="65"/>
      <c r="AC48" s="65"/>
      <c r="AD48" s="67"/>
    </row>
    <row r="49" spans="1:30" ht="15" customHeight="1" thickBot="1" x14ac:dyDescent="0.25">
      <c r="A49" s="59" t="s">
        <v>92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N49" s="60"/>
      <c r="O49" s="60"/>
      <c r="P49" s="60"/>
      <c r="Q49" s="60"/>
      <c r="R49" s="60"/>
      <c r="S49" s="60"/>
      <c r="T49" s="60"/>
      <c r="U49" s="60"/>
      <c r="V49" s="60"/>
      <c r="W49" s="60"/>
      <c r="X49" s="60"/>
      <c r="Y49" s="60"/>
      <c r="Z49" s="60"/>
      <c r="AA49" s="60"/>
      <c r="AB49" s="60"/>
      <c r="AC49" s="60"/>
      <c r="AD49" s="61"/>
    </row>
  </sheetData>
  <mergeCells count="50">
    <mergeCell ref="A8:AD40"/>
    <mergeCell ref="A41:B41"/>
    <mergeCell ref="C41:F41"/>
    <mergeCell ref="G41:O41"/>
    <mergeCell ref="P41:T41"/>
    <mergeCell ref="U41:Y41"/>
    <mergeCell ref="Z41:AD41"/>
    <mergeCell ref="Z43:AD43"/>
    <mergeCell ref="A42:B42"/>
    <mergeCell ref="C42:F42"/>
    <mergeCell ref="G42:O42"/>
    <mergeCell ref="P42:T42"/>
    <mergeCell ref="U42:Y42"/>
    <mergeCell ref="Z42:AD42"/>
    <mergeCell ref="A43:B43"/>
    <mergeCell ref="C43:F43"/>
    <mergeCell ref="G43:O43"/>
    <mergeCell ref="P43:T43"/>
    <mergeCell ref="U43:Y43"/>
    <mergeCell ref="Z45:AD45"/>
    <mergeCell ref="A44:B44"/>
    <mergeCell ref="C44:F44"/>
    <mergeCell ref="G44:O44"/>
    <mergeCell ref="P44:T44"/>
    <mergeCell ref="U44:Y44"/>
    <mergeCell ref="Z44:AD44"/>
    <mergeCell ref="A45:B45"/>
    <mergeCell ref="C45:F45"/>
    <mergeCell ref="G45:O45"/>
    <mergeCell ref="P45:T45"/>
    <mergeCell ref="U45:Y45"/>
    <mergeCell ref="Z47:AD47"/>
    <mergeCell ref="A46:B46"/>
    <mergeCell ref="C46:F46"/>
    <mergeCell ref="G46:O46"/>
    <mergeCell ref="P46:T46"/>
    <mergeCell ref="U46:Y46"/>
    <mergeCell ref="Z46:AD46"/>
    <mergeCell ref="A47:B47"/>
    <mergeCell ref="C47:F47"/>
    <mergeCell ref="G47:O47"/>
    <mergeCell ref="P47:T47"/>
    <mergeCell ref="U47:Y47"/>
    <mergeCell ref="A49:AD49"/>
    <mergeCell ref="A48:B48"/>
    <mergeCell ref="C48:F48"/>
    <mergeCell ref="G48:O48"/>
    <mergeCell ref="P48:T48"/>
    <mergeCell ref="U48:Y48"/>
    <mergeCell ref="Z48:AD48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90" fitToWidth="3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3E315-58EC-44BF-8685-39FCBA1C8A2E}">
  <sheetPr codeName="Sheet1"/>
  <dimension ref="A2:W73"/>
  <sheetViews>
    <sheetView topLeftCell="A9" zoomScale="90" zoomScaleNormal="90" workbookViewId="0">
      <selection activeCell="B12" sqref="B12"/>
    </sheetView>
  </sheetViews>
  <sheetFormatPr defaultRowHeight="15" x14ac:dyDescent="0.25"/>
  <cols>
    <col min="1" max="1" width="20.7109375" bestFit="1" customWidth="1"/>
    <col min="2" max="2" width="33.42578125" bestFit="1" customWidth="1"/>
    <col min="3" max="3" width="12.85546875" customWidth="1"/>
    <col min="4" max="5" width="13" customWidth="1"/>
    <col min="6" max="6" width="12.85546875" customWidth="1"/>
    <col min="7" max="7" width="13" customWidth="1"/>
    <col min="8" max="8" width="32.140625" bestFit="1" customWidth="1"/>
    <col min="9" max="12" width="13" customWidth="1"/>
    <col min="13" max="13" width="12.85546875" style="2" customWidth="1"/>
    <col min="14" max="14" width="13" customWidth="1"/>
    <col min="15" max="17" width="11.28515625" bestFit="1" customWidth="1"/>
    <col min="18" max="19" width="14.85546875" bestFit="1" customWidth="1"/>
    <col min="20" max="23" width="11.28515625" bestFit="1" customWidth="1"/>
    <col min="26" max="26" width="10.28515625" bestFit="1" customWidth="1"/>
    <col min="27" max="27" width="9.5703125" bestFit="1" customWidth="1"/>
    <col min="28" max="29" width="9.28515625" bestFit="1" customWidth="1"/>
  </cols>
  <sheetData>
    <row r="2" spans="1:14" x14ac:dyDescent="0.25">
      <c r="A2" s="104" t="s">
        <v>10</v>
      </c>
      <c r="B2" s="104"/>
      <c r="C2" s="104"/>
      <c r="D2" s="104"/>
      <c r="E2" s="104"/>
      <c r="F2" s="105"/>
      <c r="H2" s="1"/>
      <c r="I2" s="1"/>
      <c r="J2" s="1"/>
    </row>
    <row r="3" spans="1:14" ht="17.25" x14ac:dyDescent="0.25">
      <c r="A3" s="24" t="s">
        <v>11</v>
      </c>
      <c r="B3" s="36">
        <v>563</v>
      </c>
      <c r="C3" s="109" t="s">
        <v>12</v>
      </c>
      <c r="D3" s="110"/>
      <c r="E3" s="110"/>
      <c r="F3" s="111"/>
      <c r="H3" s="1"/>
      <c r="I3" s="1"/>
      <c r="J3" s="1"/>
      <c r="M3" s="104" t="s">
        <v>13</v>
      </c>
      <c r="N3" s="106"/>
    </row>
    <row r="4" spans="1:14" x14ac:dyDescent="0.25">
      <c r="A4" s="24" t="s">
        <v>14</v>
      </c>
      <c r="B4" s="37">
        <v>1.56E-4</v>
      </c>
      <c r="C4" s="109" t="s">
        <v>15</v>
      </c>
      <c r="D4" s="110"/>
      <c r="E4" s="110"/>
      <c r="F4" s="111"/>
      <c r="H4" s="3" t="s">
        <v>16</v>
      </c>
      <c r="I4" s="3" t="s">
        <v>17</v>
      </c>
      <c r="J4" s="1"/>
      <c r="M4" s="107" t="s">
        <v>18</v>
      </c>
      <c r="N4" s="108"/>
    </row>
    <row r="5" spans="1:14" x14ac:dyDescent="0.25">
      <c r="A5" s="24" t="s">
        <v>19</v>
      </c>
      <c r="B5" s="38">
        <f>B4/B3</f>
        <v>2.7708703374777973E-7</v>
      </c>
      <c r="C5" s="109" t="s">
        <v>20</v>
      </c>
      <c r="D5" s="110"/>
      <c r="E5" s="110"/>
      <c r="F5" s="111"/>
      <c r="H5" s="3" t="s">
        <v>21</v>
      </c>
      <c r="I5" s="6">
        <v>1</v>
      </c>
      <c r="J5" s="1"/>
      <c r="M5" s="112" t="s">
        <v>22</v>
      </c>
      <c r="N5" s="113"/>
    </row>
    <row r="6" spans="1:14" x14ac:dyDescent="0.25">
      <c r="A6" s="24" t="s">
        <v>23</v>
      </c>
      <c r="B6" s="39">
        <v>5220</v>
      </c>
      <c r="C6" s="114" t="s">
        <v>24</v>
      </c>
      <c r="D6" s="115"/>
      <c r="E6" s="115"/>
      <c r="F6" s="116"/>
      <c r="H6" s="3" t="s">
        <v>25</v>
      </c>
      <c r="I6" s="6">
        <v>2</v>
      </c>
      <c r="J6" s="1"/>
      <c r="M6" s="100" t="s">
        <v>26</v>
      </c>
      <c r="N6" s="101"/>
    </row>
    <row r="7" spans="1:14" ht="15" customHeight="1" x14ac:dyDescent="0.25">
      <c r="A7" s="24" t="s">
        <v>27</v>
      </c>
      <c r="B7" s="40">
        <f>B6*2*PI()/60</f>
        <v>546.63712172462397</v>
      </c>
      <c r="C7" s="117"/>
      <c r="D7" s="118"/>
      <c r="E7" s="118"/>
      <c r="F7" s="119"/>
      <c r="H7" s="3" t="s">
        <v>28</v>
      </c>
      <c r="I7" s="6">
        <v>3</v>
      </c>
      <c r="J7" s="1"/>
      <c r="M7" s="102" t="s">
        <v>29</v>
      </c>
      <c r="N7" s="103"/>
    </row>
    <row r="8" spans="1:14" ht="15" customHeight="1" x14ac:dyDescent="0.35">
      <c r="A8" s="24" t="s">
        <v>30</v>
      </c>
      <c r="B8" s="41">
        <v>252</v>
      </c>
      <c r="C8" s="98" t="s">
        <v>31</v>
      </c>
      <c r="D8" s="98"/>
      <c r="E8" s="98"/>
      <c r="F8" s="99"/>
      <c r="H8" s="3" t="s">
        <v>32</v>
      </c>
      <c r="I8" s="6">
        <v>4</v>
      </c>
    </row>
    <row r="9" spans="1:14" ht="18" x14ac:dyDescent="0.35">
      <c r="A9" s="24" t="s">
        <v>33</v>
      </c>
      <c r="B9" s="40">
        <f>B7*(B8/2)/1000</f>
        <v>68.876277337302611</v>
      </c>
      <c r="C9" s="109" t="s">
        <v>34</v>
      </c>
      <c r="D9" s="110"/>
      <c r="E9" s="110"/>
      <c r="F9" s="111"/>
      <c r="H9" s="3" t="s">
        <v>35</v>
      </c>
      <c r="I9" s="6">
        <v>4</v>
      </c>
    </row>
    <row r="10" spans="1:14" x14ac:dyDescent="0.25">
      <c r="A10" s="24" t="s">
        <v>36</v>
      </c>
      <c r="B10" s="41">
        <v>2518</v>
      </c>
      <c r="C10" s="127" t="s">
        <v>37</v>
      </c>
      <c r="D10" s="128"/>
      <c r="E10" s="128"/>
      <c r="F10" s="129"/>
      <c r="H10" s="3" t="s">
        <v>38</v>
      </c>
      <c r="I10" s="3"/>
    </row>
    <row r="11" spans="1:14" ht="36" customHeight="1" x14ac:dyDescent="0.35">
      <c r="A11" s="24" t="s">
        <v>39</v>
      </c>
      <c r="B11" s="39">
        <v>10</v>
      </c>
      <c r="C11" s="124" t="s">
        <v>40</v>
      </c>
      <c r="D11" s="125"/>
      <c r="E11" s="125"/>
      <c r="F11" s="126"/>
      <c r="H11" s="3" t="s">
        <v>41</v>
      </c>
      <c r="I11" s="3"/>
    </row>
    <row r="12" spans="1:14" ht="15" customHeight="1" x14ac:dyDescent="0.35">
      <c r="A12" s="24" t="s">
        <v>42</v>
      </c>
      <c r="B12" s="42">
        <f>(B10-B15)/B11</f>
        <v>251.8</v>
      </c>
      <c r="C12" s="109" t="s">
        <v>43</v>
      </c>
      <c r="D12" s="110"/>
      <c r="E12" s="110"/>
      <c r="F12" s="111"/>
      <c r="H12" s="3" t="s">
        <v>44</v>
      </c>
      <c r="I12" s="3"/>
    </row>
    <row r="13" spans="1:14" ht="18" customHeight="1" x14ac:dyDescent="0.35">
      <c r="A13" s="24" t="s">
        <v>45</v>
      </c>
      <c r="B13" s="41">
        <v>0.75</v>
      </c>
      <c r="C13" s="109" t="s">
        <v>46</v>
      </c>
      <c r="D13" s="110"/>
      <c r="E13" s="110"/>
      <c r="F13" s="111"/>
      <c r="H13" s="3" t="s">
        <v>47</v>
      </c>
      <c r="I13" s="6">
        <v>6</v>
      </c>
    </row>
    <row r="14" spans="1:14" ht="18" customHeight="1" x14ac:dyDescent="0.35">
      <c r="A14" s="24" t="s">
        <v>48</v>
      </c>
      <c r="B14" s="43">
        <f>B12*B13</f>
        <v>188.85000000000002</v>
      </c>
      <c r="C14" s="109" t="s">
        <v>49</v>
      </c>
      <c r="D14" s="110"/>
      <c r="E14" s="110"/>
      <c r="F14" s="111"/>
      <c r="I14" s="4" cm="1">
        <f t="array" ref="I14">_xlfn.IFS(B21=H5,I5,B21=H6,I6,B21=H7,I7,B21=H8,I8,B21=H9,I9,B21=H10,5,B21=H11,5,B21=H12,5,B21=H13,I13)</f>
        <v>6</v>
      </c>
    </row>
    <row r="15" spans="1:14" ht="18" customHeight="1" x14ac:dyDescent="0.35">
      <c r="A15" s="30" t="s">
        <v>50</v>
      </c>
      <c r="B15" s="44">
        <v>0</v>
      </c>
      <c r="C15" s="121" t="s">
        <v>51</v>
      </c>
      <c r="D15" s="122"/>
      <c r="E15" s="122"/>
      <c r="F15" s="123"/>
      <c r="G15" s="2"/>
    </row>
    <row r="16" spans="1:14" ht="18" customHeight="1" x14ac:dyDescent="0.25">
      <c r="H16" s="53"/>
    </row>
    <row r="17" spans="1:16" ht="16.5" customHeight="1" x14ac:dyDescent="0.25">
      <c r="A17" s="104" t="s">
        <v>52</v>
      </c>
      <c r="B17" s="104"/>
      <c r="C17" s="104"/>
      <c r="D17" s="104"/>
      <c r="E17" s="104"/>
      <c r="F17" s="105"/>
    </row>
    <row r="18" spans="1:16" ht="15" customHeight="1" x14ac:dyDescent="0.35">
      <c r="A18" s="46" t="s">
        <v>53</v>
      </c>
      <c r="B18" s="25">
        <v>87</v>
      </c>
      <c r="C18" s="98" t="s">
        <v>54</v>
      </c>
      <c r="D18" s="98"/>
      <c r="E18" s="98"/>
      <c r="F18" s="99"/>
    </row>
    <row r="19" spans="1:16" ht="15" customHeight="1" x14ac:dyDescent="0.35">
      <c r="A19" s="47" t="s">
        <v>55</v>
      </c>
      <c r="B19" s="26">
        <v>85</v>
      </c>
      <c r="C19" s="98" t="s">
        <v>56</v>
      </c>
      <c r="D19" s="98"/>
      <c r="E19" s="98"/>
      <c r="F19" s="99"/>
    </row>
    <row r="20" spans="1:16" x14ac:dyDescent="0.25">
      <c r="A20" s="47" t="s">
        <v>57</v>
      </c>
      <c r="B20" s="27">
        <v>0.16500000000000001</v>
      </c>
      <c r="C20" s="98" t="s">
        <v>58</v>
      </c>
      <c r="D20" s="98"/>
      <c r="E20" s="98"/>
      <c r="F20" s="99"/>
    </row>
    <row r="21" spans="1:16" x14ac:dyDescent="0.25">
      <c r="A21" s="47" t="s">
        <v>59</v>
      </c>
      <c r="B21" s="28" t="s">
        <v>47</v>
      </c>
      <c r="C21" s="109" t="s">
        <v>60</v>
      </c>
      <c r="D21" s="110"/>
      <c r="E21" s="110"/>
      <c r="F21" s="111"/>
      <c r="L21" s="2"/>
    </row>
    <row r="22" spans="1:16" ht="50.25" customHeight="1" x14ac:dyDescent="0.25">
      <c r="A22" s="54" t="s">
        <v>61</v>
      </c>
      <c r="B22" s="55">
        <v>1</v>
      </c>
      <c r="C22" s="109" t="s">
        <v>62</v>
      </c>
      <c r="D22" s="110"/>
      <c r="E22" s="110"/>
      <c r="F22" s="111"/>
      <c r="L22" s="2"/>
      <c r="M22"/>
    </row>
    <row r="23" spans="1:16" ht="15" customHeight="1" x14ac:dyDescent="0.25">
      <c r="A23" s="47" t="s">
        <v>63</v>
      </c>
      <c r="B23" s="32">
        <f>(B9*B8*10^(-3)/(2*B5))^0.3*B20*B18/(B8^2)*SQRT(B20/B19)</f>
        <v>1.7659639219098941E-3</v>
      </c>
      <c r="C23" s="109" t="s">
        <v>64</v>
      </c>
      <c r="D23" s="110"/>
      <c r="E23" s="110"/>
      <c r="F23" s="111"/>
      <c r="L23" s="2"/>
      <c r="M23"/>
    </row>
    <row r="24" spans="1:16" ht="18" customHeight="1" x14ac:dyDescent="0.25">
      <c r="A24" s="47" t="s">
        <v>65</v>
      </c>
      <c r="B24" s="29" t="e" cm="1">
        <f t="array" ref="B24">_xlfn.IFS(I14=1,0.9*B23^0.087,I14=2,0.24*B23^(-0.096),I14=3,0.9*B23^0.087)</f>
        <v>#N/A</v>
      </c>
      <c r="C24" s="109" t="s">
        <v>66</v>
      </c>
      <c r="D24" s="110"/>
      <c r="E24" s="110"/>
      <c r="F24" s="111"/>
      <c r="M24"/>
    </row>
    <row r="25" spans="1:16" ht="15" customHeight="1" x14ac:dyDescent="0.25">
      <c r="A25" s="47" t="s">
        <v>67</v>
      </c>
      <c r="B25" s="29" cm="1">
        <f t="array" ref="B25">_xlfn.IFS(I14=1,B14-B24^2*(B9^2)/(2*9.81)*(1-(B18^2)/(B8^2))-B15,I14=2,B12-(B14-B24^2*((B9^2)/(2*9.81))*(1-(B18^2)/(B8^2))),I14=3,(B11-1)*B12+B14-B24^2*(B9^2)/(2*9.81)*(1-(B18^2)/(B8^2)),I14=4,B12*B22,I14=5,B26-(B12*(B22-1)+B14-(0.24*B23^(-0.096))^2*(B9^2)/(2*9.81)*(1-(B18^2)/(B8^2))),I14=6,B12)</f>
        <v>251.8</v>
      </c>
      <c r="C25" s="109" t="s">
        <v>68</v>
      </c>
      <c r="D25" s="110"/>
      <c r="E25" s="110"/>
      <c r="F25" s="111"/>
      <c r="M25"/>
    </row>
    <row r="26" spans="1:16" ht="18" x14ac:dyDescent="0.35">
      <c r="A26" s="47" t="s">
        <v>69</v>
      </c>
      <c r="B26" s="29" t="b">
        <f>IF(I14=5,(B12*(B11-1)+B14-(0.9*B23^0.087)^2*((B9^2)/(2*9.81))*(1-(B18^2)/(B8^2)))-B15)</f>
        <v>0</v>
      </c>
      <c r="C26" s="109" t="s">
        <v>70</v>
      </c>
      <c r="D26" s="110"/>
      <c r="E26" s="110"/>
      <c r="F26" s="111"/>
      <c r="M26"/>
    </row>
    <row r="27" spans="1:16" ht="33" customHeight="1" x14ac:dyDescent="0.25">
      <c r="A27" s="54" t="s">
        <v>71</v>
      </c>
      <c r="B27" s="55">
        <v>8</v>
      </c>
      <c r="C27" s="109" t="s">
        <v>72</v>
      </c>
      <c r="D27" s="110"/>
      <c r="E27" s="110"/>
      <c r="F27" s="111"/>
      <c r="M27"/>
    </row>
    <row r="28" spans="1:16" x14ac:dyDescent="0.25">
      <c r="A28" s="48" t="s">
        <v>73</v>
      </c>
      <c r="B28" s="33">
        <f>B25*B3*9.81/10^5</f>
        <v>13.90698954</v>
      </c>
      <c r="C28" s="121" t="s">
        <v>74</v>
      </c>
      <c r="D28" s="122"/>
      <c r="E28" s="122"/>
      <c r="F28" s="123"/>
      <c r="M28"/>
    </row>
    <row r="29" spans="1:16" x14ac:dyDescent="0.25">
      <c r="M29"/>
    </row>
    <row r="30" spans="1:16" x14ac:dyDescent="0.25">
      <c r="A30" s="104" t="s">
        <v>75</v>
      </c>
      <c r="B30" s="120"/>
      <c r="C30" s="120"/>
      <c r="D30" s="120"/>
      <c r="E30" s="120"/>
      <c r="F30" s="120"/>
      <c r="G30" s="120"/>
      <c r="H30" s="120"/>
      <c r="I30" s="120"/>
      <c r="J30" s="120"/>
      <c r="K30" s="120"/>
      <c r="L30" s="120"/>
      <c r="M30" s="120"/>
      <c r="N30" s="120"/>
      <c r="O30" s="106"/>
      <c r="P30" s="7"/>
    </row>
    <row r="31" spans="1:16" x14ac:dyDescent="0.25">
      <c r="A31" s="46" t="s">
        <v>76</v>
      </c>
      <c r="B31" s="35">
        <v>1150</v>
      </c>
      <c r="C31" s="35">
        <v>1600</v>
      </c>
      <c r="D31" s="35">
        <v>2050</v>
      </c>
      <c r="E31" s="35">
        <v>2500</v>
      </c>
      <c r="F31" s="35">
        <v>2950</v>
      </c>
      <c r="G31" s="35">
        <v>3400</v>
      </c>
      <c r="H31" s="35">
        <v>3850</v>
      </c>
      <c r="I31" s="35">
        <v>4300</v>
      </c>
      <c r="J31" s="35">
        <v>4750</v>
      </c>
      <c r="K31" s="35">
        <v>5200</v>
      </c>
      <c r="L31" s="35">
        <v>5650</v>
      </c>
      <c r="M31" s="35">
        <v>6100</v>
      </c>
      <c r="N31" s="35">
        <v>6550</v>
      </c>
      <c r="O31" s="35">
        <v>5220</v>
      </c>
      <c r="P31" s="7"/>
    </row>
    <row r="32" spans="1:16" x14ac:dyDescent="0.25">
      <c r="A32" s="47" t="s">
        <v>77</v>
      </c>
      <c r="B32" s="34" cm="1">
        <f t="array" ref="B32">_xlfn.IFS($I$14=3,($B$28-$B$27)*B31^2/$B$6^2+B33,$I$14=4,($B$28-$B$27)*B31^2/$B$6^2+B33,$I$14=1,$B$28*B31^2/$B$6^2+B33,$I$14=2,$B$28*B31^2/$B$6^2+B33,$I$14=5,$B$28*B31^2/$B$6^2+B33,$I$14=6,$B$28*B31^2/$B$6^2+B33)</f>
        <v>1.6749751789701413</v>
      </c>
      <c r="C32" s="34" cm="1">
        <f t="array" ref="C32">_xlfn.IFS($I$14=3,($B$28-$B$27)*C31^2/$B$6^2+C33,$I$14=4,($B$28-$B$27)*C31^2/$B$6^2+C33,$I$14=1,$B$28*C31^2/$B$6^2+C33,$I$14=2,$B$28*C31^2/$B$6^2+C33,$I$14=5,$B$28*C31^2/$B$6^2+C33,$I$14=6,$B$28*C31^2/$B$6^2+C33)</f>
        <v>2.3065682103316156</v>
      </c>
      <c r="D32" s="34" cm="1">
        <f t="array" ref="D32">_xlfn.IFS($I$14=3,($B$28-$B$27)*D31^2/$B$6^2+D33,$I$14=4,($B$28-$B$27)*D31^2/$B$6^2+D33,$I$14=1,$B$28*D31^2/$B$6^2+D33,$I$14=2,$B$28*D31^2/$B$6^2+D33,$I$14=5,$B$28*D31^2/$B$6^2+D33,$I$14=6,$B$28*D31^2/$B$6^2+D33)</f>
        <v>3.1448644155932093</v>
      </c>
      <c r="E32" s="34" cm="1">
        <f t="array" ref="E32">_xlfn.IFS($I$14=3,($B$28-$B$27)*E31^2/$B$6^2+E33,$I$14=4,($B$28-$B$27)*E31^2/$B$6^2+E33,$I$14=1,$B$28*E31^2/$B$6^2+E33,$I$14=2,$B$28*E31^2/$B$6^2+E33,$I$14=5,$B$28*E31^2/$B$6^2+E33,$I$14=6,$B$28*E31^2/$B$6^2+E33)</f>
        <v>4.1898637947549213</v>
      </c>
      <c r="F32" s="34" cm="1">
        <f t="array" ref="F32">_xlfn.IFS($I$14=3,($B$28-$B$27)*F31^2/$B$6^2+F33,$I$14=4,($B$28-$B$27)*F31^2/$B$6^2+F33,$I$14=1,$B$28*F31^2/$B$6^2+F33,$I$14=2,$B$28*F31^2/$B$6^2+F33,$I$14=5,$B$28*F31^2/$B$6^2+F33,$I$14=6,$B$28*F31^2/$B$6^2+F33)</f>
        <v>5.4415663478167522</v>
      </c>
      <c r="G32" s="34" cm="1">
        <f t="array" ref="G32">_xlfn.IFS($I$14=3,($B$28-$B$27)*G31^2/$B$6^2+G33,$I$14=4,($B$28-$B$27)*G31^2/$B$6^2+G33,$I$14=1,$B$28*G31^2/$B$6^2+G33,$I$14=2,$B$28*G31^2/$B$6^2+G33,$I$14=5,$B$28*G31^2/$B$6^2+G33,$I$14=6,$B$28*G31^2/$B$6^2+G33)</f>
        <v>6.8999720747787023</v>
      </c>
      <c r="H32" s="34" cm="1">
        <f t="array" ref="H32">_xlfn.IFS($I$14=3,($B$28-$B$27)*H31^2/$B$6^2+H33,$I$14=4,($B$28-$B$27)*H31^2/$B$6^2+H33,$I$14=1,$B$28*H31^2/$B$6^2+H33,$I$14=2,$B$28*H31^2/$B$6^2+H33,$I$14=5,$B$28*H31^2/$B$6^2+H33,$I$14=6,$B$28*H31^2/$B$6^2+H33)</f>
        <v>8.5650809756407718</v>
      </c>
      <c r="I32" s="34" cm="1">
        <f t="array" ref="I32">_xlfn.IFS($I$14=3,($B$28-$B$27)*I31^2/$B$6^2+I33,$I$14=4,($B$28-$B$27)*I31^2/$B$6^2+I33,$I$14=1,$B$28*I31^2/$B$6^2+I33,$I$14=2,$B$28*I31^2/$B$6^2+I33,$I$14=5,$B$28*I31^2/$B$6^2+I33,$I$14=6,$B$28*I31^2/$B$6^2+I33)</f>
        <v>10.43689305040296</v>
      </c>
      <c r="J32" s="34" cm="1">
        <f t="array" ref="J32">_xlfn.IFS($I$14=3,($B$28-$B$27)*J31^2/$B$6^2+J33,$I$14=4,($B$28-$B$27)*J31^2/$B$6^2+J33,$I$14=1,$B$28*J31^2/$B$6^2+J33,$I$14=2,$B$28*J31^2/$B$6^2+J33,$I$14=5,$B$28*J31^2/$B$6^2+J33,$I$14=6,$B$28*J31^2/$B$6^2+J33)</f>
        <v>12.515408299065266</v>
      </c>
      <c r="K32" s="34" cm="1">
        <f t="array" ref="K32">_xlfn.IFS($I$14=3,($B$28-$B$27)*K31^2/$B$6^2+K33,$I$14=4,($B$28-$B$27)*K31^2/$B$6^2+K33,$I$14=1,$B$28*K31^2/$B$6^2+K33,$I$14=2,$B$28*K31^2/$B$6^2+K33,$I$14=5,$B$28*K31^2/$B$6^2+K33,$I$14=6,$B$28*K31^2/$B$6^2+K33)</f>
        <v>14.800626721627692</v>
      </c>
      <c r="L32" s="34" cm="1">
        <f t="array" ref="L32">_xlfn.IFS($I$14=3,($B$28-$B$27)*L31^2/$B$6^2+L33,$I$14=4,($B$28-$B$27)*L31^2/$B$6^2+L33,$I$14=1,$B$28*L31^2/$B$6^2+L33,$I$14=2,$B$28*L31^2/$B$6^2+L33,$I$14=5,$B$28*L31^2/$B$6^2+L33,$I$14=6,$B$28*L31^2/$B$6^2+L33)</f>
        <v>17.292548318090237</v>
      </c>
      <c r="M32" s="34" cm="1">
        <f t="array" ref="M32">_xlfn.IFS($I$14=3,($B$28-$B$27)*M31^2/$B$6^2+M33,$I$14=4,($B$28-$B$27)*M31^2/$B$6^2+M33,$I$14=1,$B$28*M31^2/$B$6^2+M33,$I$14=2,$B$28*M31^2/$B$6^2+M33,$I$14=5,$B$28*M31^2/$B$6^2+M33,$I$14=6,$B$28*M31^2/$B$6^2+M33)</f>
        <v>19.9911730884529</v>
      </c>
      <c r="N32" s="34" cm="1">
        <f t="array" ref="N32">_xlfn.IFS($I$14=3,($B$28-$B$27)*N31^2/$B$6^2+N33,$I$14=4,($B$28-$B$27)*N31^2/$B$6^2+N33,$I$14=1,$B$28*N31^2/$B$6^2+N33,$I$14=2,$B$28*N31^2/$B$6^2+N33,$I$14=5,$B$28*N31^2/$B$6^2+N33,$I$14=6,$B$28*N31^2/$B$6^2+N33)</f>
        <v>22.896501032715683</v>
      </c>
      <c r="O32" s="34" cm="1">
        <f t="array" ref="O32">_xlfn.IFS($I$14=3,($B$28-$B$27)*O31^2/$B$6^2+O33,$I$14=4,($B$28-$B$27)*O31^2/$B$6^2+O33,$I$14=1,$B$28*O31^2/$B$6^2+O33,$I$14=2,$B$28*O31^2/$B$6^2+O33,$I$14=5,$B$28*O31^2/$B$6^2+O33,$I$14=6,$B$28*O31^2/$B$6^2+O33)</f>
        <v>14.906989540000001</v>
      </c>
      <c r="P32" s="7"/>
    </row>
    <row r="33" spans="1:16" x14ac:dyDescent="0.25">
      <c r="A33" s="47" t="s">
        <v>78</v>
      </c>
      <c r="B33" s="35">
        <v>1</v>
      </c>
      <c r="C33" s="35">
        <v>1</v>
      </c>
      <c r="D33" s="35">
        <v>1</v>
      </c>
      <c r="E33" s="35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7"/>
    </row>
    <row r="34" spans="1:16" x14ac:dyDescent="0.25">
      <c r="A34" s="48" t="s">
        <v>79</v>
      </c>
      <c r="B34" s="45">
        <v>20</v>
      </c>
      <c r="C34" s="45">
        <v>20</v>
      </c>
      <c r="D34" s="45">
        <v>20</v>
      </c>
      <c r="E34" s="45">
        <v>20</v>
      </c>
      <c r="F34" s="45">
        <v>20</v>
      </c>
      <c r="G34" s="45">
        <v>20</v>
      </c>
      <c r="H34" s="45">
        <v>20</v>
      </c>
      <c r="I34" s="45">
        <v>20</v>
      </c>
      <c r="J34" s="45">
        <v>20</v>
      </c>
      <c r="K34" s="45">
        <v>20</v>
      </c>
      <c r="L34" s="45">
        <v>20</v>
      </c>
      <c r="M34" s="45">
        <v>20</v>
      </c>
      <c r="N34" s="45">
        <v>20</v>
      </c>
      <c r="O34" s="31">
        <v>20</v>
      </c>
      <c r="P34" s="7"/>
    </row>
    <row r="35" spans="1:16" x14ac:dyDescent="0.25">
      <c r="G35" s="8"/>
      <c r="M35"/>
    </row>
    <row r="36" spans="1:16" x14ac:dyDescent="0.25">
      <c r="M36"/>
    </row>
    <row r="37" spans="1:16" x14ac:dyDescent="0.25">
      <c r="M37"/>
    </row>
    <row r="38" spans="1:16" x14ac:dyDescent="0.25">
      <c r="M38"/>
    </row>
    <row r="39" spans="1:16" x14ac:dyDescent="0.25">
      <c r="M39"/>
    </row>
    <row r="40" spans="1:16" x14ac:dyDescent="0.25">
      <c r="M40"/>
    </row>
    <row r="41" spans="1:16" x14ac:dyDescent="0.25">
      <c r="M41"/>
    </row>
    <row r="42" spans="1:16" x14ac:dyDescent="0.25">
      <c r="M42"/>
    </row>
    <row r="43" spans="1:16" x14ac:dyDescent="0.25">
      <c r="M43"/>
    </row>
    <row r="44" spans="1:16" x14ac:dyDescent="0.25">
      <c r="M44"/>
    </row>
    <row r="45" spans="1:16" x14ac:dyDescent="0.25">
      <c r="M45"/>
    </row>
    <row r="46" spans="1:16" x14ac:dyDescent="0.25">
      <c r="M46"/>
    </row>
    <row r="47" spans="1:16" x14ac:dyDescent="0.25">
      <c r="M47"/>
    </row>
    <row r="48" spans="1:16" x14ac:dyDescent="0.25">
      <c r="M48"/>
    </row>
    <row r="49" spans="13:23" x14ac:dyDescent="0.25">
      <c r="M49"/>
    </row>
    <row r="50" spans="13:23" ht="15" customHeight="1" x14ac:dyDescent="0.25">
      <c r="M50"/>
    </row>
    <row r="51" spans="13:23" x14ac:dyDescent="0.25">
      <c r="M51"/>
    </row>
    <row r="52" spans="13:23" x14ac:dyDescent="0.25">
      <c r="M52"/>
    </row>
    <row r="53" spans="13:23" x14ac:dyDescent="0.25">
      <c r="M53"/>
    </row>
    <row r="54" spans="13:23" x14ac:dyDescent="0.25">
      <c r="M54"/>
    </row>
    <row r="55" spans="13:23" x14ac:dyDescent="0.25">
      <c r="M55"/>
    </row>
    <row r="56" spans="13:23" x14ac:dyDescent="0.25">
      <c r="R56" s="5"/>
      <c r="S56" s="5"/>
    </row>
    <row r="57" spans="13:23" x14ac:dyDescent="0.25">
      <c r="O57" s="5"/>
      <c r="P57" s="5"/>
      <c r="Q57" s="5"/>
      <c r="R57" s="5"/>
      <c r="S57" s="5"/>
      <c r="T57" s="5"/>
      <c r="U57" s="5"/>
      <c r="V57" s="5"/>
    </row>
    <row r="58" spans="13:23" x14ac:dyDescent="0.25">
      <c r="O58" s="5"/>
      <c r="P58" s="5"/>
      <c r="Q58" s="5"/>
      <c r="R58" s="5"/>
      <c r="S58" s="5"/>
      <c r="T58" s="5"/>
      <c r="U58" s="5"/>
      <c r="V58" s="5"/>
    </row>
    <row r="59" spans="13:23" x14ac:dyDescent="0.25">
      <c r="O59" s="5"/>
      <c r="P59" s="5"/>
      <c r="Q59" s="5"/>
      <c r="R59" s="5"/>
      <c r="S59" s="5"/>
      <c r="T59" s="5"/>
      <c r="U59" s="5"/>
      <c r="V59" s="5"/>
    </row>
    <row r="60" spans="13:23" x14ac:dyDescent="0.25">
      <c r="O60" s="5"/>
      <c r="P60" s="5"/>
      <c r="Q60" s="5"/>
      <c r="T60" s="5"/>
      <c r="U60" s="5"/>
      <c r="V60" s="5"/>
    </row>
    <row r="61" spans="13:23" x14ac:dyDescent="0.25">
      <c r="U61" s="5"/>
      <c r="V61" s="5"/>
      <c r="W61" s="5"/>
    </row>
    <row r="62" spans="13:23" x14ac:dyDescent="0.25">
      <c r="U62" s="5"/>
      <c r="V62" s="5"/>
      <c r="W62" s="5"/>
    </row>
    <row r="63" spans="13:23" x14ac:dyDescent="0.25">
      <c r="U63" s="5"/>
      <c r="V63" s="5"/>
      <c r="W63" s="5"/>
    </row>
    <row r="64" spans="13:23" x14ac:dyDescent="0.25">
      <c r="U64" s="5"/>
      <c r="V64" s="5"/>
      <c r="W64" s="5"/>
    </row>
    <row r="65" spans="8:23" x14ac:dyDescent="0.25">
      <c r="U65" s="5"/>
      <c r="V65" s="5"/>
      <c r="W65" s="5"/>
    </row>
    <row r="66" spans="8:23" x14ac:dyDescent="0.25">
      <c r="U66" s="5"/>
      <c r="V66" s="5"/>
      <c r="W66" s="5"/>
    </row>
    <row r="67" spans="8:23" x14ac:dyDescent="0.25">
      <c r="U67" s="5"/>
      <c r="V67" s="5"/>
      <c r="W67" s="5"/>
    </row>
    <row r="73" spans="8:23" x14ac:dyDescent="0.25">
      <c r="H73" s="5"/>
    </row>
  </sheetData>
  <mergeCells count="31">
    <mergeCell ref="A30:O30"/>
    <mergeCell ref="C28:F28"/>
    <mergeCell ref="C14:F14"/>
    <mergeCell ref="C5:F5"/>
    <mergeCell ref="C15:F15"/>
    <mergeCell ref="C21:F21"/>
    <mergeCell ref="C24:F24"/>
    <mergeCell ref="C25:F25"/>
    <mergeCell ref="C26:F26"/>
    <mergeCell ref="C27:F27"/>
    <mergeCell ref="A17:F17"/>
    <mergeCell ref="C11:F11"/>
    <mergeCell ref="C10:F10"/>
    <mergeCell ref="C9:F9"/>
    <mergeCell ref="C22:F22"/>
    <mergeCell ref="C23:F23"/>
    <mergeCell ref="C20:F20"/>
    <mergeCell ref="C19:F19"/>
    <mergeCell ref="M6:N6"/>
    <mergeCell ref="M7:N7"/>
    <mergeCell ref="A2:F2"/>
    <mergeCell ref="M3:N3"/>
    <mergeCell ref="C18:F18"/>
    <mergeCell ref="M4:N4"/>
    <mergeCell ref="C8:F8"/>
    <mergeCell ref="C13:F13"/>
    <mergeCell ref="C12:F12"/>
    <mergeCell ref="C3:F3"/>
    <mergeCell ref="C4:F4"/>
    <mergeCell ref="M5:N5"/>
    <mergeCell ref="C6:F7"/>
  </mergeCells>
  <phoneticPr fontId="6" type="noConversion"/>
  <dataValidations count="1">
    <dataValidation type="list" allowBlank="1" showInputMessage="1" showErrorMessage="1" sqref="B21" xr:uid="{E3B393C7-E5A6-4817-9F12-7C71E5C010A7}">
      <formula1>$H$5:$H$13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2CD11-7FC0-41FB-B251-922A155F1692}">
  <sheetPr codeName="Foglio1"/>
  <dimension ref="A1:D17"/>
  <sheetViews>
    <sheetView workbookViewId="0">
      <selection activeCell="D17" sqref="D17"/>
    </sheetView>
  </sheetViews>
  <sheetFormatPr defaultRowHeight="15" x14ac:dyDescent="0.25"/>
  <cols>
    <col min="1" max="1" width="16.85546875" bestFit="1" customWidth="1"/>
    <col min="2" max="2" width="54.85546875" bestFit="1" customWidth="1"/>
  </cols>
  <sheetData>
    <row r="1" spans="1:2" x14ac:dyDescent="0.25">
      <c r="A1" s="51"/>
      <c r="B1" s="51"/>
    </row>
    <row r="2" spans="1:2" x14ac:dyDescent="0.25">
      <c r="A2" s="49" t="s">
        <v>80</v>
      </c>
      <c r="B2" s="50" t="s">
        <v>81</v>
      </c>
    </row>
    <row r="3" spans="1:2" x14ac:dyDescent="0.25">
      <c r="A3" s="48" t="s">
        <v>82</v>
      </c>
      <c r="B3" s="52" t="s">
        <v>83</v>
      </c>
    </row>
    <row r="17" spans="4:4" x14ac:dyDescent="0.25">
      <c r="D17" s="5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leggi_scrivi" altText="Read &amp; Write_x000a_">
                <anchor moveWithCells="1" sizeWithCells="1">
                  <from>
                    <xdr:col>1</xdr:col>
                    <xdr:colOff>609600</xdr:colOff>
                    <xdr:row>4</xdr:row>
                    <xdr:rowOff>19050</xdr:rowOff>
                  </from>
                  <to>
                    <xdr:col>1</xdr:col>
                    <xdr:colOff>2943225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D0A1E-7058-4604-B895-A4CACFE0EB80}">
  <dimension ref="B2:E115"/>
  <sheetViews>
    <sheetView topLeftCell="A13" workbookViewId="0">
      <selection activeCell="D19" sqref="D19"/>
    </sheetView>
  </sheetViews>
  <sheetFormatPr defaultRowHeight="15" x14ac:dyDescent="0.25"/>
  <cols>
    <col min="1" max="1" width="2.7109375" customWidth="1"/>
    <col min="2" max="2" width="75.5703125" customWidth="1"/>
    <col min="4" max="4" width="32.140625" bestFit="1" customWidth="1"/>
  </cols>
  <sheetData>
    <row r="2" spans="2:5" x14ac:dyDescent="0.25">
      <c r="B2" s="57"/>
      <c r="D2" t="s">
        <v>84</v>
      </c>
      <c r="E2" t="s">
        <v>85</v>
      </c>
    </row>
    <row r="3" spans="2:5" x14ac:dyDescent="0.25">
      <c r="B3" s="58"/>
      <c r="D3" t="s">
        <v>21</v>
      </c>
      <c r="E3" t="s">
        <v>86</v>
      </c>
    </row>
    <row r="4" spans="2:5" x14ac:dyDescent="0.25">
      <c r="D4" t="s">
        <v>25</v>
      </c>
      <c r="E4" t="s">
        <v>86</v>
      </c>
    </row>
    <row r="5" spans="2:5" x14ac:dyDescent="0.25">
      <c r="D5" t="s">
        <v>28</v>
      </c>
      <c r="E5" t="s">
        <v>87</v>
      </c>
    </row>
    <row r="6" spans="2:5" x14ac:dyDescent="0.25">
      <c r="D6" t="s">
        <v>32</v>
      </c>
      <c r="E6" t="s">
        <v>88</v>
      </c>
    </row>
    <row r="7" spans="2:5" x14ac:dyDescent="0.25">
      <c r="D7" t="s">
        <v>35</v>
      </c>
      <c r="E7" t="s">
        <v>88</v>
      </c>
    </row>
    <row r="8" spans="2:5" x14ac:dyDescent="0.25">
      <c r="D8" t="s">
        <v>38</v>
      </c>
      <c r="E8" t="s">
        <v>89</v>
      </c>
    </row>
    <row r="9" spans="2:5" x14ac:dyDescent="0.25">
      <c r="D9" t="s">
        <v>41</v>
      </c>
      <c r="E9" t="s">
        <v>89</v>
      </c>
    </row>
    <row r="10" spans="2:5" x14ac:dyDescent="0.25">
      <c r="D10" t="s">
        <v>44</v>
      </c>
      <c r="E10" t="s">
        <v>89</v>
      </c>
    </row>
    <row r="11" spans="2:5" x14ac:dyDescent="0.25">
      <c r="D11" t="s">
        <v>47</v>
      </c>
      <c r="E11" t="s">
        <v>90</v>
      </c>
    </row>
    <row r="12" spans="2:5" x14ac:dyDescent="0.25">
      <c r="D12" s="56" t="str">
        <f>VLOOKUP('Pressure Drop across the Seal'!B21,D3:E11,2,FALSE)</f>
        <v>Figure02</v>
      </c>
    </row>
    <row r="23" spans="2:2" ht="11.1" customHeight="1" x14ac:dyDescent="0.25"/>
    <row r="25" spans="2:2" ht="14.45" customHeight="1" x14ac:dyDescent="0.25">
      <c r="B25" s="57"/>
    </row>
    <row r="26" spans="2:2" ht="14.45" customHeight="1" x14ac:dyDescent="0.25"/>
    <row r="46" spans="2:2" ht="14.45" customHeight="1" x14ac:dyDescent="0.25"/>
    <row r="48" spans="2:2" ht="14.45" customHeight="1" x14ac:dyDescent="0.25">
      <c r="B48" s="57"/>
    </row>
    <row r="49" ht="14.45" customHeight="1" x14ac:dyDescent="0.25"/>
    <row r="66" spans="2:2" ht="14.1" customHeight="1" x14ac:dyDescent="0.25"/>
    <row r="68" spans="2:2" ht="14.45" customHeight="1" x14ac:dyDescent="0.25">
      <c r="B68" s="57"/>
    </row>
    <row r="69" spans="2:2" ht="14.45" customHeight="1" x14ac:dyDescent="0.25"/>
    <row r="91" spans="2:2" ht="14.45" customHeight="1" x14ac:dyDescent="0.25"/>
    <row r="93" spans="2:2" ht="14.45" customHeight="1" x14ac:dyDescent="0.25">
      <c r="B93" s="57"/>
    </row>
    <row r="94" spans="2:2" ht="14.45" customHeight="1" x14ac:dyDescent="0.25"/>
    <row r="115" ht="17.45" customHeight="1" x14ac:dyDescent="0.25"/>
  </sheetData>
  <phoneticPr fontId="6" type="noConversion"/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FF5BB9810E8454BA2B38D00B6D18848" ma:contentTypeVersion="3" ma:contentTypeDescription="Creare un nuovo documento." ma:contentTypeScope="" ma:versionID="85968c8a5930af966cb491cc87274750">
  <xsd:schema xmlns:xsd="http://www.w3.org/2001/XMLSchema" xmlns:xs="http://www.w3.org/2001/XMLSchema" xmlns:p="http://schemas.microsoft.com/office/2006/metadata/properties" xmlns:ns2="427a1db5-2437-44f3-a84b-464aead4a71a" targetNamespace="http://schemas.microsoft.com/office/2006/metadata/properties" ma:root="true" ma:fieldsID="d822db9e2d05bc620d08fbffa4bfffa8" ns2:_="">
    <xsd:import namespace="427a1db5-2437-44f3-a84b-464aead4a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7a1db5-2437-44f3-a84b-464aead4a71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A48DC82-5374-4012-9F33-CB68E58971E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E466873-04CE-4421-AF14-E7144EB2D12B}"/>
</file>

<file path=customXml/itemProps3.xml><?xml version="1.0" encoding="utf-8"?>
<ds:datastoreItem xmlns:ds="http://schemas.openxmlformats.org/officeDocument/2006/customXml" ds:itemID="{46AB98BA-81EA-4C55-A6EF-48C4F24F7B66}">
  <ds:schemaRefs>
    <ds:schemaRef ds:uri="http://schemas.microsoft.com/office/2006/metadata/properties"/>
    <ds:schemaRef ds:uri="http://schemas.microsoft.com/office/infopath/2007/PartnerControls"/>
    <ds:schemaRef ds:uri="2710bc8b-17c9-4e36-a567-5a8748d28b44"/>
    <ds:schemaRef ds:uri="f16ae08e-32aa-43c4-955b-813e13c9303e"/>
  </ds:schemaRefs>
</ds:datastoreItem>
</file>

<file path=docMetadata/LabelInfo.xml><?xml version="1.0" encoding="utf-8"?>
<clbl:labelList xmlns:clbl="http://schemas.microsoft.com/office/2020/mipLabelMetadata">
  <clbl:label id="{ac69433e-9fbc-4566-9c7b-2629ed8b780f}" enabled="0" method="" siteId="{ac69433e-9fbc-4566-9c7b-2629ed8b780f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4</vt:i4>
      </vt:variant>
      <vt:variant>
        <vt:lpstr>Intervalli denominati</vt:lpstr>
      </vt:variant>
      <vt:variant>
        <vt:i4>5</vt:i4>
      </vt:variant>
    </vt:vector>
  </HeadingPairs>
  <TitlesOfParts>
    <vt:vector size="9" baseType="lpstr">
      <vt:lpstr>content</vt:lpstr>
      <vt:lpstr>Pressure Drop across the Seal</vt:lpstr>
      <vt:lpstr>Long seal</vt:lpstr>
      <vt:lpstr>Seal Type</vt:lpstr>
      <vt:lpstr>Figure01</vt:lpstr>
      <vt:lpstr>Figure02</vt:lpstr>
      <vt:lpstr>Figure03</vt:lpstr>
      <vt:lpstr>Figure04</vt:lpstr>
      <vt:lpstr>Figure05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Lucien Viguier</dc:creator>
  <cp:keywords/>
  <dc:description/>
  <cp:lastModifiedBy>Carmine Delli Quadri</cp:lastModifiedBy>
  <cp:revision/>
  <dcterms:created xsi:type="dcterms:W3CDTF">2024-07-11T12:47:05Z</dcterms:created>
  <dcterms:modified xsi:type="dcterms:W3CDTF">2024-12-05T07:19:58Z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0x0101003FF5BB9810E8454BA2B38D00B6D18848</vt:lpwstr>
  </property>
  <property fmtid="{D5CDD505-2E9C-101B-9397-08002B2CF9AE}" pid="3" name="MediaServiceImageTags">
    <vt:lpwstr/>
  </property>
</Properties>
</file>