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mrse\OneDrive\Escritorio\PQRS S.E.S\"/>
    </mc:Choice>
  </mc:AlternateContent>
  <xr:revisionPtr revIDLastSave="0" documentId="13_ncr:1_{5ACE7C2F-91FC-4A42-9D7F-50AC49329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os" sheetId="1" r:id="rId1"/>
  </sheets>
  <definedNames>
    <definedName name="_xlnm._FilterDatabase" localSheetId="0" hidden="1">Registros!$A$1:$R$80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2" i="1"/>
  <c r="P2" i="1"/>
  <c r="P12" i="1"/>
  <c r="P13" i="1"/>
  <c r="P14" i="1"/>
  <c r="P15" i="1"/>
  <c r="P16" i="1"/>
  <c r="P17" i="1"/>
  <c r="P18" i="1"/>
  <c r="P19" i="1"/>
  <c r="P20" i="1"/>
  <c r="P21" i="1"/>
  <c r="R21" i="1" s="1"/>
  <c r="P22" i="1"/>
  <c r="P23" i="1"/>
  <c r="P24" i="1"/>
  <c r="P25" i="1"/>
  <c r="P26" i="1"/>
  <c r="P27" i="1"/>
  <c r="P28" i="1"/>
  <c r="P29" i="1"/>
  <c r="P30" i="1"/>
  <c r="P31" i="1"/>
  <c r="P32" i="1"/>
  <c r="P33" i="1"/>
  <c r="R33" i="1" s="1"/>
  <c r="P34" i="1"/>
  <c r="P35" i="1"/>
  <c r="P36" i="1"/>
  <c r="P37" i="1"/>
  <c r="P38" i="1"/>
  <c r="P39" i="1"/>
  <c r="P40" i="1"/>
  <c r="P41" i="1"/>
  <c r="P42" i="1"/>
  <c r="P43" i="1"/>
  <c r="P44" i="1"/>
  <c r="P45" i="1"/>
  <c r="R45" i="1" s="1"/>
  <c r="P46" i="1"/>
  <c r="P47" i="1"/>
  <c r="P48" i="1"/>
  <c r="P49" i="1"/>
  <c r="P50" i="1"/>
  <c r="P51" i="1"/>
  <c r="P52" i="1"/>
  <c r="P53" i="1"/>
  <c r="P54" i="1"/>
  <c r="P55" i="1"/>
  <c r="P56" i="1"/>
  <c r="P57" i="1"/>
  <c r="R57" i="1" s="1"/>
  <c r="P58" i="1"/>
  <c r="P59" i="1"/>
  <c r="P60" i="1"/>
  <c r="P61" i="1"/>
  <c r="P62" i="1"/>
  <c r="P63" i="1"/>
  <c r="P64" i="1"/>
  <c r="P65" i="1"/>
  <c r="P66" i="1"/>
  <c r="P67" i="1"/>
  <c r="P68" i="1"/>
  <c r="P69" i="1"/>
  <c r="R69" i="1" s="1"/>
  <c r="P70" i="1"/>
  <c r="P71" i="1"/>
  <c r="P72" i="1"/>
  <c r="P73" i="1"/>
  <c r="P74" i="1"/>
  <c r="P75" i="1"/>
  <c r="P76" i="1"/>
  <c r="P77" i="1"/>
  <c r="P78" i="1"/>
  <c r="P79" i="1"/>
  <c r="P80" i="1"/>
  <c r="P3" i="1"/>
  <c r="P4" i="1"/>
  <c r="P5" i="1"/>
  <c r="P6" i="1"/>
  <c r="P7" i="1"/>
  <c r="P8" i="1"/>
  <c r="P9" i="1"/>
  <c r="P10" i="1"/>
  <c r="P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2" i="1"/>
  <c r="R5" i="1" l="1"/>
  <c r="R67" i="1"/>
  <c r="R31" i="1"/>
  <c r="R9" i="1"/>
  <c r="R79" i="1"/>
  <c r="R55" i="1"/>
  <c r="R43" i="1"/>
  <c r="R19" i="1"/>
  <c r="R7" i="1"/>
  <c r="R77" i="1"/>
  <c r="R65" i="1"/>
  <c r="R53" i="1"/>
  <c r="R41" i="1"/>
  <c r="R76" i="1"/>
  <c r="R64" i="1"/>
  <c r="R52" i="1"/>
  <c r="R40" i="1"/>
  <c r="R28" i="1"/>
  <c r="R16" i="1"/>
  <c r="R61" i="1"/>
  <c r="R72" i="1"/>
  <c r="R60" i="1"/>
  <c r="R48" i="1"/>
  <c r="R36" i="1"/>
  <c r="R24" i="1"/>
  <c r="R12" i="1"/>
  <c r="R49" i="1"/>
  <c r="R73" i="1"/>
  <c r="R13" i="1"/>
  <c r="R25" i="1"/>
  <c r="R37" i="1"/>
  <c r="R75" i="1"/>
  <c r="R63" i="1"/>
  <c r="R51" i="1"/>
  <c r="R39" i="1"/>
  <c r="R27" i="1"/>
  <c r="R70" i="1"/>
  <c r="R58" i="1"/>
  <c r="R46" i="1"/>
  <c r="R34" i="1"/>
  <c r="R22" i="1"/>
  <c r="R80" i="1"/>
  <c r="R68" i="1"/>
  <c r="R56" i="1"/>
  <c r="R44" i="1"/>
  <c r="R10" i="1"/>
  <c r="R71" i="1"/>
  <c r="R59" i="1"/>
  <c r="R47" i="1"/>
  <c r="R35" i="1"/>
  <c r="R78" i="1"/>
  <c r="R66" i="1"/>
  <c r="R54" i="1"/>
  <c r="R42" i="1"/>
  <c r="R30" i="1"/>
  <c r="R11" i="1"/>
  <c r="R74" i="1"/>
  <c r="R62" i="1"/>
  <c r="R50" i="1"/>
  <c r="R38" i="1"/>
  <c r="R26" i="1"/>
  <c r="R14" i="1"/>
  <c r="R32" i="1"/>
  <c r="R20" i="1"/>
  <c r="R29" i="1"/>
  <c r="R17" i="1"/>
  <c r="R8" i="1"/>
  <c r="R23" i="1"/>
  <c r="R18" i="1"/>
  <c r="R15" i="1"/>
  <c r="R6" i="1"/>
  <c r="R4" i="1"/>
  <c r="R3" i="1"/>
  <c r="R2" i="1"/>
</calcChain>
</file>

<file path=xl/sharedStrings.xml><?xml version="1.0" encoding="utf-8"?>
<sst xmlns="http://schemas.openxmlformats.org/spreadsheetml/2006/main" count="1045" uniqueCount="140">
  <si>
    <t>Fecha de recibo de PQRSF</t>
  </si>
  <si>
    <t>Canal de presentación de PQRSF</t>
  </si>
  <si>
    <t>Entidad</t>
  </si>
  <si>
    <t>Regimen de afiliación</t>
  </si>
  <si>
    <t>(Municipio) Lugar de origen de la PQRSF</t>
  </si>
  <si>
    <t>Aspecto o tema principal de la PQRSF</t>
  </si>
  <si>
    <t>Tipo de PQRSF</t>
  </si>
  <si>
    <t>¿Es atribuible a la institución?</t>
  </si>
  <si>
    <t>Área o servicio de la PQRSF</t>
  </si>
  <si>
    <t>Atributo</t>
  </si>
  <si>
    <t>¿Existe vulneración de derechos?</t>
  </si>
  <si>
    <t>Derecho vulnerado</t>
  </si>
  <si>
    <t>Fecha de vencimiento de respuesta</t>
  </si>
  <si>
    <t>Fecha de respuesta al usuario</t>
  </si>
  <si>
    <t>2025-02-11</t>
  </si>
  <si>
    <t>Presencial</t>
  </si>
  <si>
    <t>8. FONDO DEL MAGISTERIO -FOMAG</t>
  </si>
  <si>
    <t>Contributivo</t>
  </si>
  <si>
    <t>Si</t>
  </si>
  <si>
    <t>Manizales</t>
  </si>
  <si>
    <t>Queja</t>
  </si>
  <si>
    <t>SI</t>
  </si>
  <si>
    <t>Cirugia</t>
  </si>
  <si>
    <t>Efectividad</t>
  </si>
  <si>
    <t>No</t>
  </si>
  <si>
    <t>No aplica</t>
  </si>
  <si>
    <t>2025-02-10</t>
  </si>
  <si>
    <t>17. NO REFIERE</t>
  </si>
  <si>
    <t>Urgencias</t>
  </si>
  <si>
    <t>Aceptabilidad</t>
  </si>
  <si>
    <t>2025-02-28</t>
  </si>
  <si>
    <t>2025-01-30</t>
  </si>
  <si>
    <t>Buzon de PQRSF</t>
  </si>
  <si>
    <t>2025-02-04</t>
  </si>
  <si>
    <t>Reclamo</t>
  </si>
  <si>
    <t>Consulta externa</t>
  </si>
  <si>
    <t>2025-02-26</t>
  </si>
  <si>
    <t>2025-02-05</t>
  </si>
  <si>
    <t>10. NUEVA EPS</t>
  </si>
  <si>
    <t>Otro</t>
  </si>
  <si>
    <t>Correo electronico</t>
  </si>
  <si>
    <t>20. OTRA</t>
  </si>
  <si>
    <t>Especial</t>
  </si>
  <si>
    <t>Inadecuada informaciòn al usuario y su familia</t>
  </si>
  <si>
    <t>Accesibilidad</t>
  </si>
  <si>
    <t>A recibir manejo humanizado del dolor</t>
  </si>
  <si>
    <t>2025-02-18</t>
  </si>
  <si>
    <t>SIAU</t>
  </si>
  <si>
    <t>2025-02-06</t>
  </si>
  <si>
    <t>Inadecuada información al usuario y a la familia.</t>
  </si>
  <si>
    <t>UCI/UCIN</t>
  </si>
  <si>
    <t>Seguridad</t>
  </si>
  <si>
    <t>2025-02-13</t>
  </si>
  <si>
    <t>Inadecuada información al usuario y su familia</t>
  </si>
  <si>
    <t>Pertinencia</t>
  </si>
  <si>
    <t>Ser atendido sin discriminación</t>
  </si>
  <si>
    <t>2025-02-01</t>
  </si>
  <si>
    <t>Pagina web</t>
  </si>
  <si>
    <t>Diagnòstico y tratamiento</t>
  </si>
  <si>
    <t>2025-01-23</t>
  </si>
  <si>
    <t>Peticion</t>
  </si>
  <si>
    <t>NO</t>
  </si>
  <si>
    <t>3° Sur Hospitalización</t>
  </si>
  <si>
    <t>2025-01-31</t>
  </si>
  <si>
    <t>13. SURA - COMPANIA SURAMERICANA DE SERVICIOS DE SALUD SA</t>
  </si>
  <si>
    <t>Trato inadecuado</t>
  </si>
  <si>
    <t>Call center</t>
  </si>
  <si>
    <t>A recibir atención humanizada, respetando sus opiniones, creencias y costumbres</t>
  </si>
  <si>
    <t>11. SALUD TOTAL – EPS</t>
  </si>
  <si>
    <t>Oportunidad</t>
  </si>
  <si>
    <t>No aplica o no se identifica derecho vunerado</t>
  </si>
  <si>
    <t>2025-02-03</t>
  </si>
  <si>
    <t>Ser atendido con amabilidad y respeto, siendo escuchado y obteniendo respuesta a sus manifestaciones</t>
  </si>
  <si>
    <t>2025-02-12</t>
  </si>
  <si>
    <t>2025-01-29</t>
  </si>
  <si>
    <t>Buen trato y calidad humana</t>
  </si>
  <si>
    <t>2025-01-28</t>
  </si>
  <si>
    <t>Felicitacion</t>
  </si>
  <si>
    <t>Hospitalización parcial</t>
  </si>
  <si>
    <t>Competencia</t>
  </si>
  <si>
    <t>2025-02-07</t>
  </si>
  <si>
    <t>4. ECOPETROL S.A.</t>
  </si>
  <si>
    <t>2025-01-27</t>
  </si>
  <si>
    <t>2024-12-31</t>
  </si>
  <si>
    <t>2° Sur Hospitalización</t>
  </si>
  <si>
    <t>Ser atendido en condiciones de seguridad</t>
  </si>
  <si>
    <t>2025-01-20</t>
  </si>
  <si>
    <t>Inadecuada Informaciòn al paciente y su fmilia</t>
  </si>
  <si>
    <t>2025-01-17</t>
  </si>
  <si>
    <t>2025-01-07</t>
  </si>
  <si>
    <t>2025-01-03</t>
  </si>
  <si>
    <t>2025-01-24</t>
  </si>
  <si>
    <t>2025-01-08</t>
  </si>
  <si>
    <t>4° Norte Hospitalización</t>
  </si>
  <si>
    <t>Ser informado sobre el proceso de atención, condición clínica, tratamientos y riesgos</t>
  </si>
  <si>
    <t>2025-01-10</t>
  </si>
  <si>
    <t>Derecho de petición</t>
  </si>
  <si>
    <t>Tiempo de espera prolongado</t>
  </si>
  <si>
    <t>Ginecobstetricia</t>
  </si>
  <si>
    <t>Coordinación</t>
  </si>
  <si>
    <t>2025-01-22</t>
  </si>
  <si>
    <t>2025-01-21</t>
  </si>
  <si>
    <t>2025-01-14</t>
  </si>
  <si>
    <t>Inadecuada Informaciòn al paciente y su familia</t>
  </si>
  <si>
    <t>2025-01-02</t>
  </si>
  <si>
    <t>2025-02-20</t>
  </si>
  <si>
    <t>2025-02-14</t>
  </si>
  <si>
    <t>Laboratorio clinico</t>
  </si>
  <si>
    <t>2025-01-15</t>
  </si>
  <si>
    <t>Asignación de cita</t>
  </si>
  <si>
    <t>A recibir atención continua y a ser remitido a otras instituciones de salud cuando sus necesidades así lo requieran</t>
  </si>
  <si>
    <t>2025-01-13</t>
  </si>
  <si>
    <t>Subsidiado</t>
  </si>
  <si>
    <t>A recibir atención de urgencias, sin ningún condicionamiento, siempre y cuando su condición clínica lo requiera</t>
  </si>
  <si>
    <t>Solicitud para mejoramiento de un servicio</t>
  </si>
  <si>
    <t>Neonatos</t>
  </si>
  <si>
    <t>2024-12-10</t>
  </si>
  <si>
    <t>2024-12-09</t>
  </si>
  <si>
    <t>Programa madre canguro</t>
  </si>
  <si>
    <t>2024-12-16</t>
  </si>
  <si>
    <t>Telefonico</t>
  </si>
  <si>
    <t>Inatención por dificultades en procesos internos</t>
  </si>
  <si>
    <t>Eficiencia</t>
  </si>
  <si>
    <t>2024-12-14</t>
  </si>
  <si>
    <t>7. EPS SANITAS</t>
  </si>
  <si>
    <t>2024-12-26</t>
  </si>
  <si>
    <t>2024-12-05</t>
  </si>
  <si>
    <t>A que se proteja el buen nombre y manejo de sus datos clínicos y administrativos</t>
  </si>
  <si>
    <t>Sugerencia</t>
  </si>
  <si>
    <t>2025-01-01</t>
  </si>
  <si>
    <t>Pérdida de resultados y asignación de cita</t>
  </si>
  <si>
    <t>Comunicación teléfonica</t>
  </si>
  <si>
    <t>4° Sur Hospitalización</t>
  </si>
  <si>
    <t>inatención por dificultades en procesos internos</t>
  </si>
  <si>
    <t>Ser atendido de manera oportuna y puntual, cumpliendo con la política de priorización de S.E.S. HUC</t>
  </si>
  <si>
    <t>Mes de recibo de PQRSF</t>
  </si>
  <si>
    <t>Tiempo de respuesta  de PQRS</t>
  </si>
  <si>
    <t xml:space="preserve">Festivos en Colombia </t>
  </si>
  <si>
    <t>Dias habiles para respuesta  de PQRS</t>
  </si>
  <si>
    <t>Respuestan entregadas a tiempo 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</si>
</sst>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rgb="FF000000"/>
      </patternFill>
    </fill>
    <fill>
      <patternFill patternType="solid">
        <fgColor theme="7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zoomScale="75" workbookViewId="0">
      <pane ySplit="1" topLeftCell="A2" activePane="bottomLeft" state="frozen"/>
      <selection pane="bottomLeft" activeCell="B9" sqref="B9"/>
    </sheetView>
  </sheetViews>
  <sheetFormatPr baseColWidth="10" defaultColWidth="9.109375" defaultRowHeight="14.4" x14ac:dyDescent="0.3"/>
  <cols>
    <col min="1" max="2" width="20" style="1" customWidth="1"/>
    <col min="3" max="3" width="25" style="1" customWidth="1"/>
    <col min="4" max="5" width="20" style="1" customWidth="1"/>
    <col min="6" max="6" width="60" style="2" customWidth="1"/>
    <col min="7" max="14" width="20" style="1" customWidth="1"/>
    <col min="15" max="16" width="15.21875" customWidth="1"/>
    <col min="17" max="18" width="17" customWidth="1"/>
    <col min="19" max="19" width="13.6640625" customWidth="1"/>
  </cols>
  <sheetData>
    <row r="1" spans="1:19" ht="52.2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135</v>
      </c>
      <c r="P1" s="6" t="s">
        <v>136</v>
      </c>
      <c r="Q1" s="6" t="s">
        <v>138</v>
      </c>
      <c r="R1" s="6" t="s">
        <v>139</v>
      </c>
      <c r="S1" s="6" t="s">
        <v>137</v>
      </c>
    </row>
    <row r="2" spans="1:19" x14ac:dyDescent="0.3">
      <c r="A2" s="8" t="s">
        <v>14</v>
      </c>
      <c r="B2" s="8" t="s">
        <v>15</v>
      </c>
      <c r="C2" s="8" t="s">
        <v>16</v>
      </c>
      <c r="D2" s="8" t="s">
        <v>17</v>
      </c>
      <c r="E2" s="8" t="s">
        <v>19</v>
      </c>
      <c r="F2" s="8" t="s">
        <v>58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9">
        <v>45720</v>
      </c>
      <c r="N2" s="3">
        <v>45701</v>
      </c>
      <c r="O2" t="str">
        <f>UPPER(LEFT(TEXT(A2,"MMMM"),1)) &amp; LOWER(RIGHT(TEXT(A2,"MMMM"),LEN(TEXT(A2,"MMMM"))-1))</f>
        <v>Febrero</v>
      </c>
      <c r="P2">
        <f>IF(OR(N2="", A2=""), "", NETWORKDAYS.INTL(A2, N2, 1, $S$2:$S$21))</f>
        <v>3</v>
      </c>
      <c r="Q2">
        <f>NETWORKDAYS.INTL(A2, M2, 1, $S$2:S$21)</f>
        <v>16</v>
      </c>
      <c r="R2" t="str">
        <f>IF(OR(P2="", Q2=""), "", IF(P2&lt;=Q2, "A tiempo", "Fuera de plazo"))</f>
        <v>A tiempo</v>
      </c>
      <c r="S2" s="4">
        <v>45658</v>
      </c>
    </row>
    <row r="3" spans="1:19" x14ac:dyDescent="0.3">
      <c r="A3" s="1" t="s">
        <v>14</v>
      </c>
      <c r="B3" s="1" t="s">
        <v>40</v>
      </c>
      <c r="C3" s="1" t="s">
        <v>41</v>
      </c>
      <c r="D3" s="1" t="s">
        <v>42</v>
      </c>
      <c r="E3" s="1" t="s">
        <v>19</v>
      </c>
      <c r="F3" s="2" t="s">
        <v>43</v>
      </c>
      <c r="G3" s="1" t="s">
        <v>20</v>
      </c>
      <c r="H3" s="1" t="s">
        <v>21</v>
      </c>
      <c r="I3" s="1" t="s">
        <v>28</v>
      </c>
      <c r="J3" s="1" t="s">
        <v>44</v>
      </c>
      <c r="K3" s="1" t="s">
        <v>18</v>
      </c>
      <c r="L3" s="1" t="s">
        <v>45</v>
      </c>
      <c r="M3" s="1" t="s">
        <v>46</v>
      </c>
      <c r="N3" s="3">
        <v>45701</v>
      </c>
      <c r="O3" t="str">
        <f t="shared" ref="O3:O66" si="0">UPPER(LEFT(TEXT(A3,"MMMM"),1)) &amp; LOWER(RIGHT(TEXT(A3,"MMMM"),LEN(TEXT(A3,"MMMM"))-1))</f>
        <v>Febrero</v>
      </c>
      <c r="P3">
        <f t="shared" ref="P3:P66" si="1">IF(OR(N3="", A3=""), "", NETWORKDAYS.INTL(A3, N3, 1, $S$2:$S$21))</f>
        <v>3</v>
      </c>
      <c r="Q3">
        <f>NETWORKDAYS.INTL(A3, M3, 1, $S$2:S$21)</f>
        <v>6</v>
      </c>
      <c r="R3" t="str">
        <f t="shared" ref="R3:R66" si="2">IF(OR(P3="", Q3=""), "", IF(P3&lt;=Q3, "A tiempo", "Fuera de plazo"))</f>
        <v>A tiempo</v>
      </c>
      <c r="S3" s="4">
        <v>45663</v>
      </c>
    </row>
    <row r="4" spans="1:19" x14ac:dyDescent="0.3">
      <c r="A4" s="1" t="s">
        <v>26</v>
      </c>
      <c r="B4" s="1" t="s">
        <v>15</v>
      </c>
      <c r="C4" s="1" t="s">
        <v>38</v>
      </c>
      <c r="D4" s="1" t="s">
        <v>25</v>
      </c>
      <c r="E4" s="1" t="s">
        <v>19</v>
      </c>
      <c r="F4" s="2" t="s">
        <v>58</v>
      </c>
      <c r="G4" s="1" t="s">
        <v>20</v>
      </c>
      <c r="H4" s="1" t="s">
        <v>21</v>
      </c>
      <c r="I4" s="1" t="s">
        <v>28</v>
      </c>
      <c r="J4" s="1" t="s">
        <v>29</v>
      </c>
      <c r="K4" s="1" t="s">
        <v>24</v>
      </c>
      <c r="L4" s="1" t="s">
        <v>25</v>
      </c>
      <c r="M4" s="1" t="s">
        <v>30</v>
      </c>
      <c r="N4" s="3">
        <v>45701</v>
      </c>
      <c r="O4" t="str">
        <f t="shared" si="0"/>
        <v>Febrero</v>
      </c>
      <c r="P4">
        <f t="shared" si="1"/>
        <v>4</v>
      </c>
      <c r="Q4">
        <f>NETWORKDAYS.INTL(A4, M4, 1, $S$2:S$21)</f>
        <v>15</v>
      </c>
      <c r="R4" t="str">
        <f t="shared" si="2"/>
        <v>A tiempo</v>
      </c>
      <c r="S4" s="4">
        <v>45740</v>
      </c>
    </row>
    <row r="5" spans="1:19" x14ac:dyDescent="0.3">
      <c r="A5" s="1" t="s">
        <v>48</v>
      </c>
      <c r="B5" s="1" t="s">
        <v>15</v>
      </c>
      <c r="C5" s="1" t="s">
        <v>38</v>
      </c>
      <c r="D5" s="1" t="s">
        <v>17</v>
      </c>
      <c r="E5" s="1" t="s">
        <v>19</v>
      </c>
      <c r="F5" s="2" t="s">
        <v>49</v>
      </c>
      <c r="G5" s="1" t="s">
        <v>20</v>
      </c>
      <c r="H5" s="1" t="s">
        <v>21</v>
      </c>
      <c r="I5" s="1" t="s">
        <v>50</v>
      </c>
      <c r="J5" s="1" t="s">
        <v>51</v>
      </c>
      <c r="K5" s="1" t="s">
        <v>24</v>
      </c>
      <c r="L5" s="1" t="s">
        <v>25</v>
      </c>
      <c r="M5" s="1" t="s">
        <v>52</v>
      </c>
      <c r="N5" s="3">
        <v>45701</v>
      </c>
      <c r="O5" t="str">
        <f t="shared" si="0"/>
        <v>Febrero</v>
      </c>
      <c r="P5">
        <f t="shared" si="1"/>
        <v>6</v>
      </c>
      <c r="Q5">
        <f>NETWORKDAYS.INTL(A5, M5, 1, $S$2:S$21)</f>
        <v>6</v>
      </c>
      <c r="R5" t="str">
        <f t="shared" si="2"/>
        <v>A tiempo</v>
      </c>
      <c r="S5" s="4">
        <v>45760</v>
      </c>
    </row>
    <row r="6" spans="1:19" x14ac:dyDescent="0.3">
      <c r="A6" s="1" t="s">
        <v>37</v>
      </c>
      <c r="B6" s="1" t="s">
        <v>32</v>
      </c>
      <c r="C6" s="1" t="s">
        <v>27</v>
      </c>
      <c r="D6" s="1" t="s">
        <v>25</v>
      </c>
      <c r="E6" s="1" t="s">
        <v>19</v>
      </c>
      <c r="F6" s="2" t="s">
        <v>114</v>
      </c>
      <c r="G6" s="1" t="s">
        <v>34</v>
      </c>
      <c r="H6" s="1" t="s">
        <v>21</v>
      </c>
      <c r="I6" s="1" t="s">
        <v>22</v>
      </c>
      <c r="J6" s="1" t="s">
        <v>29</v>
      </c>
      <c r="K6" s="1" t="s">
        <v>24</v>
      </c>
      <c r="L6" s="1" t="s">
        <v>25</v>
      </c>
      <c r="M6" s="1" t="s">
        <v>36</v>
      </c>
      <c r="N6" s="3">
        <v>45701</v>
      </c>
      <c r="O6" t="str">
        <f t="shared" si="0"/>
        <v>Febrero</v>
      </c>
      <c r="P6">
        <f t="shared" si="1"/>
        <v>7</v>
      </c>
      <c r="Q6">
        <f>NETWORKDAYS.INTL(A6, M6, 1, $S$2:S$21)</f>
        <v>16</v>
      </c>
      <c r="R6" t="str">
        <f t="shared" si="2"/>
        <v>A tiempo</v>
      </c>
      <c r="S6" s="4">
        <v>45764</v>
      </c>
    </row>
    <row r="7" spans="1:19" x14ac:dyDescent="0.3">
      <c r="A7" s="1" t="s">
        <v>37</v>
      </c>
      <c r="B7" s="1" t="s">
        <v>32</v>
      </c>
      <c r="C7" s="1" t="s">
        <v>38</v>
      </c>
      <c r="D7" s="1" t="s">
        <v>25</v>
      </c>
      <c r="E7" s="1" t="s">
        <v>19</v>
      </c>
      <c r="F7" s="2" t="s">
        <v>65</v>
      </c>
      <c r="G7" s="1" t="s">
        <v>34</v>
      </c>
      <c r="H7" s="1" t="s">
        <v>21</v>
      </c>
      <c r="I7" s="1" t="s">
        <v>39</v>
      </c>
      <c r="J7" s="1" t="s">
        <v>29</v>
      </c>
      <c r="K7" s="1" t="s">
        <v>24</v>
      </c>
      <c r="L7" s="1" t="s">
        <v>25</v>
      </c>
      <c r="M7" s="1" t="s">
        <v>36</v>
      </c>
      <c r="N7" s="3">
        <v>45701</v>
      </c>
      <c r="O7" t="str">
        <f t="shared" si="0"/>
        <v>Febrero</v>
      </c>
      <c r="P7">
        <f t="shared" si="1"/>
        <v>7</v>
      </c>
      <c r="Q7">
        <f>NETWORKDAYS.INTL(A7, M7, 1, $S$2:S$21)</f>
        <v>16</v>
      </c>
      <c r="R7" t="str">
        <f t="shared" si="2"/>
        <v>A tiempo</v>
      </c>
      <c r="S7" s="4">
        <v>45765</v>
      </c>
    </row>
    <row r="8" spans="1:19" x14ac:dyDescent="0.3">
      <c r="A8" s="1" t="s">
        <v>37</v>
      </c>
      <c r="B8" s="1" t="s">
        <v>32</v>
      </c>
      <c r="C8" s="1" t="s">
        <v>38</v>
      </c>
      <c r="D8" s="1" t="s">
        <v>25</v>
      </c>
      <c r="E8" s="1" t="s">
        <v>19</v>
      </c>
      <c r="F8" s="2" t="s">
        <v>65</v>
      </c>
      <c r="G8" s="1" t="s">
        <v>34</v>
      </c>
      <c r="H8" s="1" t="s">
        <v>21</v>
      </c>
      <c r="I8" s="1" t="s">
        <v>39</v>
      </c>
      <c r="J8" s="1" t="s">
        <v>29</v>
      </c>
      <c r="K8" s="1" t="s">
        <v>24</v>
      </c>
      <c r="L8" s="1" t="s">
        <v>25</v>
      </c>
      <c r="M8" s="1" t="s">
        <v>36</v>
      </c>
      <c r="N8" s="3">
        <v>45701</v>
      </c>
      <c r="O8" t="str">
        <f t="shared" si="0"/>
        <v>Febrero</v>
      </c>
      <c r="P8">
        <f t="shared" si="1"/>
        <v>7</v>
      </c>
      <c r="Q8">
        <f>NETWORKDAYS.INTL(A8, M8, 1, $S$2:S$21)</f>
        <v>16</v>
      </c>
      <c r="R8" t="str">
        <f t="shared" si="2"/>
        <v>A tiempo</v>
      </c>
      <c r="S8" s="4">
        <v>45767</v>
      </c>
    </row>
    <row r="9" spans="1:19" x14ac:dyDescent="0.3">
      <c r="A9" s="1" t="s">
        <v>37</v>
      </c>
      <c r="B9" s="1" t="s">
        <v>32</v>
      </c>
      <c r="C9" s="1" t="s">
        <v>38</v>
      </c>
      <c r="D9" s="1" t="s">
        <v>25</v>
      </c>
      <c r="E9" s="1" t="s">
        <v>19</v>
      </c>
      <c r="F9" s="2" t="s">
        <v>65</v>
      </c>
      <c r="G9" s="1" t="s">
        <v>34</v>
      </c>
      <c r="H9" s="1" t="s">
        <v>21</v>
      </c>
      <c r="I9" s="1" t="s">
        <v>47</v>
      </c>
      <c r="J9" s="1" t="s">
        <v>29</v>
      </c>
      <c r="K9" s="1" t="s">
        <v>24</v>
      </c>
      <c r="L9" s="1" t="s">
        <v>25</v>
      </c>
      <c r="M9" s="1" t="s">
        <v>36</v>
      </c>
      <c r="N9" s="3">
        <v>45701</v>
      </c>
      <c r="O9" t="str">
        <f t="shared" si="0"/>
        <v>Febrero</v>
      </c>
      <c r="P9">
        <f t="shared" si="1"/>
        <v>7</v>
      </c>
      <c r="Q9">
        <f>NETWORKDAYS.INTL(A9, M9, 1, $S$2:S$21)</f>
        <v>16</v>
      </c>
      <c r="R9" t="str">
        <f t="shared" si="2"/>
        <v>A tiempo</v>
      </c>
      <c r="S9" s="4">
        <v>45778</v>
      </c>
    </row>
    <row r="10" spans="1:19" x14ac:dyDescent="0.3">
      <c r="A10" s="1" t="s">
        <v>37</v>
      </c>
      <c r="B10" s="1" t="s">
        <v>32</v>
      </c>
      <c r="C10" s="1" t="s">
        <v>27</v>
      </c>
      <c r="D10" s="1" t="s">
        <v>25</v>
      </c>
      <c r="E10" s="1" t="s">
        <v>19</v>
      </c>
      <c r="F10" s="2" t="s">
        <v>53</v>
      </c>
      <c r="G10" s="1" t="s">
        <v>20</v>
      </c>
      <c r="H10" s="1" t="s">
        <v>21</v>
      </c>
      <c r="I10" s="1" t="s">
        <v>47</v>
      </c>
      <c r="J10" s="1" t="s">
        <v>54</v>
      </c>
      <c r="K10" s="1" t="s">
        <v>18</v>
      </c>
      <c r="L10" s="1" t="s">
        <v>55</v>
      </c>
      <c r="M10" s="1" t="s">
        <v>52</v>
      </c>
      <c r="N10" s="3">
        <v>45701</v>
      </c>
      <c r="O10" t="str">
        <f t="shared" si="0"/>
        <v>Febrero</v>
      </c>
      <c r="P10">
        <f t="shared" si="1"/>
        <v>7</v>
      </c>
      <c r="Q10">
        <f>NETWORKDAYS.INTL(A10, M10, 1, $S$2:S$21)</f>
        <v>7</v>
      </c>
      <c r="R10" t="str">
        <f t="shared" si="2"/>
        <v>A tiempo</v>
      </c>
      <c r="S10" s="4">
        <v>45803</v>
      </c>
    </row>
    <row r="11" spans="1:19" x14ac:dyDescent="0.3">
      <c r="A11" s="1" t="s">
        <v>56</v>
      </c>
      <c r="B11" s="1" t="s">
        <v>57</v>
      </c>
      <c r="C11" s="1" t="s">
        <v>38</v>
      </c>
      <c r="D11" s="1" t="s">
        <v>17</v>
      </c>
      <c r="E11" s="1" t="s">
        <v>19</v>
      </c>
      <c r="F11" s="2" t="s">
        <v>58</v>
      </c>
      <c r="G11" s="1" t="s">
        <v>60</v>
      </c>
      <c r="H11" s="1" t="s">
        <v>61</v>
      </c>
      <c r="I11" s="1" t="s">
        <v>62</v>
      </c>
      <c r="J11" s="1" t="s">
        <v>29</v>
      </c>
      <c r="K11" s="1" t="s">
        <v>24</v>
      </c>
      <c r="L11" s="1" t="s">
        <v>25</v>
      </c>
      <c r="M11" s="1" t="s">
        <v>52</v>
      </c>
      <c r="N11" s="3">
        <v>45701</v>
      </c>
      <c r="O11" t="str">
        <f t="shared" si="0"/>
        <v>Febrero</v>
      </c>
      <c r="P11">
        <f t="shared" si="1"/>
        <v>9</v>
      </c>
      <c r="Q11">
        <f>NETWORKDAYS.INTL(A11, M11, 1, $S$2:S$21)</f>
        <v>9</v>
      </c>
      <c r="R11" t="str">
        <f t="shared" si="2"/>
        <v>A tiempo</v>
      </c>
      <c r="S11" s="4">
        <v>45824</v>
      </c>
    </row>
    <row r="12" spans="1:19" x14ac:dyDescent="0.3">
      <c r="A12" s="1" t="s">
        <v>63</v>
      </c>
      <c r="B12" s="1" t="s">
        <v>57</v>
      </c>
      <c r="C12" s="1" t="s">
        <v>64</v>
      </c>
      <c r="D12" s="1" t="s">
        <v>17</v>
      </c>
      <c r="E12" s="1" t="s">
        <v>19</v>
      </c>
      <c r="F12" s="2" t="s">
        <v>65</v>
      </c>
      <c r="G12" s="1" t="s">
        <v>20</v>
      </c>
      <c r="H12" s="1" t="s">
        <v>21</v>
      </c>
      <c r="I12" s="1" t="s">
        <v>66</v>
      </c>
      <c r="J12" s="1" t="s">
        <v>54</v>
      </c>
      <c r="K12" s="1" t="s">
        <v>18</v>
      </c>
      <c r="L12" s="1" t="s">
        <v>67</v>
      </c>
      <c r="M12" s="1" t="s">
        <v>48</v>
      </c>
      <c r="N12" s="3">
        <v>45701</v>
      </c>
      <c r="O12" t="str">
        <f t="shared" si="0"/>
        <v>Enero</v>
      </c>
      <c r="P12">
        <f t="shared" si="1"/>
        <v>10</v>
      </c>
      <c r="Q12">
        <f>NETWORKDAYS.INTL(A12, M12, 1, $S$2:S$21)</f>
        <v>5</v>
      </c>
      <c r="R12" t="str">
        <f t="shared" si="2"/>
        <v>Fuera de plazo</v>
      </c>
      <c r="S12" s="4">
        <v>45831</v>
      </c>
    </row>
    <row r="13" spans="1:19" x14ac:dyDescent="0.3">
      <c r="A13" s="1" t="s">
        <v>63</v>
      </c>
      <c r="B13" s="1" t="s">
        <v>40</v>
      </c>
      <c r="C13" s="1" t="s">
        <v>68</v>
      </c>
      <c r="D13" s="1" t="s">
        <v>17</v>
      </c>
      <c r="E13" s="1" t="s">
        <v>19</v>
      </c>
      <c r="F13" s="2" t="s">
        <v>109</v>
      </c>
      <c r="G13" s="1" t="s">
        <v>60</v>
      </c>
      <c r="H13" s="1" t="s">
        <v>61</v>
      </c>
      <c r="I13" s="1" t="s">
        <v>66</v>
      </c>
      <c r="J13" s="1" t="s">
        <v>69</v>
      </c>
      <c r="K13" s="1" t="s">
        <v>70</v>
      </c>
      <c r="L13" s="1" t="s">
        <v>25</v>
      </c>
      <c r="M13" s="1" t="s">
        <v>71</v>
      </c>
      <c r="N13" s="3">
        <v>45701</v>
      </c>
      <c r="O13" t="str">
        <f t="shared" si="0"/>
        <v>Enero</v>
      </c>
      <c r="P13">
        <f t="shared" si="1"/>
        <v>10</v>
      </c>
      <c r="Q13">
        <f>NETWORKDAYS.INTL(A13, M13, 1, $S$2:S$21)</f>
        <v>2</v>
      </c>
      <c r="R13" t="str">
        <f t="shared" si="2"/>
        <v>Fuera de plazo</v>
      </c>
      <c r="S13" s="4">
        <v>45838</v>
      </c>
    </row>
    <row r="14" spans="1:19" x14ac:dyDescent="0.3">
      <c r="A14" s="1" t="s">
        <v>63</v>
      </c>
      <c r="B14" s="1" t="s">
        <v>57</v>
      </c>
      <c r="C14" s="1" t="s">
        <v>38</v>
      </c>
      <c r="D14" s="1" t="s">
        <v>17</v>
      </c>
      <c r="E14" s="1" t="s">
        <v>19</v>
      </c>
      <c r="F14" s="2" t="s">
        <v>43</v>
      </c>
      <c r="G14" s="1" t="s">
        <v>34</v>
      </c>
      <c r="H14" s="1" t="s">
        <v>21</v>
      </c>
      <c r="I14" s="1" t="s">
        <v>47</v>
      </c>
      <c r="J14" s="1" t="s">
        <v>54</v>
      </c>
      <c r="K14" s="1" t="s">
        <v>18</v>
      </c>
      <c r="L14" s="1" t="s">
        <v>72</v>
      </c>
      <c r="M14" s="1" t="s">
        <v>73</v>
      </c>
      <c r="N14" s="3">
        <v>45701</v>
      </c>
      <c r="O14" t="str">
        <f t="shared" si="0"/>
        <v>Enero</v>
      </c>
      <c r="P14">
        <f t="shared" si="1"/>
        <v>10</v>
      </c>
      <c r="Q14">
        <f>NETWORKDAYS.INTL(A14, M14, 1, $S$2:S$21)</f>
        <v>9</v>
      </c>
      <c r="R14" t="str">
        <f t="shared" si="2"/>
        <v>Fuera de plazo</v>
      </c>
      <c r="S14" s="4">
        <v>45858</v>
      </c>
    </row>
    <row r="15" spans="1:19" x14ac:dyDescent="0.3">
      <c r="A15" s="1" t="s">
        <v>63</v>
      </c>
      <c r="B15" s="1" t="s">
        <v>15</v>
      </c>
      <c r="C15" s="1" t="s">
        <v>38</v>
      </c>
      <c r="D15" s="1" t="s">
        <v>17</v>
      </c>
      <c r="E15" s="1" t="s">
        <v>19</v>
      </c>
      <c r="F15" s="2" t="s">
        <v>65</v>
      </c>
      <c r="G15" s="1" t="s">
        <v>20</v>
      </c>
      <c r="H15" s="1" t="s">
        <v>21</v>
      </c>
      <c r="I15" s="1" t="s">
        <v>47</v>
      </c>
      <c r="J15" s="1" t="s">
        <v>54</v>
      </c>
      <c r="K15" s="1" t="s">
        <v>18</v>
      </c>
      <c r="L15" s="1" t="s">
        <v>67</v>
      </c>
      <c r="M15" s="1" t="s">
        <v>63</v>
      </c>
      <c r="N15" s="3">
        <v>45701</v>
      </c>
      <c r="O15" t="str">
        <f t="shared" si="0"/>
        <v>Enero</v>
      </c>
      <c r="P15">
        <f t="shared" si="1"/>
        <v>10</v>
      </c>
      <c r="Q15">
        <f>NETWORKDAYS.INTL(A15, M15, 1, $S$2:S$21)</f>
        <v>1</v>
      </c>
      <c r="R15" t="str">
        <f t="shared" si="2"/>
        <v>Fuera de plazo</v>
      </c>
      <c r="S15" s="4">
        <v>45876</v>
      </c>
    </row>
    <row r="16" spans="1:19" x14ac:dyDescent="0.3">
      <c r="A16" s="1" t="s">
        <v>31</v>
      </c>
      <c r="B16" s="1" t="s">
        <v>32</v>
      </c>
      <c r="C16" s="1" t="s">
        <v>27</v>
      </c>
      <c r="D16" s="1" t="s">
        <v>25</v>
      </c>
      <c r="E16" s="1" t="s">
        <v>19</v>
      </c>
      <c r="F16" s="2" t="s">
        <v>43</v>
      </c>
      <c r="G16" s="1" t="s">
        <v>34</v>
      </c>
      <c r="H16" s="1" t="s">
        <v>21</v>
      </c>
      <c r="I16" s="1" t="s">
        <v>35</v>
      </c>
      <c r="J16" s="1" t="s">
        <v>29</v>
      </c>
      <c r="K16" s="1" t="s">
        <v>24</v>
      </c>
      <c r="L16" s="1" t="s">
        <v>25</v>
      </c>
      <c r="M16" s="1" t="s">
        <v>36</v>
      </c>
      <c r="N16" s="3">
        <v>45701</v>
      </c>
      <c r="O16" t="str">
        <f t="shared" si="0"/>
        <v>Enero</v>
      </c>
      <c r="P16">
        <f t="shared" si="1"/>
        <v>11</v>
      </c>
      <c r="Q16">
        <f>NETWORKDAYS.INTL(A16, M16, 1, $S$2:S$21)</f>
        <v>20</v>
      </c>
      <c r="R16" t="str">
        <f t="shared" si="2"/>
        <v>A tiempo</v>
      </c>
      <c r="S16" s="4">
        <v>45887</v>
      </c>
    </row>
    <row r="17" spans="1:19" x14ac:dyDescent="0.3">
      <c r="A17" s="1" t="s">
        <v>31</v>
      </c>
      <c r="B17" s="1" t="s">
        <v>40</v>
      </c>
      <c r="C17" s="1" t="s">
        <v>68</v>
      </c>
      <c r="D17" s="1" t="s">
        <v>17</v>
      </c>
      <c r="E17" s="1" t="s">
        <v>19</v>
      </c>
      <c r="F17" s="2" t="s">
        <v>109</v>
      </c>
      <c r="G17" s="1" t="s">
        <v>60</v>
      </c>
      <c r="H17" s="1" t="s">
        <v>61</v>
      </c>
      <c r="I17" s="1" t="s">
        <v>66</v>
      </c>
      <c r="J17" s="1" t="s">
        <v>69</v>
      </c>
      <c r="K17" s="1" t="s">
        <v>24</v>
      </c>
      <c r="L17" s="1" t="s">
        <v>25</v>
      </c>
      <c r="M17" s="1" t="s">
        <v>71</v>
      </c>
      <c r="N17" s="3">
        <v>45701</v>
      </c>
      <c r="O17" t="str">
        <f t="shared" si="0"/>
        <v>Enero</v>
      </c>
      <c r="P17">
        <f t="shared" si="1"/>
        <v>11</v>
      </c>
      <c r="Q17">
        <f>NETWORKDAYS.INTL(A17, M17, 1, $S$2:S$21)</f>
        <v>3</v>
      </c>
      <c r="R17" t="str">
        <f t="shared" si="2"/>
        <v>Fuera de plazo</v>
      </c>
      <c r="S17" s="4">
        <v>45943</v>
      </c>
    </row>
    <row r="18" spans="1:19" x14ac:dyDescent="0.3">
      <c r="A18" s="1" t="s">
        <v>31</v>
      </c>
      <c r="B18" s="1" t="s">
        <v>32</v>
      </c>
      <c r="C18" s="1" t="s">
        <v>16</v>
      </c>
      <c r="D18" s="1" t="s">
        <v>17</v>
      </c>
      <c r="E18" s="1" t="s">
        <v>19</v>
      </c>
      <c r="F18" s="2" t="s">
        <v>75</v>
      </c>
      <c r="G18" s="1" t="s">
        <v>77</v>
      </c>
      <c r="H18" s="1" t="s">
        <v>21</v>
      </c>
      <c r="I18" s="1" t="s">
        <v>35</v>
      </c>
      <c r="J18" s="1" t="s">
        <v>29</v>
      </c>
      <c r="K18" s="1" t="s">
        <v>24</v>
      </c>
      <c r="L18" s="1" t="s">
        <v>25</v>
      </c>
      <c r="M18" s="1" t="s">
        <v>105</v>
      </c>
      <c r="N18" s="3">
        <v>45701</v>
      </c>
      <c r="O18" t="str">
        <f t="shared" si="0"/>
        <v>Enero</v>
      </c>
      <c r="P18">
        <f t="shared" si="1"/>
        <v>11</v>
      </c>
      <c r="Q18">
        <f>NETWORKDAYS.INTL(A18, M18, 1, $S$2:S$21)</f>
        <v>16</v>
      </c>
      <c r="R18" t="str">
        <f t="shared" si="2"/>
        <v>A tiempo</v>
      </c>
      <c r="S18" s="4">
        <v>45964</v>
      </c>
    </row>
    <row r="19" spans="1:19" x14ac:dyDescent="0.3">
      <c r="A19" s="1" t="s">
        <v>31</v>
      </c>
      <c r="B19" s="1" t="s">
        <v>32</v>
      </c>
      <c r="C19" s="1" t="s">
        <v>38</v>
      </c>
      <c r="D19" s="1" t="s">
        <v>25</v>
      </c>
      <c r="E19" s="1" t="s">
        <v>19</v>
      </c>
      <c r="F19" s="2" t="s">
        <v>75</v>
      </c>
      <c r="G19" s="1" t="s">
        <v>77</v>
      </c>
      <c r="H19" s="1" t="s">
        <v>61</v>
      </c>
      <c r="I19" s="1" t="s">
        <v>39</v>
      </c>
      <c r="J19" s="1" t="s">
        <v>29</v>
      </c>
      <c r="K19" s="1" t="s">
        <v>24</v>
      </c>
      <c r="L19" s="1" t="s">
        <v>25</v>
      </c>
      <c r="M19" s="1" t="s">
        <v>105</v>
      </c>
      <c r="N19" s="3">
        <v>45701</v>
      </c>
      <c r="O19" t="str">
        <f t="shared" si="0"/>
        <v>Enero</v>
      </c>
      <c r="P19">
        <f t="shared" si="1"/>
        <v>11</v>
      </c>
      <c r="Q19">
        <f>NETWORKDAYS.INTL(A19, M19, 1, $S$2:S$21)</f>
        <v>16</v>
      </c>
      <c r="R19" t="str">
        <f t="shared" si="2"/>
        <v>A tiempo</v>
      </c>
      <c r="S19" s="4">
        <v>45978</v>
      </c>
    </row>
    <row r="20" spans="1:19" x14ac:dyDescent="0.3">
      <c r="A20" s="1" t="s">
        <v>31</v>
      </c>
      <c r="B20" s="1" t="s">
        <v>32</v>
      </c>
      <c r="C20" s="1" t="s">
        <v>64</v>
      </c>
      <c r="D20" s="1" t="s">
        <v>25</v>
      </c>
      <c r="E20" s="1" t="s">
        <v>19</v>
      </c>
      <c r="F20" s="2" t="s">
        <v>65</v>
      </c>
      <c r="G20" s="1" t="s">
        <v>20</v>
      </c>
      <c r="H20" s="1" t="s">
        <v>61</v>
      </c>
      <c r="I20" s="1" t="s">
        <v>39</v>
      </c>
      <c r="J20" s="1" t="s">
        <v>29</v>
      </c>
      <c r="K20" s="1" t="s">
        <v>70</v>
      </c>
      <c r="L20" s="1" t="s">
        <v>25</v>
      </c>
      <c r="M20" s="1" t="s">
        <v>105</v>
      </c>
      <c r="N20" s="3">
        <v>45701</v>
      </c>
      <c r="O20" t="str">
        <f t="shared" si="0"/>
        <v>Enero</v>
      </c>
      <c r="P20">
        <f t="shared" si="1"/>
        <v>11</v>
      </c>
      <c r="Q20">
        <f>NETWORKDAYS.INTL(A20, M20, 1, $S$2:S$21)</f>
        <v>16</v>
      </c>
      <c r="R20" t="str">
        <f t="shared" si="2"/>
        <v>A tiempo</v>
      </c>
      <c r="S20" s="4">
        <v>45999</v>
      </c>
    </row>
    <row r="21" spans="1:19" x14ac:dyDescent="0.3">
      <c r="A21" s="1" t="s">
        <v>31</v>
      </c>
      <c r="B21" s="1" t="s">
        <v>32</v>
      </c>
      <c r="C21" s="1" t="s">
        <v>38</v>
      </c>
      <c r="D21" s="1" t="s">
        <v>25</v>
      </c>
      <c r="E21" s="1" t="s">
        <v>19</v>
      </c>
      <c r="F21" s="2" t="s">
        <v>75</v>
      </c>
      <c r="G21" s="1" t="s">
        <v>77</v>
      </c>
      <c r="H21" s="1" t="s">
        <v>21</v>
      </c>
      <c r="I21" s="1" t="s">
        <v>39</v>
      </c>
      <c r="J21" s="1" t="s">
        <v>29</v>
      </c>
      <c r="K21" s="1" t="s">
        <v>24</v>
      </c>
      <c r="L21" s="1" t="s">
        <v>25</v>
      </c>
      <c r="M21" s="1" t="s">
        <v>106</v>
      </c>
      <c r="N21" s="3">
        <v>45701</v>
      </c>
      <c r="O21" t="str">
        <f t="shared" si="0"/>
        <v>Enero</v>
      </c>
      <c r="P21">
        <f t="shared" si="1"/>
        <v>11</v>
      </c>
      <c r="Q21">
        <f>NETWORKDAYS.INTL(A21, M21, 1, $S$2:S$21)</f>
        <v>12</v>
      </c>
      <c r="R21" t="str">
        <f t="shared" si="2"/>
        <v>A tiempo</v>
      </c>
      <c r="S21" s="4">
        <v>46016</v>
      </c>
    </row>
    <row r="22" spans="1:19" x14ac:dyDescent="0.3">
      <c r="A22" s="1" t="s">
        <v>31</v>
      </c>
      <c r="B22" s="1" t="s">
        <v>32</v>
      </c>
      <c r="C22" s="1" t="s">
        <v>27</v>
      </c>
      <c r="D22" s="1" t="s">
        <v>25</v>
      </c>
      <c r="E22" s="1" t="s">
        <v>19</v>
      </c>
      <c r="F22" s="2" t="s">
        <v>75</v>
      </c>
      <c r="G22" s="1" t="s">
        <v>77</v>
      </c>
      <c r="H22" s="1" t="s">
        <v>21</v>
      </c>
      <c r="I22" s="1" t="s">
        <v>50</v>
      </c>
      <c r="J22" s="1" t="s">
        <v>29</v>
      </c>
      <c r="K22" s="1" t="s">
        <v>70</v>
      </c>
      <c r="L22" s="1" t="s">
        <v>25</v>
      </c>
      <c r="M22" s="1" t="s">
        <v>105</v>
      </c>
      <c r="N22" s="3">
        <v>45701</v>
      </c>
      <c r="O22" t="str">
        <f t="shared" si="0"/>
        <v>Enero</v>
      </c>
      <c r="P22">
        <f t="shared" si="1"/>
        <v>11</v>
      </c>
      <c r="Q22">
        <f>NETWORKDAYS.INTL(A22, M22, 1, $S$2:S$21)</f>
        <v>16</v>
      </c>
      <c r="R22" t="str">
        <f t="shared" si="2"/>
        <v>A tiempo</v>
      </c>
    </row>
    <row r="23" spans="1:19" x14ac:dyDescent="0.3">
      <c r="A23" s="1" t="s">
        <v>74</v>
      </c>
      <c r="B23" s="1" t="s">
        <v>57</v>
      </c>
      <c r="C23" s="1" t="s">
        <v>38</v>
      </c>
      <c r="D23" s="1" t="s">
        <v>17</v>
      </c>
      <c r="E23" s="1" t="s">
        <v>19</v>
      </c>
      <c r="F23" s="2" t="s">
        <v>75</v>
      </c>
      <c r="G23" s="1" t="s">
        <v>77</v>
      </c>
      <c r="H23" s="1" t="s">
        <v>21</v>
      </c>
      <c r="I23" s="1" t="s">
        <v>78</v>
      </c>
      <c r="J23" s="1" t="s">
        <v>79</v>
      </c>
      <c r="K23" s="1" t="s">
        <v>70</v>
      </c>
      <c r="L23" s="1" t="s">
        <v>25</v>
      </c>
      <c r="M23" s="1" t="s">
        <v>80</v>
      </c>
      <c r="N23" s="3">
        <v>45701</v>
      </c>
      <c r="O23" t="str">
        <f t="shared" si="0"/>
        <v>Enero</v>
      </c>
      <c r="P23">
        <f t="shared" si="1"/>
        <v>12</v>
      </c>
      <c r="Q23">
        <f>NETWORKDAYS.INTL(A23, M23, 1, $S$2:S$21)</f>
        <v>8</v>
      </c>
      <c r="R23" t="str">
        <f t="shared" si="2"/>
        <v>Fuera de plazo</v>
      </c>
    </row>
    <row r="24" spans="1:19" x14ac:dyDescent="0.3">
      <c r="A24" s="1" t="s">
        <v>74</v>
      </c>
      <c r="B24" s="1" t="s">
        <v>40</v>
      </c>
      <c r="C24" s="1" t="s">
        <v>81</v>
      </c>
      <c r="D24" s="1" t="s">
        <v>42</v>
      </c>
      <c r="E24" s="1" t="s">
        <v>19</v>
      </c>
      <c r="F24" s="2" t="s">
        <v>43</v>
      </c>
      <c r="G24" s="1" t="s">
        <v>60</v>
      </c>
      <c r="H24" s="1" t="s">
        <v>61</v>
      </c>
      <c r="I24" s="1" t="s">
        <v>50</v>
      </c>
      <c r="J24" s="1" t="s">
        <v>29</v>
      </c>
      <c r="K24" s="1" t="s">
        <v>24</v>
      </c>
      <c r="L24" s="1" t="s">
        <v>25</v>
      </c>
      <c r="M24" s="1" t="s">
        <v>63</v>
      </c>
      <c r="N24" s="3">
        <v>45701</v>
      </c>
      <c r="O24" t="str">
        <f t="shared" si="0"/>
        <v>Enero</v>
      </c>
      <c r="P24">
        <f t="shared" si="1"/>
        <v>12</v>
      </c>
      <c r="Q24">
        <f>NETWORKDAYS.INTL(A24, M24, 1, $S$2:S$21)</f>
        <v>3</v>
      </c>
      <c r="R24" t="str">
        <f t="shared" si="2"/>
        <v>Fuera de plazo</v>
      </c>
    </row>
    <row r="25" spans="1:19" x14ac:dyDescent="0.3">
      <c r="A25" s="1" t="s">
        <v>76</v>
      </c>
      <c r="B25" s="1" t="s">
        <v>57</v>
      </c>
      <c r="C25" s="1" t="s">
        <v>38</v>
      </c>
      <c r="D25" s="1" t="s">
        <v>17</v>
      </c>
      <c r="E25" s="1" t="s">
        <v>19</v>
      </c>
      <c r="F25" s="2" t="s">
        <v>109</v>
      </c>
      <c r="G25" s="1" t="s">
        <v>60</v>
      </c>
      <c r="H25" s="1" t="s">
        <v>61</v>
      </c>
      <c r="I25" s="1" t="s">
        <v>66</v>
      </c>
      <c r="J25" s="1" t="s">
        <v>69</v>
      </c>
      <c r="K25" s="1" t="s">
        <v>70</v>
      </c>
      <c r="L25" s="1" t="s">
        <v>25</v>
      </c>
      <c r="M25" s="1" t="s">
        <v>48</v>
      </c>
      <c r="N25" s="3">
        <v>45701</v>
      </c>
      <c r="O25" t="str">
        <f t="shared" si="0"/>
        <v>Enero</v>
      </c>
      <c r="P25">
        <f t="shared" si="1"/>
        <v>13</v>
      </c>
      <c r="Q25">
        <f>NETWORKDAYS.INTL(A25, M25, 1, $S$2:S$21)</f>
        <v>8</v>
      </c>
      <c r="R25" t="str">
        <f t="shared" si="2"/>
        <v>Fuera de plazo</v>
      </c>
    </row>
    <row r="26" spans="1:19" x14ac:dyDescent="0.3">
      <c r="A26" s="1" t="s">
        <v>76</v>
      </c>
      <c r="B26" s="1" t="s">
        <v>40</v>
      </c>
      <c r="C26" s="1" t="s">
        <v>64</v>
      </c>
      <c r="D26" s="1" t="s">
        <v>17</v>
      </c>
      <c r="E26" s="1" t="s">
        <v>19</v>
      </c>
      <c r="F26" s="2" t="s">
        <v>109</v>
      </c>
      <c r="G26" s="1" t="s">
        <v>60</v>
      </c>
      <c r="H26" s="1" t="s">
        <v>61</v>
      </c>
      <c r="I26" s="1" t="s">
        <v>66</v>
      </c>
      <c r="J26" s="1" t="s">
        <v>44</v>
      </c>
      <c r="K26" s="1" t="s">
        <v>70</v>
      </c>
      <c r="L26" s="1" t="s">
        <v>25</v>
      </c>
      <c r="M26" s="1" t="s">
        <v>63</v>
      </c>
      <c r="N26" s="3">
        <v>45701</v>
      </c>
      <c r="O26" t="str">
        <f t="shared" si="0"/>
        <v>Enero</v>
      </c>
      <c r="P26">
        <f t="shared" si="1"/>
        <v>13</v>
      </c>
      <c r="Q26">
        <f>NETWORKDAYS.INTL(A26, M26, 1, $S$2:S$21)</f>
        <v>4</v>
      </c>
      <c r="R26" t="str">
        <f t="shared" si="2"/>
        <v>Fuera de plazo</v>
      </c>
    </row>
    <row r="27" spans="1:19" x14ac:dyDescent="0.3">
      <c r="A27" s="1" t="s">
        <v>76</v>
      </c>
      <c r="B27" s="1" t="s">
        <v>40</v>
      </c>
      <c r="C27" s="1" t="s">
        <v>64</v>
      </c>
      <c r="D27" s="1" t="s">
        <v>17</v>
      </c>
      <c r="E27" s="1" t="s">
        <v>19</v>
      </c>
      <c r="F27" s="2" t="s">
        <v>58</v>
      </c>
      <c r="G27" s="1" t="s">
        <v>20</v>
      </c>
      <c r="H27" s="1" t="s">
        <v>21</v>
      </c>
      <c r="I27" s="1" t="s">
        <v>84</v>
      </c>
      <c r="J27" s="1" t="s">
        <v>54</v>
      </c>
      <c r="K27" s="1" t="s">
        <v>18</v>
      </c>
      <c r="L27" s="1" t="s">
        <v>85</v>
      </c>
      <c r="M27" s="1" t="s">
        <v>63</v>
      </c>
      <c r="N27" s="3">
        <v>45701</v>
      </c>
      <c r="O27" t="str">
        <f t="shared" si="0"/>
        <v>Enero</v>
      </c>
      <c r="P27">
        <f t="shared" si="1"/>
        <v>13</v>
      </c>
      <c r="Q27">
        <f>NETWORKDAYS.INTL(A27, M27, 1, $S$2:S$21)</f>
        <v>4</v>
      </c>
      <c r="R27" t="str">
        <f t="shared" si="2"/>
        <v>Fuera de plazo</v>
      </c>
    </row>
    <row r="28" spans="1:19" x14ac:dyDescent="0.3">
      <c r="A28" s="1" t="s">
        <v>59</v>
      </c>
      <c r="B28" s="1" t="s">
        <v>32</v>
      </c>
      <c r="C28" s="1" t="s">
        <v>64</v>
      </c>
      <c r="D28" s="1" t="s">
        <v>25</v>
      </c>
      <c r="E28" s="1" t="s">
        <v>19</v>
      </c>
      <c r="F28" s="2" t="s">
        <v>75</v>
      </c>
      <c r="G28" s="1" t="s">
        <v>77</v>
      </c>
      <c r="H28" s="1" t="s">
        <v>21</v>
      </c>
      <c r="I28" s="1" t="s">
        <v>84</v>
      </c>
      <c r="J28" s="1" t="s">
        <v>29</v>
      </c>
      <c r="K28" s="1" t="s">
        <v>24</v>
      </c>
      <c r="L28" s="1" t="s">
        <v>25</v>
      </c>
      <c r="M28" s="1" t="s">
        <v>80</v>
      </c>
      <c r="N28" s="3">
        <v>45701</v>
      </c>
      <c r="O28" t="str">
        <f t="shared" si="0"/>
        <v>Enero</v>
      </c>
      <c r="P28">
        <f t="shared" si="1"/>
        <v>16</v>
      </c>
      <c r="Q28">
        <f>NETWORKDAYS.INTL(A28, M28, 1, $S$2:S$21)</f>
        <v>12</v>
      </c>
      <c r="R28" t="str">
        <f t="shared" si="2"/>
        <v>Fuera de plazo</v>
      </c>
    </row>
    <row r="29" spans="1:19" x14ac:dyDescent="0.3">
      <c r="A29" s="1" t="s">
        <v>59</v>
      </c>
      <c r="B29" s="1" t="s">
        <v>32</v>
      </c>
      <c r="C29" s="1" t="s">
        <v>64</v>
      </c>
      <c r="D29" s="1" t="s">
        <v>25</v>
      </c>
      <c r="E29" s="1" t="s">
        <v>19</v>
      </c>
      <c r="F29" s="2" t="s">
        <v>75</v>
      </c>
      <c r="G29" s="1" t="s">
        <v>77</v>
      </c>
      <c r="H29" s="1" t="s">
        <v>21</v>
      </c>
      <c r="I29" s="1" t="s">
        <v>84</v>
      </c>
      <c r="J29" s="1" t="s">
        <v>29</v>
      </c>
      <c r="K29" s="1" t="s">
        <v>24</v>
      </c>
      <c r="L29" s="1" t="s">
        <v>25</v>
      </c>
      <c r="M29" s="1" t="s">
        <v>80</v>
      </c>
      <c r="N29" s="3">
        <v>45701</v>
      </c>
      <c r="O29" t="str">
        <f t="shared" si="0"/>
        <v>Enero</v>
      </c>
      <c r="P29">
        <f t="shared" si="1"/>
        <v>16</v>
      </c>
      <c r="Q29">
        <f>NETWORKDAYS.INTL(A29, M29, 1, $S$2:S$21)</f>
        <v>12</v>
      </c>
      <c r="R29" t="str">
        <f t="shared" si="2"/>
        <v>Fuera de plazo</v>
      </c>
    </row>
    <row r="30" spans="1:19" x14ac:dyDescent="0.3">
      <c r="A30" s="1" t="s">
        <v>59</v>
      </c>
      <c r="B30" s="1" t="s">
        <v>32</v>
      </c>
      <c r="C30" s="1" t="s">
        <v>38</v>
      </c>
      <c r="D30" s="1" t="s">
        <v>25</v>
      </c>
      <c r="E30" s="1" t="s">
        <v>19</v>
      </c>
      <c r="F30" s="2" t="s">
        <v>109</v>
      </c>
      <c r="G30" s="1" t="s">
        <v>34</v>
      </c>
      <c r="H30" s="1" t="s">
        <v>21</v>
      </c>
      <c r="I30" s="1" t="s">
        <v>35</v>
      </c>
      <c r="J30" s="1" t="s">
        <v>23</v>
      </c>
      <c r="K30" s="1" t="s">
        <v>24</v>
      </c>
      <c r="L30" s="1" t="s">
        <v>25</v>
      </c>
      <c r="M30" s="1" t="s">
        <v>33</v>
      </c>
      <c r="N30" s="3">
        <v>45701</v>
      </c>
      <c r="O30" t="str">
        <f t="shared" si="0"/>
        <v>Enero</v>
      </c>
      <c r="P30">
        <f t="shared" si="1"/>
        <v>16</v>
      </c>
      <c r="Q30">
        <f>NETWORKDAYS.INTL(A30, M30, 1, $S$2:S$21)</f>
        <v>9</v>
      </c>
      <c r="R30" t="str">
        <f t="shared" si="2"/>
        <v>Fuera de plazo</v>
      </c>
    </row>
    <row r="31" spans="1:19" x14ac:dyDescent="0.3">
      <c r="A31" s="1" t="s">
        <v>59</v>
      </c>
      <c r="B31" s="1" t="s">
        <v>32</v>
      </c>
      <c r="C31" s="1" t="s">
        <v>16</v>
      </c>
      <c r="D31" s="1" t="s">
        <v>25</v>
      </c>
      <c r="E31" s="1" t="s">
        <v>19</v>
      </c>
      <c r="F31" s="2" t="s">
        <v>43</v>
      </c>
      <c r="G31" s="1" t="s">
        <v>34</v>
      </c>
      <c r="H31" s="1" t="s">
        <v>21</v>
      </c>
      <c r="I31" s="1" t="s">
        <v>47</v>
      </c>
      <c r="J31" s="1" t="s">
        <v>29</v>
      </c>
      <c r="K31" s="1" t="s">
        <v>24</v>
      </c>
      <c r="L31" s="1" t="s">
        <v>25</v>
      </c>
      <c r="M31" s="1" t="s">
        <v>52</v>
      </c>
      <c r="N31" s="3">
        <v>45701</v>
      </c>
      <c r="O31" t="str">
        <f t="shared" si="0"/>
        <v>Enero</v>
      </c>
      <c r="P31">
        <f t="shared" si="1"/>
        <v>16</v>
      </c>
      <c r="Q31">
        <f>NETWORKDAYS.INTL(A31, M31, 1, $S$2:S$21)</f>
        <v>16</v>
      </c>
      <c r="R31" t="str">
        <f t="shared" si="2"/>
        <v>A tiempo</v>
      </c>
    </row>
    <row r="32" spans="1:19" x14ac:dyDescent="0.3">
      <c r="A32" s="1" t="s">
        <v>59</v>
      </c>
      <c r="B32" s="1" t="s">
        <v>32</v>
      </c>
      <c r="C32" s="1" t="s">
        <v>64</v>
      </c>
      <c r="D32" s="1" t="s">
        <v>25</v>
      </c>
      <c r="E32" s="1" t="s">
        <v>19</v>
      </c>
      <c r="F32" s="2" t="s">
        <v>75</v>
      </c>
      <c r="G32" s="1" t="s">
        <v>77</v>
      </c>
      <c r="H32" s="1" t="s">
        <v>21</v>
      </c>
      <c r="I32" s="1" t="s">
        <v>98</v>
      </c>
      <c r="J32" s="1" t="s">
        <v>29</v>
      </c>
      <c r="K32" s="1" t="s">
        <v>24</v>
      </c>
      <c r="L32" s="1" t="s">
        <v>25</v>
      </c>
      <c r="M32" s="1" t="s">
        <v>80</v>
      </c>
      <c r="N32" s="3">
        <v>45701</v>
      </c>
      <c r="O32" t="str">
        <f t="shared" si="0"/>
        <v>Enero</v>
      </c>
      <c r="P32">
        <f t="shared" si="1"/>
        <v>16</v>
      </c>
      <c r="Q32">
        <f>NETWORKDAYS.INTL(A32, M32, 1, $S$2:S$21)</f>
        <v>12</v>
      </c>
      <c r="R32" t="str">
        <f t="shared" si="2"/>
        <v>Fuera de plazo</v>
      </c>
    </row>
    <row r="33" spans="1:18" x14ac:dyDescent="0.3">
      <c r="A33" s="1" t="s">
        <v>59</v>
      </c>
      <c r="B33" s="1" t="s">
        <v>32</v>
      </c>
      <c r="C33" s="1" t="s">
        <v>64</v>
      </c>
      <c r="D33" s="1" t="s">
        <v>25</v>
      </c>
      <c r="E33" s="1" t="s">
        <v>19</v>
      </c>
      <c r="F33" s="2" t="s">
        <v>75</v>
      </c>
      <c r="G33" s="1" t="s">
        <v>77</v>
      </c>
      <c r="H33" s="1" t="s">
        <v>21</v>
      </c>
      <c r="I33" s="1" t="s">
        <v>62</v>
      </c>
      <c r="J33" s="1" t="s">
        <v>29</v>
      </c>
      <c r="K33" s="1" t="s">
        <v>24</v>
      </c>
      <c r="L33" s="1" t="s">
        <v>25</v>
      </c>
      <c r="M33" s="1" t="s">
        <v>80</v>
      </c>
      <c r="N33" s="3">
        <v>45701</v>
      </c>
      <c r="O33" t="str">
        <f t="shared" si="0"/>
        <v>Enero</v>
      </c>
      <c r="P33">
        <f t="shared" si="1"/>
        <v>16</v>
      </c>
      <c r="Q33">
        <f>NETWORKDAYS.INTL(A33, M33, 1, $S$2:S$21)</f>
        <v>12</v>
      </c>
      <c r="R33" t="str">
        <f t="shared" si="2"/>
        <v>Fuera de plazo</v>
      </c>
    </row>
    <row r="34" spans="1:18" x14ac:dyDescent="0.3">
      <c r="A34" s="1" t="s">
        <v>59</v>
      </c>
      <c r="B34" s="1" t="s">
        <v>32</v>
      </c>
      <c r="C34" s="1" t="s">
        <v>41</v>
      </c>
      <c r="D34" s="1" t="s">
        <v>25</v>
      </c>
      <c r="E34" s="1" t="s">
        <v>39</v>
      </c>
      <c r="F34" s="2" t="s">
        <v>75</v>
      </c>
      <c r="G34" s="1" t="s">
        <v>77</v>
      </c>
      <c r="H34" s="1" t="s">
        <v>21</v>
      </c>
      <c r="I34" s="1" t="s">
        <v>107</v>
      </c>
      <c r="J34" s="1" t="s">
        <v>29</v>
      </c>
      <c r="K34" s="1" t="s">
        <v>24</v>
      </c>
      <c r="L34" s="1" t="s">
        <v>25</v>
      </c>
      <c r="M34" s="1" t="s">
        <v>14</v>
      </c>
      <c r="N34" s="3">
        <v>45701</v>
      </c>
      <c r="O34" t="str">
        <f t="shared" si="0"/>
        <v>Enero</v>
      </c>
      <c r="P34">
        <f t="shared" si="1"/>
        <v>16</v>
      </c>
      <c r="Q34">
        <f>NETWORKDAYS.INTL(A34, M34, 1, $S$2:S$21)</f>
        <v>14</v>
      </c>
      <c r="R34" t="str">
        <f t="shared" si="2"/>
        <v>Fuera de plazo</v>
      </c>
    </row>
    <row r="35" spans="1:18" x14ac:dyDescent="0.3">
      <c r="A35" s="1" t="s">
        <v>59</v>
      </c>
      <c r="B35" s="1" t="s">
        <v>32</v>
      </c>
      <c r="C35" s="1" t="s">
        <v>38</v>
      </c>
      <c r="D35" s="1" t="s">
        <v>25</v>
      </c>
      <c r="E35" s="1" t="s">
        <v>19</v>
      </c>
      <c r="F35" s="2" t="s">
        <v>65</v>
      </c>
      <c r="G35" s="1" t="s">
        <v>20</v>
      </c>
      <c r="H35" s="1" t="s">
        <v>21</v>
      </c>
      <c r="I35" s="1" t="s">
        <v>107</v>
      </c>
      <c r="J35" s="1" t="s">
        <v>29</v>
      </c>
      <c r="K35" s="1" t="s">
        <v>24</v>
      </c>
      <c r="L35" s="1" t="s">
        <v>25</v>
      </c>
      <c r="M35" s="1" t="s">
        <v>37</v>
      </c>
      <c r="N35" s="3">
        <v>45701</v>
      </c>
      <c r="O35" t="str">
        <f t="shared" si="0"/>
        <v>Enero</v>
      </c>
      <c r="P35">
        <f t="shared" si="1"/>
        <v>16</v>
      </c>
      <c r="Q35">
        <f>NETWORKDAYS.INTL(A35, M35, 1, $S$2:S$21)</f>
        <v>10</v>
      </c>
      <c r="R35" t="str">
        <f t="shared" si="2"/>
        <v>Fuera de plazo</v>
      </c>
    </row>
    <row r="36" spans="1:18" x14ac:dyDescent="0.3">
      <c r="A36" s="1" t="s">
        <v>101</v>
      </c>
      <c r="B36" s="1" t="s">
        <v>15</v>
      </c>
      <c r="C36" s="1" t="s">
        <v>64</v>
      </c>
      <c r="D36" s="1" t="s">
        <v>25</v>
      </c>
      <c r="E36" s="1" t="s">
        <v>19</v>
      </c>
      <c r="F36" s="2" t="s">
        <v>58</v>
      </c>
      <c r="G36" s="1" t="s">
        <v>20</v>
      </c>
      <c r="H36" s="1" t="s">
        <v>21</v>
      </c>
      <c r="I36" s="1" t="s">
        <v>28</v>
      </c>
      <c r="J36" s="1" t="s">
        <v>23</v>
      </c>
      <c r="K36" s="1" t="s">
        <v>18</v>
      </c>
      <c r="L36" s="1" t="s">
        <v>113</v>
      </c>
      <c r="M36" s="1" t="s">
        <v>26</v>
      </c>
      <c r="N36" s="3">
        <v>45701</v>
      </c>
      <c r="O36" t="str">
        <f t="shared" si="0"/>
        <v>Enero</v>
      </c>
      <c r="P36">
        <f t="shared" si="1"/>
        <v>18</v>
      </c>
      <c r="Q36">
        <f>NETWORKDAYS.INTL(A36, M36, 1, $S$2:S$21)</f>
        <v>15</v>
      </c>
      <c r="R36" t="str">
        <f t="shared" si="2"/>
        <v>Fuera de plazo</v>
      </c>
    </row>
    <row r="37" spans="1:18" x14ac:dyDescent="0.3">
      <c r="A37" s="1" t="s">
        <v>86</v>
      </c>
      <c r="B37" s="1" t="s">
        <v>57</v>
      </c>
      <c r="C37" s="1" t="s">
        <v>64</v>
      </c>
      <c r="D37" s="1" t="s">
        <v>17</v>
      </c>
      <c r="E37" s="1" t="s">
        <v>19</v>
      </c>
      <c r="F37" s="2" t="s">
        <v>109</v>
      </c>
      <c r="G37" s="1" t="s">
        <v>60</v>
      </c>
      <c r="H37" s="1" t="s">
        <v>61</v>
      </c>
      <c r="I37" s="1" t="s">
        <v>66</v>
      </c>
      <c r="J37" s="1" t="s">
        <v>44</v>
      </c>
      <c r="K37" s="1" t="s">
        <v>24</v>
      </c>
      <c r="L37" s="1" t="s">
        <v>25</v>
      </c>
      <c r="M37" s="1" t="s">
        <v>63</v>
      </c>
      <c r="N37" s="3">
        <v>45701</v>
      </c>
      <c r="O37" t="str">
        <f t="shared" si="0"/>
        <v>Enero</v>
      </c>
      <c r="P37">
        <f t="shared" si="1"/>
        <v>19</v>
      </c>
      <c r="Q37">
        <f>NETWORKDAYS.INTL(A37, M37, 1, $S$2:S$21)</f>
        <v>10</v>
      </c>
      <c r="R37" t="str">
        <f t="shared" si="2"/>
        <v>Fuera de plazo</v>
      </c>
    </row>
    <row r="38" spans="1:18" x14ac:dyDescent="0.3">
      <c r="A38" s="1" t="s">
        <v>86</v>
      </c>
      <c r="B38" s="1" t="s">
        <v>57</v>
      </c>
      <c r="C38" s="1" t="s">
        <v>64</v>
      </c>
      <c r="D38" s="1" t="s">
        <v>17</v>
      </c>
      <c r="E38" s="1" t="s">
        <v>19</v>
      </c>
      <c r="F38" s="2" t="s">
        <v>58</v>
      </c>
      <c r="G38" s="1" t="s">
        <v>34</v>
      </c>
      <c r="H38" s="1" t="s">
        <v>61</v>
      </c>
      <c r="I38" s="1" t="s">
        <v>28</v>
      </c>
      <c r="J38" s="1" t="s">
        <v>44</v>
      </c>
      <c r="K38" s="1" t="s">
        <v>24</v>
      </c>
      <c r="L38" s="1" t="s">
        <v>25</v>
      </c>
      <c r="M38" s="1" t="s">
        <v>63</v>
      </c>
      <c r="N38" s="3">
        <v>45701</v>
      </c>
      <c r="O38" t="str">
        <f t="shared" si="0"/>
        <v>Enero</v>
      </c>
      <c r="P38">
        <f t="shared" si="1"/>
        <v>19</v>
      </c>
      <c r="Q38">
        <f>NETWORKDAYS.INTL(A38, M38, 1, $S$2:S$21)</f>
        <v>10</v>
      </c>
      <c r="R38" t="str">
        <f t="shared" si="2"/>
        <v>Fuera de plazo</v>
      </c>
    </row>
    <row r="39" spans="1:18" x14ac:dyDescent="0.3">
      <c r="A39" s="1" t="s">
        <v>86</v>
      </c>
      <c r="B39" s="1" t="s">
        <v>57</v>
      </c>
      <c r="C39" s="1" t="s">
        <v>38</v>
      </c>
      <c r="D39" s="1" t="s">
        <v>17</v>
      </c>
      <c r="E39" s="1" t="s">
        <v>19</v>
      </c>
      <c r="F39" s="2" t="s">
        <v>87</v>
      </c>
      <c r="G39" s="1" t="s">
        <v>34</v>
      </c>
      <c r="H39" s="1" t="s">
        <v>61</v>
      </c>
      <c r="I39" s="1" t="s">
        <v>35</v>
      </c>
      <c r="J39" s="1" t="s">
        <v>29</v>
      </c>
      <c r="K39" s="1" t="s">
        <v>24</v>
      </c>
      <c r="L39" s="1" t="s">
        <v>25</v>
      </c>
      <c r="M39" s="1" t="s">
        <v>63</v>
      </c>
      <c r="N39" s="3">
        <v>45701</v>
      </c>
      <c r="O39" t="str">
        <f t="shared" si="0"/>
        <v>Enero</v>
      </c>
      <c r="P39">
        <f t="shared" si="1"/>
        <v>19</v>
      </c>
      <c r="Q39">
        <f>NETWORKDAYS.INTL(A39, M39, 1, $S$2:S$21)</f>
        <v>10</v>
      </c>
      <c r="R39" t="str">
        <f t="shared" si="2"/>
        <v>Fuera de plazo</v>
      </c>
    </row>
    <row r="40" spans="1:18" x14ac:dyDescent="0.3">
      <c r="A40" s="1" t="s">
        <v>108</v>
      </c>
      <c r="B40" s="1" t="s">
        <v>57</v>
      </c>
      <c r="C40" s="1" t="s">
        <v>38</v>
      </c>
      <c r="D40" s="1" t="s">
        <v>17</v>
      </c>
      <c r="E40" s="1" t="s">
        <v>39</v>
      </c>
      <c r="F40" s="2" t="s">
        <v>109</v>
      </c>
      <c r="G40" s="1" t="s">
        <v>60</v>
      </c>
      <c r="H40" s="1" t="s">
        <v>61</v>
      </c>
      <c r="I40" s="1" t="s">
        <v>66</v>
      </c>
      <c r="J40" s="1" t="s">
        <v>44</v>
      </c>
      <c r="K40" s="1" t="s">
        <v>24</v>
      </c>
      <c r="L40" s="1" t="s">
        <v>25</v>
      </c>
      <c r="M40" s="1" t="s">
        <v>63</v>
      </c>
      <c r="N40" s="3">
        <v>45701</v>
      </c>
      <c r="O40" t="str">
        <f t="shared" si="0"/>
        <v>Enero</v>
      </c>
      <c r="P40">
        <f t="shared" si="1"/>
        <v>22</v>
      </c>
      <c r="Q40">
        <f>NETWORKDAYS.INTL(A40, M40, 1, $S$2:S$21)</f>
        <v>13</v>
      </c>
      <c r="R40" t="str">
        <f t="shared" si="2"/>
        <v>Fuera de plazo</v>
      </c>
    </row>
    <row r="41" spans="1:18" x14ac:dyDescent="0.3">
      <c r="A41" s="1" t="s">
        <v>108</v>
      </c>
      <c r="B41" s="1" t="s">
        <v>15</v>
      </c>
      <c r="C41" s="1" t="s">
        <v>124</v>
      </c>
      <c r="D41" s="1" t="s">
        <v>25</v>
      </c>
      <c r="E41" s="1" t="s">
        <v>19</v>
      </c>
      <c r="F41" s="2" t="s">
        <v>65</v>
      </c>
      <c r="G41" s="1" t="s">
        <v>20</v>
      </c>
      <c r="H41" s="1" t="s">
        <v>21</v>
      </c>
      <c r="I41" s="1" t="s">
        <v>50</v>
      </c>
      <c r="J41" s="1" t="s">
        <v>29</v>
      </c>
      <c r="K41" s="1" t="s">
        <v>24</v>
      </c>
      <c r="L41" s="1" t="s">
        <v>25</v>
      </c>
      <c r="M41" s="1" t="s">
        <v>37</v>
      </c>
      <c r="N41" s="3">
        <v>45701</v>
      </c>
      <c r="O41" t="str">
        <f t="shared" si="0"/>
        <v>Enero</v>
      </c>
      <c r="P41">
        <f t="shared" si="1"/>
        <v>22</v>
      </c>
      <c r="Q41">
        <f>NETWORKDAYS.INTL(A41, M41, 1, $S$2:S$21)</f>
        <v>16</v>
      </c>
      <c r="R41" t="str">
        <f t="shared" si="2"/>
        <v>Fuera de plazo</v>
      </c>
    </row>
    <row r="42" spans="1:18" x14ac:dyDescent="0.3">
      <c r="A42" s="1" t="s">
        <v>102</v>
      </c>
      <c r="B42" s="1" t="s">
        <v>57</v>
      </c>
      <c r="C42" s="1" t="s">
        <v>38</v>
      </c>
      <c r="D42" s="1" t="s">
        <v>17</v>
      </c>
      <c r="E42" s="1" t="s">
        <v>19</v>
      </c>
      <c r="F42" s="2" t="s">
        <v>58</v>
      </c>
      <c r="G42" s="1" t="s">
        <v>34</v>
      </c>
      <c r="H42" s="1" t="s">
        <v>61</v>
      </c>
      <c r="I42" s="1" t="s">
        <v>28</v>
      </c>
      <c r="J42" s="1" t="s">
        <v>29</v>
      </c>
      <c r="K42" s="1" t="s">
        <v>70</v>
      </c>
      <c r="L42" s="1" t="s">
        <v>25</v>
      </c>
      <c r="M42" s="1" t="s">
        <v>63</v>
      </c>
      <c r="N42" s="3">
        <v>45701</v>
      </c>
      <c r="O42" t="str">
        <f t="shared" si="0"/>
        <v>Enero</v>
      </c>
      <c r="P42">
        <f t="shared" si="1"/>
        <v>23</v>
      </c>
      <c r="Q42">
        <f>NETWORKDAYS.INTL(A42, M42, 1, $S$2:S$21)</f>
        <v>14</v>
      </c>
      <c r="R42" t="str">
        <f t="shared" si="2"/>
        <v>Fuera de plazo</v>
      </c>
    </row>
    <row r="43" spans="1:18" x14ac:dyDescent="0.3">
      <c r="A43" s="1" t="s">
        <v>102</v>
      </c>
      <c r="B43" s="1" t="s">
        <v>57</v>
      </c>
      <c r="C43" s="1" t="s">
        <v>38</v>
      </c>
      <c r="D43" s="1" t="s">
        <v>17</v>
      </c>
      <c r="E43" s="1" t="s">
        <v>19</v>
      </c>
      <c r="F43" s="2" t="s">
        <v>58</v>
      </c>
      <c r="G43" s="1" t="s">
        <v>20</v>
      </c>
      <c r="H43" s="1" t="s">
        <v>21</v>
      </c>
      <c r="I43" s="1" t="s">
        <v>28</v>
      </c>
      <c r="J43" s="1" t="s">
        <v>23</v>
      </c>
      <c r="K43" s="1" t="s">
        <v>18</v>
      </c>
      <c r="L43" s="1" t="s">
        <v>110</v>
      </c>
      <c r="M43" s="1" t="s">
        <v>63</v>
      </c>
      <c r="N43" s="3">
        <v>45701</v>
      </c>
      <c r="O43" t="str">
        <f t="shared" si="0"/>
        <v>Enero</v>
      </c>
      <c r="P43">
        <f t="shared" si="1"/>
        <v>23</v>
      </c>
      <c r="Q43">
        <f>NETWORKDAYS.INTL(A43, M43, 1, $S$2:S$21)</f>
        <v>14</v>
      </c>
      <c r="R43" t="str">
        <f t="shared" si="2"/>
        <v>Fuera de plazo</v>
      </c>
    </row>
    <row r="44" spans="1:18" x14ac:dyDescent="0.3">
      <c r="A44" s="1" t="s">
        <v>111</v>
      </c>
      <c r="B44" s="1" t="s">
        <v>40</v>
      </c>
      <c r="C44" s="1" t="s">
        <v>38</v>
      </c>
      <c r="D44" s="1" t="s">
        <v>112</v>
      </c>
      <c r="E44" s="1" t="s">
        <v>19</v>
      </c>
      <c r="F44" s="2" t="s">
        <v>109</v>
      </c>
      <c r="G44" s="1" t="s">
        <v>60</v>
      </c>
      <c r="H44" s="1" t="s">
        <v>61</v>
      </c>
      <c r="I44" s="1" t="s">
        <v>22</v>
      </c>
      <c r="J44" s="1" t="s">
        <v>69</v>
      </c>
      <c r="K44" s="1" t="s">
        <v>24</v>
      </c>
      <c r="L44" s="1" t="s">
        <v>25</v>
      </c>
      <c r="M44" s="1" t="s">
        <v>63</v>
      </c>
      <c r="N44" s="3">
        <v>45701</v>
      </c>
      <c r="O44" t="str">
        <f t="shared" si="0"/>
        <v>Enero</v>
      </c>
      <c r="P44">
        <f t="shared" si="1"/>
        <v>24</v>
      </c>
      <c r="Q44">
        <f>NETWORKDAYS.INTL(A44, M44, 1, $S$2:S$21)</f>
        <v>15</v>
      </c>
      <c r="R44" t="str">
        <f t="shared" si="2"/>
        <v>Fuera de plazo</v>
      </c>
    </row>
    <row r="45" spans="1:18" x14ac:dyDescent="0.3">
      <c r="A45" s="1" t="s">
        <v>111</v>
      </c>
      <c r="B45" s="1" t="s">
        <v>32</v>
      </c>
      <c r="C45" s="1" t="s">
        <v>27</v>
      </c>
      <c r="D45" s="1" t="s">
        <v>25</v>
      </c>
      <c r="E45" s="1" t="s">
        <v>19</v>
      </c>
      <c r="F45" s="2" t="s">
        <v>75</v>
      </c>
      <c r="G45" s="1" t="s">
        <v>77</v>
      </c>
      <c r="H45" s="1" t="s">
        <v>21</v>
      </c>
      <c r="I45" s="1" t="s">
        <v>84</v>
      </c>
      <c r="J45" s="1" t="s">
        <v>29</v>
      </c>
      <c r="K45" s="1" t="s">
        <v>24</v>
      </c>
      <c r="L45" s="1" t="s">
        <v>25</v>
      </c>
      <c r="M45" s="1" t="s">
        <v>63</v>
      </c>
      <c r="N45" s="3">
        <v>45701</v>
      </c>
      <c r="O45" t="str">
        <f t="shared" si="0"/>
        <v>Enero</v>
      </c>
      <c r="P45">
        <f t="shared" si="1"/>
        <v>24</v>
      </c>
      <c r="Q45">
        <f>NETWORKDAYS.INTL(A45, M45, 1, $S$2:S$21)</f>
        <v>15</v>
      </c>
      <c r="R45" t="str">
        <f t="shared" si="2"/>
        <v>Fuera de plazo</v>
      </c>
    </row>
    <row r="46" spans="1:18" x14ac:dyDescent="0.3">
      <c r="A46" s="1" t="s">
        <v>111</v>
      </c>
      <c r="B46" s="1" t="s">
        <v>32</v>
      </c>
      <c r="C46" s="1" t="s">
        <v>38</v>
      </c>
      <c r="D46" s="1" t="s">
        <v>25</v>
      </c>
      <c r="E46" s="1" t="s">
        <v>19</v>
      </c>
      <c r="F46" s="2" t="s">
        <v>58</v>
      </c>
      <c r="G46" s="1" t="s">
        <v>34</v>
      </c>
      <c r="H46" s="1" t="s">
        <v>61</v>
      </c>
      <c r="I46" s="1" t="s">
        <v>28</v>
      </c>
      <c r="J46" s="1" t="s">
        <v>29</v>
      </c>
      <c r="K46" s="1" t="s">
        <v>24</v>
      </c>
      <c r="L46" s="1" t="s">
        <v>25</v>
      </c>
      <c r="M46" s="1" t="s">
        <v>63</v>
      </c>
      <c r="N46" s="3">
        <v>45701</v>
      </c>
      <c r="O46" t="str">
        <f t="shared" si="0"/>
        <v>Enero</v>
      </c>
      <c r="P46">
        <f t="shared" si="1"/>
        <v>24</v>
      </c>
      <c r="Q46">
        <f>NETWORKDAYS.INTL(A46, M46, 1, $S$2:S$21)</f>
        <v>15</v>
      </c>
      <c r="R46" t="str">
        <f t="shared" si="2"/>
        <v>Fuera de plazo</v>
      </c>
    </row>
    <row r="47" spans="1:18" x14ac:dyDescent="0.3">
      <c r="A47" s="1" t="s">
        <v>111</v>
      </c>
      <c r="B47" s="1" t="s">
        <v>32</v>
      </c>
      <c r="C47" s="1" t="s">
        <v>38</v>
      </c>
      <c r="D47" s="1" t="s">
        <v>25</v>
      </c>
      <c r="E47" s="1" t="s">
        <v>19</v>
      </c>
      <c r="F47" s="2" t="s">
        <v>43</v>
      </c>
      <c r="G47" s="1" t="s">
        <v>128</v>
      </c>
      <c r="H47" s="1" t="s">
        <v>21</v>
      </c>
      <c r="I47" s="1" t="s">
        <v>22</v>
      </c>
      <c r="J47" s="1" t="s">
        <v>29</v>
      </c>
      <c r="K47" s="1" t="s">
        <v>24</v>
      </c>
      <c r="L47" s="1" t="s">
        <v>25</v>
      </c>
      <c r="M47" s="1" t="s">
        <v>63</v>
      </c>
      <c r="N47" s="3">
        <v>45701</v>
      </c>
      <c r="O47" t="str">
        <f t="shared" si="0"/>
        <v>Enero</v>
      </c>
      <c r="P47">
        <f t="shared" si="1"/>
        <v>24</v>
      </c>
      <c r="Q47">
        <f>NETWORKDAYS.INTL(A47, M47, 1, $S$2:S$21)</f>
        <v>15</v>
      </c>
      <c r="R47" t="str">
        <f t="shared" si="2"/>
        <v>Fuera de plazo</v>
      </c>
    </row>
    <row r="48" spans="1:18" x14ac:dyDescent="0.3">
      <c r="A48" s="1" t="s">
        <v>111</v>
      </c>
      <c r="B48" s="1" t="s">
        <v>32</v>
      </c>
      <c r="C48" s="1" t="s">
        <v>38</v>
      </c>
      <c r="D48" s="1" t="s">
        <v>25</v>
      </c>
      <c r="E48" s="1" t="s">
        <v>19</v>
      </c>
      <c r="F48" s="2" t="s">
        <v>43</v>
      </c>
      <c r="G48" s="1" t="s">
        <v>20</v>
      </c>
      <c r="H48" s="1" t="s">
        <v>21</v>
      </c>
      <c r="I48" s="1" t="s">
        <v>22</v>
      </c>
      <c r="J48" s="1" t="s">
        <v>54</v>
      </c>
      <c r="K48" s="1" t="s">
        <v>18</v>
      </c>
      <c r="L48" s="1" t="s">
        <v>67</v>
      </c>
      <c r="M48" s="1" t="s">
        <v>63</v>
      </c>
      <c r="N48" s="3">
        <v>45701</v>
      </c>
      <c r="O48" t="str">
        <f t="shared" si="0"/>
        <v>Enero</v>
      </c>
      <c r="P48">
        <f t="shared" si="1"/>
        <v>24</v>
      </c>
      <c r="Q48">
        <f>NETWORKDAYS.INTL(A48, M48, 1, $S$2:S$21)</f>
        <v>15</v>
      </c>
      <c r="R48" t="str">
        <f t="shared" si="2"/>
        <v>Fuera de plazo</v>
      </c>
    </row>
    <row r="49" spans="1:18" x14ac:dyDescent="0.3">
      <c r="A49" s="1" t="s">
        <v>95</v>
      </c>
      <c r="B49" s="1" t="s">
        <v>57</v>
      </c>
      <c r="C49" s="1" t="s">
        <v>16</v>
      </c>
      <c r="D49" s="1" t="s">
        <v>17</v>
      </c>
      <c r="E49" s="1" t="s">
        <v>19</v>
      </c>
      <c r="F49" s="2" t="s">
        <v>109</v>
      </c>
      <c r="G49" s="1" t="s">
        <v>96</v>
      </c>
      <c r="H49" s="1" t="s">
        <v>61</v>
      </c>
      <c r="I49" s="1" t="s">
        <v>66</v>
      </c>
      <c r="J49" s="1" t="s">
        <v>69</v>
      </c>
      <c r="K49" s="1" t="s">
        <v>24</v>
      </c>
      <c r="L49" s="1" t="s">
        <v>25</v>
      </c>
      <c r="M49" s="1" t="s">
        <v>31</v>
      </c>
      <c r="N49" s="3">
        <v>45701</v>
      </c>
      <c r="O49" t="str">
        <f t="shared" si="0"/>
        <v>Enero</v>
      </c>
      <c r="P49">
        <f t="shared" si="1"/>
        <v>25</v>
      </c>
      <c r="Q49">
        <f>NETWORKDAYS.INTL(A49, M49, 1, $S$2:S$21)</f>
        <v>15</v>
      </c>
      <c r="R49" t="str">
        <f t="shared" si="2"/>
        <v>Fuera de plazo</v>
      </c>
    </row>
    <row r="50" spans="1:18" x14ac:dyDescent="0.3">
      <c r="A50" s="1" t="s">
        <v>95</v>
      </c>
      <c r="B50" s="1" t="s">
        <v>57</v>
      </c>
      <c r="C50" s="1" t="s">
        <v>38</v>
      </c>
      <c r="D50" s="1" t="s">
        <v>17</v>
      </c>
      <c r="E50" s="1" t="s">
        <v>19</v>
      </c>
      <c r="F50" s="2" t="s">
        <v>109</v>
      </c>
      <c r="G50" s="1" t="s">
        <v>60</v>
      </c>
      <c r="H50" s="1" t="s">
        <v>61</v>
      </c>
      <c r="I50" s="1" t="s">
        <v>66</v>
      </c>
      <c r="J50" s="1" t="s">
        <v>44</v>
      </c>
      <c r="K50" s="1" t="s">
        <v>70</v>
      </c>
      <c r="L50" s="1" t="s">
        <v>25</v>
      </c>
      <c r="M50" s="1" t="s">
        <v>63</v>
      </c>
      <c r="N50" s="3">
        <v>45701</v>
      </c>
      <c r="O50" t="str">
        <f t="shared" si="0"/>
        <v>Enero</v>
      </c>
      <c r="P50">
        <f t="shared" si="1"/>
        <v>25</v>
      </c>
      <c r="Q50">
        <f>NETWORKDAYS.INTL(A50, M50, 1, $S$2:S$21)</f>
        <v>16</v>
      </c>
      <c r="R50" t="str">
        <f t="shared" si="2"/>
        <v>Fuera de plazo</v>
      </c>
    </row>
    <row r="51" spans="1:18" x14ac:dyDescent="0.3">
      <c r="A51" s="1" t="s">
        <v>92</v>
      </c>
      <c r="B51" s="1" t="s">
        <v>57</v>
      </c>
      <c r="C51" s="1" t="s">
        <v>64</v>
      </c>
      <c r="D51" s="1" t="s">
        <v>17</v>
      </c>
      <c r="E51" s="1" t="s">
        <v>19</v>
      </c>
      <c r="F51" s="2" t="s">
        <v>58</v>
      </c>
      <c r="G51" s="1" t="s">
        <v>20</v>
      </c>
      <c r="H51" s="1" t="s">
        <v>61</v>
      </c>
      <c r="I51" s="1" t="s">
        <v>93</v>
      </c>
      <c r="J51" s="1" t="s">
        <v>51</v>
      </c>
      <c r="K51" s="1" t="s">
        <v>70</v>
      </c>
      <c r="L51" s="1" t="s">
        <v>94</v>
      </c>
      <c r="M51" s="1" t="s">
        <v>63</v>
      </c>
      <c r="N51" s="3">
        <v>45701</v>
      </c>
      <c r="O51" t="str">
        <f t="shared" si="0"/>
        <v>Enero</v>
      </c>
      <c r="P51">
        <f t="shared" si="1"/>
        <v>27</v>
      </c>
      <c r="Q51">
        <f>NETWORKDAYS.INTL(A51, M51, 1, $S$2:S$21)</f>
        <v>18</v>
      </c>
      <c r="R51" t="str">
        <f t="shared" si="2"/>
        <v>Fuera de plazo</v>
      </c>
    </row>
    <row r="52" spans="1:18" x14ac:dyDescent="0.3">
      <c r="A52" s="1" t="s">
        <v>92</v>
      </c>
      <c r="B52" s="1" t="s">
        <v>57</v>
      </c>
      <c r="C52" s="1" t="s">
        <v>38</v>
      </c>
      <c r="D52" s="1" t="s">
        <v>17</v>
      </c>
      <c r="E52" s="1" t="s">
        <v>19</v>
      </c>
      <c r="F52" s="2" t="s">
        <v>75</v>
      </c>
      <c r="G52" s="1" t="s">
        <v>77</v>
      </c>
      <c r="H52" s="1" t="s">
        <v>21</v>
      </c>
      <c r="I52" s="1" t="s">
        <v>35</v>
      </c>
      <c r="J52" s="1" t="s">
        <v>79</v>
      </c>
      <c r="K52" s="1" t="s">
        <v>24</v>
      </c>
      <c r="L52" s="1" t="s">
        <v>25</v>
      </c>
      <c r="M52" s="1" t="s">
        <v>101</v>
      </c>
      <c r="N52" s="3">
        <v>45701</v>
      </c>
      <c r="O52" t="str">
        <f t="shared" si="0"/>
        <v>Enero</v>
      </c>
      <c r="P52">
        <f t="shared" si="1"/>
        <v>27</v>
      </c>
      <c r="Q52">
        <f>NETWORKDAYS.INTL(A52, M52, 1, $S$2:S$21)</f>
        <v>10</v>
      </c>
      <c r="R52" t="str">
        <f t="shared" si="2"/>
        <v>Fuera de plazo</v>
      </c>
    </row>
    <row r="53" spans="1:18" x14ac:dyDescent="0.3">
      <c r="A53" s="1" t="s">
        <v>92</v>
      </c>
      <c r="B53" s="1" t="s">
        <v>57</v>
      </c>
      <c r="C53" s="1" t="s">
        <v>64</v>
      </c>
      <c r="D53" s="1" t="s">
        <v>17</v>
      </c>
      <c r="E53" s="1" t="s">
        <v>19</v>
      </c>
      <c r="F53" s="2" t="s">
        <v>58</v>
      </c>
      <c r="G53" s="1" t="s">
        <v>34</v>
      </c>
      <c r="H53" s="1" t="s">
        <v>61</v>
      </c>
      <c r="I53" s="1" t="s">
        <v>28</v>
      </c>
      <c r="J53" s="1" t="s">
        <v>29</v>
      </c>
      <c r="K53" s="1" t="s">
        <v>70</v>
      </c>
      <c r="L53" s="1" t="s">
        <v>25</v>
      </c>
      <c r="M53" s="1" t="s">
        <v>63</v>
      </c>
      <c r="N53" s="3">
        <v>45701</v>
      </c>
      <c r="O53" t="str">
        <f t="shared" si="0"/>
        <v>Enero</v>
      </c>
      <c r="P53">
        <f t="shared" si="1"/>
        <v>27</v>
      </c>
      <c r="Q53">
        <f>NETWORKDAYS.INTL(A53, M53, 1, $S$2:S$21)</f>
        <v>18</v>
      </c>
      <c r="R53" t="str">
        <f t="shared" si="2"/>
        <v>Fuera de plazo</v>
      </c>
    </row>
    <row r="54" spans="1:18" x14ac:dyDescent="0.3">
      <c r="A54" s="1" t="s">
        <v>92</v>
      </c>
      <c r="B54" s="1" t="s">
        <v>15</v>
      </c>
      <c r="C54" s="1" t="s">
        <v>38</v>
      </c>
      <c r="D54" s="1" t="s">
        <v>25</v>
      </c>
      <c r="E54" s="1" t="s">
        <v>19</v>
      </c>
      <c r="F54" s="2" t="s">
        <v>65</v>
      </c>
      <c r="G54" s="1" t="s">
        <v>20</v>
      </c>
      <c r="H54" s="1" t="s">
        <v>21</v>
      </c>
      <c r="I54" s="1" t="s">
        <v>84</v>
      </c>
      <c r="J54" s="1" t="s">
        <v>29</v>
      </c>
      <c r="K54" s="1" t="s">
        <v>24</v>
      </c>
      <c r="L54" s="1" t="s">
        <v>25</v>
      </c>
      <c r="M54" s="1" t="s">
        <v>74</v>
      </c>
      <c r="N54" s="3">
        <v>45701</v>
      </c>
      <c r="O54" t="str">
        <f t="shared" si="0"/>
        <v>Enero</v>
      </c>
      <c r="P54">
        <f t="shared" si="1"/>
        <v>27</v>
      </c>
      <c r="Q54">
        <f>NETWORKDAYS.INTL(A54, M54, 1, $S$2:S$21)</f>
        <v>16</v>
      </c>
      <c r="R54" t="str">
        <f t="shared" si="2"/>
        <v>Fuera de plazo</v>
      </c>
    </row>
    <row r="55" spans="1:18" x14ac:dyDescent="0.3">
      <c r="A55" s="1" t="s">
        <v>89</v>
      </c>
      <c r="B55" s="1" t="s">
        <v>57</v>
      </c>
      <c r="C55" s="1" t="s">
        <v>64</v>
      </c>
      <c r="D55" s="1" t="s">
        <v>17</v>
      </c>
      <c r="E55" s="1" t="s">
        <v>19</v>
      </c>
      <c r="F55" s="2" t="s">
        <v>109</v>
      </c>
      <c r="G55" s="1" t="s">
        <v>60</v>
      </c>
      <c r="H55" s="1" t="s">
        <v>61</v>
      </c>
      <c r="I55" s="1" t="s">
        <v>66</v>
      </c>
      <c r="J55" s="1" t="s">
        <v>69</v>
      </c>
      <c r="K55" s="1" t="s">
        <v>24</v>
      </c>
      <c r="L55" s="1" t="s">
        <v>25</v>
      </c>
      <c r="M55" s="1" t="s">
        <v>91</v>
      </c>
      <c r="N55" s="3">
        <v>45701</v>
      </c>
      <c r="O55" t="str">
        <f t="shared" si="0"/>
        <v>Enero</v>
      </c>
      <c r="P55">
        <f t="shared" si="1"/>
        <v>28</v>
      </c>
      <c r="Q55">
        <f>NETWORKDAYS.INTL(A55, M55, 1, $S$2:S$21)</f>
        <v>14</v>
      </c>
      <c r="R55" t="str">
        <f t="shared" si="2"/>
        <v>Fuera de plazo</v>
      </c>
    </row>
    <row r="56" spans="1:18" x14ac:dyDescent="0.3">
      <c r="A56" s="1" t="s">
        <v>89</v>
      </c>
      <c r="B56" s="1" t="s">
        <v>57</v>
      </c>
      <c r="C56" s="1" t="s">
        <v>64</v>
      </c>
      <c r="D56" s="1" t="s">
        <v>17</v>
      </c>
      <c r="E56" s="1" t="s">
        <v>19</v>
      </c>
      <c r="F56" s="2" t="s">
        <v>65</v>
      </c>
      <c r="G56" s="1" t="s">
        <v>20</v>
      </c>
      <c r="H56" s="1" t="s">
        <v>21</v>
      </c>
      <c r="I56" s="1" t="s">
        <v>35</v>
      </c>
      <c r="J56" s="1" t="s">
        <v>54</v>
      </c>
      <c r="K56" s="1" t="s">
        <v>18</v>
      </c>
      <c r="L56" s="1" t="s">
        <v>67</v>
      </c>
      <c r="M56" s="1" t="s">
        <v>74</v>
      </c>
      <c r="N56" s="3">
        <v>45701</v>
      </c>
      <c r="O56" t="str">
        <f t="shared" si="0"/>
        <v>Enero</v>
      </c>
      <c r="P56">
        <f t="shared" si="1"/>
        <v>28</v>
      </c>
      <c r="Q56">
        <f>NETWORKDAYS.INTL(A56, M56, 1, $S$2:S$21)</f>
        <v>17</v>
      </c>
      <c r="R56" t="str">
        <f t="shared" si="2"/>
        <v>Fuera de plazo</v>
      </c>
    </row>
    <row r="57" spans="1:18" x14ac:dyDescent="0.3">
      <c r="A57" s="1" t="s">
        <v>89</v>
      </c>
      <c r="B57" s="1" t="s">
        <v>57</v>
      </c>
      <c r="C57" s="1" t="s">
        <v>64</v>
      </c>
      <c r="D57" s="1" t="s">
        <v>17</v>
      </c>
      <c r="E57" s="1" t="s">
        <v>19</v>
      </c>
      <c r="F57" s="2" t="s">
        <v>97</v>
      </c>
      <c r="G57" s="1" t="s">
        <v>20</v>
      </c>
      <c r="H57" s="1" t="s">
        <v>21</v>
      </c>
      <c r="I57" s="1" t="s">
        <v>98</v>
      </c>
      <c r="J57" s="1" t="s">
        <v>99</v>
      </c>
      <c r="K57" s="1" t="s">
        <v>18</v>
      </c>
      <c r="L57" s="1" t="s">
        <v>94</v>
      </c>
      <c r="M57" s="1" t="s">
        <v>76</v>
      </c>
      <c r="N57" s="3">
        <v>45701</v>
      </c>
      <c r="O57" t="str">
        <f t="shared" si="0"/>
        <v>Enero</v>
      </c>
      <c r="P57">
        <f t="shared" si="1"/>
        <v>28</v>
      </c>
      <c r="Q57">
        <f>NETWORKDAYS.INTL(A57, M57, 1, $S$2:S$21)</f>
        <v>16</v>
      </c>
      <c r="R57" t="str">
        <f t="shared" si="2"/>
        <v>Fuera de plazo</v>
      </c>
    </row>
    <row r="58" spans="1:18" x14ac:dyDescent="0.3">
      <c r="A58" s="1" t="s">
        <v>89</v>
      </c>
      <c r="B58" s="1" t="s">
        <v>57</v>
      </c>
      <c r="C58" s="1" t="s">
        <v>38</v>
      </c>
      <c r="D58" s="1" t="s">
        <v>17</v>
      </c>
      <c r="E58" s="1" t="s">
        <v>19</v>
      </c>
      <c r="F58" s="2" t="s">
        <v>109</v>
      </c>
      <c r="G58" s="1" t="s">
        <v>60</v>
      </c>
      <c r="H58" s="1" t="s">
        <v>61</v>
      </c>
      <c r="I58" s="1" t="s">
        <v>66</v>
      </c>
      <c r="J58" s="1" t="s">
        <v>44</v>
      </c>
      <c r="K58" s="1" t="s">
        <v>24</v>
      </c>
      <c r="L58" s="1" t="s">
        <v>25</v>
      </c>
      <c r="M58" s="1" t="s">
        <v>100</v>
      </c>
      <c r="N58" s="3">
        <v>45701</v>
      </c>
      <c r="O58" t="str">
        <f t="shared" si="0"/>
        <v>Enero</v>
      </c>
      <c r="P58">
        <f t="shared" si="1"/>
        <v>28</v>
      </c>
      <c r="Q58">
        <f>NETWORKDAYS.INTL(A58, M58, 1, $S$2:S$21)</f>
        <v>12</v>
      </c>
      <c r="R58" t="str">
        <f t="shared" si="2"/>
        <v>Fuera de plazo</v>
      </c>
    </row>
    <row r="59" spans="1:18" x14ac:dyDescent="0.3">
      <c r="A59" s="1" t="s">
        <v>89</v>
      </c>
      <c r="B59" s="1" t="s">
        <v>57</v>
      </c>
      <c r="C59" s="1" t="s">
        <v>38</v>
      </c>
      <c r="D59" s="1" t="s">
        <v>17</v>
      </c>
      <c r="E59" s="1" t="s">
        <v>19</v>
      </c>
      <c r="F59" s="2" t="s">
        <v>103</v>
      </c>
      <c r="G59" s="1" t="s">
        <v>34</v>
      </c>
      <c r="H59" s="1" t="s">
        <v>61</v>
      </c>
      <c r="I59" s="1" t="s">
        <v>62</v>
      </c>
      <c r="J59" s="1" t="s">
        <v>99</v>
      </c>
      <c r="K59" s="1" t="s">
        <v>70</v>
      </c>
      <c r="L59" s="1" t="s">
        <v>25</v>
      </c>
      <c r="M59" s="1" t="s">
        <v>82</v>
      </c>
      <c r="N59" s="3">
        <v>45701</v>
      </c>
      <c r="O59" t="str">
        <f t="shared" si="0"/>
        <v>Enero</v>
      </c>
      <c r="P59">
        <f t="shared" si="1"/>
        <v>28</v>
      </c>
      <c r="Q59">
        <f>NETWORKDAYS.INTL(A59, M59, 1, $S$2:S$21)</f>
        <v>15</v>
      </c>
      <c r="R59" t="str">
        <f t="shared" si="2"/>
        <v>Fuera de plazo</v>
      </c>
    </row>
    <row r="60" spans="1:18" x14ac:dyDescent="0.3">
      <c r="A60" s="1" t="s">
        <v>89</v>
      </c>
      <c r="B60" s="1" t="s">
        <v>57</v>
      </c>
      <c r="C60" s="1" t="s">
        <v>64</v>
      </c>
      <c r="D60" s="1" t="s">
        <v>17</v>
      </c>
      <c r="E60" s="1" t="s">
        <v>19</v>
      </c>
      <c r="F60" s="2" t="s">
        <v>114</v>
      </c>
      <c r="G60" s="1" t="s">
        <v>60</v>
      </c>
      <c r="H60" s="1" t="s">
        <v>61</v>
      </c>
      <c r="I60" s="1" t="s">
        <v>115</v>
      </c>
      <c r="J60" s="1" t="s">
        <v>29</v>
      </c>
      <c r="K60" s="1" t="s">
        <v>70</v>
      </c>
      <c r="L60" s="1" t="s">
        <v>25</v>
      </c>
      <c r="M60" s="1" t="s">
        <v>76</v>
      </c>
      <c r="N60" s="3">
        <v>45701</v>
      </c>
      <c r="O60" t="str">
        <f t="shared" si="0"/>
        <v>Enero</v>
      </c>
      <c r="P60">
        <f t="shared" si="1"/>
        <v>28</v>
      </c>
      <c r="Q60">
        <f>NETWORKDAYS.INTL(A60, M60, 1, $S$2:S$21)</f>
        <v>16</v>
      </c>
      <c r="R60" t="str">
        <f t="shared" si="2"/>
        <v>Fuera de plazo</v>
      </c>
    </row>
    <row r="61" spans="1:18" x14ac:dyDescent="0.3">
      <c r="A61" s="1" t="s">
        <v>90</v>
      </c>
      <c r="B61" s="1" t="s">
        <v>120</v>
      </c>
      <c r="C61" s="1" t="s">
        <v>38</v>
      </c>
      <c r="D61" s="1" t="s">
        <v>17</v>
      </c>
      <c r="E61" s="1" t="s">
        <v>19</v>
      </c>
      <c r="F61" s="2" t="s">
        <v>75</v>
      </c>
      <c r="G61" s="1" t="s">
        <v>77</v>
      </c>
      <c r="H61" s="1" t="s">
        <v>21</v>
      </c>
      <c r="I61" s="1" t="s">
        <v>39</v>
      </c>
      <c r="J61" s="1" t="s">
        <v>79</v>
      </c>
      <c r="K61" s="1" t="s">
        <v>70</v>
      </c>
      <c r="L61" s="1" t="s">
        <v>25</v>
      </c>
      <c r="M61" s="1" t="s">
        <v>86</v>
      </c>
      <c r="N61" s="3">
        <v>45701</v>
      </c>
      <c r="O61" t="str">
        <f t="shared" si="0"/>
        <v>Enero</v>
      </c>
      <c r="P61">
        <f t="shared" si="1"/>
        <v>29</v>
      </c>
      <c r="Q61">
        <f>NETWORKDAYS.INTL(A61, M61, 1, $S$2:S$21)</f>
        <v>11</v>
      </c>
      <c r="R61" t="str">
        <f t="shared" si="2"/>
        <v>Fuera de plazo</v>
      </c>
    </row>
    <row r="62" spans="1:18" x14ac:dyDescent="0.3">
      <c r="A62" s="1" t="s">
        <v>90</v>
      </c>
      <c r="B62" s="1" t="s">
        <v>57</v>
      </c>
      <c r="C62" s="1" t="s">
        <v>64</v>
      </c>
      <c r="D62" s="1" t="s">
        <v>17</v>
      </c>
      <c r="E62" s="1" t="s">
        <v>39</v>
      </c>
      <c r="F62" s="2" t="s">
        <v>121</v>
      </c>
      <c r="G62" s="1" t="s">
        <v>20</v>
      </c>
      <c r="H62" s="1" t="s">
        <v>21</v>
      </c>
      <c r="I62" s="1" t="s">
        <v>39</v>
      </c>
      <c r="J62" s="1" t="s">
        <v>122</v>
      </c>
      <c r="K62" s="1" t="s">
        <v>18</v>
      </c>
      <c r="L62" s="1" t="s">
        <v>94</v>
      </c>
      <c r="M62" s="1" t="s">
        <v>91</v>
      </c>
      <c r="N62" s="3">
        <v>45701</v>
      </c>
      <c r="O62" t="str">
        <f t="shared" si="0"/>
        <v>Enero</v>
      </c>
      <c r="P62">
        <f t="shared" si="1"/>
        <v>29</v>
      </c>
      <c r="Q62">
        <f>NETWORKDAYS.INTL(A62, M62, 1, $S$2:S$21)</f>
        <v>15</v>
      </c>
      <c r="R62" t="str">
        <f t="shared" si="2"/>
        <v>Fuera de plazo</v>
      </c>
    </row>
    <row r="63" spans="1:18" x14ac:dyDescent="0.3">
      <c r="A63" s="1" t="s">
        <v>90</v>
      </c>
      <c r="B63" s="1" t="s">
        <v>57</v>
      </c>
      <c r="C63" s="1" t="s">
        <v>64</v>
      </c>
      <c r="D63" s="1" t="s">
        <v>17</v>
      </c>
      <c r="E63" s="1" t="s">
        <v>19</v>
      </c>
      <c r="F63" s="2" t="s">
        <v>58</v>
      </c>
      <c r="G63" s="1" t="s">
        <v>20</v>
      </c>
      <c r="H63" s="1" t="s">
        <v>61</v>
      </c>
      <c r="I63" s="1" t="s">
        <v>28</v>
      </c>
      <c r="J63" s="1" t="s">
        <v>29</v>
      </c>
      <c r="K63" s="1" t="s">
        <v>24</v>
      </c>
      <c r="L63" s="1" t="s">
        <v>25</v>
      </c>
      <c r="M63" s="1" t="s">
        <v>86</v>
      </c>
      <c r="N63" s="3">
        <v>45701</v>
      </c>
      <c r="O63" t="str">
        <f t="shared" si="0"/>
        <v>Enero</v>
      </c>
      <c r="P63">
        <f t="shared" si="1"/>
        <v>29</v>
      </c>
      <c r="Q63">
        <f>NETWORKDAYS.INTL(A63, M63, 1, $S$2:S$21)</f>
        <v>11</v>
      </c>
      <c r="R63" t="str">
        <f t="shared" si="2"/>
        <v>Fuera de plazo</v>
      </c>
    </row>
    <row r="64" spans="1:18" x14ac:dyDescent="0.3">
      <c r="A64" s="1" t="s">
        <v>104</v>
      </c>
      <c r="B64" s="1" t="s">
        <v>32</v>
      </c>
      <c r="C64" s="1" t="s">
        <v>38</v>
      </c>
      <c r="D64" s="1" t="s">
        <v>17</v>
      </c>
      <c r="E64" s="1" t="s">
        <v>19</v>
      </c>
      <c r="F64" s="2" t="s">
        <v>131</v>
      </c>
      <c r="G64" s="1" t="s">
        <v>34</v>
      </c>
      <c r="H64" s="1" t="s">
        <v>21</v>
      </c>
      <c r="I64" s="1" t="s">
        <v>66</v>
      </c>
      <c r="J64" s="1" t="s">
        <v>44</v>
      </c>
      <c r="K64" s="1" t="s">
        <v>24</v>
      </c>
      <c r="L64" s="1" t="s">
        <v>25</v>
      </c>
      <c r="M64" s="1" t="s">
        <v>111</v>
      </c>
      <c r="N64" s="3">
        <v>45701</v>
      </c>
      <c r="O64" t="str">
        <f t="shared" si="0"/>
        <v>Enero</v>
      </c>
      <c r="P64">
        <f t="shared" si="1"/>
        <v>30</v>
      </c>
      <c r="Q64">
        <f>NETWORKDAYS.INTL(A64, M64, 1, $S$2:S$21)</f>
        <v>7</v>
      </c>
      <c r="R64" t="str">
        <f t="shared" si="2"/>
        <v>Fuera de plazo</v>
      </c>
    </row>
    <row r="65" spans="1:18" x14ac:dyDescent="0.3">
      <c r="A65" s="1" t="s">
        <v>104</v>
      </c>
      <c r="B65" s="1" t="s">
        <v>32</v>
      </c>
      <c r="C65" s="1" t="s">
        <v>38</v>
      </c>
      <c r="D65" s="1" t="s">
        <v>112</v>
      </c>
      <c r="E65" s="1" t="s">
        <v>19</v>
      </c>
      <c r="F65" s="2" t="s">
        <v>75</v>
      </c>
      <c r="G65" s="1" t="s">
        <v>77</v>
      </c>
      <c r="H65" s="1" t="s">
        <v>21</v>
      </c>
      <c r="I65" s="1" t="s">
        <v>35</v>
      </c>
      <c r="J65" s="1" t="s">
        <v>79</v>
      </c>
      <c r="K65" s="1" t="s">
        <v>24</v>
      </c>
      <c r="L65" s="1" t="s">
        <v>25</v>
      </c>
      <c r="M65" s="1" t="s">
        <v>111</v>
      </c>
      <c r="N65" s="3">
        <v>45701</v>
      </c>
      <c r="O65" t="str">
        <f t="shared" si="0"/>
        <v>Enero</v>
      </c>
      <c r="P65">
        <f t="shared" si="1"/>
        <v>30</v>
      </c>
      <c r="Q65">
        <f>NETWORKDAYS.INTL(A65, M65, 1, $S$2:S$21)</f>
        <v>7</v>
      </c>
      <c r="R65" t="str">
        <f t="shared" si="2"/>
        <v>Fuera de plazo</v>
      </c>
    </row>
    <row r="66" spans="1:18" x14ac:dyDescent="0.3">
      <c r="A66" s="1" t="s">
        <v>104</v>
      </c>
      <c r="B66" s="1" t="s">
        <v>32</v>
      </c>
      <c r="C66" s="1" t="s">
        <v>16</v>
      </c>
      <c r="D66" s="1" t="s">
        <v>42</v>
      </c>
      <c r="E66" s="1" t="s">
        <v>19</v>
      </c>
      <c r="F66" s="2" t="s">
        <v>75</v>
      </c>
      <c r="G66" s="1" t="s">
        <v>77</v>
      </c>
      <c r="H66" s="1" t="s">
        <v>21</v>
      </c>
      <c r="I66" s="1" t="s">
        <v>39</v>
      </c>
      <c r="J66" s="1" t="s">
        <v>79</v>
      </c>
      <c r="K66" s="1" t="s">
        <v>24</v>
      </c>
      <c r="L66" s="1" t="s">
        <v>25</v>
      </c>
      <c r="M66" s="1" t="s">
        <v>111</v>
      </c>
      <c r="N66" s="3">
        <v>45701</v>
      </c>
      <c r="O66" t="str">
        <f t="shared" si="0"/>
        <v>Enero</v>
      </c>
      <c r="P66">
        <f t="shared" si="1"/>
        <v>30</v>
      </c>
      <c r="Q66">
        <f>NETWORKDAYS.INTL(A66, M66, 1, $S$2:S$21)</f>
        <v>7</v>
      </c>
      <c r="R66" t="str">
        <f t="shared" si="2"/>
        <v>Fuera de plazo</v>
      </c>
    </row>
    <row r="67" spans="1:18" x14ac:dyDescent="0.3">
      <c r="A67" s="1" t="s">
        <v>104</v>
      </c>
      <c r="B67" s="1" t="s">
        <v>32</v>
      </c>
      <c r="C67" s="1" t="s">
        <v>64</v>
      </c>
      <c r="D67" s="1" t="s">
        <v>17</v>
      </c>
      <c r="E67" s="1" t="s">
        <v>19</v>
      </c>
      <c r="F67" s="2" t="s">
        <v>75</v>
      </c>
      <c r="G67" s="1" t="s">
        <v>77</v>
      </c>
      <c r="H67" s="1" t="s">
        <v>21</v>
      </c>
      <c r="I67" s="1" t="s">
        <v>132</v>
      </c>
      <c r="J67" s="1" t="s">
        <v>79</v>
      </c>
      <c r="K67" s="1" t="s">
        <v>24</v>
      </c>
      <c r="L67" s="1" t="s">
        <v>25</v>
      </c>
      <c r="M67" s="1" t="s">
        <v>111</v>
      </c>
      <c r="N67" s="3">
        <v>45701</v>
      </c>
      <c r="O67" t="str">
        <f t="shared" ref="O67:O80" si="3">UPPER(LEFT(TEXT(A67,"MMMM"),1)) &amp; LOWER(RIGHT(TEXT(A67,"MMMM"),LEN(TEXT(A67,"MMMM"))-1))</f>
        <v>Enero</v>
      </c>
      <c r="P67">
        <f t="shared" ref="P67:P80" si="4">IF(OR(N67="", A67=""), "", NETWORKDAYS.INTL(A67, N67, 1, $S$2:$S$21))</f>
        <v>30</v>
      </c>
      <c r="Q67">
        <f>NETWORKDAYS.INTL(A67, M67, 1, $S$2:S$21)</f>
        <v>7</v>
      </c>
      <c r="R67" t="str">
        <f t="shared" ref="R67:R80" si="5">IF(OR(P67="", Q67=""), "", IF(P67&lt;=Q67, "A tiempo", "Fuera de plazo"))</f>
        <v>Fuera de plazo</v>
      </c>
    </row>
    <row r="68" spans="1:18" x14ac:dyDescent="0.3">
      <c r="A68" s="1" t="s">
        <v>104</v>
      </c>
      <c r="B68" s="1" t="s">
        <v>32</v>
      </c>
      <c r="C68" s="1" t="s">
        <v>16</v>
      </c>
      <c r="D68" s="1" t="s">
        <v>42</v>
      </c>
      <c r="E68" s="1" t="s">
        <v>19</v>
      </c>
      <c r="F68" s="2" t="s">
        <v>75</v>
      </c>
      <c r="G68" s="1" t="s">
        <v>77</v>
      </c>
      <c r="H68" s="1" t="s">
        <v>21</v>
      </c>
      <c r="I68" s="1" t="s">
        <v>62</v>
      </c>
      <c r="J68" s="1" t="s">
        <v>79</v>
      </c>
      <c r="K68" s="1" t="s">
        <v>24</v>
      </c>
      <c r="L68" s="1" t="s">
        <v>25</v>
      </c>
      <c r="M68" s="1" t="s">
        <v>111</v>
      </c>
      <c r="N68" s="3">
        <v>45701</v>
      </c>
      <c r="O68" t="str">
        <f t="shared" si="3"/>
        <v>Enero</v>
      </c>
      <c r="P68">
        <f t="shared" si="4"/>
        <v>30</v>
      </c>
      <c r="Q68">
        <f>NETWORKDAYS.INTL(A68, M68, 1, $S$2:S$21)</f>
        <v>7</v>
      </c>
      <c r="R68" t="str">
        <f t="shared" si="5"/>
        <v>Fuera de plazo</v>
      </c>
    </row>
    <row r="69" spans="1:18" x14ac:dyDescent="0.3">
      <c r="A69" s="1" t="s">
        <v>104</v>
      </c>
      <c r="B69" s="1" t="s">
        <v>32</v>
      </c>
      <c r="C69" s="1" t="s">
        <v>64</v>
      </c>
      <c r="D69" s="1" t="s">
        <v>17</v>
      </c>
      <c r="E69" s="1" t="s">
        <v>19</v>
      </c>
      <c r="F69" s="2" t="s">
        <v>97</v>
      </c>
      <c r="G69" s="1" t="s">
        <v>34</v>
      </c>
      <c r="H69" s="1" t="s">
        <v>61</v>
      </c>
      <c r="I69" s="1" t="s">
        <v>28</v>
      </c>
      <c r="J69" s="1" t="s">
        <v>29</v>
      </c>
      <c r="K69" s="1" t="s">
        <v>24</v>
      </c>
      <c r="L69" s="1" t="s">
        <v>25</v>
      </c>
      <c r="M69" s="1" t="s">
        <v>111</v>
      </c>
      <c r="N69" s="3">
        <v>45701</v>
      </c>
      <c r="O69" t="str">
        <f t="shared" si="3"/>
        <v>Enero</v>
      </c>
      <c r="P69">
        <f t="shared" si="4"/>
        <v>30</v>
      </c>
      <c r="Q69">
        <f>NETWORKDAYS.INTL(A69, M69, 1, $S$2:S$21)</f>
        <v>7</v>
      </c>
      <c r="R69" t="str">
        <f t="shared" si="5"/>
        <v>Fuera de plazo</v>
      </c>
    </row>
    <row r="70" spans="1:18" x14ac:dyDescent="0.3">
      <c r="A70" s="1" t="s">
        <v>104</v>
      </c>
      <c r="B70" s="1" t="s">
        <v>32</v>
      </c>
      <c r="C70" s="1" t="s">
        <v>64</v>
      </c>
      <c r="D70" s="1" t="s">
        <v>17</v>
      </c>
      <c r="E70" s="1" t="s">
        <v>19</v>
      </c>
      <c r="F70" s="2" t="s">
        <v>133</v>
      </c>
      <c r="G70" s="1" t="s">
        <v>20</v>
      </c>
      <c r="H70" s="1" t="s">
        <v>21</v>
      </c>
      <c r="I70" s="1" t="s">
        <v>35</v>
      </c>
      <c r="J70" s="1" t="s">
        <v>99</v>
      </c>
      <c r="K70" s="1" t="s">
        <v>18</v>
      </c>
      <c r="L70" s="1" t="s">
        <v>134</v>
      </c>
      <c r="M70" s="1" t="s">
        <v>111</v>
      </c>
      <c r="N70" s="3">
        <v>45701</v>
      </c>
      <c r="O70" t="str">
        <f t="shared" si="3"/>
        <v>Enero</v>
      </c>
      <c r="P70">
        <f t="shared" si="4"/>
        <v>30</v>
      </c>
      <c r="Q70">
        <f>NETWORKDAYS.INTL(A70, M70, 1, $S$2:S$21)</f>
        <v>7</v>
      </c>
      <c r="R70" t="str">
        <f t="shared" si="5"/>
        <v>Fuera de plazo</v>
      </c>
    </row>
    <row r="71" spans="1:18" x14ac:dyDescent="0.3">
      <c r="A71" s="1" t="s">
        <v>104</v>
      </c>
      <c r="B71" s="1" t="s">
        <v>32</v>
      </c>
      <c r="C71" s="1" t="s">
        <v>64</v>
      </c>
      <c r="D71" s="1" t="s">
        <v>17</v>
      </c>
      <c r="E71" s="1" t="s">
        <v>19</v>
      </c>
      <c r="F71" s="2" t="s">
        <v>75</v>
      </c>
      <c r="G71" s="1" t="s">
        <v>77</v>
      </c>
      <c r="H71" s="1" t="s">
        <v>61</v>
      </c>
      <c r="I71" s="1" t="s">
        <v>98</v>
      </c>
      <c r="J71" s="1" t="s">
        <v>79</v>
      </c>
      <c r="K71" s="1" t="s">
        <v>24</v>
      </c>
      <c r="L71" s="1" t="s">
        <v>25</v>
      </c>
      <c r="M71" s="1" t="s">
        <v>111</v>
      </c>
      <c r="N71" s="3">
        <v>45701</v>
      </c>
      <c r="O71" t="str">
        <f t="shared" si="3"/>
        <v>Enero</v>
      </c>
      <c r="P71">
        <f t="shared" si="4"/>
        <v>30</v>
      </c>
      <c r="Q71">
        <f>NETWORKDAYS.INTL(A71, M71, 1, $S$2:S$21)</f>
        <v>7</v>
      </c>
      <c r="R71" t="str">
        <f t="shared" si="5"/>
        <v>Fuera de plazo</v>
      </c>
    </row>
    <row r="72" spans="1:18" x14ac:dyDescent="0.3">
      <c r="A72" s="1" t="s">
        <v>104</v>
      </c>
      <c r="B72" s="1" t="s">
        <v>32</v>
      </c>
      <c r="C72" s="1" t="s">
        <v>16</v>
      </c>
      <c r="D72" s="1" t="s">
        <v>42</v>
      </c>
      <c r="E72" s="1" t="s">
        <v>19</v>
      </c>
      <c r="F72" s="2" t="s">
        <v>109</v>
      </c>
      <c r="G72" s="1" t="s">
        <v>60</v>
      </c>
      <c r="H72" s="1" t="s">
        <v>61</v>
      </c>
      <c r="I72" s="1" t="s">
        <v>66</v>
      </c>
      <c r="J72" s="1" t="s">
        <v>69</v>
      </c>
      <c r="K72" s="1" t="s">
        <v>24</v>
      </c>
      <c r="L72" s="1" t="s">
        <v>25</v>
      </c>
      <c r="M72" s="1" t="s">
        <v>111</v>
      </c>
      <c r="N72" s="3">
        <v>45701</v>
      </c>
      <c r="O72" t="str">
        <f t="shared" si="3"/>
        <v>Enero</v>
      </c>
      <c r="P72">
        <f t="shared" si="4"/>
        <v>30</v>
      </c>
      <c r="Q72">
        <f>NETWORKDAYS.INTL(A72, M72, 1, $S$2:S$21)</f>
        <v>7</v>
      </c>
      <c r="R72" t="str">
        <f t="shared" si="5"/>
        <v>Fuera de plazo</v>
      </c>
    </row>
    <row r="73" spans="1:18" x14ac:dyDescent="0.3">
      <c r="A73" s="1" t="s">
        <v>104</v>
      </c>
      <c r="B73" s="1" t="s">
        <v>32</v>
      </c>
      <c r="C73" s="1" t="s">
        <v>16</v>
      </c>
      <c r="D73" s="1" t="s">
        <v>42</v>
      </c>
      <c r="E73" s="1" t="s">
        <v>19</v>
      </c>
      <c r="F73" s="2" t="s">
        <v>97</v>
      </c>
      <c r="G73" s="1" t="s">
        <v>128</v>
      </c>
      <c r="H73" s="1" t="s">
        <v>21</v>
      </c>
      <c r="I73" s="1" t="s">
        <v>35</v>
      </c>
      <c r="J73" s="1" t="s">
        <v>69</v>
      </c>
      <c r="K73" s="1" t="s">
        <v>24</v>
      </c>
      <c r="L73" s="1" t="s">
        <v>25</v>
      </c>
      <c r="M73" s="1" t="s">
        <v>111</v>
      </c>
      <c r="N73" s="3">
        <v>45701</v>
      </c>
      <c r="O73" t="str">
        <f t="shared" si="3"/>
        <v>Enero</v>
      </c>
      <c r="P73">
        <f t="shared" si="4"/>
        <v>30</v>
      </c>
      <c r="Q73">
        <f>NETWORKDAYS.INTL(A73, M73, 1, $S$2:S$21)</f>
        <v>7</v>
      </c>
      <c r="R73" t="str">
        <f t="shared" si="5"/>
        <v>Fuera de plazo</v>
      </c>
    </row>
    <row r="74" spans="1:18" x14ac:dyDescent="0.3">
      <c r="A74" s="1" t="s">
        <v>129</v>
      </c>
      <c r="B74" s="1" t="s">
        <v>57</v>
      </c>
      <c r="C74" s="1" t="s">
        <v>38</v>
      </c>
      <c r="D74" s="1" t="s">
        <v>17</v>
      </c>
      <c r="E74" s="1" t="s">
        <v>19</v>
      </c>
      <c r="F74" s="2" t="s">
        <v>130</v>
      </c>
      <c r="G74" s="1" t="s">
        <v>20</v>
      </c>
      <c r="H74" s="1" t="s">
        <v>21</v>
      </c>
      <c r="I74" s="1" t="s">
        <v>50</v>
      </c>
      <c r="J74" s="1" t="s">
        <v>122</v>
      </c>
      <c r="K74" s="1" t="s">
        <v>24</v>
      </c>
      <c r="L74" s="1" t="s">
        <v>25</v>
      </c>
      <c r="M74" s="1" t="s">
        <v>90</v>
      </c>
      <c r="N74" s="3">
        <v>45701</v>
      </c>
      <c r="O74" t="str">
        <f t="shared" si="3"/>
        <v>Enero</v>
      </c>
      <c r="P74">
        <f t="shared" si="4"/>
        <v>30</v>
      </c>
      <c r="Q74">
        <f>NETWORKDAYS.INTL(A74, M74, 1, $S$2:S$21)</f>
        <v>2</v>
      </c>
      <c r="R74" t="str">
        <f t="shared" si="5"/>
        <v>Fuera de plazo</v>
      </c>
    </row>
    <row r="75" spans="1:18" x14ac:dyDescent="0.3">
      <c r="A75" s="1" t="s">
        <v>125</v>
      </c>
      <c r="B75" s="1" t="s">
        <v>15</v>
      </c>
      <c r="C75" s="1" t="s">
        <v>27</v>
      </c>
      <c r="D75" s="1" t="s">
        <v>25</v>
      </c>
      <c r="E75" s="1" t="s">
        <v>19</v>
      </c>
      <c r="F75" s="2" t="s">
        <v>75</v>
      </c>
      <c r="G75" s="1" t="s">
        <v>77</v>
      </c>
      <c r="H75" s="1" t="s">
        <v>21</v>
      </c>
      <c r="I75" s="1" t="s">
        <v>28</v>
      </c>
      <c r="J75" s="1" t="s">
        <v>29</v>
      </c>
      <c r="K75" s="1" t="s">
        <v>24</v>
      </c>
      <c r="L75" s="1" t="s">
        <v>25</v>
      </c>
      <c r="M75" s="1" t="s">
        <v>88</v>
      </c>
      <c r="N75" s="3">
        <v>45701</v>
      </c>
      <c r="O75" t="str">
        <f t="shared" si="3"/>
        <v>Diciembre</v>
      </c>
      <c r="P75">
        <f t="shared" si="4"/>
        <v>34</v>
      </c>
      <c r="Q75">
        <f>NETWORKDAYS.INTL(A75, M75, 1, $S$2:S$21)</f>
        <v>15</v>
      </c>
      <c r="R75" t="str">
        <f t="shared" si="5"/>
        <v>Fuera de plazo</v>
      </c>
    </row>
    <row r="76" spans="1:18" x14ac:dyDescent="0.3">
      <c r="A76" s="1" t="s">
        <v>119</v>
      </c>
      <c r="B76" s="1" t="s">
        <v>57</v>
      </c>
      <c r="C76" s="1" t="s">
        <v>38</v>
      </c>
      <c r="D76" s="1" t="s">
        <v>17</v>
      </c>
      <c r="E76" s="1" t="s">
        <v>19</v>
      </c>
      <c r="F76" s="2" t="s">
        <v>65</v>
      </c>
      <c r="G76" s="1" t="s">
        <v>20</v>
      </c>
      <c r="H76" s="1" t="s">
        <v>21</v>
      </c>
      <c r="I76" s="1" t="s">
        <v>50</v>
      </c>
      <c r="J76" s="1" t="s">
        <v>54</v>
      </c>
      <c r="K76" s="1" t="s">
        <v>18</v>
      </c>
      <c r="L76" s="1" t="s">
        <v>72</v>
      </c>
      <c r="M76" s="1" t="s">
        <v>83</v>
      </c>
      <c r="N76" s="3">
        <v>45701</v>
      </c>
      <c r="O76" t="str">
        <f t="shared" si="3"/>
        <v>Diciembre</v>
      </c>
      <c r="P76">
        <f t="shared" si="4"/>
        <v>42</v>
      </c>
      <c r="Q76">
        <f>NETWORKDAYS.INTL(A76, M76, 1, $S$2:S$21)</f>
        <v>12</v>
      </c>
      <c r="R76" t="str">
        <f t="shared" si="5"/>
        <v>Fuera de plazo</v>
      </c>
    </row>
    <row r="77" spans="1:18" x14ac:dyDescent="0.3">
      <c r="A77" s="1" t="s">
        <v>119</v>
      </c>
      <c r="B77" s="1" t="s">
        <v>57</v>
      </c>
      <c r="C77" s="1" t="s">
        <v>16</v>
      </c>
      <c r="D77" s="1" t="s">
        <v>42</v>
      </c>
      <c r="E77" s="1" t="s">
        <v>19</v>
      </c>
      <c r="F77" s="2" t="s">
        <v>75</v>
      </c>
      <c r="G77" s="1" t="s">
        <v>77</v>
      </c>
      <c r="H77" s="1" t="s">
        <v>21</v>
      </c>
      <c r="I77" s="1" t="s">
        <v>28</v>
      </c>
      <c r="J77" s="1" t="s">
        <v>79</v>
      </c>
      <c r="K77" s="1" t="s">
        <v>70</v>
      </c>
      <c r="L77" s="1" t="s">
        <v>25</v>
      </c>
      <c r="M77" s="1" t="s">
        <v>123</v>
      </c>
      <c r="N77" s="3">
        <v>45701</v>
      </c>
      <c r="O77" t="str">
        <f t="shared" si="3"/>
        <v>Diciembre</v>
      </c>
      <c r="P77">
        <f t="shared" si="4"/>
        <v>42</v>
      </c>
      <c r="Q77">
        <f>NETWORKDAYS.INTL(A77, M77, 1, $S$2:S$21)</f>
        <v>-1</v>
      </c>
      <c r="R77" t="str">
        <f t="shared" si="5"/>
        <v>Fuera de plazo</v>
      </c>
    </row>
    <row r="78" spans="1:18" x14ac:dyDescent="0.3">
      <c r="A78" s="1" t="s">
        <v>116</v>
      </c>
      <c r="B78" s="1" t="s">
        <v>57</v>
      </c>
      <c r="C78" s="1" t="s">
        <v>38</v>
      </c>
      <c r="D78" s="1" t="s">
        <v>17</v>
      </c>
      <c r="E78" s="1" t="s">
        <v>19</v>
      </c>
      <c r="F78" s="2" t="s">
        <v>75</v>
      </c>
      <c r="G78" s="1" t="s">
        <v>77</v>
      </c>
      <c r="H78" s="1" t="s">
        <v>21</v>
      </c>
      <c r="I78" s="1" t="s">
        <v>118</v>
      </c>
      <c r="J78" s="1" t="s">
        <v>79</v>
      </c>
      <c r="K78" s="1" t="s">
        <v>70</v>
      </c>
      <c r="L78" s="1" t="s">
        <v>25</v>
      </c>
      <c r="M78" s="1" t="s">
        <v>63</v>
      </c>
      <c r="N78" s="3">
        <v>45701</v>
      </c>
      <c r="O78" t="str">
        <f t="shared" si="3"/>
        <v>Diciembre</v>
      </c>
      <c r="P78">
        <f t="shared" si="4"/>
        <v>46</v>
      </c>
      <c r="Q78">
        <f>NETWORKDAYS.INTL(A78, M78, 1, $S$2:S$21)</f>
        <v>37</v>
      </c>
      <c r="R78" t="str">
        <f t="shared" si="5"/>
        <v>Fuera de plazo</v>
      </c>
    </row>
    <row r="79" spans="1:18" x14ac:dyDescent="0.3">
      <c r="A79" s="1" t="s">
        <v>117</v>
      </c>
      <c r="B79" s="1" t="s">
        <v>57</v>
      </c>
      <c r="C79" s="1" t="s">
        <v>38</v>
      </c>
      <c r="D79" s="1" t="s">
        <v>17</v>
      </c>
      <c r="E79" s="1" t="s">
        <v>19</v>
      </c>
      <c r="F79" s="2" t="s">
        <v>75</v>
      </c>
      <c r="G79" s="1" t="s">
        <v>77</v>
      </c>
      <c r="H79" s="1" t="s">
        <v>21</v>
      </c>
      <c r="I79" s="1" t="s">
        <v>118</v>
      </c>
      <c r="J79" s="1" t="s">
        <v>79</v>
      </c>
      <c r="K79" s="1" t="s">
        <v>70</v>
      </c>
      <c r="L79" s="1" t="s">
        <v>25</v>
      </c>
      <c r="M79" s="1" t="s">
        <v>119</v>
      </c>
      <c r="N79" s="3">
        <v>45701</v>
      </c>
      <c r="O79" t="str">
        <f t="shared" si="3"/>
        <v>Diciembre</v>
      </c>
      <c r="P79">
        <f t="shared" si="4"/>
        <v>47</v>
      </c>
      <c r="Q79">
        <f>NETWORKDAYS.INTL(A79, M79, 1, $S$2:S$21)</f>
        <v>6</v>
      </c>
      <c r="R79" t="str">
        <f t="shared" si="5"/>
        <v>Fuera de plazo</v>
      </c>
    </row>
    <row r="80" spans="1:18" x14ac:dyDescent="0.3">
      <c r="A80" s="1" t="s">
        <v>126</v>
      </c>
      <c r="B80" s="1" t="s">
        <v>32</v>
      </c>
      <c r="C80" s="1" t="s">
        <v>64</v>
      </c>
      <c r="D80" s="1" t="s">
        <v>25</v>
      </c>
      <c r="E80" s="1" t="s">
        <v>19</v>
      </c>
      <c r="F80" s="2" t="s">
        <v>58</v>
      </c>
      <c r="G80" s="1" t="s">
        <v>20</v>
      </c>
      <c r="H80" s="1" t="s">
        <v>21</v>
      </c>
      <c r="I80" s="1" t="s">
        <v>35</v>
      </c>
      <c r="J80" s="1" t="s">
        <v>99</v>
      </c>
      <c r="K80" s="1" t="s">
        <v>18</v>
      </c>
      <c r="L80" s="1" t="s">
        <v>127</v>
      </c>
      <c r="M80" s="1" t="s">
        <v>91</v>
      </c>
      <c r="N80" s="3">
        <v>45701</v>
      </c>
      <c r="O80" t="str">
        <f t="shared" si="3"/>
        <v>Diciembre</v>
      </c>
      <c r="P80">
        <f t="shared" si="4"/>
        <v>49</v>
      </c>
      <c r="Q80">
        <f>NETWORKDAYS.INTL(A80, M80, 1, $S$2:S$21)</f>
        <v>35</v>
      </c>
      <c r="R80" t="str">
        <f t="shared" si="5"/>
        <v>Fuera de plazo</v>
      </c>
    </row>
    <row r="81" spans="13:14" x14ac:dyDescent="0.3">
      <c r="M81" s="3"/>
      <c r="N81" s="3"/>
    </row>
  </sheetData>
  <autoFilter ref="A1:R80" xr:uid="{00000000-0001-0000-0000-000000000000}"/>
  <mergeCells count="14">
    <mergeCell ref="K1"/>
    <mergeCell ref="L1"/>
    <mergeCell ref="M1"/>
    <mergeCell ref="N1"/>
    <mergeCell ref="F1"/>
    <mergeCell ref="G1"/>
    <mergeCell ref="H1"/>
    <mergeCell ref="I1"/>
    <mergeCell ref="J1"/>
    <mergeCell ref="A1"/>
    <mergeCell ref="B1"/>
    <mergeCell ref="C1"/>
    <mergeCell ref="D1"/>
    <mergeCell ref="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luis mauricio rojas serna</cp:lastModifiedBy>
  <dcterms:created xsi:type="dcterms:W3CDTF">2025-02-12T20:25:56Z</dcterms:created>
  <dcterms:modified xsi:type="dcterms:W3CDTF">2025-02-14T03:41:16Z</dcterms:modified>
  <cp:category/>
</cp:coreProperties>
</file>