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newgdrive\My Drive\Econ PhD\Work 2023\Quota baskets\belize_basket\belize_data\dataset\"/>
    </mc:Choice>
  </mc:AlternateContent>
  <xr:revisionPtr revIDLastSave="0" documentId="13_ncr:1_{C669F8EC-5C18-4642-A11B-352B1553AA83}" xr6:coauthVersionLast="47" xr6:coauthVersionMax="47" xr10:uidLastSave="{00000000-0000-0000-0000-000000000000}"/>
  <bookViews>
    <workbookView xWindow="1680" yWindow="720" windowWidth="21360" windowHeight="12240" xr2:uid="{08DB3185-034C-4C09-8288-62234A8608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3" i="1" l="1"/>
  <c r="M42" i="1"/>
  <c r="V39" i="1"/>
  <c r="V36" i="1"/>
  <c r="V15" i="1"/>
  <c r="V19" i="1"/>
  <c r="V21" i="1"/>
  <c r="V26" i="1"/>
  <c r="V33" i="1"/>
  <c r="V32" i="1"/>
  <c r="M26" i="1"/>
  <c r="V25" i="1"/>
  <c r="V24" i="1"/>
  <c r="V23" i="1"/>
  <c r="V18" i="1"/>
  <c r="V17" i="1"/>
  <c r="V6" i="1"/>
  <c r="V4" i="1"/>
  <c r="V5" i="1"/>
  <c r="V3" i="1"/>
</calcChain>
</file>

<file path=xl/sharedStrings.xml><?xml version="1.0" encoding="utf-8"?>
<sst xmlns="http://schemas.openxmlformats.org/spreadsheetml/2006/main" count="474" uniqueCount="128">
  <si>
    <t>region</t>
  </si>
  <si>
    <t>sci_name</t>
  </si>
  <si>
    <t>comm_name</t>
  </si>
  <si>
    <t>comm_name_foreign</t>
  </si>
  <si>
    <t>indicator_spe</t>
  </si>
  <si>
    <t>basket</t>
  </si>
  <si>
    <t>group_name</t>
  </si>
  <si>
    <t>priority</t>
  </si>
  <si>
    <t>edf</t>
  </si>
  <si>
    <t>price</t>
  </si>
  <si>
    <t>msy</t>
  </si>
  <si>
    <t>Belize</t>
  </si>
  <si>
    <t>Coryphaena hippurus</t>
  </si>
  <si>
    <t>Dolphinfish</t>
  </si>
  <si>
    <t>Kajikia albida</t>
  </si>
  <si>
    <t>Marlin white</t>
  </si>
  <si>
    <t>special</t>
  </si>
  <si>
    <t>Kajikia audax</t>
  </si>
  <si>
    <t>Marlin stripe</t>
  </si>
  <si>
    <t>Xiphias gladius</t>
  </si>
  <si>
    <t>Swordfish</t>
  </si>
  <si>
    <t>Thunnus albacares</t>
  </si>
  <si>
    <t>Yellowfin tuna</t>
  </si>
  <si>
    <t>Rachycentron canadum</t>
  </si>
  <si>
    <t>Cobia</t>
  </si>
  <si>
    <t>Acanthocybium solandri</t>
  </si>
  <si>
    <t>Wahoo</t>
  </si>
  <si>
    <t>Seriola dumerili</t>
  </si>
  <si>
    <t>Great amberjack</t>
  </si>
  <si>
    <t>pelagic/migratory/gear</t>
  </si>
  <si>
    <t>moderate</t>
  </si>
  <si>
    <t>NA</t>
  </si>
  <si>
    <t>r_fishbase</t>
  </si>
  <si>
    <t>r_cmsy</t>
  </si>
  <si>
    <t>r_used</t>
  </si>
  <si>
    <t>k_cmsy</t>
  </si>
  <si>
    <t>k_regressuib</t>
  </si>
  <si>
    <t>k_used</t>
  </si>
  <si>
    <t>last_catch</t>
  </si>
  <si>
    <t>year</t>
  </si>
  <si>
    <t>msy_source</t>
  </si>
  <si>
    <t>cmsy</t>
  </si>
  <si>
    <t>own</t>
  </si>
  <si>
    <t>price_source</t>
  </si>
  <si>
    <t>average</t>
  </si>
  <si>
    <t>SAU</t>
  </si>
  <si>
    <t>q</t>
  </si>
  <si>
    <t>q_source</t>
  </si>
  <si>
    <t>minimum/4</t>
  </si>
  <si>
    <t>Haemulon plumierii</t>
  </si>
  <si>
    <t>White grunt</t>
  </si>
  <si>
    <t>beach traps</t>
  </si>
  <si>
    <t>Lutjanus griseus</t>
  </si>
  <si>
    <t>Gray snapper</t>
  </si>
  <si>
    <t>Haemulon sciurus</t>
  </si>
  <si>
    <t>Bluestriped grunt</t>
  </si>
  <si>
    <t>Sphyraena barracuda</t>
  </si>
  <si>
    <t>Great barracuda</t>
  </si>
  <si>
    <t>Gerres cinereus</t>
  </si>
  <si>
    <t>Mojarra (yellowfin)</t>
  </si>
  <si>
    <t>Diapterus auratus</t>
  </si>
  <si>
    <t>Mojarra (Pompano)</t>
  </si>
  <si>
    <t>q/r</t>
  </si>
  <si>
    <t>Lutjanus apodus</t>
  </si>
  <si>
    <t>Schoolmaster</t>
  </si>
  <si>
    <t>Lutjanus mahogoni</t>
  </si>
  <si>
    <t>Mangrove/Mahogany snapper</t>
  </si>
  <si>
    <t>Haemulon parra</t>
  </si>
  <si>
    <t>Sailor's choice</t>
  </si>
  <si>
    <t>Haemulon album</t>
  </si>
  <si>
    <t>Margate</t>
  </si>
  <si>
    <t>opportunistic sling</t>
  </si>
  <si>
    <t>Lutjanus vivanus</t>
  </si>
  <si>
    <t>Yellow-eyed snapper</t>
  </si>
  <si>
    <t>deep-slope fishery</t>
  </si>
  <si>
    <t>Lutjanus buccanella</t>
  </si>
  <si>
    <t>Deep water blackgin snapper</t>
  </si>
  <si>
    <t>Lutjanus purpureus</t>
  </si>
  <si>
    <t>Southern red snapper</t>
  </si>
  <si>
    <t>Etelis oculatus</t>
  </si>
  <si>
    <t>Queen snapper</t>
  </si>
  <si>
    <t>Rhomboplites aurorubens</t>
  </si>
  <si>
    <t>Vermillion snapper</t>
  </si>
  <si>
    <t>Hyporthodus mystacinus</t>
  </si>
  <si>
    <t>Misty grouper</t>
  </si>
  <si>
    <t>Lutjanus cyanopterus</t>
  </si>
  <si>
    <t>Cubera snapper</t>
  </si>
  <si>
    <t>Lutjanus jocu</t>
  </si>
  <si>
    <t>Dog snapper</t>
  </si>
  <si>
    <t>forefreed/open/handline</t>
  </si>
  <si>
    <t>low</t>
  </si>
  <si>
    <t>Muguil spp.</t>
  </si>
  <si>
    <t>Mullet</t>
  </si>
  <si>
    <t>bait</t>
  </si>
  <si>
    <t>high</t>
  </si>
  <si>
    <t>Sardinella spp.</t>
  </si>
  <si>
    <t>Sardine</t>
  </si>
  <si>
    <t>Sprattus spp.</t>
  </si>
  <si>
    <t>Sprat</t>
  </si>
  <si>
    <t>Centropomus undecimalis</t>
  </si>
  <si>
    <t>Snook</t>
  </si>
  <si>
    <t>Petenia splendida</t>
  </si>
  <si>
    <t>Bay snook</t>
  </si>
  <si>
    <t>Ictalurus furcatus</t>
  </si>
  <si>
    <t>Black-eyed catfish (baca)</t>
  </si>
  <si>
    <t>Cichlosomas urphthalmus</t>
  </si>
  <si>
    <t>Crana</t>
  </si>
  <si>
    <t>Cichlasoma synspilum</t>
  </si>
  <si>
    <t>Tuba</t>
  </si>
  <si>
    <t>habitats/traps/lines/nets</t>
  </si>
  <si>
    <t>Scomberomorus maculatus</t>
  </si>
  <si>
    <t>Spanish mackerel</t>
  </si>
  <si>
    <t>pelagic/migratory/gear-handline</t>
  </si>
  <si>
    <t>Caranx hippos</t>
  </si>
  <si>
    <t>Crevalle</t>
  </si>
  <si>
    <t>Scomberomorus cavalla</t>
  </si>
  <si>
    <t>King mackerel</t>
  </si>
  <si>
    <t>Scomberomorus regalis</t>
  </si>
  <si>
    <t>Cerro mackerel</t>
  </si>
  <si>
    <t>Mycteroperca bonaci</t>
  </si>
  <si>
    <t>Black grouper</t>
  </si>
  <si>
    <t>large groupers</t>
  </si>
  <si>
    <t>Epinephelus itajara</t>
  </si>
  <si>
    <t>Goliath grouper</t>
  </si>
  <si>
    <t>Mycteroperca tigris</t>
  </si>
  <si>
    <t>Tiger grouper</t>
  </si>
  <si>
    <t>Mycteroperca venenosa</t>
  </si>
  <si>
    <t>Yellowfin grouper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</si>
</sst>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5" borderId="0" xfId="0" applyFill="1"/>
    <xf numFmtId="0" fontId="2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2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3" borderId="0" xfId="0" applyFill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9944D-A632-457E-8222-CE9CE185B041}">
  <dimension ref="A1:X43"/>
  <sheetViews>
    <sheetView tabSelected="1" topLeftCell="C1" workbookViewId="0">
      <pane ySplit="1" topLeftCell="A26" activePane="bottomLeft" state="frozen"/>
      <selection pane="bottomLeft" activeCell="Q42" sqref="Q42:Q43"/>
    </sheetView>
  </sheetViews>
  <sheetFormatPr defaultRowHeight="14.4" x14ac:dyDescent="0.3"/>
  <cols>
    <col min="1" max="1" width="8.88671875" style="4"/>
    <col min="2" max="2" width="20.44140625" style="4" bestFit="1" customWidth="1"/>
    <col min="3" max="3" width="14.5546875" style="4" bestFit="1" customWidth="1"/>
    <col min="4" max="4" width="20.44140625" style="4" hidden="1" customWidth="1"/>
    <col min="5" max="6" width="8.88671875" style="4"/>
    <col min="7" max="7" width="19.44140625" style="4" bestFit="1" customWidth="1"/>
    <col min="8" max="8" width="8.88671875" style="4"/>
    <col min="9" max="9" width="8.77734375" style="4" customWidth="1"/>
    <col min="10" max="16384" width="8.88671875" style="4"/>
  </cols>
  <sheetData>
    <row r="1" spans="1:24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32</v>
      </c>
      <c r="K1" s="2" t="s">
        <v>33</v>
      </c>
      <c r="L1" s="2" t="s">
        <v>34</v>
      </c>
      <c r="M1" s="2" t="s">
        <v>9</v>
      </c>
      <c r="N1" s="2" t="s">
        <v>43</v>
      </c>
      <c r="O1" s="2" t="s">
        <v>35</v>
      </c>
      <c r="P1" s="2" t="s">
        <v>36</v>
      </c>
      <c r="Q1" s="2" t="s">
        <v>37</v>
      </c>
      <c r="R1" s="2" t="s">
        <v>38</v>
      </c>
      <c r="S1" s="3" t="s">
        <v>39</v>
      </c>
      <c r="T1" s="3" t="s">
        <v>10</v>
      </c>
      <c r="U1" s="4" t="s">
        <v>40</v>
      </c>
      <c r="V1" s="4" t="s">
        <v>46</v>
      </c>
      <c r="W1" s="4" t="s">
        <v>47</v>
      </c>
      <c r="X1" s="4" t="s">
        <v>62</v>
      </c>
    </row>
    <row r="2" spans="1:24" x14ac:dyDescent="0.3">
      <c r="A2" s="4" t="s">
        <v>11</v>
      </c>
      <c r="B2" s="4" t="s">
        <v>12</v>
      </c>
      <c r="C2" s="4" t="s">
        <v>13</v>
      </c>
      <c r="E2" s="4">
        <v>1</v>
      </c>
      <c r="F2" s="4">
        <v>1</v>
      </c>
      <c r="G2" s="4" t="s">
        <v>29</v>
      </c>
      <c r="H2" s="4" t="s">
        <v>30</v>
      </c>
      <c r="I2" s="4">
        <v>0</v>
      </c>
      <c r="J2" s="4">
        <v>0.86317902000000002</v>
      </c>
      <c r="K2" s="4">
        <v>0.86809857942875801</v>
      </c>
      <c r="L2" s="4">
        <v>0.86809857942875801</v>
      </c>
      <c r="M2" s="4">
        <v>4816.6810534318302</v>
      </c>
      <c r="N2" s="4" t="s">
        <v>45</v>
      </c>
      <c r="O2" s="4">
        <v>17.2791010272989</v>
      </c>
      <c r="P2" s="4">
        <v>209.01394123186901</v>
      </c>
      <c r="Q2" s="4">
        <v>17.2791010272989</v>
      </c>
      <c r="R2" s="5">
        <v>3.5573316337000001</v>
      </c>
      <c r="S2" s="4">
        <v>1986</v>
      </c>
      <c r="T2" s="4">
        <v>3.7499907639010601</v>
      </c>
      <c r="U2" s="4" t="s">
        <v>41</v>
      </c>
      <c r="V2" s="4">
        <v>0.10025406462302675</v>
      </c>
      <c r="W2" s="4" t="s">
        <v>42</v>
      </c>
    </row>
    <row r="3" spans="1:24" x14ac:dyDescent="0.3">
      <c r="A3" s="4" t="s">
        <v>11</v>
      </c>
      <c r="B3" s="4" t="s">
        <v>14</v>
      </c>
      <c r="C3" s="4" t="s">
        <v>15</v>
      </c>
      <c r="E3" s="4">
        <v>0</v>
      </c>
      <c r="F3" s="4">
        <v>1</v>
      </c>
      <c r="G3" s="4" t="s">
        <v>29</v>
      </c>
      <c r="H3" s="4" t="s">
        <v>30</v>
      </c>
      <c r="I3" s="4">
        <v>0</v>
      </c>
      <c r="J3" s="4">
        <v>0.28890085900000001</v>
      </c>
      <c r="K3" s="4" t="e">
        <v>#N/A</v>
      </c>
      <c r="L3" s="4">
        <v>0.28890085900000001</v>
      </c>
      <c r="M3" s="6">
        <v>3241.4649595855476</v>
      </c>
      <c r="N3" s="6" t="s">
        <v>44</v>
      </c>
      <c r="O3" s="4" t="s">
        <v>31</v>
      </c>
      <c r="P3" s="4">
        <v>822.37317537540002</v>
      </c>
      <c r="Q3" s="4">
        <v>822.37317537540002</v>
      </c>
      <c r="R3" s="6" t="s">
        <v>31</v>
      </c>
      <c r="S3" s="4" t="s">
        <v>16</v>
      </c>
      <c r="T3" s="7">
        <v>59.39607919612768</v>
      </c>
      <c r="U3" s="4" t="s">
        <v>42</v>
      </c>
      <c r="V3" s="4">
        <f>$V$7/4</f>
        <v>9.2808064251593148E-4</v>
      </c>
      <c r="W3" s="4" t="s">
        <v>48</v>
      </c>
    </row>
    <row r="4" spans="1:24" x14ac:dyDescent="0.3">
      <c r="A4" s="4" t="s">
        <v>11</v>
      </c>
      <c r="B4" s="4" t="s">
        <v>17</v>
      </c>
      <c r="C4" s="4" t="s">
        <v>18</v>
      </c>
      <c r="E4" s="4">
        <v>0</v>
      </c>
      <c r="F4" s="4">
        <v>1</v>
      </c>
      <c r="G4" s="4" t="s">
        <v>29</v>
      </c>
      <c r="H4" s="4" t="s">
        <v>30</v>
      </c>
      <c r="I4" s="4">
        <v>0</v>
      </c>
      <c r="J4" s="4">
        <v>0.244429707</v>
      </c>
      <c r="K4" s="4" t="e">
        <v>#N/A</v>
      </c>
      <c r="L4" s="4">
        <v>0.244429707</v>
      </c>
      <c r="M4" s="6">
        <v>3241.4649595855476</v>
      </c>
      <c r="N4" s="6" t="s">
        <v>44</v>
      </c>
      <c r="O4" s="4" t="s">
        <v>31</v>
      </c>
      <c r="P4" s="4">
        <v>914.40063642259202</v>
      </c>
      <c r="Q4" s="4">
        <v>914.40063642259202</v>
      </c>
      <c r="R4" s="6" t="s">
        <v>31</v>
      </c>
      <c r="S4" s="4" t="s">
        <v>16</v>
      </c>
      <c r="T4" s="7">
        <v>55.876669910346919</v>
      </c>
      <c r="U4" s="4" t="s">
        <v>42</v>
      </c>
      <c r="V4" s="4">
        <f t="shared" ref="V4:V5" si="0">$V$7/4</f>
        <v>9.2808064251593148E-4</v>
      </c>
      <c r="W4" s="4" t="s">
        <v>48</v>
      </c>
    </row>
    <row r="5" spans="1:24" x14ac:dyDescent="0.3">
      <c r="A5" s="4" t="s">
        <v>11</v>
      </c>
      <c r="B5" s="4" t="s">
        <v>19</v>
      </c>
      <c r="C5" s="4" t="s">
        <v>20</v>
      </c>
      <c r="E5" s="4">
        <v>0</v>
      </c>
      <c r="F5" s="4">
        <v>1</v>
      </c>
      <c r="G5" s="4" t="s">
        <v>29</v>
      </c>
      <c r="H5" s="4" t="s">
        <v>30</v>
      </c>
      <c r="I5" s="4">
        <v>0</v>
      </c>
      <c r="J5" s="4">
        <v>0.23477341099999999</v>
      </c>
      <c r="K5" s="4" t="e">
        <v>#N/A</v>
      </c>
      <c r="L5" s="4">
        <v>0.23477341099999999</v>
      </c>
      <c r="M5" s="6">
        <v>3241.4649595855476</v>
      </c>
      <c r="N5" s="6" t="s">
        <v>44</v>
      </c>
      <c r="O5" s="4" t="s">
        <v>31</v>
      </c>
      <c r="P5" s="4">
        <v>935.70609579978395</v>
      </c>
      <c r="Q5" s="4">
        <v>935.70609579978395</v>
      </c>
      <c r="R5" s="6" t="s">
        <v>31</v>
      </c>
      <c r="S5" s="4" t="s">
        <v>16</v>
      </c>
      <c r="T5" s="7">
        <v>54.919727951102011</v>
      </c>
      <c r="U5" s="4" t="s">
        <v>42</v>
      </c>
      <c r="V5" s="4">
        <f t="shared" si="0"/>
        <v>9.2808064251593148E-4</v>
      </c>
      <c r="W5" s="4" t="s">
        <v>48</v>
      </c>
    </row>
    <row r="6" spans="1:24" x14ac:dyDescent="0.3">
      <c r="A6" s="4" t="s">
        <v>11</v>
      </c>
      <c r="B6" s="4" t="s">
        <v>21</v>
      </c>
      <c r="C6" s="4" t="s">
        <v>22</v>
      </c>
      <c r="E6" s="4">
        <v>0</v>
      </c>
      <c r="F6" s="4">
        <v>1</v>
      </c>
      <c r="G6" s="4" t="s">
        <v>29</v>
      </c>
      <c r="H6" s="4" t="s">
        <v>30</v>
      </c>
      <c r="I6" s="4">
        <v>0</v>
      </c>
      <c r="J6" s="4">
        <v>0.41051574899999999</v>
      </c>
      <c r="K6" s="4" t="e">
        <v>#N/A</v>
      </c>
      <c r="L6" s="4">
        <v>0.41051574899999999</v>
      </c>
      <c r="M6" s="6">
        <v>3241.4649595855476</v>
      </c>
      <c r="N6" s="6" t="s">
        <v>44</v>
      </c>
      <c r="O6" s="4" t="s">
        <v>31</v>
      </c>
      <c r="P6" s="4">
        <v>615.30195780081397</v>
      </c>
      <c r="Q6" s="4">
        <v>615.30195780081397</v>
      </c>
      <c r="R6" s="6" t="s">
        <v>31</v>
      </c>
      <c r="S6" s="4" t="s">
        <v>16</v>
      </c>
      <c r="T6" s="7">
        <v>63.147786016941879</v>
      </c>
      <c r="U6" s="4" t="s">
        <v>42</v>
      </c>
      <c r="V6" s="4">
        <f>$V$7/4</f>
        <v>9.2808064251593148E-4</v>
      </c>
      <c r="W6" s="4" t="s">
        <v>48</v>
      </c>
    </row>
    <row r="7" spans="1:24" x14ac:dyDescent="0.3">
      <c r="A7" s="4" t="s">
        <v>11</v>
      </c>
      <c r="B7" s="4" t="s">
        <v>23</v>
      </c>
      <c r="C7" s="4" t="s">
        <v>24</v>
      </c>
      <c r="E7" s="4">
        <v>0</v>
      </c>
      <c r="F7" s="4">
        <v>1</v>
      </c>
      <c r="G7" s="4" t="s">
        <v>29</v>
      </c>
      <c r="H7" s="4" t="s">
        <v>30</v>
      </c>
      <c r="I7" s="4">
        <v>0</v>
      </c>
      <c r="J7" s="4">
        <v>0.45421468100000001</v>
      </c>
      <c r="K7" s="4">
        <v>0.45903675310638198</v>
      </c>
      <c r="L7" s="4">
        <v>0.45903675310638198</v>
      </c>
      <c r="M7" s="4">
        <v>1567.74646912151</v>
      </c>
      <c r="N7" s="4" t="s">
        <v>45</v>
      </c>
      <c r="O7" s="4">
        <v>238.34184130351599</v>
      </c>
      <c r="P7" s="4">
        <v>554.39672281765002</v>
      </c>
      <c r="Q7" s="4">
        <v>238.34184130351599</v>
      </c>
      <c r="R7" s="4">
        <v>1.8169677422000001</v>
      </c>
      <c r="S7" s="4">
        <v>2019</v>
      </c>
      <c r="T7" s="4">
        <v>27.3519162403406</v>
      </c>
      <c r="U7" s="4" t="s">
        <v>41</v>
      </c>
      <c r="V7" s="4">
        <v>3.7123225700637259E-3</v>
      </c>
      <c r="W7" s="4" t="s">
        <v>42</v>
      </c>
    </row>
    <row r="8" spans="1:24" x14ac:dyDescent="0.3">
      <c r="A8" s="4" t="s">
        <v>11</v>
      </c>
      <c r="B8" s="4" t="s">
        <v>25</v>
      </c>
      <c r="C8" s="4" t="s">
        <v>26</v>
      </c>
      <c r="E8" s="4">
        <v>0</v>
      </c>
      <c r="F8" s="4">
        <v>1</v>
      </c>
      <c r="G8" s="4" t="s">
        <v>29</v>
      </c>
      <c r="H8" s="4" t="s">
        <v>30</v>
      </c>
      <c r="I8" s="4">
        <v>0</v>
      </c>
      <c r="J8" s="4">
        <v>0.50627114100000004</v>
      </c>
      <c r="K8" s="4">
        <v>0.51132494023526698</v>
      </c>
      <c r="L8" s="4">
        <v>0.51132494023526698</v>
      </c>
      <c r="M8" s="4">
        <v>4714.2740678668197</v>
      </c>
      <c r="N8" s="4" t="s">
        <v>45</v>
      </c>
      <c r="O8" s="4">
        <v>81.625355763930997</v>
      </c>
      <c r="P8" s="4">
        <v>489.66094238705199</v>
      </c>
      <c r="Q8" s="4">
        <v>81.625355763930997</v>
      </c>
      <c r="R8" s="8">
        <v>36</v>
      </c>
      <c r="S8" s="4">
        <v>1991</v>
      </c>
      <c r="T8" s="4">
        <v>10.4342700394186</v>
      </c>
      <c r="U8" s="4" t="s">
        <v>41</v>
      </c>
      <c r="V8" s="4">
        <v>0.2147712735740461</v>
      </c>
      <c r="W8" s="4" t="s">
        <v>42</v>
      </c>
    </row>
    <row r="9" spans="1:24" x14ac:dyDescent="0.3">
      <c r="A9" s="4" t="s">
        <v>11</v>
      </c>
      <c r="B9" s="4" t="s">
        <v>27</v>
      </c>
      <c r="C9" s="4" t="s">
        <v>28</v>
      </c>
      <c r="E9" s="4">
        <v>0</v>
      </c>
      <c r="F9" s="4">
        <v>1</v>
      </c>
      <c r="G9" s="4" t="s">
        <v>29</v>
      </c>
      <c r="H9" s="4" t="s">
        <v>30</v>
      </c>
      <c r="I9" s="4">
        <v>0</v>
      </c>
      <c r="J9" s="4">
        <v>0.43441976999999998</v>
      </c>
      <c r="K9" s="4">
        <v>0.43938687049865899</v>
      </c>
      <c r="L9" s="4">
        <v>0.43938687049865899</v>
      </c>
      <c r="M9" s="4">
        <v>1867.1582479220299</v>
      </c>
      <c r="N9" s="4" t="s">
        <v>45</v>
      </c>
      <c r="O9" s="4">
        <v>272.70104731884101</v>
      </c>
      <c r="P9" s="4">
        <v>581.20074986932798</v>
      </c>
      <c r="Q9" s="4">
        <v>272.70104731884101</v>
      </c>
      <c r="R9" s="4">
        <v>33.8493573226</v>
      </c>
      <c r="S9" s="4">
        <v>2019</v>
      </c>
      <c r="T9" s="4">
        <v>29.955314940783101</v>
      </c>
      <c r="U9" s="4" t="s">
        <v>41</v>
      </c>
      <c r="V9" s="4">
        <v>6.0445280933214288E-2</v>
      </c>
      <c r="W9" s="4" t="s">
        <v>42</v>
      </c>
    </row>
    <row r="10" spans="1:24" x14ac:dyDescent="0.3">
      <c r="A10" s="4" t="s">
        <v>11</v>
      </c>
      <c r="B10" s="4" t="s">
        <v>49</v>
      </c>
      <c r="C10" s="4" t="s">
        <v>50</v>
      </c>
      <c r="E10" s="4">
        <v>0</v>
      </c>
      <c r="F10" s="4">
        <v>2</v>
      </c>
      <c r="G10" s="4" t="s">
        <v>51</v>
      </c>
      <c r="H10" s="4" t="s">
        <v>30</v>
      </c>
      <c r="I10" s="4">
        <v>0</v>
      </c>
      <c r="J10" s="4">
        <v>0.65893354199999998</v>
      </c>
      <c r="K10" s="4">
        <v>0.66381618343965199</v>
      </c>
      <c r="L10" s="4">
        <v>0.66381618343965199</v>
      </c>
      <c r="M10" s="4">
        <v>1867.15824792185</v>
      </c>
      <c r="N10" s="4" t="s">
        <v>45</v>
      </c>
      <c r="O10" s="4">
        <v>373.48832797798701</v>
      </c>
      <c r="P10" s="4">
        <v>340.214458318543</v>
      </c>
      <c r="Q10" s="4">
        <v>373.48832797798701</v>
      </c>
      <c r="R10" s="4">
        <v>63.517143902900003</v>
      </c>
      <c r="S10" s="4">
        <v>2019</v>
      </c>
      <c r="T10" s="4">
        <v>61.981899109400899</v>
      </c>
      <c r="U10" s="4" t="s">
        <v>41</v>
      </c>
      <c r="V10" s="4">
        <v>9.0232894595177179E-2</v>
      </c>
      <c r="W10" s="4" t="s">
        <v>42</v>
      </c>
    </row>
    <row r="11" spans="1:24" x14ac:dyDescent="0.3">
      <c r="A11" s="4" t="s">
        <v>11</v>
      </c>
      <c r="B11" s="4" t="s">
        <v>52</v>
      </c>
      <c r="C11" s="4" t="s">
        <v>53</v>
      </c>
      <c r="E11" s="4">
        <v>0</v>
      </c>
      <c r="F11" s="4">
        <v>2</v>
      </c>
      <c r="G11" s="4" t="s">
        <v>51</v>
      </c>
      <c r="H11" s="4" t="s">
        <v>30</v>
      </c>
      <c r="I11" s="4">
        <v>0</v>
      </c>
      <c r="J11" s="4">
        <v>0.211600654</v>
      </c>
      <c r="K11" s="4">
        <v>0.21648154016535401</v>
      </c>
      <c r="L11" s="4">
        <v>0.21648154016535401</v>
      </c>
      <c r="M11" s="6">
        <v>1796.8681196640566</v>
      </c>
      <c r="N11" s="4" t="s">
        <v>44</v>
      </c>
      <c r="O11" s="4">
        <v>786.58639386571303</v>
      </c>
      <c r="P11" s="4">
        <v>988.88109595923197</v>
      </c>
      <c r="Q11" s="4">
        <v>786.58639386571303</v>
      </c>
      <c r="R11" s="4">
        <v>67.530036659800004</v>
      </c>
      <c r="S11" s="4">
        <v>2019</v>
      </c>
      <c r="T11" s="4">
        <v>42.570358504290297</v>
      </c>
      <c r="U11" s="4" t="s">
        <v>41</v>
      </c>
      <c r="V11" s="4">
        <v>1.1330203294725295E-2</v>
      </c>
      <c r="W11" s="4" t="s">
        <v>42</v>
      </c>
    </row>
    <row r="12" spans="1:24" x14ac:dyDescent="0.3">
      <c r="A12" s="4" t="s">
        <v>11</v>
      </c>
      <c r="B12" s="4" t="s">
        <v>54</v>
      </c>
      <c r="C12" s="4" t="s">
        <v>55</v>
      </c>
      <c r="E12" s="4">
        <v>0</v>
      </c>
      <c r="F12" s="4">
        <v>2</v>
      </c>
      <c r="G12" s="4" t="s">
        <v>51</v>
      </c>
      <c r="H12" s="4" t="s">
        <v>30</v>
      </c>
      <c r="I12" s="4">
        <v>0</v>
      </c>
      <c r="J12" s="4">
        <v>0.73248843900000005</v>
      </c>
      <c r="K12" s="4">
        <v>0.49041662207590597</v>
      </c>
      <c r="L12" s="4">
        <v>0.49041662207590597</v>
      </c>
      <c r="M12" s="6">
        <v>1796.8681196640566</v>
      </c>
      <c r="N12" s="4" t="s">
        <v>44</v>
      </c>
      <c r="O12" s="4">
        <v>971.35923477117103</v>
      </c>
      <c r="P12" s="4">
        <v>285.46796877560399</v>
      </c>
      <c r="Q12" s="4">
        <v>971.35923477117103</v>
      </c>
      <c r="R12" s="4">
        <v>26.174333749900001</v>
      </c>
      <c r="S12" s="4">
        <v>2019</v>
      </c>
      <c r="T12" s="4">
        <v>119.092678684679</v>
      </c>
      <c r="U12" s="4" t="s">
        <v>41</v>
      </c>
      <c r="V12" s="4">
        <v>1.4297059494230293E-2</v>
      </c>
      <c r="W12" s="4" t="s">
        <v>42</v>
      </c>
    </row>
    <row r="13" spans="1:24" x14ac:dyDescent="0.3">
      <c r="A13" s="4" t="s">
        <v>11</v>
      </c>
      <c r="B13" s="4" t="s">
        <v>56</v>
      </c>
      <c r="C13" s="4" t="s">
        <v>57</v>
      </c>
      <c r="E13" s="4">
        <v>0</v>
      </c>
      <c r="F13" s="4">
        <v>2</v>
      </c>
      <c r="G13" s="4" t="s">
        <v>51</v>
      </c>
      <c r="H13" s="4" t="s">
        <v>30</v>
      </c>
      <c r="I13" s="4">
        <v>0</v>
      </c>
      <c r="J13" s="4">
        <v>0.16706622900000001</v>
      </c>
      <c r="K13" s="4">
        <v>0.17182994209733499</v>
      </c>
      <c r="L13" s="4">
        <v>0.17182994209733499</v>
      </c>
      <c r="M13" s="4">
        <v>2381.0627332191302</v>
      </c>
      <c r="N13" s="4" t="s">
        <v>45</v>
      </c>
      <c r="O13" s="4">
        <v>3162.35225991882</v>
      </c>
      <c r="P13" s="4">
        <v>1099.70754052351</v>
      </c>
      <c r="Q13" s="4">
        <v>3162.35225991882</v>
      </c>
      <c r="R13" s="4">
        <v>74.343294773699995</v>
      </c>
      <c r="S13" s="4">
        <v>2019</v>
      </c>
      <c r="T13" s="4">
        <v>135.846701428307</v>
      </c>
      <c r="U13" s="4" t="s">
        <v>41</v>
      </c>
      <c r="V13" s="4">
        <v>5.0147159311200784E-2</v>
      </c>
      <c r="W13" s="4" t="s">
        <v>42</v>
      </c>
    </row>
    <row r="14" spans="1:24" x14ac:dyDescent="0.3">
      <c r="A14" s="4" t="s">
        <v>11</v>
      </c>
      <c r="B14" s="4" t="s">
        <v>58</v>
      </c>
      <c r="C14" s="4" t="s">
        <v>59</v>
      </c>
      <c r="E14" s="4">
        <v>1</v>
      </c>
      <c r="F14" s="4">
        <v>2</v>
      </c>
      <c r="G14" s="4" t="s">
        <v>51</v>
      </c>
      <c r="H14" s="4" t="s">
        <v>30</v>
      </c>
      <c r="I14" s="4">
        <v>0</v>
      </c>
      <c r="J14" s="4">
        <v>1.172568236</v>
      </c>
      <c r="K14" s="4">
        <v>1.1775664753916699</v>
      </c>
      <c r="L14" s="4">
        <v>1.1775664753916699</v>
      </c>
      <c r="M14" s="4">
        <v>1142.3833778511901</v>
      </c>
      <c r="N14" s="4" t="s">
        <v>45</v>
      </c>
      <c r="O14" s="4">
        <v>297.12485923788</v>
      </c>
      <c r="P14" s="4">
        <v>99.926238528695293</v>
      </c>
      <c r="Q14" s="4">
        <v>297.12485923788</v>
      </c>
      <c r="R14" s="4">
        <v>112.10537261729999</v>
      </c>
      <c r="S14" s="4">
        <v>2019</v>
      </c>
      <c r="T14" s="4">
        <v>87.471068310999101</v>
      </c>
      <c r="U14" s="4" t="s">
        <v>41</v>
      </c>
      <c r="V14" s="4">
        <v>0.20018816538803569</v>
      </c>
      <c r="W14" s="4" t="s">
        <v>42</v>
      </c>
    </row>
    <row r="15" spans="1:24" x14ac:dyDescent="0.3">
      <c r="A15" s="4" t="s">
        <v>11</v>
      </c>
      <c r="B15" s="4" t="s">
        <v>60</v>
      </c>
      <c r="C15" s="4" t="s">
        <v>61</v>
      </c>
      <c r="E15" s="4">
        <v>0</v>
      </c>
      <c r="F15" s="4">
        <v>2</v>
      </c>
      <c r="G15" s="4" t="s">
        <v>51</v>
      </c>
      <c r="H15" s="4" t="s">
        <v>30</v>
      </c>
      <c r="I15" s="4">
        <v>0</v>
      </c>
      <c r="J15" s="4">
        <v>1.6172663460000001</v>
      </c>
      <c r="K15" s="4" t="e">
        <v>#N/A</v>
      </c>
      <c r="L15" s="4">
        <v>1.6172663460000001</v>
      </c>
      <c r="M15" s="6">
        <v>1796.8681196640566</v>
      </c>
      <c r="N15" s="4" t="s">
        <v>44</v>
      </c>
      <c r="O15" s="4" t="s">
        <v>31</v>
      </c>
      <c r="P15" s="4">
        <v>34.5953391794624</v>
      </c>
      <c r="Q15" s="4">
        <v>34.5953391794624</v>
      </c>
      <c r="R15" s="8" t="s">
        <v>31</v>
      </c>
      <c r="S15" s="4" t="s">
        <v>16</v>
      </c>
      <c r="T15" s="7">
        <v>13.98746944584995</v>
      </c>
      <c r="U15" s="4" t="s">
        <v>42</v>
      </c>
      <c r="V15" s="4">
        <f>MIN(V10:V14)/4</f>
        <v>2.8325508236813238E-3</v>
      </c>
      <c r="W15" s="4" t="s">
        <v>48</v>
      </c>
    </row>
    <row r="16" spans="1:24" x14ac:dyDescent="0.3">
      <c r="A16" s="4" t="s">
        <v>11</v>
      </c>
      <c r="B16" s="4" t="s">
        <v>63</v>
      </c>
      <c r="C16" s="4" t="s">
        <v>64</v>
      </c>
      <c r="E16" s="4">
        <v>1</v>
      </c>
      <c r="F16" s="4">
        <v>3</v>
      </c>
      <c r="G16" s="4" t="s">
        <v>71</v>
      </c>
      <c r="H16" s="4" t="s">
        <v>30</v>
      </c>
      <c r="I16" s="4">
        <v>0</v>
      </c>
      <c r="J16" s="4">
        <v>0.43555801399999999</v>
      </c>
      <c r="K16" s="4">
        <v>0.44054177618426199</v>
      </c>
      <c r="L16" s="4">
        <v>0.44054177618426199</v>
      </c>
      <c r="M16" s="4">
        <v>1867.15824792187</v>
      </c>
      <c r="N16" s="4" t="s">
        <v>45</v>
      </c>
      <c r="O16" s="4">
        <v>321.90848125249198</v>
      </c>
      <c r="P16" s="4">
        <v>579.62493621098304</v>
      </c>
      <c r="Q16" s="4">
        <v>321.90848125249198</v>
      </c>
      <c r="R16" s="4">
        <v>39.648616016200002</v>
      </c>
      <c r="S16" s="4">
        <v>2019</v>
      </c>
      <c r="T16" s="4">
        <v>35.453533524937697</v>
      </c>
      <c r="U16" s="4" t="s">
        <v>41</v>
      </c>
      <c r="V16" s="4">
        <v>7.0801100028928574E-2</v>
      </c>
      <c r="W16" s="4" t="s">
        <v>42</v>
      </c>
    </row>
    <row r="17" spans="1:23" x14ac:dyDescent="0.3">
      <c r="A17" s="4" t="s">
        <v>11</v>
      </c>
      <c r="B17" s="4" t="s">
        <v>65</v>
      </c>
      <c r="C17" s="4" t="s">
        <v>66</v>
      </c>
      <c r="E17" s="4">
        <v>0</v>
      </c>
      <c r="F17" s="4">
        <v>3</v>
      </c>
      <c r="G17" s="4" t="s">
        <v>71</v>
      </c>
      <c r="H17" s="4" t="s">
        <v>30</v>
      </c>
      <c r="I17" s="4">
        <v>0</v>
      </c>
      <c r="J17" s="4">
        <v>0.29512010300000002</v>
      </c>
      <c r="K17" s="4" t="s">
        <v>31</v>
      </c>
      <c r="L17" s="4">
        <v>0.29512010300000002</v>
      </c>
      <c r="M17" s="7">
        <v>1867.15824792187</v>
      </c>
      <c r="N17" s="4" t="s">
        <v>44</v>
      </c>
      <c r="O17" s="4" t="s">
        <v>31</v>
      </c>
      <c r="P17" s="4">
        <v>810.26379264112995</v>
      </c>
      <c r="Q17" s="4">
        <v>810.26379264112995</v>
      </c>
      <c r="R17" s="7" t="s">
        <v>31</v>
      </c>
      <c r="S17" s="4" t="s">
        <v>16</v>
      </c>
      <c r="T17" s="7">
        <v>59.781283485355232</v>
      </c>
      <c r="U17" s="4" t="s">
        <v>42</v>
      </c>
      <c r="V17" s="4">
        <f>$V$16/4</f>
        <v>1.7700275007232143E-2</v>
      </c>
      <c r="W17" s="4" t="s">
        <v>48</v>
      </c>
    </row>
    <row r="18" spans="1:23" x14ac:dyDescent="0.3">
      <c r="A18" s="4" t="s">
        <v>11</v>
      </c>
      <c r="B18" s="4" t="s">
        <v>67</v>
      </c>
      <c r="C18" s="4" t="s">
        <v>68</v>
      </c>
      <c r="E18" s="4">
        <v>0</v>
      </c>
      <c r="F18" s="4">
        <v>3</v>
      </c>
      <c r="G18" s="4" t="s">
        <v>71</v>
      </c>
      <c r="H18" s="4" t="s">
        <v>30</v>
      </c>
      <c r="I18" s="4">
        <v>0</v>
      </c>
      <c r="J18" s="4">
        <v>0.68962720099999997</v>
      </c>
      <c r="K18" s="4" t="s">
        <v>31</v>
      </c>
      <c r="L18" s="4">
        <v>0.68962720099999997</v>
      </c>
      <c r="M18" s="7">
        <v>1867.15824792187</v>
      </c>
      <c r="N18" s="4" t="s">
        <v>44</v>
      </c>
      <c r="O18" s="4" t="s">
        <v>31</v>
      </c>
      <c r="P18" s="4">
        <v>316.19664807436499</v>
      </c>
      <c r="Q18" s="4">
        <v>316.19664807436499</v>
      </c>
      <c r="R18" s="7" t="s">
        <v>31</v>
      </c>
      <c r="S18" s="4" t="s">
        <v>16</v>
      </c>
      <c r="T18" s="7">
        <v>54.514452344276592</v>
      </c>
      <c r="U18" s="4" t="s">
        <v>42</v>
      </c>
      <c r="V18" s="4">
        <f t="shared" ref="V18" si="1">$V$16/4</f>
        <v>1.7700275007232143E-2</v>
      </c>
      <c r="W18" s="4" t="s">
        <v>48</v>
      </c>
    </row>
    <row r="19" spans="1:23" x14ac:dyDescent="0.3">
      <c r="A19" s="4" t="s">
        <v>11</v>
      </c>
      <c r="B19" s="4" t="s">
        <v>69</v>
      </c>
      <c r="C19" s="4" t="s">
        <v>70</v>
      </c>
      <c r="E19" s="4">
        <v>0</v>
      </c>
      <c r="F19" s="4">
        <v>3</v>
      </c>
      <c r="G19" s="4" t="s">
        <v>71</v>
      </c>
      <c r="H19" s="4" t="s">
        <v>30</v>
      </c>
      <c r="I19" s="4">
        <v>0</v>
      </c>
      <c r="J19" s="4">
        <v>0.57261423199999995</v>
      </c>
      <c r="K19" s="4" t="s">
        <v>31</v>
      </c>
      <c r="L19" s="4">
        <v>0.57261423199999995</v>
      </c>
      <c r="M19" s="7">
        <v>1867.15824792187</v>
      </c>
      <c r="N19" s="4" t="s">
        <v>44</v>
      </c>
      <c r="O19" s="4" t="s">
        <v>31</v>
      </c>
      <c r="P19" s="4">
        <v>417.99470392715301</v>
      </c>
      <c r="Q19" s="4">
        <v>417.99470392715301</v>
      </c>
      <c r="R19" s="7" t="s">
        <v>31</v>
      </c>
      <c r="S19" s="4" t="s">
        <v>16</v>
      </c>
      <c r="T19" s="7">
        <v>59.83742909232852</v>
      </c>
      <c r="U19" s="4" t="s">
        <v>42</v>
      </c>
      <c r="V19" s="4">
        <f>$V$16/4</f>
        <v>1.7700275007232143E-2</v>
      </c>
      <c r="W19" s="4" t="s">
        <v>48</v>
      </c>
    </row>
    <row r="20" spans="1:23" x14ac:dyDescent="0.3">
      <c r="A20" s="4" t="s">
        <v>11</v>
      </c>
      <c r="B20" s="4" t="s">
        <v>72</v>
      </c>
      <c r="C20" s="4" t="s">
        <v>73</v>
      </c>
      <c r="E20" s="4">
        <v>0</v>
      </c>
      <c r="F20" s="4">
        <v>4</v>
      </c>
      <c r="G20" s="4" t="s">
        <v>74</v>
      </c>
      <c r="H20" s="4" t="s">
        <v>30</v>
      </c>
      <c r="I20" s="4">
        <v>0</v>
      </c>
      <c r="J20" s="4">
        <v>0.22386824599999999</v>
      </c>
      <c r="K20" s="4">
        <v>0.22860720732787199</v>
      </c>
      <c r="L20" s="4">
        <v>0.22860720732787199</v>
      </c>
      <c r="M20" s="4">
        <v>546.78784067027004</v>
      </c>
      <c r="N20" s="4" t="s">
        <v>45</v>
      </c>
      <c r="O20" s="4">
        <v>877.01700217311304</v>
      </c>
      <c r="P20" s="4">
        <v>960.36450225864405</v>
      </c>
      <c r="Q20" s="4">
        <v>877.01700217311304</v>
      </c>
      <c r="R20" s="4">
        <v>73.497973338799994</v>
      </c>
      <c r="S20" s="4">
        <v>2019</v>
      </c>
      <c r="T20" s="4">
        <v>50.123101911464602</v>
      </c>
      <c r="U20" s="4" t="s">
        <v>41</v>
      </c>
      <c r="V20" s="4">
        <v>0.13124638096214283</v>
      </c>
      <c r="W20" s="4" t="s">
        <v>42</v>
      </c>
    </row>
    <row r="21" spans="1:23" x14ac:dyDescent="0.3">
      <c r="A21" s="4" t="s">
        <v>11</v>
      </c>
      <c r="B21" s="4" t="s">
        <v>75</v>
      </c>
      <c r="C21" s="4" t="s">
        <v>76</v>
      </c>
      <c r="E21" s="4">
        <v>0</v>
      </c>
      <c r="F21" s="4">
        <v>4</v>
      </c>
      <c r="G21" s="4" t="s">
        <v>74</v>
      </c>
      <c r="H21" s="4" t="s">
        <v>30</v>
      </c>
      <c r="I21" s="4">
        <v>0</v>
      </c>
      <c r="J21" s="4">
        <v>0.64545914999999998</v>
      </c>
      <c r="K21" s="4" t="e">
        <v>#N/A</v>
      </c>
      <c r="L21" s="4">
        <v>0.64545914999999998</v>
      </c>
      <c r="M21" s="7">
        <v>1480.2999002727402</v>
      </c>
      <c r="N21" s="4" t="s">
        <v>44</v>
      </c>
      <c r="O21" s="4" t="s">
        <v>31</v>
      </c>
      <c r="P21" s="4">
        <v>351.32646332672698</v>
      </c>
      <c r="Q21" s="4">
        <v>351.32646332672698</v>
      </c>
      <c r="R21" s="4" t="s">
        <v>31</v>
      </c>
      <c r="S21" s="4" t="s">
        <v>16</v>
      </c>
      <c r="T21" s="7">
        <v>56.691720097843842</v>
      </c>
      <c r="U21" s="4" t="s">
        <v>42</v>
      </c>
      <c r="V21" s="4">
        <f>$V$20/4</f>
        <v>3.2811595240535708E-2</v>
      </c>
      <c r="W21" s="4" t="s">
        <v>48</v>
      </c>
    </row>
    <row r="22" spans="1:23" x14ac:dyDescent="0.3">
      <c r="A22" s="4" t="s">
        <v>11</v>
      </c>
      <c r="B22" s="4" t="s">
        <v>77</v>
      </c>
      <c r="C22" s="4" t="s">
        <v>78</v>
      </c>
      <c r="E22" s="4">
        <v>1</v>
      </c>
      <c r="F22" s="4">
        <v>4</v>
      </c>
      <c r="G22" s="4" t="s">
        <v>74</v>
      </c>
      <c r="H22" s="4" t="s">
        <v>30</v>
      </c>
      <c r="I22" s="4">
        <v>0</v>
      </c>
      <c r="J22" s="4">
        <v>0.25415494700000002</v>
      </c>
      <c r="K22" s="4">
        <v>0.28866166096675</v>
      </c>
      <c r="L22" s="4">
        <v>0.28866166096675</v>
      </c>
      <c r="M22" s="4">
        <v>2413.8119598752101</v>
      </c>
      <c r="N22" s="4" t="s">
        <v>45</v>
      </c>
      <c r="O22" s="4">
        <v>1522.2418673550301</v>
      </c>
      <c r="P22" s="4">
        <v>893.43335379198197</v>
      </c>
      <c r="Q22" s="4">
        <v>1522.2418673550301</v>
      </c>
      <c r="R22" s="4">
        <v>99</v>
      </c>
      <c r="S22" s="4">
        <v>1991</v>
      </c>
      <c r="T22" s="4">
        <v>109.85321645595801</v>
      </c>
      <c r="U22" s="4" t="s">
        <v>41</v>
      </c>
      <c r="V22" s="4">
        <v>0.31117817734275682</v>
      </c>
      <c r="W22" s="4" t="s">
        <v>42</v>
      </c>
    </row>
    <row r="23" spans="1:23" x14ac:dyDescent="0.3">
      <c r="A23" s="4" t="s">
        <v>11</v>
      </c>
      <c r="B23" s="4" t="s">
        <v>79</v>
      </c>
      <c r="C23" s="4" t="s">
        <v>80</v>
      </c>
      <c r="E23" s="4">
        <v>0</v>
      </c>
      <c r="F23" s="4">
        <v>4</v>
      </c>
      <c r="G23" s="4" t="s">
        <v>74</v>
      </c>
      <c r="H23" s="4" t="s">
        <v>30</v>
      </c>
      <c r="I23" s="4">
        <v>0</v>
      </c>
      <c r="J23" s="4">
        <v>0.22437899</v>
      </c>
      <c r="K23" s="4" t="e">
        <v>#N/A</v>
      </c>
      <c r="L23" s="4">
        <v>0.22437899</v>
      </c>
      <c r="M23" s="7">
        <v>1480.2999002727402</v>
      </c>
      <c r="N23" s="4" t="s">
        <v>44</v>
      </c>
      <c r="O23" s="4" t="s">
        <v>31</v>
      </c>
      <c r="P23" s="4">
        <v>959.19525165271602</v>
      </c>
      <c r="Q23" s="4">
        <v>959.19525165271602</v>
      </c>
      <c r="R23" s="4" t="s">
        <v>31</v>
      </c>
      <c r="S23" s="4" t="s">
        <v>16</v>
      </c>
      <c r="T23" s="7">
        <v>53.805815444658066</v>
      </c>
      <c r="U23" s="4" t="s">
        <v>42</v>
      </c>
      <c r="V23" s="4">
        <f>$V$20/4</f>
        <v>3.2811595240535708E-2</v>
      </c>
      <c r="W23" s="4" t="s">
        <v>48</v>
      </c>
    </row>
    <row r="24" spans="1:23" x14ac:dyDescent="0.3">
      <c r="A24" s="4" t="s">
        <v>11</v>
      </c>
      <c r="B24" s="4" t="s">
        <v>81</v>
      </c>
      <c r="C24" s="4" t="s">
        <v>82</v>
      </c>
      <c r="E24" s="4">
        <v>0</v>
      </c>
      <c r="F24" s="4">
        <v>4</v>
      </c>
      <c r="G24" s="4" t="s">
        <v>74</v>
      </c>
      <c r="H24" s="4" t="s">
        <v>30</v>
      </c>
      <c r="I24" s="4">
        <v>0</v>
      </c>
      <c r="J24" s="4">
        <v>0.47212145599999999</v>
      </c>
      <c r="K24" s="4" t="e">
        <v>#N/A</v>
      </c>
      <c r="L24" s="4">
        <v>0.47212145599999999</v>
      </c>
      <c r="M24" s="7">
        <v>1480.2999002727402</v>
      </c>
      <c r="N24" s="4" t="s">
        <v>44</v>
      </c>
      <c r="O24" s="4" t="s">
        <v>31</v>
      </c>
      <c r="P24" s="4">
        <v>531.21589244564302</v>
      </c>
      <c r="Q24" s="4">
        <v>531.21589244564302</v>
      </c>
      <c r="R24" s="4" t="s">
        <v>31</v>
      </c>
      <c r="S24" s="4" t="s">
        <v>16</v>
      </c>
      <c r="T24" s="7">
        <v>62.699605147944098</v>
      </c>
      <c r="U24" s="4" t="s">
        <v>42</v>
      </c>
      <c r="V24" s="4">
        <f>$V$20/4</f>
        <v>3.2811595240535708E-2</v>
      </c>
      <c r="W24" s="4" t="s">
        <v>48</v>
      </c>
    </row>
    <row r="25" spans="1:23" x14ac:dyDescent="0.3">
      <c r="A25" s="4" t="s">
        <v>11</v>
      </c>
      <c r="B25" s="4" t="s">
        <v>83</v>
      </c>
      <c r="C25" s="4" t="s">
        <v>84</v>
      </c>
      <c r="E25" s="4">
        <v>0</v>
      </c>
      <c r="F25" s="4">
        <v>4</v>
      </c>
      <c r="G25" s="4" t="s">
        <v>74</v>
      </c>
      <c r="H25" s="4" t="s">
        <v>30</v>
      </c>
      <c r="I25" s="4">
        <v>0</v>
      </c>
      <c r="J25" s="4">
        <v>0.27199950000000001</v>
      </c>
      <c r="K25" s="4" t="e">
        <v>#N/A</v>
      </c>
      <c r="L25" s="4">
        <v>0.27199950000000001</v>
      </c>
      <c r="M25" s="7">
        <v>1480.2999002727402</v>
      </c>
      <c r="N25" s="4" t="s">
        <v>44</v>
      </c>
      <c r="O25" s="4" t="s">
        <v>31</v>
      </c>
      <c r="P25" s="4">
        <v>856.20354619510101</v>
      </c>
      <c r="Q25" s="4">
        <v>856.20354619510101</v>
      </c>
      <c r="R25" s="4" t="s">
        <v>31</v>
      </c>
      <c r="S25" s="4" t="s">
        <v>16</v>
      </c>
      <c r="T25" s="7">
        <v>58.221734115823594</v>
      </c>
      <c r="U25" s="4" t="s">
        <v>42</v>
      </c>
      <c r="V25" s="4">
        <f>$V$20/4</f>
        <v>3.2811595240535708E-2</v>
      </c>
      <c r="W25" s="4" t="s">
        <v>48</v>
      </c>
    </row>
    <row r="26" spans="1:23" x14ac:dyDescent="0.3">
      <c r="A26" s="4" t="s">
        <v>11</v>
      </c>
      <c r="B26" t="s">
        <v>85</v>
      </c>
      <c r="C26" t="s">
        <v>86</v>
      </c>
      <c r="D26"/>
      <c r="E26">
        <v>0</v>
      </c>
      <c r="F26">
        <v>5</v>
      </c>
      <c r="G26" t="s">
        <v>89</v>
      </c>
      <c r="H26" t="s">
        <v>90</v>
      </c>
      <c r="I26">
        <v>0</v>
      </c>
      <c r="J26">
        <v>0.29467512299999998</v>
      </c>
      <c r="K26" t="e">
        <v>#N/A</v>
      </c>
      <c r="L26">
        <v>0.29467512299999998</v>
      </c>
      <c r="M26">
        <f>M27</f>
        <v>2174.5977798817598</v>
      </c>
      <c r="N26" s="4" t="s">
        <v>44</v>
      </c>
      <c r="O26" t="s">
        <v>31</v>
      </c>
      <c r="P26">
        <v>811.12425160918599</v>
      </c>
      <c r="Q26">
        <v>811.12425160918599</v>
      </c>
      <c r="R26" s="1" t="s">
        <v>31</v>
      </c>
      <c r="S26" t="s">
        <v>16</v>
      </c>
      <c r="T26">
        <v>59.754534652804956</v>
      </c>
      <c r="U26" s="4" t="s">
        <v>42</v>
      </c>
      <c r="V26" s="4">
        <f>V27/4</f>
        <v>1.7500449684866068E-2</v>
      </c>
      <c r="W26" s="4" t="s">
        <v>48</v>
      </c>
    </row>
    <row r="27" spans="1:23" x14ac:dyDescent="0.3">
      <c r="A27" s="4" t="s">
        <v>11</v>
      </c>
      <c r="B27" t="s">
        <v>87</v>
      </c>
      <c r="C27" t="s">
        <v>88</v>
      </c>
      <c r="D27"/>
      <c r="E27">
        <v>1</v>
      </c>
      <c r="F27">
        <v>5</v>
      </c>
      <c r="G27" t="s">
        <v>89</v>
      </c>
      <c r="H27" t="s">
        <v>90</v>
      </c>
      <c r="I27">
        <v>0</v>
      </c>
      <c r="J27">
        <v>0.23673200599999999</v>
      </c>
      <c r="K27">
        <v>0.241593190097805</v>
      </c>
      <c r="L27">
        <v>0.241593190097805</v>
      </c>
      <c r="M27">
        <v>2174.5977798817598</v>
      </c>
      <c r="N27" s="4" t="s">
        <v>45</v>
      </c>
      <c r="O27">
        <v>755.31260431584496</v>
      </c>
      <c r="P27">
        <v>931.34492810398206</v>
      </c>
      <c r="Q27">
        <v>755.31260431584496</v>
      </c>
      <c r="R27">
        <v>39.201007294099995</v>
      </c>
      <c r="S27">
        <v>2019</v>
      </c>
      <c r="T27">
        <v>45.619595399436299</v>
      </c>
      <c r="U27" s="4" t="s">
        <v>41</v>
      </c>
      <c r="V27" s="4">
        <v>7.0001798739464272E-2</v>
      </c>
      <c r="W27" s="4" t="s">
        <v>42</v>
      </c>
    </row>
    <row r="28" spans="1:23" x14ac:dyDescent="0.3">
      <c r="A28" s="4" t="s">
        <v>11</v>
      </c>
      <c r="B28" s="4" t="s">
        <v>91</v>
      </c>
      <c r="C28" s="4" t="s">
        <v>31</v>
      </c>
      <c r="D28" s="4" t="s">
        <v>92</v>
      </c>
      <c r="E28" s="4">
        <v>0</v>
      </c>
      <c r="F28" s="4">
        <v>6</v>
      </c>
      <c r="G28" s="4" t="s">
        <v>93</v>
      </c>
      <c r="H28" s="4" t="s">
        <v>94</v>
      </c>
      <c r="I28" s="4">
        <v>0</v>
      </c>
      <c r="J28" s="4" t="s">
        <v>31</v>
      </c>
      <c r="K28" s="4" t="s">
        <v>31</v>
      </c>
      <c r="L28" s="4" t="s">
        <v>31</v>
      </c>
      <c r="M28" s="4" t="s">
        <v>31</v>
      </c>
      <c r="N28" s="4" t="s">
        <v>31</v>
      </c>
      <c r="O28" s="4" t="s">
        <v>31</v>
      </c>
      <c r="P28" s="4" t="s">
        <v>31</v>
      </c>
      <c r="Q28" s="4" t="s">
        <v>31</v>
      </c>
      <c r="R28" s="4" t="s">
        <v>31</v>
      </c>
      <c r="S28" s="4" t="s">
        <v>31</v>
      </c>
      <c r="T28" s="4" t="s">
        <v>31</v>
      </c>
      <c r="U28" s="4" t="s">
        <v>31</v>
      </c>
      <c r="V28" s="4" t="s">
        <v>31</v>
      </c>
      <c r="W28" s="4" t="s">
        <v>31</v>
      </c>
    </row>
    <row r="29" spans="1:23" x14ac:dyDescent="0.3">
      <c r="A29" s="4" t="s">
        <v>11</v>
      </c>
      <c r="B29" s="4" t="s">
        <v>95</v>
      </c>
      <c r="C29" s="4" t="s">
        <v>31</v>
      </c>
      <c r="D29" s="4" t="s">
        <v>96</v>
      </c>
      <c r="E29" s="4">
        <v>0</v>
      </c>
      <c r="F29" s="4">
        <v>6</v>
      </c>
      <c r="G29" s="4" t="s">
        <v>93</v>
      </c>
      <c r="H29" s="4" t="s">
        <v>94</v>
      </c>
      <c r="I29" s="4">
        <v>0</v>
      </c>
      <c r="J29" s="4" t="s">
        <v>31</v>
      </c>
      <c r="K29" s="4" t="s">
        <v>31</v>
      </c>
      <c r="L29" s="4" t="s">
        <v>31</v>
      </c>
      <c r="M29" s="4" t="s">
        <v>31</v>
      </c>
      <c r="N29" s="4" t="s">
        <v>31</v>
      </c>
      <c r="O29" s="4" t="s">
        <v>31</v>
      </c>
      <c r="P29" s="4" t="s">
        <v>31</v>
      </c>
      <c r="Q29" s="4" t="s">
        <v>31</v>
      </c>
      <c r="R29" s="4" t="s">
        <v>31</v>
      </c>
      <c r="S29" s="4" t="s">
        <v>31</v>
      </c>
      <c r="T29" s="4" t="s">
        <v>31</v>
      </c>
      <c r="U29" s="4" t="s">
        <v>31</v>
      </c>
      <c r="V29" s="4" t="s">
        <v>31</v>
      </c>
      <c r="W29" s="4" t="s">
        <v>31</v>
      </c>
    </row>
    <row r="30" spans="1:23" x14ac:dyDescent="0.3">
      <c r="A30" s="4" t="s">
        <v>11</v>
      </c>
      <c r="B30" s="4" t="s">
        <v>97</v>
      </c>
      <c r="C30" s="4" t="s">
        <v>31</v>
      </c>
      <c r="D30" s="4" t="s">
        <v>98</v>
      </c>
      <c r="E30" s="4">
        <v>1</v>
      </c>
      <c r="F30" s="4">
        <v>6</v>
      </c>
      <c r="G30" s="4" t="s">
        <v>93</v>
      </c>
      <c r="H30" s="4" t="s">
        <v>94</v>
      </c>
      <c r="I30" s="4">
        <v>0</v>
      </c>
      <c r="J30" s="4" t="s">
        <v>31</v>
      </c>
      <c r="K30" s="4" t="s">
        <v>31</v>
      </c>
      <c r="L30" s="4" t="s">
        <v>31</v>
      </c>
      <c r="M30" s="4" t="s">
        <v>31</v>
      </c>
      <c r="N30" s="4" t="s">
        <v>31</v>
      </c>
      <c r="O30" s="4" t="s">
        <v>31</v>
      </c>
      <c r="P30" s="4" t="s">
        <v>31</v>
      </c>
      <c r="Q30" s="4" t="s">
        <v>31</v>
      </c>
      <c r="R30" s="4" t="s">
        <v>31</v>
      </c>
      <c r="S30" s="4" t="s">
        <v>31</v>
      </c>
      <c r="T30" s="4" t="s">
        <v>31</v>
      </c>
      <c r="U30" s="4" t="s">
        <v>31</v>
      </c>
      <c r="V30" s="4" t="s">
        <v>31</v>
      </c>
      <c r="W30" s="4" t="s">
        <v>31</v>
      </c>
    </row>
    <row r="31" spans="1:23" x14ac:dyDescent="0.3">
      <c r="A31" s="4" t="s">
        <v>11</v>
      </c>
      <c r="B31" t="s">
        <v>99</v>
      </c>
      <c r="C31" t="s">
        <v>100</v>
      </c>
      <c r="D31"/>
      <c r="E31">
        <v>1</v>
      </c>
      <c r="F31">
        <v>7</v>
      </c>
      <c r="G31" t="s">
        <v>109</v>
      </c>
      <c r="H31" t="s">
        <v>30</v>
      </c>
      <c r="I31">
        <v>0</v>
      </c>
      <c r="J31">
        <v>0.70970149000000005</v>
      </c>
      <c r="K31">
        <v>0.71471243928751005</v>
      </c>
      <c r="L31">
        <v>0.71471243928751005</v>
      </c>
      <c r="M31">
        <v>2419.8378311082802</v>
      </c>
      <c r="N31" s="4" t="s">
        <v>45</v>
      </c>
      <c r="O31">
        <v>205.93510506495701</v>
      </c>
      <c r="P31">
        <v>301.413252250634</v>
      </c>
      <c r="Q31">
        <v>205.93510506495701</v>
      </c>
      <c r="R31">
        <v>32.193201514400002</v>
      </c>
      <c r="S31">
        <v>2019</v>
      </c>
      <c r="T31">
        <v>36.796095318976299</v>
      </c>
      <c r="U31" s="4" t="s">
        <v>41</v>
      </c>
      <c r="V31" s="4">
        <v>5.7487859847142858E-2</v>
      </c>
      <c r="W31" s="4" t="s">
        <v>42</v>
      </c>
    </row>
    <row r="32" spans="1:23" x14ac:dyDescent="0.3">
      <c r="A32" s="4" t="s">
        <v>11</v>
      </c>
      <c r="B32" t="s">
        <v>101</v>
      </c>
      <c r="C32" t="s">
        <v>102</v>
      </c>
      <c r="D32"/>
      <c r="E32">
        <v>0</v>
      </c>
      <c r="F32">
        <v>7</v>
      </c>
      <c r="G32" t="s">
        <v>109</v>
      </c>
      <c r="H32" t="s">
        <v>30</v>
      </c>
      <c r="I32">
        <v>0</v>
      </c>
      <c r="J32">
        <v>0.79988775300000003</v>
      </c>
      <c r="K32" t="s">
        <v>31</v>
      </c>
      <c r="L32">
        <v>0.79988775300000003</v>
      </c>
      <c r="M32" s="1">
        <v>2419.8378311082802</v>
      </c>
      <c r="N32" s="4" t="s">
        <v>44</v>
      </c>
      <c r="O32" t="s">
        <v>31</v>
      </c>
      <c r="P32">
        <v>243.074029556733</v>
      </c>
      <c r="Q32">
        <v>243.074029556733</v>
      </c>
      <c r="R32" s="1" t="s">
        <v>31</v>
      </c>
      <c r="S32" t="s">
        <v>16</v>
      </c>
      <c r="T32" s="1">
        <v>48.607984828697688</v>
      </c>
      <c r="U32" s="4" t="s">
        <v>42</v>
      </c>
      <c r="V32" s="4">
        <f>$V$31/4</f>
        <v>1.4371964961785715E-2</v>
      </c>
      <c r="W32" s="4" t="s">
        <v>48</v>
      </c>
    </row>
    <row r="33" spans="1:23" x14ac:dyDescent="0.3">
      <c r="A33" s="4" t="s">
        <v>11</v>
      </c>
      <c r="B33" t="s">
        <v>103</v>
      </c>
      <c r="C33" t="s">
        <v>104</v>
      </c>
      <c r="D33"/>
      <c r="E33">
        <v>0</v>
      </c>
      <c r="F33">
        <v>7</v>
      </c>
      <c r="G33" t="s">
        <v>109</v>
      </c>
      <c r="H33" t="s">
        <v>30</v>
      </c>
      <c r="I33">
        <v>0</v>
      </c>
      <c r="J33">
        <v>0.43739093400000001</v>
      </c>
      <c r="K33" t="s">
        <v>31</v>
      </c>
      <c r="L33">
        <v>0.43739093400000001</v>
      </c>
      <c r="M33" s="1">
        <v>2419.8378311082802</v>
      </c>
      <c r="N33" s="4" t="s">
        <v>44</v>
      </c>
      <c r="O33" t="s">
        <v>31</v>
      </c>
      <c r="P33">
        <v>577.09637016634497</v>
      </c>
      <c r="Q33">
        <v>577.09637016634497</v>
      </c>
      <c r="R33" s="1" t="s">
        <v>31</v>
      </c>
      <c r="S33" t="s">
        <v>16</v>
      </c>
      <c r="T33" s="1">
        <v>63.104180088766839</v>
      </c>
      <c r="U33" s="4" t="s">
        <v>42</v>
      </c>
      <c r="V33" s="4">
        <f>$V$31/4</f>
        <v>1.4371964961785715E-2</v>
      </c>
      <c r="W33" s="4" t="s">
        <v>48</v>
      </c>
    </row>
    <row r="34" spans="1:23" x14ac:dyDescent="0.3">
      <c r="A34" s="4" t="s">
        <v>11</v>
      </c>
      <c r="B34" t="s">
        <v>105</v>
      </c>
      <c r="C34" t="s">
        <v>106</v>
      </c>
      <c r="D34"/>
      <c r="E34">
        <v>0</v>
      </c>
      <c r="F34">
        <v>7</v>
      </c>
      <c r="G34" t="s">
        <v>109</v>
      </c>
      <c r="H34" t="s">
        <v>30</v>
      </c>
      <c r="I34">
        <v>0</v>
      </c>
      <c r="J34" t="s">
        <v>31</v>
      </c>
      <c r="K34" t="s">
        <v>31</v>
      </c>
      <c r="L34" t="s">
        <v>31</v>
      </c>
      <c r="M34" t="s">
        <v>31</v>
      </c>
      <c r="N34" t="s">
        <v>31</v>
      </c>
      <c r="O34" t="s">
        <v>31</v>
      </c>
      <c r="P34" t="s">
        <v>31</v>
      </c>
      <c r="Q34" t="s">
        <v>31</v>
      </c>
      <c r="R34" t="s">
        <v>31</v>
      </c>
      <c r="S34" t="s">
        <v>31</v>
      </c>
      <c r="T34" t="s">
        <v>31</v>
      </c>
      <c r="U34" t="s">
        <v>31</v>
      </c>
      <c r="V34" t="s">
        <v>31</v>
      </c>
      <c r="W34" t="s">
        <v>31</v>
      </c>
    </row>
    <row r="35" spans="1:23" x14ac:dyDescent="0.3">
      <c r="A35" s="4" t="s">
        <v>11</v>
      </c>
      <c r="B35" t="s">
        <v>107</v>
      </c>
      <c r="C35" t="s">
        <v>108</v>
      </c>
      <c r="D35"/>
      <c r="E35">
        <v>0</v>
      </c>
      <c r="F35">
        <v>7</v>
      </c>
      <c r="G35" t="s">
        <v>109</v>
      </c>
      <c r="H35" t="s">
        <v>30</v>
      </c>
      <c r="I35">
        <v>0</v>
      </c>
      <c r="J35" t="s">
        <v>31</v>
      </c>
      <c r="K35" t="s">
        <v>31</v>
      </c>
      <c r="L35" t="s">
        <v>31</v>
      </c>
      <c r="M35" t="s">
        <v>31</v>
      </c>
      <c r="N35" t="s">
        <v>31</v>
      </c>
      <c r="O35" t="s">
        <v>31</v>
      </c>
      <c r="P35" t="s">
        <v>31</v>
      </c>
      <c r="Q35" t="s">
        <v>31</v>
      </c>
      <c r="R35" t="s">
        <v>31</v>
      </c>
      <c r="S35" t="s">
        <v>31</v>
      </c>
      <c r="T35" t="s">
        <v>31</v>
      </c>
      <c r="U35" t="s">
        <v>31</v>
      </c>
      <c r="V35" t="s">
        <v>31</v>
      </c>
      <c r="W35" t="s">
        <v>31</v>
      </c>
    </row>
    <row r="36" spans="1:23" x14ac:dyDescent="0.3">
      <c r="A36" s="4" t="s">
        <v>11</v>
      </c>
      <c r="B36" t="s">
        <v>110</v>
      </c>
      <c r="C36" t="s">
        <v>111</v>
      </c>
      <c r="D36"/>
      <c r="E36">
        <v>0</v>
      </c>
      <c r="F36">
        <v>8</v>
      </c>
      <c r="G36" t="s">
        <v>112</v>
      </c>
      <c r="H36" t="s">
        <v>30</v>
      </c>
      <c r="I36">
        <v>0</v>
      </c>
      <c r="J36">
        <v>0.19741413199999999</v>
      </c>
      <c r="K36" t="s">
        <v>31</v>
      </c>
      <c r="L36">
        <v>0.19741413199999999</v>
      </c>
      <c r="M36">
        <v>981.73024943500945</v>
      </c>
      <c r="N36" s="4" t="s">
        <v>44</v>
      </c>
      <c r="O36" t="s">
        <v>31</v>
      </c>
      <c r="P36">
        <v>1022.91575233141</v>
      </c>
      <c r="Q36">
        <v>1022.91575233141</v>
      </c>
      <c r="R36" s="1" t="s">
        <v>31</v>
      </c>
      <c r="S36" t="s">
        <v>16</v>
      </c>
      <c r="T36" s="1">
        <v>50.484506338908069</v>
      </c>
      <c r="U36" s="4" t="s">
        <v>42</v>
      </c>
      <c r="V36" s="4">
        <f>MIN($V$37:$V$38)/4</f>
        <v>6.9440036157062852E-3</v>
      </c>
      <c r="W36" s="4" t="s">
        <v>48</v>
      </c>
    </row>
    <row r="37" spans="1:23" x14ac:dyDescent="0.3">
      <c r="A37" s="4" t="s">
        <v>11</v>
      </c>
      <c r="B37" t="s">
        <v>113</v>
      </c>
      <c r="C37" t="s">
        <v>114</v>
      </c>
      <c r="D37"/>
      <c r="E37">
        <v>0</v>
      </c>
      <c r="F37">
        <v>8</v>
      </c>
      <c r="G37" t="s">
        <v>112</v>
      </c>
      <c r="H37" t="s">
        <v>30</v>
      </c>
      <c r="I37">
        <v>0</v>
      </c>
      <c r="J37">
        <v>1.0471348899999999</v>
      </c>
      <c r="K37">
        <v>0.47236655274101502</v>
      </c>
      <c r="L37">
        <v>0.47236655274101502</v>
      </c>
      <c r="M37">
        <v>524.841800582529</v>
      </c>
      <c r="N37" s="4" t="s">
        <v>45</v>
      </c>
      <c r="O37">
        <v>2197.8517289798701</v>
      </c>
      <c r="P37">
        <v>134.77697671489801</v>
      </c>
      <c r="Q37">
        <v>2197.8517289798701</v>
      </c>
      <c r="R37">
        <v>72.918221738200003</v>
      </c>
      <c r="S37">
        <v>2019</v>
      </c>
      <c r="T37">
        <v>259.54791116352499</v>
      </c>
      <c r="U37" s="4" t="s">
        <v>41</v>
      </c>
      <c r="V37" s="4">
        <v>0.13021111024678572</v>
      </c>
      <c r="W37" s="4" t="s">
        <v>42</v>
      </c>
    </row>
    <row r="38" spans="1:23" x14ac:dyDescent="0.3">
      <c r="A38" s="4" t="s">
        <v>11</v>
      </c>
      <c r="B38" t="s">
        <v>115</v>
      </c>
      <c r="C38" t="s">
        <v>116</v>
      </c>
      <c r="D38"/>
      <c r="E38">
        <v>1</v>
      </c>
      <c r="F38">
        <v>8</v>
      </c>
      <c r="G38" t="s">
        <v>112</v>
      </c>
      <c r="H38" t="s">
        <v>30</v>
      </c>
      <c r="I38">
        <v>0</v>
      </c>
      <c r="J38">
        <v>0.15648341700000001</v>
      </c>
      <c r="K38">
        <v>0.15645294267495499</v>
      </c>
      <c r="L38">
        <v>0.15645294267495499</v>
      </c>
      <c r="M38">
        <v>1438.6186982874899</v>
      </c>
      <c r="N38" s="4" t="s">
        <v>45</v>
      </c>
      <c r="O38">
        <v>1155.36591464869</v>
      </c>
      <c r="P38">
        <v>1127.82032840477</v>
      </c>
      <c r="Q38">
        <v>1155.36591464869</v>
      </c>
      <c r="R38">
        <v>17.568619661900001</v>
      </c>
      <c r="S38">
        <v>2019</v>
      </c>
      <c r="T38">
        <v>45.190099303282103</v>
      </c>
      <c r="U38" s="4" t="s">
        <v>41</v>
      </c>
      <c r="V38" s="4">
        <v>2.7776014462825141E-2</v>
      </c>
      <c r="W38" s="4" t="s">
        <v>42</v>
      </c>
    </row>
    <row r="39" spans="1:23" x14ac:dyDescent="0.3">
      <c r="A39" s="4" t="s">
        <v>11</v>
      </c>
      <c r="B39" t="s">
        <v>117</v>
      </c>
      <c r="C39" t="s">
        <v>118</v>
      </c>
      <c r="D39"/>
      <c r="E39">
        <v>0</v>
      </c>
      <c r="F39">
        <v>8</v>
      </c>
      <c r="G39" t="s">
        <v>112</v>
      </c>
      <c r="H39" t="s">
        <v>30</v>
      </c>
      <c r="I39">
        <v>0</v>
      </c>
      <c r="J39">
        <v>0.22662754099999999</v>
      </c>
      <c r="K39" t="s">
        <v>31</v>
      </c>
      <c r="L39">
        <v>0.22662754099999999</v>
      </c>
      <c r="M39">
        <v>981.73024943500945</v>
      </c>
      <c r="N39" s="4" t="s">
        <v>44</v>
      </c>
      <c r="O39" t="s">
        <v>31</v>
      </c>
      <c r="P39">
        <v>954.06453073693206</v>
      </c>
      <c r="Q39">
        <v>954.06453073693206</v>
      </c>
      <c r="R39" s="1" t="s">
        <v>31</v>
      </c>
      <c r="S39" t="s">
        <v>16</v>
      </c>
      <c r="T39" s="1">
        <v>54.054324639057455</v>
      </c>
      <c r="U39" s="4" t="s">
        <v>42</v>
      </c>
      <c r="V39" s="4">
        <f>MIN($V$37:$V$38)/4</f>
        <v>6.9440036157062852E-3</v>
      </c>
      <c r="W39" s="4" t="s">
        <v>48</v>
      </c>
    </row>
    <row r="40" spans="1:23" x14ac:dyDescent="0.3">
      <c r="B40" t="s">
        <v>119</v>
      </c>
      <c r="C40" t="s">
        <v>120</v>
      </c>
      <c r="D40"/>
      <c r="E40">
        <v>1</v>
      </c>
      <c r="F40">
        <v>9</v>
      </c>
      <c r="G40" t="s">
        <v>121</v>
      </c>
      <c r="H40" t="s">
        <v>94</v>
      </c>
      <c r="I40">
        <v>1</v>
      </c>
      <c r="J40">
        <v>0.19941194200000001</v>
      </c>
      <c r="K40">
        <v>0.204231729682879</v>
      </c>
      <c r="L40">
        <v>0.204231729682879</v>
      </c>
      <c r="M40">
        <v>2398.5031354543098</v>
      </c>
      <c r="N40" s="4" t="s">
        <v>45</v>
      </c>
      <c r="O40">
        <v>125.811287813696</v>
      </c>
      <c r="P40">
        <v>1706.0005563801301</v>
      </c>
      <c r="Q40">
        <v>125.811287813696</v>
      </c>
      <c r="R40" s="9">
        <v>3.7161003319999999</v>
      </c>
      <c r="S40" s="4">
        <v>2019</v>
      </c>
      <c r="T40" s="4">
        <v>6.42</v>
      </c>
      <c r="U40" s="4" t="s">
        <v>41</v>
      </c>
    </row>
    <row r="41" spans="1:23" x14ac:dyDescent="0.3">
      <c r="B41" t="s">
        <v>122</v>
      </c>
      <c r="C41" t="s">
        <v>123</v>
      </c>
      <c r="D41"/>
      <c r="E41">
        <v>0</v>
      </c>
      <c r="F41">
        <v>9</v>
      </c>
      <c r="G41" t="s">
        <v>121</v>
      </c>
      <c r="H41" t="s">
        <v>94</v>
      </c>
      <c r="I41">
        <v>1</v>
      </c>
      <c r="J41">
        <v>0.15290155</v>
      </c>
      <c r="K41">
        <v>0.157670163619407</v>
      </c>
      <c r="L41">
        <v>0.157670163619407</v>
      </c>
      <c r="M41">
        <v>1749.81920908354</v>
      </c>
      <c r="N41" s="4" t="s">
        <v>45</v>
      </c>
      <c r="O41">
        <v>522.71082771452404</v>
      </c>
      <c r="P41">
        <v>1780.17450084144</v>
      </c>
      <c r="Q41">
        <v>522.71082771452404</v>
      </c>
      <c r="R41" s="9">
        <v>3.5523494847000001</v>
      </c>
      <c r="S41" s="4">
        <v>2019</v>
      </c>
      <c r="T41" s="4">
        <v>20.6</v>
      </c>
      <c r="U41" s="4" t="s">
        <v>41</v>
      </c>
    </row>
    <row r="42" spans="1:23" x14ac:dyDescent="0.3">
      <c r="B42" t="s">
        <v>124</v>
      </c>
      <c r="C42" t="s">
        <v>125</v>
      </c>
      <c r="D42"/>
      <c r="E42">
        <v>0</v>
      </c>
      <c r="F42">
        <v>9</v>
      </c>
      <c r="G42" t="s">
        <v>121</v>
      </c>
      <c r="H42" t="s">
        <v>94</v>
      </c>
      <c r="I42">
        <v>1</v>
      </c>
      <c r="J42">
        <v>0.32027807699999999</v>
      </c>
      <c r="K42" t="e">
        <v>#N/A</v>
      </c>
      <c r="L42">
        <v>0.32027807699999999</v>
      </c>
      <c r="M42">
        <f>AVERAGE($M$40:$M$41)</f>
        <v>2074.1611722689249</v>
      </c>
      <c r="N42" s="4" t="s">
        <v>44</v>
      </c>
      <c r="O42" t="s">
        <v>31</v>
      </c>
      <c r="P42">
        <v>1513.2453978180899</v>
      </c>
      <c r="Q42">
        <v>763.07167667943099</v>
      </c>
      <c r="R42" s="9" t="s">
        <v>31</v>
      </c>
      <c r="S42" s="4" t="s">
        <v>31</v>
      </c>
      <c r="T42" s="4">
        <v>61.045734134354483</v>
      </c>
      <c r="U42" s="4" t="s">
        <v>42</v>
      </c>
    </row>
    <row r="43" spans="1:23" x14ac:dyDescent="0.3">
      <c r="B43" t="s">
        <v>126</v>
      </c>
      <c r="C43" t="s">
        <v>127</v>
      </c>
      <c r="D43"/>
      <c r="E43">
        <v>0</v>
      </c>
      <c r="F43">
        <v>9</v>
      </c>
      <c r="G43" t="s">
        <v>121</v>
      </c>
      <c r="H43" t="s">
        <v>94</v>
      </c>
      <c r="I43">
        <v>1</v>
      </c>
      <c r="J43">
        <v>0.35020847399999999</v>
      </c>
      <c r="K43" t="e">
        <v>#N/A</v>
      </c>
      <c r="L43">
        <v>0.35020847399999999</v>
      </c>
      <c r="M43">
        <f>AVERAGE($M$40:$M$41)</f>
        <v>2074.1611722689249</v>
      </c>
      <c r="N43" s="4" t="s">
        <v>44</v>
      </c>
      <c r="O43" t="s">
        <v>31</v>
      </c>
      <c r="P43">
        <v>1465.5129339682301</v>
      </c>
      <c r="Q43">
        <v>710.49412511331002</v>
      </c>
      <c r="R43" s="9" t="s">
        <v>31</v>
      </c>
      <c r="S43" s="4" t="s">
        <v>31</v>
      </c>
      <c r="T43" s="4">
        <v>62.168235947414622</v>
      </c>
      <c r="U43" s="4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nestorcollado@umail.ucsb.edu</dc:creator>
  <cp:lastModifiedBy>nestorcollado@umail.ucsb.edu</cp:lastModifiedBy>
  <dcterms:created xsi:type="dcterms:W3CDTF">2024-03-18T23:13:41Z</dcterms:created>
  <dcterms:modified xsi:type="dcterms:W3CDTF">2024-03-21T19:15:32Z</dcterms:modified>
</cp:coreProperties>
</file>