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uricio_galassi_petrobras_com_br/Documents/Desktop/monografia/"/>
    </mc:Choice>
  </mc:AlternateContent>
  <xr:revisionPtr revIDLastSave="18" documentId="8_{3571F898-E8E0-4E97-B85D-482EBAD2AF81}" xr6:coauthVersionLast="45" xr6:coauthVersionMax="45" xr10:uidLastSave="{39EDE957-1AA7-4FC0-A7BF-E48355E754D0}"/>
  <bookViews>
    <workbookView xWindow="-120" yWindow="-120" windowWidth="20730" windowHeight="11160" xr2:uid="{00000000-000D-0000-FFFF-FFFF00000000}"/>
  </bookViews>
  <sheets>
    <sheet name="calculo da melhor trajetória" sheetId="6" r:id="rId1"/>
  </sheets>
  <definedNames>
    <definedName name="matrizcustos_1" localSheetId="0">'calculo da melhor trajetória'!$C$3:$R$18</definedName>
    <definedName name="matrizcustos_2" localSheetId="0">'calculo da melhor trajetória'!$C$3:$R$18</definedName>
    <definedName name="solver_adj" localSheetId="0" hidden="1">'calculo da melhor trajetória'!$C$22:$C$37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'calculo da melhor trajetória'!$C$22:$C$37</definedName>
    <definedName name="solver_lhs2" localSheetId="0" hidden="1">'calculo da melhor trajetória'!$C$22:$C$46</definedName>
    <definedName name="solver_lhs3" localSheetId="0" hidden="1">'calculo da melhor trajetória'!$C$22:$C$46</definedName>
    <definedName name="solver_lhs4" localSheetId="0" hidden="1">'calculo da melhor trajetória'!$L$24:$L$39</definedName>
    <definedName name="solver_lhs5" localSheetId="0" hidden="1">'calculo da melhor trajetória'!$L$24:$L$39</definedName>
    <definedName name="solver_lhs6" localSheetId="0" hidden="1">'calculo da melhor trajetória'!$L$24:$L$39</definedName>
    <definedName name="solver_lhs7" localSheetId="0" hidden="1">'calculo da melhor trajetória'!$L$33</definedName>
    <definedName name="solver_lin" localSheetId="0" hidden="1">2</definedName>
    <definedName name="solver_mip" localSheetId="0" hidden="1">2147483647</definedName>
    <definedName name="solver_mni" localSheetId="0" hidden="1">60</definedName>
    <definedName name="solver_mrt" localSheetId="0" hidden="1">0.095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'calculo da melhor trajetória'!$K$46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4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TudoDiferente</definedName>
    <definedName name="solver_rhs2" localSheetId="0" hidden="1">número inteiro</definedName>
    <definedName name="solver_rhs3" localSheetId="0" hidden="1">número inteiro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6" l="1" a="1"/>
  <c r="D46" i="6" s="1"/>
  <c r="D45" i="6" a="1"/>
  <c r="D45" i="6" s="1"/>
  <c r="D44" i="6" a="1"/>
  <c r="D44" i="6" s="1"/>
  <c r="D43" i="6" a="1"/>
  <c r="D43" i="6" s="1"/>
  <c r="D42" i="6" a="1"/>
  <c r="D42" i="6" s="1"/>
  <c r="D41" i="6" a="1"/>
  <c r="D41" i="6" s="1"/>
  <c r="D40" i="6" a="1"/>
  <c r="D40" i="6" s="1"/>
  <c r="L39" i="6"/>
  <c r="D39" i="6" a="1"/>
  <c r="D39" i="6" s="1"/>
  <c r="L38" i="6"/>
  <c r="D38" i="6" a="1"/>
  <c r="D38" i="6" s="1"/>
  <c r="L37" i="6"/>
  <c r="D37" i="6" a="1"/>
  <c r="D37" i="6" s="1"/>
  <c r="L36" i="6"/>
  <c r="D36" i="6" a="1"/>
  <c r="D36" i="6" s="1"/>
  <c r="L35" i="6"/>
  <c r="D35" i="6" a="1"/>
  <c r="D35" i="6" s="1"/>
  <c r="L34" i="6"/>
  <c r="D34" i="6" a="1"/>
  <c r="D34" i="6" s="1"/>
  <c r="L33" i="6"/>
  <c r="D33" i="6" a="1"/>
  <c r="D33" i="6" s="1"/>
  <c r="L32" i="6"/>
  <c r="D32" i="6" a="1"/>
  <c r="D32" i="6" s="1"/>
  <c r="L31" i="6"/>
  <c r="D31" i="6" a="1"/>
  <c r="D31" i="6" s="1"/>
  <c r="L30" i="6"/>
  <c r="D30" i="6" a="1"/>
  <c r="D30" i="6" s="1"/>
  <c r="L29" i="6"/>
  <c r="D29" i="6" a="1"/>
  <c r="D29" i="6" s="1"/>
  <c r="L28" i="6"/>
  <c r="D28" i="6" a="1"/>
  <c r="D28" i="6" s="1"/>
  <c r="L27" i="6"/>
  <c r="D27" i="6" a="1"/>
  <c r="D27" i="6" s="1"/>
  <c r="L26" i="6"/>
  <c r="D26" i="6" a="1"/>
  <c r="D26" i="6" s="1"/>
  <c r="L25" i="6"/>
  <c r="D25" i="6" a="1"/>
  <c r="D25" i="6" s="1"/>
  <c r="L24" i="6"/>
  <c r="D24" i="6"/>
  <c r="D23" i="6"/>
  <c r="T3" i="6"/>
  <c r="K46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7CDD7-9346-40CB-BBF7-EA5E1CC185ED}" name="matrizcustos12" type="6" refreshedVersion="6" background="1" saveData="1">
    <textPr sourceFile="/Users/galassi/Desktop/doutorado/mapas/Astar - plat - desenho 5/Astar/matrizcustos.csv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<sst xmlns="http://schemas.openxmlformats.org/spreadsheetml/2006/main" count="9" uniqueCount="9">
  <si>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 visitas</t>
  </si>
  <si>
    <t>Variáveis</t>
  </si>
  <si>
    <t>Custo</t>
  </si>
  <si>
    <t>Matriz de Custos (proveniente do MATLAB)</t>
  </si>
  <si>
    <t>Nº de Visitas a cada ponto de interesse</t>
  </si>
  <si>
    <t>Resultados</t>
  </si>
  <si>
    <t>Minimizar custo acumulado</t>
  </si>
  <si>
    <t>Função objetivo</t>
  </si>
  <si>
    <t>Entrada de valores iniciais com função ALEATÓRIAENTRE 1 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</si>
</sst>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/>
    <xf numFmtId="0" fontId="1" fillId="0" borderId="0" xfId="0" applyFont="1" applyFill="1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zcustos_2" connectionId="1" xr16:uid="{F46913DD-CFD0-4BCA-9673-BFAF352D4B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9EDF-99A4-4BD0-9EA6-31DBC5D5353A}">
  <dimension ref="B1:AG49"/>
  <sheetViews>
    <sheetView showGridLines="0" tabSelected="1" zoomScale="70" zoomScaleNormal="70" workbookViewId="0">
      <selection activeCell="K46" sqref="K46"/>
    </sheetView>
  </sheetViews>
  <sheetFormatPr defaultColWidth="11" defaultRowHeight="15.75" x14ac:dyDescent="0.25"/>
  <cols>
    <col min="7" max="7" width="11.625" customWidth="1"/>
    <col min="30" max="30" width="22.625" customWidth="1"/>
  </cols>
  <sheetData>
    <row r="1" spans="2:20" ht="18.75" x14ac:dyDescent="0.3">
      <c r="B1" s="5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20" x14ac:dyDescent="0.25">
      <c r="B2" s="12"/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4"/>
    </row>
    <row r="3" spans="2:20" x14ac:dyDescent="0.25">
      <c r="B3" s="12">
        <v>1</v>
      </c>
      <c r="C3" s="6">
        <v>0</v>
      </c>
      <c r="D3" s="13">
        <v>10.484999999999999</v>
      </c>
      <c r="E3" s="6">
        <v>18.971</v>
      </c>
      <c r="F3" s="6">
        <v>41.113</v>
      </c>
      <c r="G3" s="20">
        <v>54.012</v>
      </c>
      <c r="H3" s="20">
        <v>43.597999999999999</v>
      </c>
      <c r="I3" s="20">
        <v>98.680999999999997</v>
      </c>
      <c r="J3" s="20">
        <v>115.92</v>
      </c>
      <c r="K3" s="20">
        <v>146.82</v>
      </c>
      <c r="L3" s="20">
        <v>117.23</v>
      </c>
      <c r="M3" s="20">
        <v>104.98</v>
      </c>
      <c r="N3" s="20">
        <v>127.12</v>
      </c>
      <c r="O3" s="20">
        <v>73.840999999999994</v>
      </c>
      <c r="P3" s="20">
        <v>139.24</v>
      </c>
      <c r="Q3" s="6">
        <v>134.16999999999999</v>
      </c>
      <c r="R3" s="6">
        <v>112.02</v>
      </c>
      <c r="T3" s="2">
        <f>SUM(D3,E4,F5,G6,H7,I8,J9,K10,L11,M12,N13,O14,P15,Q16,R17)</f>
        <v>550.29900000000009</v>
      </c>
    </row>
    <row r="4" spans="2:20" x14ac:dyDescent="0.25">
      <c r="B4" s="12">
        <v>2</v>
      </c>
      <c r="C4" s="13">
        <v>10.484999999999999</v>
      </c>
      <c r="D4" s="6">
        <v>0</v>
      </c>
      <c r="E4" s="6">
        <v>14.728</v>
      </c>
      <c r="F4" s="6">
        <v>36.869999999999997</v>
      </c>
      <c r="G4" s="20">
        <v>43.527000000000001</v>
      </c>
      <c r="H4" s="20">
        <v>33.113</v>
      </c>
      <c r="I4" s="20">
        <v>88.195999999999998</v>
      </c>
      <c r="J4" s="20">
        <v>105.44</v>
      </c>
      <c r="K4" s="20">
        <v>142.58000000000001</v>
      </c>
      <c r="L4" s="20">
        <v>112.98</v>
      </c>
      <c r="M4" s="20">
        <v>100.74</v>
      </c>
      <c r="N4" s="20">
        <v>122.88</v>
      </c>
      <c r="O4" s="20">
        <v>69.597999999999999</v>
      </c>
      <c r="P4" s="20">
        <v>128.75</v>
      </c>
      <c r="Q4" s="6">
        <v>123.68</v>
      </c>
      <c r="R4" s="6">
        <v>101.54</v>
      </c>
      <c r="T4" s="2"/>
    </row>
    <row r="5" spans="2:20" x14ac:dyDescent="0.25">
      <c r="B5" s="12">
        <v>3</v>
      </c>
      <c r="C5" s="6">
        <v>18.971</v>
      </c>
      <c r="D5" s="6">
        <v>14.728</v>
      </c>
      <c r="E5" s="6">
        <v>0</v>
      </c>
      <c r="F5" s="13">
        <v>22.141999999999999</v>
      </c>
      <c r="G5" s="20">
        <v>43.87</v>
      </c>
      <c r="H5" s="20">
        <v>47.841000000000001</v>
      </c>
      <c r="I5" s="20">
        <v>102.92</v>
      </c>
      <c r="J5" s="20">
        <v>120.17</v>
      </c>
      <c r="K5" s="20">
        <v>127.85</v>
      </c>
      <c r="L5" s="20">
        <v>98.254999999999995</v>
      </c>
      <c r="M5" s="20">
        <v>86.012</v>
      </c>
      <c r="N5" s="20">
        <v>108.15</v>
      </c>
      <c r="O5" s="20">
        <v>54.87</v>
      </c>
      <c r="P5" s="20">
        <v>143.47999999999999</v>
      </c>
      <c r="Q5" s="6">
        <v>124.47</v>
      </c>
      <c r="R5" s="6">
        <v>112.23</v>
      </c>
      <c r="T5" s="2"/>
    </row>
    <row r="6" spans="2:20" x14ac:dyDescent="0.25">
      <c r="B6" s="12">
        <v>4</v>
      </c>
      <c r="C6" s="6">
        <v>41.113</v>
      </c>
      <c r="D6" s="6">
        <v>36.869999999999997</v>
      </c>
      <c r="E6" s="13">
        <v>22.141999999999999</v>
      </c>
      <c r="F6" s="6">
        <v>0</v>
      </c>
      <c r="G6" s="20">
        <v>35.970999999999997</v>
      </c>
      <c r="H6" s="20">
        <v>52.283999999999999</v>
      </c>
      <c r="I6" s="20">
        <v>107.95</v>
      </c>
      <c r="J6" s="20">
        <v>125.2</v>
      </c>
      <c r="K6" s="20">
        <v>110.2</v>
      </c>
      <c r="L6" s="20">
        <v>80.597999999999999</v>
      </c>
      <c r="M6" s="20">
        <v>68.355000000000004</v>
      </c>
      <c r="N6" s="20">
        <v>90.497</v>
      </c>
      <c r="O6" s="20">
        <v>37.213000000000001</v>
      </c>
      <c r="P6" s="20">
        <v>138.47</v>
      </c>
      <c r="Q6" s="6">
        <v>106.81</v>
      </c>
      <c r="R6" s="6">
        <v>94.569000000000003</v>
      </c>
      <c r="T6" s="2"/>
    </row>
    <row r="7" spans="2:20" x14ac:dyDescent="0.25">
      <c r="B7" s="12">
        <v>5</v>
      </c>
      <c r="C7" s="20">
        <v>54.012</v>
      </c>
      <c r="D7" s="20">
        <v>43.527000000000001</v>
      </c>
      <c r="E7" s="20">
        <v>43.87</v>
      </c>
      <c r="F7" s="20">
        <v>35.970999999999997</v>
      </c>
      <c r="G7" s="20">
        <v>0</v>
      </c>
      <c r="H7" s="20">
        <v>17.141999999999999</v>
      </c>
      <c r="I7" s="20">
        <v>72.811000000000007</v>
      </c>
      <c r="J7" s="20">
        <v>90.054000000000002</v>
      </c>
      <c r="K7" s="20">
        <v>109.78</v>
      </c>
      <c r="L7" s="20">
        <v>80.183999999999997</v>
      </c>
      <c r="M7" s="20">
        <v>67.941000000000003</v>
      </c>
      <c r="N7" s="20">
        <v>91.497</v>
      </c>
      <c r="O7" s="20">
        <v>43.87</v>
      </c>
      <c r="P7" s="20">
        <v>113.37</v>
      </c>
      <c r="Q7" s="6">
        <v>106.4</v>
      </c>
      <c r="R7" s="6">
        <v>86.153999999999996</v>
      </c>
      <c r="T7" s="2"/>
    </row>
    <row r="8" spans="2:20" x14ac:dyDescent="0.25">
      <c r="B8" s="12">
        <v>6</v>
      </c>
      <c r="C8" s="20">
        <v>43.597999999999999</v>
      </c>
      <c r="D8" s="20">
        <v>33.113</v>
      </c>
      <c r="E8" s="20">
        <v>47.841000000000001</v>
      </c>
      <c r="F8" s="20">
        <v>52.283999999999999</v>
      </c>
      <c r="G8" s="20">
        <v>17.141999999999999</v>
      </c>
      <c r="H8" s="20">
        <v>0</v>
      </c>
      <c r="I8" s="20">
        <v>55.668999999999997</v>
      </c>
      <c r="J8" s="20">
        <v>72.912000000000006</v>
      </c>
      <c r="K8" s="20">
        <v>115.95</v>
      </c>
      <c r="L8" s="20">
        <v>96.497</v>
      </c>
      <c r="M8" s="20">
        <v>84.254999999999995</v>
      </c>
      <c r="N8" s="20">
        <v>107.81</v>
      </c>
      <c r="O8" s="20">
        <v>60.183999999999997</v>
      </c>
      <c r="P8" s="20">
        <v>96.224999999999994</v>
      </c>
      <c r="Q8" s="6">
        <v>91.153999999999996</v>
      </c>
      <c r="R8" s="6">
        <v>69.012</v>
      </c>
      <c r="T8" s="2"/>
    </row>
    <row r="9" spans="2:20" x14ac:dyDescent="0.25">
      <c r="B9" s="12">
        <v>7</v>
      </c>
      <c r="C9" s="20">
        <v>98.680999999999997</v>
      </c>
      <c r="D9" s="20">
        <v>88.195999999999998</v>
      </c>
      <c r="E9" s="20">
        <v>102.92</v>
      </c>
      <c r="F9" s="20">
        <v>107.95</v>
      </c>
      <c r="G9" s="20">
        <v>72.811000000000007</v>
      </c>
      <c r="H9" s="20">
        <v>55.668999999999997</v>
      </c>
      <c r="I9" s="20">
        <v>0</v>
      </c>
      <c r="J9" s="20">
        <v>20.071000000000002</v>
      </c>
      <c r="K9" s="20">
        <v>83.697999999999993</v>
      </c>
      <c r="L9" s="20">
        <v>96.183999999999997</v>
      </c>
      <c r="M9" s="20">
        <v>100.33</v>
      </c>
      <c r="N9" s="20">
        <v>123.88</v>
      </c>
      <c r="O9" s="20">
        <v>88.840999999999994</v>
      </c>
      <c r="P9" s="20">
        <v>41.728000000000002</v>
      </c>
      <c r="Q9" s="6">
        <v>64.212999999999994</v>
      </c>
      <c r="R9" s="6">
        <v>52.899000000000001</v>
      </c>
      <c r="T9" s="2"/>
    </row>
    <row r="10" spans="2:20" x14ac:dyDescent="0.25">
      <c r="B10" s="12">
        <v>8</v>
      </c>
      <c r="C10" s="20">
        <v>115.92</v>
      </c>
      <c r="D10" s="20">
        <v>105.44</v>
      </c>
      <c r="E10" s="20">
        <v>120.17</v>
      </c>
      <c r="F10" s="20">
        <v>125.2</v>
      </c>
      <c r="G10" s="20">
        <v>90.054000000000002</v>
      </c>
      <c r="H10" s="20">
        <v>72.912000000000006</v>
      </c>
      <c r="I10" s="20">
        <v>20.071000000000002</v>
      </c>
      <c r="J10" s="20">
        <v>0</v>
      </c>
      <c r="K10" s="20">
        <v>74.941000000000003</v>
      </c>
      <c r="L10" s="20">
        <v>104.01</v>
      </c>
      <c r="M10" s="20">
        <v>108.15</v>
      </c>
      <c r="N10" s="20">
        <v>131.71</v>
      </c>
      <c r="O10" s="20">
        <v>96.668999999999997</v>
      </c>
      <c r="P10" s="20">
        <v>32.970999999999997</v>
      </c>
      <c r="Q10" s="6">
        <v>55.456000000000003</v>
      </c>
      <c r="R10" s="6">
        <v>60.728000000000002</v>
      </c>
      <c r="T10" s="2"/>
    </row>
    <row r="11" spans="2:20" x14ac:dyDescent="0.25">
      <c r="B11" s="12">
        <v>9</v>
      </c>
      <c r="C11" s="20">
        <v>146.82</v>
      </c>
      <c r="D11" s="20">
        <v>142.58000000000001</v>
      </c>
      <c r="E11" s="20">
        <v>127.85</v>
      </c>
      <c r="F11" s="20">
        <v>110.2</v>
      </c>
      <c r="G11" s="20">
        <v>109.78</v>
      </c>
      <c r="H11" s="20">
        <v>115.95</v>
      </c>
      <c r="I11" s="20">
        <v>83.697999999999993</v>
      </c>
      <c r="J11" s="20">
        <v>74.941000000000003</v>
      </c>
      <c r="K11" s="20">
        <v>0</v>
      </c>
      <c r="L11" s="20">
        <v>41.456000000000003</v>
      </c>
      <c r="M11" s="20">
        <v>57.354999999999997</v>
      </c>
      <c r="N11" s="20">
        <v>66.87</v>
      </c>
      <c r="O11" s="20">
        <v>76.397000000000006</v>
      </c>
      <c r="P11" s="20">
        <v>49.87</v>
      </c>
      <c r="Q11" s="6">
        <v>32.213000000000001</v>
      </c>
      <c r="R11" s="6">
        <v>46.941000000000003</v>
      </c>
      <c r="T11" s="2"/>
    </row>
    <row r="12" spans="2:20" x14ac:dyDescent="0.25">
      <c r="B12" s="12">
        <v>10</v>
      </c>
      <c r="C12" s="20">
        <v>117.23</v>
      </c>
      <c r="D12" s="20">
        <v>112.98</v>
      </c>
      <c r="E12" s="20">
        <v>98.254999999999995</v>
      </c>
      <c r="F12" s="20">
        <v>80.597999999999999</v>
      </c>
      <c r="G12" s="20">
        <v>80.183999999999997</v>
      </c>
      <c r="H12" s="20">
        <v>96.497</v>
      </c>
      <c r="I12" s="20">
        <v>96.183999999999997</v>
      </c>
      <c r="J12" s="20">
        <v>104.01</v>
      </c>
      <c r="K12" s="20">
        <v>41.456000000000003</v>
      </c>
      <c r="L12" s="20">
        <v>0</v>
      </c>
      <c r="M12" s="20">
        <v>20.728000000000002</v>
      </c>
      <c r="N12" s="20">
        <v>40.042000000000002</v>
      </c>
      <c r="O12" s="20">
        <v>46.113</v>
      </c>
      <c r="P12" s="20">
        <v>87.183999999999997</v>
      </c>
      <c r="Q12" s="6">
        <v>55.527000000000001</v>
      </c>
      <c r="R12" s="6">
        <v>43.283999999999999</v>
      </c>
      <c r="T12" s="2"/>
    </row>
    <row r="13" spans="2:20" x14ac:dyDescent="0.25">
      <c r="B13" s="12">
        <v>11</v>
      </c>
      <c r="C13" s="20">
        <v>104.98</v>
      </c>
      <c r="D13" s="20">
        <v>100.74</v>
      </c>
      <c r="E13" s="20">
        <v>86.012</v>
      </c>
      <c r="F13" s="20">
        <v>68.355000000000004</v>
      </c>
      <c r="G13" s="20">
        <v>67.941000000000003</v>
      </c>
      <c r="H13" s="20">
        <v>84.254999999999995</v>
      </c>
      <c r="I13" s="20">
        <v>100.33</v>
      </c>
      <c r="J13" s="20">
        <v>108.15</v>
      </c>
      <c r="K13" s="20">
        <v>57.354999999999997</v>
      </c>
      <c r="L13" s="20">
        <v>20.728000000000002</v>
      </c>
      <c r="M13" s="20">
        <v>0</v>
      </c>
      <c r="N13" s="20">
        <v>24.385000000000002</v>
      </c>
      <c r="O13" s="20">
        <v>31.385000000000002</v>
      </c>
      <c r="P13" s="20">
        <v>95.284000000000006</v>
      </c>
      <c r="Q13" s="6">
        <v>63.627000000000002</v>
      </c>
      <c r="R13" s="6">
        <v>51.384999999999998</v>
      </c>
      <c r="T13" s="2"/>
    </row>
    <row r="14" spans="2:20" x14ac:dyDescent="0.25">
      <c r="B14" s="12">
        <v>12</v>
      </c>
      <c r="C14" s="20">
        <v>127.12</v>
      </c>
      <c r="D14" s="20">
        <v>122.88</v>
      </c>
      <c r="E14" s="20">
        <v>108.15</v>
      </c>
      <c r="F14" s="20">
        <v>90.497</v>
      </c>
      <c r="G14" s="20">
        <v>91.497</v>
      </c>
      <c r="H14" s="20">
        <v>107.81</v>
      </c>
      <c r="I14" s="20">
        <v>123.88</v>
      </c>
      <c r="J14" s="20">
        <v>131.71</v>
      </c>
      <c r="K14" s="20">
        <v>66.87</v>
      </c>
      <c r="L14" s="20">
        <v>40.042000000000002</v>
      </c>
      <c r="M14" s="20">
        <v>24.385000000000002</v>
      </c>
      <c r="N14" s="20">
        <v>0</v>
      </c>
      <c r="O14" s="20">
        <v>53.283999999999999</v>
      </c>
      <c r="P14" s="20">
        <v>115.08</v>
      </c>
      <c r="Q14" s="6">
        <v>87.426000000000002</v>
      </c>
      <c r="R14" s="6">
        <v>75.183999999999997</v>
      </c>
      <c r="T14" s="2"/>
    </row>
    <row r="15" spans="2:20" x14ac:dyDescent="0.25">
      <c r="B15" s="12">
        <v>13</v>
      </c>
      <c r="C15" s="20">
        <v>73.840999999999994</v>
      </c>
      <c r="D15" s="20">
        <v>69.597999999999999</v>
      </c>
      <c r="E15" s="20">
        <v>54.87</v>
      </c>
      <c r="F15" s="20">
        <v>37.213000000000001</v>
      </c>
      <c r="G15" s="20">
        <v>43.87</v>
      </c>
      <c r="H15" s="20">
        <v>60.183999999999997</v>
      </c>
      <c r="I15" s="20">
        <v>88.840999999999994</v>
      </c>
      <c r="J15" s="20">
        <v>96.668999999999997</v>
      </c>
      <c r="K15" s="20">
        <v>76.397000000000006</v>
      </c>
      <c r="L15" s="20">
        <v>46.113</v>
      </c>
      <c r="M15" s="20">
        <v>31.385000000000002</v>
      </c>
      <c r="N15" s="20">
        <v>53.283999999999999</v>
      </c>
      <c r="O15" s="20">
        <v>0</v>
      </c>
      <c r="P15" s="20">
        <v>104.67</v>
      </c>
      <c r="Q15" s="6">
        <v>73.012</v>
      </c>
      <c r="R15" s="6">
        <v>60.77</v>
      </c>
      <c r="T15" s="2"/>
    </row>
    <row r="16" spans="2:20" x14ac:dyDescent="0.25">
      <c r="B16" s="12">
        <v>14</v>
      </c>
      <c r="C16" s="20">
        <v>139.24</v>
      </c>
      <c r="D16" s="20">
        <v>128.75</v>
      </c>
      <c r="E16" s="20">
        <v>143.47999999999999</v>
      </c>
      <c r="F16" s="20">
        <v>138.47</v>
      </c>
      <c r="G16" s="20">
        <v>113.37</v>
      </c>
      <c r="H16" s="20">
        <v>96.224999999999994</v>
      </c>
      <c r="I16" s="20">
        <v>41.728000000000002</v>
      </c>
      <c r="J16" s="20">
        <v>32.970999999999997</v>
      </c>
      <c r="K16" s="20">
        <v>49.87</v>
      </c>
      <c r="L16" s="20">
        <v>87.183999999999997</v>
      </c>
      <c r="M16" s="20">
        <v>95.284000000000006</v>
      </c>
      <c r="N16" s="20">
        <v>115.08</v>
      </c>
      <c r="O16" s="20">
        <v>104.67</v>
      </c>
      <c r="P16" s="20">
        <v>0</v>
      </c>
      <c r="Q16" s="6">
        <v>32.484999999999999</v>
      </c>
      <c r="R16" s="6">
        <v>53.798999999999999</v>
      </c>
      <c r="T16" s="2"/>
    </row>
    <row r="17" spans="2:33" x14ac:dyDescent="0.25">
      <c r="B17" s="12">
        <v>15</v>
      </c>
      <c r="C17" s="6">
        <v>134.16999999999999</v>
      </c>
      <c r="D17" s="6">
        <v>123.68</v>
      </c>
      <c r="E17" s="6">
        <v>124.47</v>
      </c>
      <c r="F17" s="6">
        <v>106.81</v>
      </c>
      <c r="G17" s="6">
        <v>106.4</v>
      </c>
      <c r="H17" s="6">
        <v>91.153999999999996</v>
      </c>
      <c r="I17" s="6">
        <v>64.212999999999994</v>
      </c>
      <c r="J17" s="6">
        <v>55.456000000000003</v>
      </c>
      <c r="K17" s="6">
        <v>32.213000000000001</v>
      </c>
      <c r="L17" s="6">
        <v>55.527000000000001</v>
      </c>
      <c r="M17" s="6">
        <v>63.627000000000002</v>
      </c>
      <c r="N17" s="6">
        <v>87.426000000000002</v>
      </c>
      <c r="O17" s="6">
        <v>73.012</v>
      </c>
      <c r="P17" s="6">
        <v>32.484999999999999</v>
      </c>
      <c r="Q17" s="6">
        <v>0</v>
      </c>
      <c r="R17" s="6">
        <v>22.141999999999999</v>
      </c>
      <c r="T17" s="2"/>
    </row>
    <row r="18" spans="2:33" x14ac:dyDescent="0.25">
      <c r="B18" s="12">
        <v>16</v>
      </c>
      <c r="C18" s="6">
        <v>112.02</v>
      </c>
      <c r="D18" s="6">
        <v>101.54</v>
      </c>
      <c r="E18" s="6">
        <v>112.23</v>
      </c>
      <c r="F18" s="6">
        <v>94.569000000000003</v>
      </c>
      <c r="G18" s="6">
        <v>86.153999999999996</v>
      </c>
      <c r="H18" s="6">
        <v>69.012</v>
      </c>
      <c r="I18" s="6">
        <v>52.899000000000001</v>
      </c>
      <c r="J18" s="6">
        <v>60.728000000000002</v>
      </c>
      <c r="K18" s="6">
        <v>46.941000000000003</v>
      </c>
      <c r="L18" s="6">
        <v>43.283999999999999</v>
      </c>
      <c r="M18" s="6">
        <v>51.384999999999998</v>
      </c>
      <c r="N18" s="6">
        <v>75.183999999999997</v>
      </c>
      <c r="O18" s="6">
        <v>60.77</v>
      </c>
      <c r="P18" s="6">
        <v>53.798999999999999</v>
      </c>
      <c r="Q18" s="6">
        <v>22.141999999999999</v>
      </c>
      <c r="R18" s="6">
        <v>0</v>
      </c>
      <c r="T18" s="2"/>
    </row>
    <row r="19" spans="2:33" x14ac:dyDescent="0.25">
      <c r="B19" s="14"/>
    </row>
    <row r="20" spans="2:33" x14ac:dyDescent="0.25"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2:33" ht="18.75" x14ac:dyDescent="0.3">
      <c r="B21" s="6"/>
      <c r="C21" s="9" t="s">
        <v>1</v>
      </c>
      <c r="D21" s="10" t="s">
        <v>2</v>
      </c>
      <c r="F21" t="s">
        <v>8</v>
      </c>
      <c r="K21" s="5" t="s">
        <v>5</v>
      </c>
      <c r="P21" s="18"/>
      <c r="Q21" s="17"/>
      <c r="R21" s="18"/>
      <c r="S21" s="17"/>
      <c r="T21" s="18"/>
      <c r="U21" s="17"/>
      <c r="V21" s="18"/>
      <c r="W21" s="17"/>
      <c r="X21" s="18"/>
      <c r="Y21" s="17"/>
      <c r="Z21" s="18"/>
      <c r="AA21" s="17"/>
      <c r="AB21" s="18"/>
      <c r="AC21" s="17"/>
      <c r="AD21" s="18"/>
      <c r="AE21" s="17"/>
      <c r="AF21" s="19"/>
      <c r="AG21" s="18"/>
    </row>
    <row r="22" spans="2:33" ht="18" x14ac:dyDescent="0.35">
      <c r="B22" s="11">
        <v>1</v>
      </c>
      <c r="C22" s="8">
        <v>12</v>
      </c>
      <c r="D22" s="6">
        <v>0</v>
      </c>
      <c r="F22">
        <v>6</v>
      </c>
      <c r="K22" s="4" t="s">
        <v>4</v>
      </c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  <c r="AA22" s="17"/>
      <c r="AB22" s="18"/>
      <c r="AC22" s="17"/>
      <c r="AD22" s="18"/>
      <c r="AE22" s="17"/>
      <c r="AF22" s="19"/>
      <c r="AG22" s="18"/>
    </row>
    <row r="23" spans="2:33" x14ac:dyDescent="0.25">
      <c r="B23" s="11">
        <v>2</v>
      </c>
      <c r="C23" s="8">
        <v>11</v>
      </c>
      <c r="D23" s="6">
        <f>INDEX(matrizcustos_1,C23,C22)</f>
        <v>24.385000000000002</v>
      </c>
      <c r="F23">
        <v>5</v>
      </c>
      <c r="K23" s="12"/>
      <c r="L23" s="12" t="s">
        <v>0</v>
      </c>
      <c r="P23" s="18"/>
      <c r="Q23" s="17"/>
      <c r="R23" s="18"/>
      <c r="S23" s="17"/>
      <c r="T23" s="18"/>
      <c r="U23" s="17"/>
      <c r="V23" s="18"/>
      <c r="W23" s="17"/>
      <c r="X23" s="18"/>
      <c r="Y23" s="17"/>
      <c r="Z23" s="18"/>
      <c r="AA23" s="17"/>
      <c r="AB23" s="18"/>
      <c r="AC23" s="17"/>
      <c r="AD23" s="18"/>
      <c r="AE23" s="17"/>
      <c r="AF23" s="19"/>
      <c r="AG23" s="18"/>
    </row>
    <row r="24" spans="2:33" x14ac:dyDescent="0.25">
      <c r="B24" s="11">
        <v>3</v>
      </c>
      <c r="C24" s="8">
        <v>10</v>
      </c>
      <c r="D24" s="6">
        <f>INDEX(matrizcustos_1,C24,C23)</f>
        <v>20.728000000000002</v>
      </c>
      <c r="F24">
        <v>14</v>
      </c>
      <c r="K24" s="12">
        <v>1</v>
      </c>
      <c r="L24" s="7">
        <f t="shared" ref="L24:L39" si="0">COUNTIF($C$22:$C$46,K24)</f>
        <v>4</v>
      </c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  <c r="AA24" s="17"/>
      <c r="AB24" s="18"/>
      <c r="AC24" s="17"/>
      <c r="AD24" s="18"/>
      <c r="AE24" s="17"/>
      <c r="AF24" s="19"/>
      <c r="AG24" s="18"/>
    </row>
    <row r="25" spans="2:33" x14ac:dyDescent="0.25">
      <c r="B25" s="11">
        <v>4</v>
      </c>
      <c r="C25" s="8">
        <v>9</v>
      </c>
      <c r="D25" s="6" cm="1">
        <f t="array" ref="D25">INDEX(matrizcustos_1,C25,C24)</f>
        <v>41.456000000000003</v>
      </c>
      <c r="F25">
        <v>4</v>
      </c>
      <c r="K25" s="12">
        <v>2</v>
      </c>
      <c r="L25" s="7">
        <f t="shared" si="0"/>
        <v>5</v>
      </c>
      <c r="P25" s="18"/>
      <c r="Q25" s="17"/>
      <c r="R25" s="18"/>
      <c r="S25" s="17"/>
      <c r="T25" s="18"/>
      <c r="U25" s="17"/>
      <c r="V25" s="18"/>
      <c r="W25" s="17"/>
      <c r="X25" s="18"/>
      <c r="Y25" s="17"/>
      <c r="Z25" s="18"/>
      <c r="AA25" s="17"/>
      <c r="AB25" s="18"/>
      <c r="AC25" s="17"/>
      <c r="AD25" s="18"/>
      <c r="AE25" s="17"/>
      <c r="AF25" s="19"/>
      <c r="AG25" s="18"/>
    </row>
    <row r="26" spans="2:33" x14ac:dyDescent="0.25">
      <c r="B26" s="11">
        <v>5</v>
      </c>
      <c r="C26" s="8">
        <v>16</v>
      </c>
      <c r="D26" s="6" cm="1">
        <f t="array" ref="D26">INDEX(matrizcustos_1,C26,C25)</f>
        <v>46.941000000000003</v>
      </c>
      <c r="F26">
        <v>9</v>
      </c>
      <c r="K26" s="12">
        <v>3</v>
      </c>
      <c r="L26" s="7">
        <f t="shared" si="0"/>
        <v>1</v>
      </c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  <c r="AA26" s="17"/>
      <c r="AB26" s="18"/>
      <c r="AC26" s="17"/>
      <c r="AD26" s="18"/>
      <c r="AE26" s="17"/>
      <c r="AF26" s="19"/>
      <c r="AG26" s="18"/>
    </row>
    <row r="27" spans="2:33" x14ac:dyDescent="0.25">
      <c r="B27" s="11">
        <v>6</v>
      </c>
      <c r="C27" s="8">
        <v>15</v>
      </c>
      <c r="D27" s="6" cm="1">
        <f t="array" ref="D27">INDEX(matrizcustos_1,C27,C26)</f>
        <v>22.141999999999999</v>
      </c>
      <c r="F27">
        <v>14</v>
      </c>
      <c r="K27" s="12">
        <v>4</v>
      </c>
      <c r="L27" s="7">
        <f t="shared" si="0"/>
        <v>1</v>
      </c>
      <c r="P27" s="18"/>
      <c r="Q27" s="17"/>
      <c r="R27" s="18"/>
      <c r="S27" s="17"/>
      <c r="T27" s="18"/>
      <c r="U27" s="17"/>
      <c r="V27" s="18"/>
      <c r="W27" s="17"/>
      <c r="X27" s="18"/>
      <c r="Y27" s="17"/>
      <c r="Z27" s="18"/>
      <c r="AA27" s="17"/>
      <c r="AB27" s="18"/>
      <c r="AC27" s="17"/>
      <c r="AD27" s="18"/>
      <c r="AE27" s="17"/>
      <c r="AF27" s="19"/>
      <c r="AG27" s="18"/>
    </row>
    <row r="28" spans="2:33" x14ac:dyDescent="0.25">
      <c r="B28" s="11">
        <v>7</v>
      </c>
      <c r="C28" s="8">
        <v>14</v>
      </c>
      <c r="D28" s="6" cm="1">
        <f t="array" ref="D28">INDEX(matrizcustos_1,C28,C27)</f>
        <v>32.484999999999999</v>
      </c>
      <c r="F28">
        <v>2</v>
      </c>
      <c r="K28" s="12">
        <v>5</v>
      </c>
      <c r="L28" s="7">
        <f t="shared" si="0"/>
        <v>2</v>
      </c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  <c r="AA28" s="17"/>
      <c r="AB28" s="18"/>
      <c r="AC28" s="17"/>
      <c r="AD28" s="18"/>
      <c r="AE28" s="17"/>
      <c r="AF28" s="19"/>
      <c r="AG28" s="18"/>
    </row>
    <row r="29" spans="2:33" x14ac:dyDescent="0.25">
      <c r="B29" s="11">
        <v>8</v>
      </c>
      <c r="C29" s="8">
        <v>8</v>
      </c>
      <c r="D29" s="6" cm="1">
        <f t="array" ref="D29">INDEX(matrizcustos_1,C29,C28)</f>
        <v>32.970999999999997</v>
      </c>
      <c r="F29">
        <v>9</v>
      </c>
      <c r="K29" s="12">
        <v>6</v>
      </c>
      <c r="L29" s="7">
        <f t="shared" si="0"/>
        <v>2</v>
      </c>
      <c r="P29" s="18"/>
      <c r="Q29" s="17"/>
      <c r="R29" s="18"/>
      <c r="S29" s="17"/>
      <c r="T29" s="18"/>
      <c r="U29" s="17"/>
      <c r="V29" s="18"/>
      <c r="W29" s="17"/>
      <c r="X29" s="18"/>
      <c r="Y29" s="17"/>
      <c r="Z29" s="18"/>
      <c r="AA29" s="17"/>
      <c r="AB29" s="18"/>
      <c r="AC29" s="17"/>
      <c r="AD29" s="18"/>
      <c r="AE29" s="17"/>
      <c r="AF29" s="19"/>
      <c r="AG29" s="18"/>
    </row>
    <row r="30" spans="2:33" x14ac:dyDescent="0.25">
      <c r="B30" s="11">
        <v>9</v>
      </c>
      <c r="C30" s="8">
        <v>7</v>
      </c>
      <c r="D30" s="6" cm="1">
        <f t="array" ref="D30">INDEX(matrizcustos_1,C30,C29)</f>
        <v>20.071000000000002</v>
      </c>
      <c r="F30">
        <v>15</v>
      </c>
      <c r="K30" s="12">
        <v>7</v>
      </c>
      <c r="L30" s="7">
        <f t="shared" si="0"/>
        <v>1</v>
      </c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  <c r="AA30" s="17"/>
      <c r="AB30" s="18"/>
      <c r="AC30" s="17"/>
      <c r="AD30" s="18"/>
      <c r="AE30" s="17"/>
      <c r="AF30" s="19"/>
      <c r="AG30" s="18"/>
    </row>
    <row r="31" spans="2:33" x14ac:dyDescent="0.25">
      <c r="B31" s="11">
        <v>10</v>
      </c>
      <c r="C31" s="8">
        <v>6</v>
      </c>
      <c r="D31" s="6" cm="1">
        <f t="array" ref="D31">INDEX(matrizcustos_1,C31,C30)</f>
        <v>55.668999999999997</v>
      </c>
      <c r="F31">
        <v>11</v>
      </c>
      <c r="K31" s="12">
        <v>8</v>
      </c>
      <c r="L31" s="7">
        <f t="shared" si="0"/>
        <v>1</v>
      </c>
      <c r="P31" s="18"/>
      <c r="R31" s="18"/>
      <c r="S31" s="17"/>
      <c r="T31" s="18"/>
      <c r="U31" s="17"/>
      <c r="V31" s="18"/>
      <c r="W31" s="17"/>
      <c r="X31" s="18"/>
      <c r="Y31" s="17"/>
      <c r="Z31" s="18"/>
      <c r="AA31" s="17"/>
      <c r="AB31" s="18"/>
      <c r="AC31" s="17"/>
      <c r="AD31" s="18"/>
      <c r="AE31" s="17"/>
      <c r="AF31" s="19"/>
      <c r="AG31" s="18"/>
    </row>
    <row r="32" spans="2:33" x14ac:dyDescent="0.25">
      <c r="B32" s="11">
        <v>11</v>
      </c>
      <c r="C32" s="8">
        <v>5</v>
      </c>
      <c r="D32" s="6" cm="1">
        <f t="array" ref="D32">INDEX(matrizcustos_1,C32,C31)</f>
        <v>17.141999999999999</v>
      </c>
      <c r="F32">
        <v>3</v>
      </c>
      <c r="K32" s="12">
        <v>9</v>
      </c>
      <c r="L32" s="7">
        <f t="shared" si="0"/>
        <v>1</v>
      </c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  <c r="AA32" s="17"/>
      <c r="AB32" s="18"/>
      <c r="AC32" s="17"/>
      <c r="AD32" s="18"/>
      <c r="AE32" s="17"/>
      <c r="AF32" s="19"/>
      <c r="AG32" s="18"/>
    </row>
    <row r="33" spans="2:33" x14ac:dyDescent="0.25">
      <c r="B33" s="11">
        <v>12</v>
      </c>
      <c r="C33" s="8">
        <v>13</v>
      </c>
      <c r="D33" s="6" cm="1">
        <f t="array" ref="D33">INDEX(matrizcustos_1,C33,C32)</f>
        <v>43.87</v>
      </c>
      <c r="F33">
        <v>11</v>
      </c>
      <c r="K33" s="12">
        <v>10</v>
      </c>
      <c r="L33" s="7">
        <f t="shared" si="0"/>
        <v>1</v>
      </c>
      <c r="P33" s="18"/>
      <c r="Q33" s="17"/>
      <c r="R33" s="18"/>
      <c r="S33" s="17"/>
      <c r="T33" s="18"/>
      <c r="U33" s="17"/>
      <c r="V33" s="18"/>
      <c r="W33" s="17"/>
      <c r="X33" s="18"/>
      <c r="Y33" s="17"/>
      <c r="Z33" s="18"/>
      <c r="AA33" s="17"/>
      <c r="AB33" s="18"/>
      <c r="AC33" s="17"/>
      <c r="AD33" s="18"/>
      <c r="AE33" s="17"/>
      <c r="AF33" s="19"/>
      <c r="AG33" s="18"/>
    </row>
    <row r="34" spans="2:33" x14ac:dyDescent="0.25">
      <c r="B34" s="11">
        <v>13</v>
      </c>
      <c r="C34" s="8">
        <v>4</v>
      </c>
      <c r="D34" s="6" cm="1">
        <f t="array" ref="D34">INDEX(matrizcustos_1,C34,C33)</f>
        <v>37.213000000000001</v>
      </c>
      <c r="F34">
        <v>10</v>
      </c>
      <c r="K34" s="12">
        <v>11</v>
      </c>
      <c r="L34" s="7">
        <f t="shared" si="0"/>
        <v>1</v>
      </c>
      <c r="P34" s="18"/>
      <c r="R34" s="18"/>
      <c r="S34" s="17"/>
      <c r="T34" s="18"/>
      <c r="U34" s="17"/>
      <c r="V34" s="18"/>
      <c r="W34" s="17"/>
      <c r="X34" s="18"/>
      <c r="Y34" s="17"/>
      <c r="Z34" s="18"/>
      <c r="AA34" s="17"/>
      <c r="AB34" s="18"/>
      <c r="AC34" s="17"/>
      <c r="AD34" s="18"/>
      <c r="AE34" s="17"/>
      <c r="AF34" s="19"/>
      <c r="AG34" s="18"/>
    </row>
    <row r="35" spans="2:33" x14ac:dyDescent="0.25">
      <c r="B35" s="11">
        <v>14</v>
      </c>
      <c r="C35" s="8">
        <v>3</v>
      </c>
      <c r="D35" s="6" cm="1">
        <f t="array" ref="D35">INDEX(matrizcustos_1,C35,C34)</f>
        <v>22.141999999999999</v>
      </c>
      <c r="F35">
        <v>15</v>
      </c>
      <c r="K35" s="12">
        <v>12</v>
      </c>
      <c r="L35" s="7">
        <f t="shared" si="0"/>
        <v>1</v>
      </c>
      <c r="P35" s="18"/>
      <c r="R35" s="18"/>
      <c r="S35" s="17"/>
      <c r="T35" s="18"/>
      <c r="U35" s="17"/>
      <c r="V35" s="18"/>
      <c r="W35" s="17"/>
      <c r="X35" s="18"/>
      <c r="Y35" s="17"/>
      <c r="Z35" s="18"/>
      <c r="AA35" s="17"/>
      <c r="AB35" s="18"/>
      <c r="AC35" s="17"/>
      <c r="AD35" s="18"/>
      <c r="AE35" s="17"/>
      <c r="AF35" s="19"/>
      <c r="AG35" s="18"/>
    </row>
    <row r="36" spans="2:33" x14ac:dyDescent="0.25">
      <c r="B36" s="11">
        <v>15</v>
      </c>
      <c r="C36" s="8">
        <v>1</v>
      </c>
      <c r="D36" s="6" cm="1">
        <f t="array" ref="D36">INDEX(matrizcustos_1,C36,C35)</f>
        <v>18.971</v>
      </c>
      <c r="F36">
        <v>12</v>
      </c>
      <c r="K36" s="12">
        <v>13</v>
      </c>
      <c r="L36" s="7">
        <f t="shared" si="0"/>
        <v>1</v>
      </c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  <c r="AA36" s="17"/>
      <c r="AB36" s="18"/>
      <c r="AC36" s="17"/>
      <c r="AD36" s="18"/>
      <c r="AE36" s="17"/>
      <c r="AF36" s="19"/>
      <c r="AG36" s="18"/>
    </row>
    <row r="37" spans="2:33" x14ac:dyDescent="0.25">
      <c r="B37" s="11">
        <v>16</v>
      </c>
      <c r="C37" s="8">
        <v>2</v>
      </c>
      <c r="D37" s="6" cm="1">
        <f t="array" ref="D37">INDEX(matrizcustos_1,C37,C36)</f>
        <v>10.484999999999999</v>
      </c>
      <c r="F37">
        <v>5</v>
      </c>
      <c r="K37" s="12">
        <v>14</v>
      </c>
      <c r="L37" s="7">
        <f t="shared" si="0"/>
        <v>1</v>
      </c>
      <c r="P37" s="18"/>
      <c r="Q37" s="17"/>
      <c r="R37" s="18"/>
      <c r="S37" s="17"/>
      <c r="T37" s="18"/>
      <c r="U37" s="17"/>
      <c r="V37" s="18"/>
      <c r="W37" s="17"/>
      <c r="X37" s="18"/>
      <c r="Y37" s="17"/>
      <c r="Z37" s="18"/>
      <c r="AA37" s="17"/>
      <c r="AB37" s="18"/>
      <c r="AC37" s="17"/>
      <c r="AD37" s="18"/>
      <c r="AE37" s="17"/>
      <c r="AF37" s="19"/>
      <c r="AG37" s="18"/>
    </row>
    <row r="38" spans="2:33" x14ac:dyDescent="0.25">
      <c r="B38" s="11">
        <v>17</v>
      </c>
      <c r="C38" s="21">
        <v>2</v>
      </c>
      <c r="D38" s="6" cm="1">
        <f t="array" ref="D38">INDEX(matrizcustos_1,C38,C37)</f>
        <v>0</v>
      </c>
      <c r="F38">
        <v>16</v>
      </c>
      <c r="K38" s="12">
        <v>15</v>
      </c>
      <c r="L38" s="7">
        <f t="shared" si="0"/>
        <v>1</v>
      </c>
      <c r="P38" s="18"/>
      <c r="Q38" s="17"/>
      <c r="R38" s="18"/>
      <c r="S38" s="17"/>
      <c r="T38" s="18"/>
      <c r="U38" s="17"/>
      <c r="V38" s="18"/>
      <c r="W38" s="17"/>
      <c r="X38" s="18"/>
      <c r="Y38" s="17"/>
      <c r="Z38" s="18"/>
      <c r="AA38" s="17"/>
      <c r="AB38" s="18"/>
      <c r="AC38" s="17"/>
      <c r="AD38" s="18"/>
      <c r="AE38" s="17"/>
      <c r="AF38" s="19"/>
      <c r="AG38" s="18"/>
    </row>
    <row r="39" spans="2:33" x14ac:dyDescent="0.25">
      <c r="B39" s="11">
        <v>18</v>
      </c>
      <c r="C39" s="21">
        <v>1</v>
      </c>
      <c r="D39" s="6" cm="1">
        <f t="array" ref="D39">INDEX(matrizcustos_1,C39,C38)</f>
        <v>10.484999999999999</v>
      </c>
      <c r="F39">
        <v>2</v>
      </c>
      <c r="K39" s="12">
        <v>16</v>
      </c>
      <c r="L39" s="7">
        <f t="shared" si="0"/>
        <v>1</v>
      </c>
      <c r="P39" s="18"/>
      <c r="Q39" s="17"/>
      <c r="R39" s="18"/>
      <c r="S39" s="17"/>
      <c r="T39" s="18"/>
      <c r="U39" s="17"/>
      <c r="V39" s="18"/>
      <c r="W39" s="17"/>
      <c r="X39" s="18"/>
      <c r="Y39" s="17"/>
      <c r="Z39" s="18"/>
      <c r="AA39" s="17"/>
      <c r="AB39" s="18"/>
      <c r="AC39" s="17"/>
      <c r="AD39" s="18"/>
      <c r="AE39" s="17"/>
      <c r="AF39" s="19"/>
      <c r="AG39" s="18"/>
    </row>
    <row r="40" spans="2:33" x14ac:dyDescent="0.25">
      <c r="B40" s="11">
        <v>19</v>
      </c>
      <c r="C40" s="21">
        <v>2</v>
      </c>
      <c r="D40" s="6" cm="1">
        <f t="array" ref="D40">INDEX(matrizcustos_1,C40,C39)</f>
        <v>10.484999999999999</v>
      </c>
      <c r="F40">
        <v>6</v>
      </c>
      <c r="P40" s="18"/>
      <c r="Q40" s="17"/>
      <c r="R40" s="18"/>
      <c r="S40" s="17"/>
      <c r="T40" s="18"/>
      <c r="U40" s="17"/>
      <c r="V40" s="18"/>
      <c r="W40" s="17"/>
      <c r="X40" s="18"/>
      <c r="Y40" s="17"/>
      <c r="Z40" s="18"/>
      <c r="AA40" s="17"/>
      <c r="AB40" s="18"/>
      <c r="AC40" s="17"/>
      <c r="AD40" s="18"/>
      <c r="AE40" s="17"/>
      <c r="AF40" s="19"/>
      <c r="AG40" s="18"/>
    </row>
    <row r="41" spans="2:33" x14ac:dyDescent="0.25">
      <c r="B41" s="11">
        <v>20</v>
      </c>
      <c r="C41" s="21">
        <v>1</v>
      </c>
      <c r="D41" s="6" cm="1">
        <f t="array" ref="D41">INDEX(matrizcustos_1,C41,C40)</f>
        <v>10.484999999999999</v>
      </c>
      <c r="F41">
        <v>2</v>
      </c>
      <c r="P41" s="18"/>
      <c r="Q41" s="17"/>
      <c r="R41" s="18"/>
      <c r="S41" s="17"/>
      <c r="T41" s="18"/>
      <c r="U41" s="17"/>
      <c r="V41" s="18"/>
      <c r="W41" s="17"/>
      <c r="X41" s="18"/>
      <c r="Y41" s="17"/>
      <c r="Z41" s="18"/>
      <c r="AA41" s="17"/>
      <c r="AB41" s="18"/>
      <c r="AC41" s="17"/>
      <c r="AD41" s="18"/>
      <c r="AE41" s="17"/>
      <c r="AF41" s="19"/>
      <c r="AG41" s="18"/>
    </row>
    <row r="42" spans="2:33" x14ac:dyDescent="0.25">
      <c r="B42" s="11">
        <v>21</v>
      </c>
      <c r="C42" s="21">
        <v>2</v>
      </c>
      <c r="D42" s="6" cm="1">
        <f t="array" ref="D42">INDEX(matrizcustos_1,C42,C41)</f>
        <v>10.484999999999999</v>
      </c>
      <c r="F42">
        <v>7</v>
      </c>
      <c r="P42" s="18"/>
      <c r="Q42" s="17"/>
      <c r="R42" s="18"/>
      <c r="S42" s="17"/>
      <c r="T42" s="18"/>
      <c r="U42" s="17"/>
      <c r="V42" s="18"/>
      <c r="W42" s="17"/>
      <c r="X42" s="18"/>
      <c r="Y42" s="17"/>
      <c r="Z42" s="18"/>
      <c r="AA42" s="17"/>
      <c r="AB42" s="18"/>
      <c r="AC42" s="17"/>
      <c r="AD42" s="18"/>
      <c r="AE42" s="17"/>
      <c r="AF42" s="19"/>
      <c r="AG42" s="18"/>
    </row>
    <row r="43" spans="2:33" x14ac:dyDescent="0.25">
      <c r="B43" s="11">
        <v>22</v>
      </c>
      <c r="C43" s="21">
        <v>1</v>
      </c>
      <c r="D43" s="6" cm="1">
        <f t="array" ref="D43">INDEX(matrizcustos_1,C43,C42)</f>
        <v>10.484999999999999</v>
      </c>
      <c r="F43">
        <v>4</v>
      </c>
      <c r="P43" s="18"/>
      <c r="Q43" s="17"/>
      <c r="R43" s="18"/>
      <c r="S43" s="17"/>
      <c r="T43" s="18"/>
      <c r="U43" s="17"/>
      <c r="V43" s="18"/>
      <c r="W43" s="17"/>
      <c r="X43" s="18"/>
      <c r="Y43" s="17"/>
      <c r="Z43" s="18"/>
      <c r="AA43" s="17"/>
      <c r="AB43" s="18"/>
      <c r="AC43" s="17"/>
      <c r="AD43" s="18"/>
      <c r="AE43" s="17"/>
      <c r="AF43" s="19"/>
      <c r="AG43" s="18"/>
    </row>
    <row r="44" spans="2:33" x14ac:dyDescent="0.25">
      <c r="B44" s="11">
        <v>23</v>
      </c>
      <c r="C44" s="21">
        <v>2</v>
      </c>
      <c r="D44" s="6" cm="1">
        <f t="array" ref="D44">INDEX(matrizcustos_1,C44,C43)</f>
        <v>10.484999999999999</v>
      </c>
      <c r="F44">
        <v>15</v>
      </c>
      <c r="P44" s="18"/>
      <c r="Q44" s="17"/>
      <c r="R44" s="18"/>
      <c r="S44" s="17"/>
      <c r="T44" s="18"/>
      <c r="U44" s="17"/>
      <c r="V44" s="18"/>
      <c r="W44" s="17"/>
      <c r="X44" s="18"/>
      <c r="Y44" s="17"/>
      <c r="Z44" s="18"/>
      <c r="AA44" s="17"/>
      <c r="AB44" s="18"/>
      <c r="AC44" s="17"/>
      <c r="AD44" s="18"/>
      <c r="AE44" s="17"/>
      <c r="AF44" s="19"/>
      <c r="AG44" s="18"/>
    </row>
    <row r="45" spans="2:33" x14ac:dyDescent="0.25">
      <c r="B45" s="11">
        <v>24</v>
      </c>
      <c r="C45" s="21">
        <v>6</v>
      </c>
      <c r="D45" s="6" cm="1">
        <f t="array" ref="D45">INDEX(matrizcustos_1,C45,C44)</f>
        <v>33.113</v>
      </c>
      <c r="F45">
        <v>6</v>
      </c>
      <c r="K45" s="3" t="s">
        <v>7</v>
      </c>
      <c r="P45" s="18"/>
      <c r="Q45" s="17"/>
      <c r="R45" s="18"/>
      <c r="S45" s="17"/>
      <c r="T45" s="18"/>
      <c r="U45" s="17"/>
      <c r="V45" s="18"/>
      <c r="W45" s="17"/>
      <c r="X45" s="18"/>
      <c r="Y45" s="17"/>
      <c r="Z45" s="18"/>
      <c r="AA45" s="17"/>
      <c r="AB45" s="18"/>
      <c r="AC45" s="17"/>
      <c r="AD45" s="18"/>
      <c r="AE45" s="17"/>
      <c r="AF45" s="19"/>
      <c r="AG45" s="18"/>
    </row>
    <row r="46" spans="2:33" x14ac:dyDescent="0.25">
      <c r="B46" s="11">
        <v>25</v>
      </c>
      <c r="C46" s="21">
        <v>5</v>
      </c>
      <c r="D46" s="6" cm="1">
        <f t="array" ref="D46">INDEX(matrizcustos_1,C46,C45)</f>
        <v>17.141999999999999</v>
      </c>
      <c r="E46" s="16"/>
      <c r="F46">
        <v>12</v>
      </c>
      <c r="K46" s="15">
        <f>SUM(D22:D46)</f>
        <v>559.83600000000024</v>
      </c>
      <c r="L46" s="3" t="s">
        <v>6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2:33" x14ac:dyDescent="0.25">
      <c r="Q47" s="17"/>
    </row>
    <row r="48" spans="2:33" x14ac:dyDescent="0.25">
      <c r="Q48" s="17"/>
    </row>
    <row r="49" spans="17:17" x14ac:dyDescent="0.25">
      <c r="Q49" s="17"/>
    </row>
  </sheetData>
  <scenarios current="0">
    <scenario name="Trajetória otimizada" count="25" user="Manoela Teixeira Lopes" comment="Criado por Manoela Teixeira Lopes em 7/28/2020">
      <inputCells r="C22" val="7"/>
      <inputCells r="C23" val="8"/>
      <inputCells r="C24" val="7"/>
      <inputCells r="C25" val="14"/>
      <inputCells r="C26" val="15"/>
      <inputCells r="C27" val="14"/>
      <inputCells r="C28" val="9"/>
      <inputCells r="C29" val="16"/>
      <inputCells r="C30" val="6"/>
      <inputCells r="C31" val="2"/>
      <inputCells r="C32" val="1"/>
      <inputCells r="C33" val="2"/>
      <inputCells r="C34" val="3"/>
      <inputCells r="C35" val="4"/>
      <inputCells r="C36" val="13"/>
      <inputCells r="C37" val="11"/>
      <inputCells r="C38" val="10"/>
      <inputCells r="C39" val="11"/>
      <inputCells r="C40" val="12"/>
      <inputCells r="C41" val="11"/>
      <inputCells r="C42" val="10"/>
      <inputCells r="C43" val="13"/>
      <inputCells r="C44" val="4"/>
      <inputCells r="C45" val="5"/>
      <inputCells r="C46" val="6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A6B197E9684341B4C0D49BACAF2990" ma:contentTypeVersion="6" ma:contentTypeDescription="Crie um novo documento." ma:contentTypeScope="" ma:versionID="f1514786559f0fdb0d977a0272bf9315">
  <xsd:schema xmlns:xsd="http://www.w3.org/2001/XMLSchema" xmlns:xs="http://www.w3.org/2001/XMLSchema" xmlns:p="http://schemas.microsoft.com/office/2006/metadata/properties" xmlns:ns2="e4fa7687-1750-42ae-a298-fe0e9436a0a4" xmlns:ns3="37ea04f5-2a83-4ad3-bb38-2cd9db349fba" targetNamespace="http://schemas.microsoft.com/office/2006/metadata/properties" ma:root="true" ma:fieldsID="4377792da2435524dd1ced2e81903782" ns2:_="" ns3:_="">
    <xsd:import namespace="e4fa7687-1750-42ae-a298-fe0e9436a0a4"/>
    <xsd:import namespace="37ea04f5-2a83-4ad3-bb38-2cd9db349f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a7687-1750-42ae-a298-fe0e9436a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a04f5-2a83-4ad3-bb38-2cd9db349f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6812D6-B314-47F5-822D-650B1A535BC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ED689E6-44CB-4413-9ACE-09CB87DD3A77}">
  <ds:schemaRefs>
    <ds:schemaRef ds:uri="http://purl.org/dc/dcmitype/"/>
    <ds:schemaRef ds:uri="http://schemas.microsoft.com/office/2006/documentManagement/types"/>
    <ds:schemaRef ds:uri="37ea04f5-2a83-4ad3-bb38-2cd9db349fba"/>
    <ds:schemaRef ds:uri="e4fa7687-1750-42ae-a298-fe0e9436a0a4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0CE1E4-986D-47EA-BD28-E44D18CFCF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2F94BB-F5F6-4840-B81B-F78549345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a7687-1750-42ae-a298-fe0e9436a0a4"/>
    <ds:schemaRef ds:uri="37ea04f5-2a83-4ad3-bb38-2cd9db349f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calculo da melhor trajetória</vt:lpstr>
      <vt:lpstr>'calculo da melhor trajetória'!matrizcustos_1</vt:lpstr>
      <vt:lpstr>'calculo da melhor trajetória'!matrizcustos_2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Maurício Galassi</cp:lastModifiedBy>
  <dcterms:created xsi:type="dcterms:W3CDTF">2020-07-22T23:35:48Z</dcterms:created>
  <dcterms:modified xsi:type="dcterms:W3CDTF">2020-12-18T15:09:48Z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0x010100CEA6B197E9684341B4C0D49BACAF2990</vt:lpwstr>
  </property>
  <property fmtid="{D5CDD505-2E9C-101B-9397-08002B2CF9AE}" pid="3" name="MSIP_Label_8e61996e-cafd-4c9a-8a94-2dc1b82131ae_Enabled">
    <vt:lpwstr>true</vt:lpwstr>
  </property>
  <property fmtid="{D5CDD505-2E9C-101B-9397-08002B2CF9AE}" pid="4" name="MSIP_Label_8e61996e-cafd-4c9a-8a94-2dc1b82131ae_SetDate">
    <vt:lpwstr>2020-11-16T20:25:40Z</vt:lpwstr>
  </property>
  <property fmtid="{D5CDD505-2E9C-101B-9397-08002B2CF9AE}" pid="5" name="MSIP_Label_8e61996e-cafd-4c9a-8a94-2dc1b82131ae_Method">
    <vt:lpwstr>Standard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SiteId">
    <vt:lpwstr>5b6f6241-9a57-4be4-8e50-1dfa72e79a57</vt:lpwstr>
  </property>
  <property fmtid="{D5CDD505-2E9C-101B-9397-08002B2CF9AE}" pid="8" name="MSIP_Label_8e61996e-cafd-4c9a-8a94-2dc1b82131ae_ActionId">
    <vt:lpwstr>d7e2be99-d484-431d-823f-91823af2f27d</vt:lpwstr>
  </property>
  <property fmtid="{D5CDD505-2E9C-101B-9397-08002B2CF9AE}" pid="9" name="MSIP_Label_8e61996e-cafd-4c9a-8a94-2dc1b82131ae_ContentBits">
    <vt:lpwstr>0</vt:lpwstr>
  </property>
</Properties>
</file>