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786D0D1-386D-4DBA-B15C-C0E419CFBE6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91028"/>
</workbook>
</file>

<file path=xl/calcChain.xml><?xml version="1.0" encoding="utf-8"?>
<calcChain xmlns="http://schemas.openxmlformats.org/spreadsheetml/2006/main">
  <c r="B16" i="1" l="1"/>
  <c r="BL26" i="1"/>
  <c r="BL19" i="1"/>
  <c r="BL18" i="1"/>
  <c r="BL16" i="1"/>
  <c r="BL15" i="1"/>
  <c r="BL17" i="1"/>
  <c r="BL13" i="1"/>
  <c r="BL10" i="1"/>
  <c r="BK26" i="1"/>
  <c r="BK19" i="1"/>
  <c r="BK18" i="1"/>
  <c r="BK16" i="1"/>
  <c r="BK15" i="1"/>
  <c r="BK17" i="1"/>
  <c r="BK13" i="1"/>
  <c r="BK10" i="1"/>
  <c r="BJ26" i="1"/>
  <c r="BJ19" i="1"/>
  <c r="BJ18" i="1"/>
  <c r="BJ16" i="1"/>
  <c r="BJ15" i="1"/>
  <c r="BJ17" i="1"/>
  <c r="BJ13" i="1"/>
  <c r="BJ10" i="1"/>
  <c r="BI26" i="1"/>
  <c r="BI19" i="1"/>
  <c r="BI18" i="1"/>
  <c r="BI16" i="1"/>
  <c r="BI15" i="1"/>
  <c r="BI17" i="1"/>
  <c r="BI13" i="1"/>
  <c r="BI10" i="1"/>
  <c r="BH26" i="1"/>
  <c r="BH19" i="1"/>
  <c r="BH18" i="1"/>
  <c r="BH16" i="1"/>
  <c r="BH15" i="1"/>
  <c r="BH17" i="1"/>
  <c r="BH13" i="1"/>
  <c r="BH10" i="1"/>
  <c r="BG26" i="1"/>
  <c r="BG19" i="1"/>
  <c r="BG18" i="1"/>
  <c r="BG16" i="1"/>
  <c r="BG15" i="1"/>
  <c r="BG17" i="1"/>
  <c r="BG13" i="1"/>
  <c r="BG10" i="1"/>
  <c r="BF26" i="1"/>
  <c r="BF19" i="1"/>
  <c r="BF18" i="1"/>
  <c r="BF16" i="1"/>
  <c r="BF15" i="1"/>
  <c r="BF17" i="1"/>
  <c r="BF13" i="1"/>
  <c r="BF10" i="1"/>
  <c r="BE26" i="1"/>
  <c r="BE19" i="1"/>
  <c r="BE18" i="1"/>
  <c r="BE16" i="1"/>
  <c r="BE15" i="1"/>
  <c r="BE17" i="1"/>
  <c r="BE13" i="1"/>
  <c r="BE10" i="1"/>
  <c r="BD26" i="1"/>
  <c r="BD19" i="1"/>
  <c r="BD18" i="1"/>
  <c r="BD16" i="1"/>
  <c r="BD15" i="1"/>
  <c r="BD17" i="1"/>
  <c r="BD13" i="1"/>
  <c r="BD10" i="1"/>
  <c r="BC26" i="1"/>
  <c r="BC19" i="1"/>
  <c r="BC18" i="1"/>
  <c r="BC16" i="1"/>
  <c r="BC15" i="1"/>
  <c r="BC17" i="1"/>
  <c r="BC13" i="1"/>
  <c r="BC10" i="1"/>
  <c r="BB26" i="1"/>
  <c r="BB19" i="1"/>
  <c r="BB18" i="1"/>
  <c r="BB15" i="1"/>
  <c r="BB17" i="1"/>
  <c r="BB16" i="1"/>
  <c r="BB13" i="1"/>
  <c r="BB10" i="1"/>
  <c r="BA26" i="1"/>
  <c r="BA19" i="1"/>
  <c r="BA18" i="1"/>
  <c r="BA15" i="1"/>
  <c r="BA17" i="1"/>
  <c r="BA16" i="1"/>
  <c r="BA13" i="1"/>
  <c r="BA10" i="1"/>
  <c r="AZ26" i="1"/>
  <c r="AZ19" i="1"/>
  <c r="AZ18" i="1"/>
  <c r="AZ16" i="1"/>
  <c r="AZ15" i="1"/>
  <c r="AZ17" i="1"/>
  <c r="AZ13" i="1"/>
  <c r="AZ10" i="1"/>
  <c r="AY26" i="1"/>
  <c r="AY19" i="1"/>
  <c r="AY18" i="1"/>
  <c r="AY15" i="1"/>
  <c r="AY17" i="1"/>
  <c r="AY16" i="1"/>
  <c r="AY13" i="1"/>
  <c r="AY10" i="1"/>
  <c r="AX26" i="1"/>
  <c r="AX19" i="1"/>
  <c r="AX18" i="1"/>
  <c r="AX15" i="1"/>
  <c r="AX17" i="1"/>
  <c r="AX16" i="1"/>
  <c r="AX13" i="1"/>
  <c r="AX10" i="1"/>
  <c r="AW26" i="1"/>
  <c r="AW19" i="1"/>
  <c r="AW18" i="1"/>
  <c r="AW15" i="1"/>
  <c r="AW17" i="1"/>
  <c r="AW16" i="1"/>
  <c r="AW13" i="1"/>
  <c r="AW10" i="1"/>
  <c r="AV26" i="1"/>
  <c r="AV19" i="1"/>
  <c r="AV18" i="1"/>
  <c r="AV16" i="1"/>
  <c r="AV15" i="1"/>
  <c r="AV17" i="1"/>
  <c r="AV13" i="1"/>
  <c r="AV10" i="1"/>
  <c r="AU26" i="1"/>
  <c r="AU19" i="1"/>
  <c r="AU18" i="1"/>
  <c r="AU15" i="1"/>
  <c r="AU17" i="1"/>
  <c r="AU16" i="1"/>
  <c r="AU13" i="1"/>
  <c r="AU10" i="1"/>
  <c r="AT26" i="1"/>
  <c r="AT19" i="1"/>
  <c r="AT18" i="1"/>
  <c r="AT16" i="1"/>
  <c r="AT15" i="1"/>
  <c r="AT17" i="1"/>
  <c r="AT13" i="1"/>
  <c r="AT10" i="1"/>
  <c r="AS26" i="1"/>
  <c r="AS19" i="1"/>
  <c r="AS18" i="1"/>
  <c r="AS16" i="1"/>
  <c r="AS15" i="1"/>
  <c r="AS17" i="1"/>
  <c r="AS13" i="1"/>
  <c r="AS10" i="1"/>
  <c r="AR26" i="1"/>
  <c r="AR19" i="1"/>
  <c r="AR18" i="1"/>
  <c r="AR16" i="1"/>
  <c r="AR15" i="1"/>
  <c r="AR17" i="1"/>
  <c r="AR13" i="1"/>
  <c r="AR10" i="1"/>
  <c r="AQ26" i="1"/>
  <c r="AQ19" i="1"/>
  <c r="AQ18" i="1"/>
  <c r="AQ15" i="1"/>
  <c r="AQ17" i="1"/>
  <c r="AQ16" i="1"/>
  <c r="AQ13" i="1"/>
  <c r="AQ10" i="1"/>
  <c r="AP26" i="1"/>
  <c r="AP19" i="1"/>
  <c r="AP18" i="1"/>
  <c r="AP15" i="1"/>
  <c r="AP17" i="1"/>
  <c r="AP16" i="1"/>
  <c r="AP13" i="1"/>
  <c r="AP10" i="1"/>
  <c r="AO26" i="1"/>
  <c r="AO19" i="1"/>
  <c r="AO18" i="1"/>
  <c r="AO16" i="1"/>
  <c r="AO15" i="1"/>
  <c r="AO17" i="1"/>
  <c r="AO13" i="1"/>
  <c r="AO10" i="1"/>
  <c r="AN26" i="1"/>
  <c r="AN19" i="1"/>
  <c r="AN18" i="1"/>
  <c r="AN16" i="1"/>
  <c r="AN15" i="1"/>
  <c r="AN17" i="1"/>
  <c r="AN13" i="1"/>
  <c r="AN10" i="1"/>
  <c r="AM26" i="1"/>
  <c r="AM19" i="1"/>
  <c r="AM18" i="1"/>
  <c r="AM16" i="1"/>
  <c r="AM15" i="1"/>
  <c r="AM17" i="1"/>
  <c r="AM13" i="1"/>
  <c r="AM10" i="1"/>
  <c r="AL26" i="1"/>
  <c r="AL19" i="1"/>
  <c r="AL18" i="1"/>
  <c r="AL16" i="1"/>
  <c r="AL15" i="1"/>
  <c r="AL17" i="1"/>
  <c r="AL13" i="1"/>
  <c r="AL10" i="1"/>
  <c r="AK26" i="1"/>
  <c r="AK19" i="1"/>
  <c r="AK18" i="1"/>
  <c r="AK16" i="1"/>
  <c r="AK15" i="1"/>
  <c r="AK17" i="1"/>
  <c r="AK13" i="1"/>
  <c r="AK10" i="1"/>
  <c r="AJ26" i="1"/>
  <c r="AJ19" i="1"/>
  <c r="AJ18" i="1"/>
  <c r="AJ16" i="1"/>
  <c r="AJ15" i="1"/>
  <c r="AJ17" i="1"/>
  <c r="AJ13" i="1"/>
  <c r="AJ10" i="1"/>
  <c r="AI26" i="1"/>
  <c r="AI19" i="1"/>
  <c r="AI18" i="1"/>
  <c r="AI16" i="1"/>
  <c r="AI15" i="1"/>
  <c r="AI17" i="1"/>
  <c r="AI13" i="1"/>
  <c r="AI10" i="1"/>
  <c r="AH26" i="1"/>
  <c r="AH19" i="1"/>
  <c r="AH18" i="1"/>
  <c r="AH16" i="1"/>
  <c r="AH15" i="1"/>
  <c r="AH17" i="1"/>
  <c r="AH13" i="1"/>
  <c r="AH10" i="1"/>
  <c r="AG26" i="1"/>
  <c r="AG19" i="1"/>
  <c r="AG18" i="1"/>
  <c r="AG16" i="1"/>
  <c r="AG15" i="1"/>
  <c r="AG17" i="1"/>
  <c r="AG13" i="1"/>
  <c r="AG10" i="1"/>
  <c r="AF26" i="1"/>
  <c r="AF19" i="1"/>
  <c r="AF18" i="1"/>
  <c r="AF16" i="1"/>
  <c r="AF15" i="1"/>
  <c r="AF17" i="1"/>
  <c r="AF13" i="1"/>
  <c r="AF10" i="1"/>
  <c r="AE26" i="1"/>
  <c r="AE19" i="1"/>
  <c r="AE18" i="1"/>
  <c r="AE16" i="1"/>
  <c r="AE15" i="1"/>
  <c r="AE17" i="1"/>
  <c r="AE13" i="1"/>
  <c r="AE10" i="1"/>
  <c r="AD26" i="1"/>
  <c r="AD19" i="1"/>
  <c r="AD18" i="1"/>
  <c r="AD16" i="1"/>
  <c r="AD15" i="1"/>
  <c r="AD17" i="1"/>
  <c r="AD13" i="1"/>
  <c r="AD10" i="1"/>
  <c r="AC26" i="1"/>
  <c r="AC19" i="1"/>
  <c r="AC18" i="1"/>
  <c r="AC16" i="1"/>
  <c r="AC15" i="1"/>
  <c r="AC17" i="1"/>
  <c r="AC13" i="1"/>
  <c r="AC10" i="1"/>
  <c r="AB26" i="1"/>
  <c r="AB19" i="1"/>
  <c r="AB18" i="1"/>
  <c r="AB16" i="1"/>
  <c r="AB15" i="1"/>
  <c r="AB17" i="1"/>
  <c r="AB13" i="1"/>
  <c r="AB10" i="1"/>
  <c r="AA26" i="1"/>
  <c r="AA19" i="1"/>
  <c r="AA18" i="1"/>
  <c r="AA16" i="1"/>
  <c r="AA15" i="1"/>
  <c r="AA17" i="1"/>
  <c r="AA13" i="1"/>
  <c r="AA10" i="1"/>
  <c r="Z26" i="1"/>
  <c r="Z19" i="1"/>
  <c r="Z18" i="1"/>
  <c r="Z16" i="1"/>
  <c r="Z15" i="1"/>
  <c r="Z17" i="1"/>
  <c r="Z13" i="1"/>
  <c r="Z10" i="1"/>
  <c r="Y26" i="1"/>
  <c r="Y19" i="1"/>
  <c r="Y18" i="1"/>
  <c r="Y16" i="1"/>
  <c r="Y15" i="1"/>
  <c r="Y17" i="1"/>
  <c r="Y13" i="1"/>
  <c r="Y10" i="1"/>
  <c r="X26" i="1"/>
  <c r="X19" i="1"/>
  <c r="X18" i="1"/>
  <c r="X16" i="1"/>
  <c r="X15" i="1"/>
  <c r="X17" i="1"/>
  <c r="X13" i="1"/>
  <c r="X10" i="1"/>
  <c r="W26" i="1"/>
  <c r="W19" i="1"/>
  <c r="W18" i="1"/>
  <c r="W16" i="1"/>
  <c r="W15" i="1"/>
  <c r="W17" i="1"/>
  <c r="W13" i="1"/>
  <c r="W10" i="1"/>
  <c r="V26" i="1"/>
  <c r="V19" i="1"/>
  <c r="V18" i="1"/>
  <c r="V16" i="1"/>
  <c r="V15" i="1"/>
  <c r="V17" i="1"/>
  <c r="V13" i="1"/>
  <c r="V10" i="1"/>
  <c r="U26" i="1"/>
  <c r="U19" i="1"/>
  <c r="U18" i="1"/>
  <c r="U16" i="1"/>
  <c r="U15" i="1"/>
  <c r="U17" i="1"/>
  <c r="U13" i="1"/>
  <c r="U10" i="1"/>
  <c r="T26" i="1"/>
  <c r="T19" i="1"/>
  <c r="T18" i="1"/>
  <c r="T16" i="1"/>
  <c r="T15" i="1"/>
  <c r="T17" i="1"/>
  <c r="T13" i="1"/>
  <c r="T10" i="1"/>
  <c r="S26" i="1"/>
  <c r="S19" i="1"/>
  <c r="S18" i="1"/>
  <c r="S16" i="1"/>
  <c r="S15" i="1"/>
  <c r="S17" i="1"/>
  <c r="S13" i="1"/>
  <c r="S10" i="1"/>
  <c r="R26" i="1"/>
  <c r="R19" i="1"/>
  <c r="R18" i="1"/>
  <c r="R16" i="1"/>
  <c r="R15" i="1"/>
  <c r="R17" i="1"/>
  <c r="R13" i="1"/>
  <c r="R10" i="1"/>
  <c r="Q26" i="1"/>
  <c r="Q19" i="1"/>
  <c r="Q18" i="1"/>
  <c r="Q16" i="1"/>
  <c r="Q15" i="1"/>
  <c r="Q17" i="1"/>
  <c r="Q13" i="1"/>
  <c r="Q10" i="1"/>
  <c r="P26" i="1"/>
  <c r="P19" i="1"/>
  <c r="P18" i="1"/>
  <c r="P16" i="1"/>
  <c r="P15" i="1"/>
  <c r="P17" i="1"/>
  <c r="P13" i="1"/>
  <c r="P10" i="1"/>
  <c r="O26" i="1"/>
  <c r="O19" i="1"/>
  <c r="O18" i="1"/>
  <c r="O16" i="1"/>
  <c r="O15" i="1"/>
  <c r="O17" i="1"/>
  <c r="O13" i="1"/>
  <c r="O10" i="1"/>
  <c r="N26" i="1"/>
  <c r="N19" i="1"/>
  <c r="N18" i="1"/>
  <c r="N16" i="1"/>
  <c r="N15" i="1"/>
  <c r="N17" i="1"/>
  <c r="N13" i="1"/>
  <c r="N10" i="1"/>
  <c r="M26" i="1"/>
  <c r="M19" i="1"/>
  <c r="M18" i="1"/>
  <c r="M16" i="1"/>
  <c r="M15" i="1"/>
  <c r="M17" i="1"/>
  <c r="M13" i="1"/>
  <c r="M10" i="1"/>
  <c r="L26" i="1"/>
  <c r="L19" i="1"/>
  <c r="L18" i="1"/>
  <c r="L16" i="1"/>
  <c r="L15" i="1"/>
  <c r="L17" i="1"/>
  <c r="L13" i="1"/>
  <c r="L10" i="1"/>
  <c r="K26" i="1"/>
  <c r="K19" i="1"/>
  <c r="K18" i="1"/>
  <c r="K16" i="1"/>
  <c r="K15" i="1"/>
  <c r="K17" i="1"/>
  <c r="K13" i="1"/>
  <c r="K10" i="1"/>
  <c r="J26" i="1"/>
  <c r="J19" i="1"/>
  <c r="J18" i="1"/>
  <c r="J16" i="1"/>
  <c r="J15" i="1"/>
  <c r="J17" i="1"/>
  <c r="J13" i="1"/>
  <c r="J10" i="1"/>
  <c r="I26" i="1"/>
  <c r="I19" i="1"/>
  <c r="I18" i="1"/>
  <c r="I16" i="1"/>
  <c r="I15" i="1"/>
  <c r="I17" i="1"/>
  <c r="I13" i="1"/>
  <c r="I10" i="1"/>
  <c r="H26" i="1"/>
  <c r="H19" i="1"/>
  <c r="H18" i="1"/>
  <c r="H16" i="1"/>
  <c r="H15" i="1"/>
  <c r="H17" i="1"/>
  <c r="H13" i="1"/>
  <c r="H10" i="1"/>
  <c r="G26" i="1"/>
  <c r="G19" i="1"/>
  <c r="G18" i="1"/>
  <c r="G16" i="1"/>
  <c r="G15" i="1"/>
  <c r="G17" i="1"/>
  <c r="G13" i="1"/>
  <c r="G10" i="1"/>
  <c r="F26" i="1"/>
  <c r="F19" i="1"/>
  <c r="F18" i="1"/>
  <c r="F16" i="1"/>
  <c r="F15" i="1"/>
  <c r="F17" i="1"/>
  <c r="F13" i="1"/>
  <c r="F10" i="1"/>
  <c r="E26" i="1"/>
  <c r="E19" i="1"/>
  <c r="E18" i="1"/>
  <c r="E16" i="1"/>
  <c r="E15" i="1"/>
  <c r="E17" i="1"/>
  <c r="E13" i="1"/>
  <c r="E10" i="1"/>
  <c r="D26" i="1"/>
  <c r="D19" i="1"/>
  <c r="D18" i="1"/>
  <c r="D16" i="1"/>
  <c r="D15" i="1"/>
  <c r="D17" i="1"/>
  <c r="D13" i="1"/>
  <c r="D10" i="1"/>
  <c r="C26" i="1"/>
  <c r="C19" i="1"/>
  <c r="C18" i="1"/>
  <c r="C16" i="1"/>
  <c r="C15" i="1"/>
  <c r="C17" i="1"/>
  <c r="C13" i="1"/>
  <c r="C10" i="1"/>
  <c r="B26" i="1"/>
  <c r="B19" i="1"/>
  <c r="B18" i="1"/>
  <c r="B15" i="1"/>
  <c r="B17" i="1"/>
  <c r="B13" i="1"/>
  <c r="B10" i="1"/>
</calcChain>
</file>

<file path=xl/sharedStrings.xml><?xml version="1.0" encoding="utf-8"?>
<sst xmlns="http://schemas.openxmlformats.org/spreadsheetml/2006/main" count="766" uniqueCount="119">
  <si>
    <t>Nombre</t>
  </si>
  <si>
    <t>1) AGUIRRE SA.</t>
  </si>
  <si>
    <t>2) ALCACER MA.</t>
  </si>
  <si>
    <t>3) ALONSO JO.</t>
  </si>
  <si>
    <t>4) AQUINO ES.</t>
  </si>
  <si>
    <t>5) ARIAS SI.</t>
  </si>
  <si>
    <t>6) BAGNIS MA.</t>
  </si>
  <si>
    <t>7) BALDINI JO.</t>
  </si>
  <si>
    <t>8) BERROCAL MA.</t>
  </si>
  <si>
    <t>9) BERTERO MI.</t>
  </si>
  <si>
    <t>10) BONTHUIS JO.</t>
  </si>
  <si>
    <t>11) BRACALENTI ED.</t>
  </si>
  <si>
    <t>12) BRUSCHINI OS.</t>
  </si>
  <si>
    <t>13) CALDERON MA.</t>
  </si>
  <si>
    <t>14) CANTON LU.</t>
  </si>
  <si>
    <t>15) CARNEVALE WA.</t>
  </si>
  <si>
    <t>16) CHIAPPINI JO.</t>
  </si>
  <si>
    <t>17) CORONEL IR.</t>
  </si>
  <si>
    <t>18) DIAZ JO.</t>
  </si>
  <si>
    <t>19) FAVRE RI.</t>
  </si>
  <si>
    <t>20) FIGUEROA RO.</t>
  </si>
  <si>
    <t>21) FINA AL.</t>
  </si>
  <si>
    <t>22) GALVAN RO.</t>
  </si>
  <si>
    <t>23) GIAIMERLERA HE.</t>
  </si>
  <si>
    <t>24) GIOVANELLI RU.</t>
  </si>
  <si>
    <t>25) GODOY NO.</t>
  </si>
  <si>
    <t>26) LEGARDA LU.</t>
  </si>
  <si>
    <t>27) LIPORI AL.</t>
  </si>
  <si>
    <t>28) LOPEZ MA.</t>
  </si>
  <si>
    <t>29) MANCINELLI MA.</t>
  </si>
  <si>
    <t>30) MEDINA LA.</t>
  </si>
  <si>
    <t>31) MELERA CA.</t>
  </si>
  <si>
    <t>32) MONTENEGRO JO.</t>
  </si>
  <si>
    <t>33) MOREYRA HE.</t>
  </si>
  <si>
    <t>34) NIETO GU.</t>
  </si>
  <si>
    <t>35) ÑAÑEZ GE.</t>
  </si>
  <si>
    <t>36) OLMEDO RI.</t>
  </si>
  <si>
    <t>37) OVIEDO MA.</t>
  </si>
  <si>
    <t>38) PEIRONE JU.</t>
  </si>
  <si>
    <t>39) PEREYRA RO.</t>
  </si>
  <si>
    <t>40) PICCOLI CA.</t>
  </si>
  <si>
    <t>41) PIEDRABUENA RA.</t>
  </si>
  <si>
    <t>42) PIERONI HU.</t>
  </si>
  <si>
    <t>43) PONCE RO.</t>
  </si>
  <si>
    <t>44) RASTALDO BE.</t>
  </si>
  <si>
    <t>45) RENZI LU.</t>
  </si>
  <si>
    <t>46) RIDOLFI LU.</t>
  </si>
  <si>
    <t>47) RIOS GU.</t>
  </si>
  <si>
    <t>48) RIOS MA.</t>
  </si>
  <si>
    <t>49) ROMERO ER.</t>
  </si>
  <si>
    <t>50) ROMERO LE.</t>
  </si>
  <si>
    <t>51) ROZZI DA.</t>
  </si>
  <si>
    <t>52) SANTILLAN RA.</t>
  </si>
  <si>
    <t>53) SANTONI EL.</t>
  </si>
  <si>
    <t>54) SCODELARI OS.</t>
  </si>
  <si>
    <t>55) SIMI JO.</t>
  </si>
  <si>
    <t>56) STOLLAVAGLI AN.</t>
  </si>
  <si>
    <t>57) TREJO ES.</t>
  </si>
  <si>
    <t>58) TRONCOSO AN.</t>
  </si>
  <si>
    <t>59) TRUCONI EN.</t>
  </si>
  <si>
    <t>60) UMER MA.</t>
  </si>
  <si>
    <t>61) VACHETTA OL.</t>
  </si>
  <si>
    <t>62) VEGA LI.</t>
  </si>
  <si>
    <t>63) ZAVA LE.</t>
  </si>
  <si>
    <t>Fecha An. Mensual</t>
  </si>
  <si>
    <t>N/D</t>
  </si>
  <si>
    <t>N° Protocolo mens.</t>
  </si>
  <si>
    <t>Hematocrito</t>
  </si>
  <si>
    <t>Hemoglobina</t>
  </si>
  <si>
    <t>Rto. blancos</t>
  </si>
  <si>
    <t>Rto. rojos</t>
  </si>
  <si>
    <t>Rto. plaquetas</t>
  </si>
  <si>
    <t>EPO Mensual</t>
  </si>
  <si>
    <t>EPO Mensual X KG</t>
  </si>
  <si>
    <t>Creatinina</t>
  </si>
  <si>
    <t>Uremia Pre</t>
  </si>
  <si>
    <t>Urea/Creat.</t>
  </si>
  <si>
    <t>Uremia Pos</t>
  </si>
  <si>
    <t>RPU</t>
  </si>
  <si>
    <t>Ktv Daug.</t>
  </si>
  <si>
    <t>Ktv Basile</t>
  </si>
  <si>
    <t>TAC urea</t>
  </si>
  <si>
    <t>PCR</t>
  </si>
  <si>
    <t>Prom. Peso Pre</t>
  </si>
  <si>
    <t>Prom. Peso Pos</t>
  </si>
  <si>
    <t>Sodio</t>
  </si>
  <si>
    <t>Potasio</t>
  </si>
  <si>
    <t>Calcemia</t>
  </si>
  <si>
    <t>Fosfatemia</t>
  </si>
  <si>
    <t>PROD K x P</t>
  </si>
  <si>
    <t>Fosf. alcalina</t>
  </si>
  <si>
    <t>GPT</t>
  </si>
  <si>
    <t>GOT</t>
  </si>
  <si>
    <t xml:space="preserve"> </t>
  </si>
  <si>
    <t>----- Trimestral -----</t>
  </si>
  <si>
    <t>--------------------</t>
  </si>
  <si>
    <t>Fecha An. Trimestral</t>
  </si>
  <si>
    <t>N° Protocolo trim.</t>
  </si>
  <si>
    <t>Albúmina</t>
  </si>
  <si>
    <t>Colesterol</t>
  </si>
  <si>
    <t>Trigliseridos</t>
  </si>
  <si>
    <t xml:space="preserve">  </t>
  </si>
  <si>
    <t>----- Semestral -----</t>
  </si>
  <si>
    <t>Fecha An. Semestral</t>
  </si>
  <si>
    <t>N° Protocolo sem.</t>
  </si>
  <si>
    <t>HbsAg</t>
  </si>
  <si>
    <t>Negativo</t>
  </si>
  <si>
    <t>AntiHbsAg</t>
  </si>
  <si>
    <t>Positivo</t>
  </si>
  <si>
    <t>Valor AntiHbsAg</t>
  </si>
  <si>
    <t>AntiHCV</t>
  </si>
  <si>
    <t>AntiHIV</t>
  </si>
  <si>
    <t>AntiCore</t>
  </si>
  <si>
    <t>PTH</t>
  </si>
  <si>
    <t>Ferritina</t>
  </si>
  <si>
    <t>Ferremia</t>
  </si>
  <si>
    <t xml:space="preserve">   </t>
  </si>
  <si>
    <t xml:space="preserve">dosaje VIT D </t>
  </si>
  <si>
    <t>Ca ionico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</si>
</sst>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36"/>
  <sheetViews>
    <sheetView tabSelected="1" topLeftCell="A2" workbookViewId="0">
      <selection activeCell="B16" sqref="B16"/>
    </sheetView>
  </sheetViews>
  <sheetFormatPr baseColWidth="10" defaultColWidth="12.7109375" defaultRowHeight="15" x14ac:dyDescent="0.25"/>
  <cols>
    <col min="1" max="1" width="19.140625" bestFit="1" customWidth="1"/>
    <col min="2" max="2" width="12.85546875" style="10" customWidth="1"/>
    <col min="3" max="3" width="12.85546875" customWidth="1"/>
    <col min="4" max="4" width="12.85546875" style="10" customWidth="1"/>
    <col min="5" max="6" width="12.85546875" customWidth="1"/>
    <col min="7" max="12" width="12.85546875" style="10" customWidth="1"/>
    <col min="13" max="14" width="12.85546875" customWidth="1"/>
    <col min="15" max="15" width="12.85546875" style="10" customWidth="1"/>
    <col min="16" max="17" width="12.85546875" customWidth="1"/>
    <col min="18" max="18" width="12.85546875" style="10" customWidth="1"/>
    <col min="19" max="20" width="12.85546875" customWidth="1"/>
    <col min="21" max="21" width="12.85546875" style="10" customWidth="1"/>
    <col min="22" max="24" width="12.85546875" customWidth="1"/>
    <col min="25" max="26" width="12.85546875" style="10" customWidth="1"/>
    <col min="27" max="27" width="12.85546875" customWidth="1"/>
    <col min="28" max="30" width="12.85546875" style="10" customWidth="1"/>
    <col min="31" max="33" width="12.85546875" customWidth="1"/>
    <col min="34" max="34" width="12.85546875" style="10" customWidth="1"/>
    <col min="35" max="35" width="12.85546875" customWidth="1"/>
    <col min="36" max="40" width="12.85546875" style="10" customWidth="1"/>
    <col min="41" max="41" width="12.85546875" customWidth="1"/>
    <col min="42" max="42" width="12.85546875" style="10" customWidth="1"/>
    <col min="43" max="44" width="12.85546875" customWidth="1"/>
    <col min="45" max="47" width="12.85546875" style="10" customWidth="1"/>
    <col min="48" max="49" width="12.85546875" customWidth="1"/>
    <col min="50" max="51" width="12.85546875" style="10" customWidth="1"/>
    <col min="52" max="53" width="12.85546875" customWidth="1"/>
    <col min="54" max="62" width="12.85546875" style="10" customWidth="1"/>
    <col min="63" max="64" width="12.85546875" customWidth="1"/>
  </cols>
  <sheetData>
    <row r="1" spans="1:64" ht="108.75" thickBot="1" x14ac:dyDescent="0.3">
      <c r="A1" s="2" t="s">
        <v>0</v>
      </c>
      <c r="B1" s="6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6" t="s">
        <v>25</v>
      </c>
      <c r="AA1" s="1" t="s">
        <v>26</v>
      </c>
      <c r="AB1" s="6" t="s">
        <v>27</v>
      </c>
      <c r="AC1" s="6" t="s">
        <v>28</v>
      </c>
      <c r="AD1" s="6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1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1" t="s">
        <v>40</v>
      </c>
      <c r="AP1" s="6" t="s">
        <v>41</v>
      </c>
      <c r="AQ1" s="1" t="s">
        <v>42</v>
      </c>
      <c r="AR1" s="1" t="s">
        <v>43</v>
      </c>
      <c r="AS1" s="6" t="s">
        <v>44</v>
      </c>
      <c r="AT1" s="6" t="s">
        <v>45</v>
      </c>
      <c r="AU1" s="6" t="s">
        <v>46</v>
      </c>
      <c r="AV1" s="1" t="s">
        <v>47</v>
      </c>
      <c r="AW1" s="1" t="s">
        <v>48</v>
      </c>
      <c r="AX1" s="6" t="s">
        <v>49</v>
      </c>
      <c r="AY1" s="6" t="s">
        <v>50</v>
      </c>
      <c r="AZ1" s="1" t="s">
        <v>51</v>
      </c>
      <c r="BA1" s="1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1" t="s">
        <v>62</v>
      </c>
      <c r="BL1" s="1" t="s">
        <v>63</v>
      </c>
    </row>
    <row r="2" spans="1:64" ht="15.75" thickBot="1" x14ac:dyDescent="0.3">
      <c r="A2" s="2" t="s">
        <v>64</v>
      </c>
      <c r="B2" s="7">
        <v>45813</v>
      </c>
      <c r="C2" s="3">
        <v>45813</v>
      </c>
      <c r="D2" s="7">
        <v>45813</v>
      </c>
      <c r="E2" s="3">
        <v>45817</v>
      </c>
      <c r="F2" s="3">
        <v>45812</v>
      </c>
      <c r="G2" s="7">
        <v>45812</v>
      </c>
      <c r="H2" s="7">
        <v>45812</v>
      </c>
      <c r="I2" s="7">
        <v>45812</v>
      </c>
      <c r="J2" s="7">
        <v>45812</v>
      </c>
      <c r="K2" s="7">
        <v>45813</v>
      </c>
      <c r="L2" s="7">
        <v>45812</v>
      </c>
      <c r="M2" s="3">
        <v>45812</v>
      </c>
      <c r="N2" s="3">
        <v>45813</v>
      </c>
      <c r="O2" s="7">
        <v>45812</v>
      </c>
      <c r="P2" s="3">
        <v>45813</v>
      </c>
      <c r="Q2" s="3">
        <v>45812</v>
      </c>
      <c r="R2" s="7">
        <v>45812</v>
      </c>
      <c r="S2" s="3">
        <v>45813</v>
      </c>
      <c r="T2" s="3">
        <v>45812</v>
      </c>
      <c r="U2" s="7">
        <v>45812</v>
      </c>
      <c r="V2" s="3">
        <v>45812</v>
      </c>
      <c r="W2" s="3">
        <v>45812</v>
      </c>
      <c r="X2" s="3">
        <v>45812</v>
      </c>
      <c r="Y2" s="7">
        <v>45813</v>
      </c>
      <c r="Z2" s="7">
        <v>45813</v>
      </c>
      <c r="AA2" s="3">
        <v>45812</v>
      </c>
      <c r="AB2" s="7">
        <v>45812</v>
      </c>
      <c r="AC2" s="7">
        <v>45813</v>
      </c>
      <c r="AD2" s="7">
        <v>45812</v>
      </c>
      <c r="AE2" s="3">
        <v>45813</v>
      </c>
      <c r="AF2" s="3">
        <v>45813</v>
      </c>
      <c r="AG2" s="3">
        <v>45812</v>
      </c>
      <c r="AH2" s="7">
        <v>45810</v>
      </c>
      <c r="AI2" s="3">
        <v>45813</v>
      </c>
      <c r="AJ2" s="7">
        <v>45812</v>
      </c>
      <c r="AK2" s="7">
        <v>45813</v>
      </c>
      <c r="AL2" s="7">
        <v>45813</v>
      </c>
      <c r="AM2" s="7">
        <v>45813</v>
      </c>
      <c r="AN2" s="7">
        <v>45813</v>
      </c>
      <c r="AO2" s="3">
        <v>45813</v>
      </c>
      <c r="AP2" s="7">
        <v>45812</v>
      </c>
      <c r="AQ2" s="3">
        <v>45812</v>
      </c>
      <c r="AR2" s="3">
        <v>45813</v>
      </c>
      <c r="AS2" s="7">
        <v>45813</v>
      </c>
      <c r="AT2" s="7">
        <v>45810</v>
      </c>
      <c r="AU2" s="7">
        <v>45813</v>
      </c>
      <c r="AV2" s="3">
        <v>45812</v>
      </c>
      <c r="AW2" s="3">
        <v>45813</v>
      </c>
      <c r="AX2" s="7">
        <v>45812</v>
      </c>
      <c r="AY2" s="7">
        <v>45812</v>
      </c>
      <c r="AZ2" s="3">
        <v>45812</v>
      </c>
      <c r="BA2" s="3">
        <v>45811</v>
      </c>
      <c r="BB2" s="7">
        <v>45813</v>
      </c>
      <c r="BC2" s="7">
        <v>45812</v>
      </c>
      <c r="BD2" s="7">
        <v>45813</v>
      </c>
      <c r="BE2" s="7">
        <v>45813</v>
      </c>
      <c r="BF2" s="8" t="s">
        <v>65</v>
      </c>
      <c r="BG2" s="7">
        <v>45812</v>
      </c>
      <c r="BH2" s="7">
        <v>45812</v>
      </c>
      <c r="BI2" s="7">
        <v>45812</v>
      </c>
      <c r="BJ2" s="7">
        <v>45813</v>
      </c>
      <c r="BK2" s="3">
        <v>45812</v>
      </c>
      <c r="BL2" s="3">
        <v>45812</v>
      </c>
    </row>
    <row r="3" spans="1:64" ht="15.75" thickBot="1" x14ac:dyDescent="0.3">
      <c r="A3" s="2" t="s">
        <v>66</v>
      </c>
      <c r="B3" s="8">
        <v>5062529</v>
      </c>
      <c r="C3" s="4">
        <v>5062536</v>
      </c>
      <c r="D3" s="8">
        <v>5062533</v>
      </c>
      <c r="E3" s="4">
        <v>4062530</v>
      </c>
      <c r="F3" s="4">
        <v>4062511</v>
      </c>
      <c r="G3" s="8">
        <v>4062523</v>
      </c>
      <c r="H3" s="8">
        <v>4062510</v>
      </c>
      <c r="I3" s="8">
        <v>4062537</v>
      </c>
      <c r="J3" s="8">
        <v>406256</v>
      </c>
      <c r="K3" s="8">
        <v>5062528</v>
      </c>
      <c r="L3" s="8">
        <v>4062513</v>
      </c>
      <c r="M3" s="4">
        <v>406258</v>
      </c>
      <c r="N3" s="4">
        <v>5062532</v>
      </c>
      <c r="O3" s="8">
        <v>4062526</v>
      </c>
      <c r="P3" s="4">
        <v>5062515</v>
      </c>
      <c r="Q3" s="4">
        <v>4062527</v>
      </c>
      <c r="R3" s="8">
        <v>4062533</v>
      </c>
      <c r="S3" s="4">
        <v>506256</v>
      </c>
      <c r="T3" s="4">
        <v>4062524</v>
      </c>
      <c r="U3" s="8">
        <v>406255</v>
      </c>
      <c r="V3" s="4">
        <v>4062534</v>
      </c>
      <c r="W3" s="4">
        <v>4062539</v>
      </c>
      <c r="X3" s="4">
        <v>4062531</v>
      </c>
      <c r="Y3" s="8">
        <v>5062530</v>
      </c>
      <c r="Z3" s="8">
        <v>5062513</v>
      </c>
      <c r="AA3" s="4">
        <v>406253</v>
      </c>
      <c r="AB3" s="8">
        <v>406254</v>
      </c>
      <c r="AC3" s="8">
        <v>5062516</v>
      </c>
      <c r="AD3" s="8">
        <v>4062528</v>
      </c>
      <c r="AE3" s="4">
        <v>5062518</v>
      </c>
      <c r="AF3" s="4">
        <v>5062537</v>
      </c>
      <c r="AG3" s="4">
        <v>4062522</v>
      </c>
      <c r="AH3" s="8">
        <v>2062515</v>
      </c>
      <c r="AI3" s="4">
        <v>5062540</v>
      </c>
      <c r="AJ3" s="8">
        <v>4062512</v>
      </c>
      <c r="AK3" s="8">
        <v>5062538</v>
      </c>
      <c r="AL3" s="8">
        <v>5062517</v>
      </c>
      <c r="AM3" s="8">
        <v>506257</v>
      </c>
      <c r="AN3" s="8">
        <v>5062539</v>
      </c>
      <c r="AO3" s="4">
        <v>5062535</v>
      </c>
      <c r="AP3" s="8">
        <v>406259</v>
      </c>
      <c r="AQ3" s="4">
        <v>4062521</v>
      </c>
      <c r="AR3" s="4">
        <v>506259</v>
      </c>
      <c r="AS3" s="8">
        <v>5062534</v>
      </c>
      <c r="AT3" s="8">
        <v>2062514</v>
      </c>
      <c r="AU3" s="8">
        <v>5062514</v>
      </c>
      <c r="AV3" s="4">
        <v>4062536</v>
      </c>
      <c r="AW3" s="4">
        <v>5062510</v>
      </c>
      <c r="AX3" s="8">
        <v>406257</v>
      </c>
      <c r="AY3" s="8">
        <v>4062532</v>
      </c>
      <c r="AZ3" s="4">
        <v>4062542</v>
      </c>
      <c r="BA3" s="4">
        <v>3062513</v>
      </c>
      <c r="BB3" s="8">
        <v>506258</v>
      </c>
      <c r="BC3" s="8">
        <v>4062540</v>
      </c>
      <c r="BD3" s="8">
        <v>5062511</v>
      </c>
      <c r="BE3" s="8">
        <v>5062512</v>
      </c>
      <c r="BF3" s="8" t="s">
        <v>65</v>
      </c>
      <c r="BG3" s="8">
        <v>4062529</v>
      </c>
      <c r="BH3" s="8">
        <v>4062525</v>
      </c>
      <c r="BI3" s="8">
        <v>4062541</v>
      </c>
      <c r="BJ3" s="8">
        <v>5062527</v>
      </c>
      <c r="BK3" s="4">
        <v>4062535</v>
      </c>
      <c r="BL3" s="4">
        <v>4062538</v>
      </c>
    </row>
    <row r="4" spans="1:64" ht="15.75" thickBot="1" x14ac:dyDescent="0.3">
      <c r="A4" s="2" t="s">
        <v>67</v>
      </c>
      <c r="B4" s="8">
        <v>37.6</v>
      </c>
      <c r="C4" s="4">
        <v>32.6</v>
      </c>
      <c r="D4" s="8">
        <v>31.6</v>
      </c>
      <c r="E4" s="4">
        <v>32.1</v>
      </c>
      <c r="F4" s="4">
        <v>33.700000000000003</v>
      </c>
      <c r="G4" s="8">
        <v>39.6</v>
      </c>
      <c r="H4" s="8">
        <v>43.4</v>
      </c>
      <c r="I4" s="8">
        <v>48.6</v>
      </c>
      <c r="J4" s="8">
        <v>31.7</v>
      </c>
      <c r="K4" s="8">
        <v>26.5</v>
      </c>
      <c r="L4" s="8">
        <v>34.299999999999997</v>
      </c>
      <c r="M4" s="4">
        <v>27.6</v>
      </c>
      <c r="N4" s="4">
        <v>41.4</v>
      </c>
      <c r="O4" s="8">
        <v>25.3</v>
      </c>
      <c r="P4" s="4">
        <v>34.1</v>
      </c>
      <c r="Q4" s="4">
        <v>34.5</v>
      </c>
      <c r="R4" s="8">
        <v>33.1</v>
      </c>
      <c r="S4" s="4">
        <v>39.1</v>
      </c>
      <c r="T4" s="4">
        <v>32.700000000000003</v>
      </c>
      <c r="U4" s="8">
        <v>31</v>
      </c>
      <c r="V4" s="4">
        <v>38.700000000000003</v>
      </c>
      <c r="W4" s="4">
        <v>35.5</v>
      </c>
      <c r="X4" s="4">
        <v>29.3</v>
      </c>
      <c r="Y4" s="8">
        <v>33.700000000000003</v>
      </c>
      <c r="Z4" s="8">
        <v>31.5</v>
      </c>
      <c r="AA4" s="4">
        <v>33.299999999999997</v>
      </c>
      <c r="AB4" s="8">
        <v>25.3</v>
      </c>
      <c r="AC4" s="8">
        <v>43.6</v>
      </c>
      <c r="AD4" s="8">
        <v>42.3</v>
      </c>
      <c r="AE4" s="4">
        <v>27</v>
      </c>
      <c r="AF4" s="4">
        <v>47.4</v>
      </c>
      <c r="AG4" s="4">
        <v>37.5</v>
      </c>
      <c r="AH4" s="8">
        <v>31.8</v>
      </c>
      <c r="AI4" s="4">
        <v>34.6</v>
      </c>
      <c r="AJ4" s="8">
        <v>38.700000000000003</v>
      </c>
      <c r="AK4" s="8">
        <v>36.4</v>
      </c>
      <c r="AL4" s="8">
        <v>33.299999999999997</v>
      </c>
      <c r="AM4" s="8">
        <v>43</v>
      </c>
      <c r="AN4" s="8">
        <v>37.5</v>
      </c>
      <c r="AO4" s="4">
        <v>36.6</v>
      </c>
      <c r="AP4" s="8">
        <v>24.5</v>
      </c>
      <c r="AQ4" s="4">
        <v>40.9</v>
      </c>
      <c r="AR4" s="4">
        <v>37.799999999999997</v>
      </c>
      <c r="AS4" s="8">
        <v>28.4</v>
      </c>
      <c r="AT4" s="8">
        <v>33</v>
      </c>
      <c r="AU4" s="8">
        <v>33.700000000000003</v>
      </c>
      <c r="AV4" s="4">
        <v>45.4</v>
      </c>
      <c r="AW4" s="4">
        <v>32.4</v>
      </c>
      <c r="AX4" s="8">
        <v>35.6</v>
      </c>
      <c r="AY4" s="8">
        <v>37.700000000000003</v>
      </c>
      <c r="AZ4" s="4">
        <v>33.1</v>
      </c>
      <c r="BA4" s="4">
        <v>39.700000000000003</v>
      </c>
      <c r="BB4" s="8">
        <v>36.5</v>
      </c>
      <c r="BC4" s="8">
        <v>36.1</v>
      </c>
      <c r="BD4" s="8">
        <v>31.8</v>
      </c>
      <c r="BE4" s="8">
        <v>35.5</v>
      </c>
      <c r="BF4" s="8" t="s">
        <v>65</v>
      </c>
      <c r="BG4" s="8">
        <v>44.5</v>
      </c>
      <c r="BH4" s="8">
        <v>22.2</v>
      </c>
      <c r="BI4" s="8">
        <v>31</v>
      </c>
      <c r="BJ4" s="8">
        <v>34.6</v>
      </c>
      <c r="BK4" s="4">
        <v>26.3</v>
      </c>
      <c r="BL4" s="4">
        <v>22.9</v>
      </c>
    </row>
    <row r="5" spans="1:64" ht="15.75" thickBot="1" x14ac:dyDescent="0.3">
      <c r="A5" s="2" t="s">
        <v>68</v>
      </c>
      <c r="B5" s="8">
        <v>11.8</v>
      </c>
      <c r="C5" s="4">
        <v>10.4</v>
      </c>
      <c r="D5" s="8">
        <v>10.199999999999999</v>
      </c>
      <c r="E5" s="4">
        <v>10.199999999999999</v>
      </c>
      <c r="F5" s="4">
        <v>10.5</v>
      </c>
      <c r="G5" s="8">
        <v>12.2</v>
      </c>
      <c r="H5" s="8">
        <v>14</v>
      </c>
      <c r="I5" s="8">
        <v>15</v>
      </c>
      <c r="J5" s="8">
        <v>10</v>
      </c>
      <c r="K5" s="8">
        <v>8.5</v>
      </c>
      <c r="L5" s="8">
        <v>11.3</v>
      </c>
      <c r="M5" s="4">
        <v>8.4</v>
      </c>
      <c r="N5" s="4">
        <v>13.1</v>
      </c>
      <c r="O5" s="8">
        <v>7.9</v>
      </c>
      <c r="P5" s="4">
        <v>11</v>
      </c>
      <c r="Q5" s="4">
        <v>10.4</v>
      </c>
      <c r="R5" s="8">
        <v>9.9</v>
      </c>
      <c r="S5" s="4">
        <v>13.2</v>
      </c>
      <c r="T5" s="4">
        <v>10</v>
      </c>
      <c r="U5" s="8">
        <v>9.6</v>
      </c>
      <c r="V5" s="4">
        <v>12.5</v>
      </c>
      <c r="W5" s="4">
        <v>11</v>
      </c>
      <c r="X5" s="4">
        <v>8.8000000000000007</v>
      </c>
      <c r="Y5" s="8">
        <v>10.6</v>
      </c>
      <c r="Z5" s="8">
        <v>10</v>
      </c>
      <c r="AA5" s="4">
        <v>11.3</v>
      </c>
      <c r="AB5" s="8">
        <v>8.1</v>
      </c>
      <c r="AC5" s="8">
        <v>13.5</v>
      </c>
      <c r="AD5" s="8">
        <v>13.5</v>
      </c>
      <c r="AE5" s="4">
        <v>8.9</v>
      </c>
      <c r="AF5" s="4">
        <v>15.3</v>
      </c>
      <c r="AG5" s="4">
        <v>11.7</v>
      </c>
      <c r="AH5" s="8">
        <v>11</v>
      </c>
      <c r="AI5" s="4">
        <v>10.9</v>
      </c>
      <c r="AJ5" s="8">
        <v>12.6</v>
      </c>
      <c r="AK5" s="8">
        <v>11.6</v>
      </c>
      <c r="AL5" s="8">
        <v>10.8</v>
      </c>
      <c r="AM5" s="8">
        <v>14.5</v>
      </c>
      <c r="AN5" s="8">
        <v>12.2</v>
      </c>
      <c r="AO5" s="4">
        <v>12.2</v>
      </c>
      <c r="AP5" s="8">
        <v>7.6</v>
      </c>
      <c r="AQ5" s="4">
        <v>12.6</v>
      </c>
      <c r="AR5" s="4">
        <v>12.5</v>
      </c>
      <c r="AS5" s="8">
        <v>9.4</v>
      </c>
      <c r="AT5" s="8">
        <v>11.8</v>
      </c>
      <c r="AU5" s="8">
        <v>10.7</v>
      </c>
      <c r="AV5" s="4">
        <v>14.4</v>
      </c>
      <c r="AW5" s="4">
        <v>10.4</v>
      </c>
      <c r="AX5" s="8">
        <v>11</v>
      </c>
      <c r="AY5" s="8">
        <v>11.6</v>
      </c>
      <c r="AZ5" s="4">
        <v>11</v>
      </c>
      <c r="BA5" s="4">
        <v>13.4</v>
      </c>
      <c r="BB5" s="8">
        <v>11.2</v>
      </c>
      <c r="BC5" s="8">
        <v>11.6</v>
      </c>
      <c r="BD5" s="8">
        <v>10.3</v>
      </c>
      <c r="BE5" s="8">
        <v>10.6</v>
      </c>
      <c r="BF5" s="8" t="s">
        <v>65</v>
      </c>
      <c r="BG5" s="8">
        <v>13.9</v>
      </c>
      <c r="BH5" s="8">
        <v>7</v>
      </c>
      <c r="BI5" s="8">
        <v>10.4</v>
      </c>
      <c r="BJ5" s="8">
        <v>10.7</v>
      </c>
      <c r="BK5" s="4">
        <v>7.7</v>
      </c>
      <c r="BL5" s="4">
        <v>6.9</v>
      </c>
    </row>
    <row r="6" spans="1:64" ht="15.75" thickBot="1" x14ac:dyDescent="0.3">
      <c r="A6" s="2" t="s">
        <v>69</v>
      </c>
      <c r="B6" s="8">
        <v>4.5</v>
      </c>
      <c r="C6" s="4">
        <v>7.1</v>
      </c>
      <c r="D6" s="8">
        <v>6.2</v>
      </c>
      <c r="E6" s="4">
        <v>4.4000000000000004</v>
      </c>
      <c r="F6" s="4">
        <v>7</v>
      </c>
      <c r="G6" s="8">
        <v>9.3000000000000007</v>
      </c>
      <c r="H6" s="8">
        <v>5.0999999999999996</v>
      </c>
      <c r="I6" s="8">
        <v>9.4</v>
      </c>
      <c r="J6" s="8">
        <v>5.3</v>
      </c>
      <c r="K6" s="8">
        <v>5</v>
      </c>
      <c r="L6" s="8">
        <v>2.1</v>
      </c>
      <c r="M6" s="4">
        <v>9.3000000000000007</v>
      </c>
      <c r="N6" s="4">
        <v>7.4</v>
      </c>
      <c r="O6" s="8">
        <v>3.3</v>
      </c>
      <c r="P6" s="4">
        <v>4.4000000000000004</v>
      </c>
      <c r="Q6" s="4">
        <v>5.4</v>
      </c>
      <c r="R6" s="8">
        <v>5.2</v>
      </c>
      <c r="S6" s="4">
        <v>7.3</v>
      </c>
      <c r="T6" s="4">
        <v>18.2</v>
      </c>
      <c r="U6" s="8">
        <v>6.5</v>
      </c>
      <c r="V6" s="4">
        <v>4.4000000000000004</v>
      </c>
      <c r="W6" s="4">
        <v>3.6</v>
      </c>
      <c r="X6" s="4">
        <v>3.3</v>
      </c>
      <c r="Y6" s="8">
        <v>8.6999999999999993</v>
      </c>
      <c r="Z6" s="8">
        <v>9.4</v>
      </c>
      <c r="AA6" s="4">
        <v>5.6</v>
      </c>
      <c r="AB6" s="8">
        <v>8.5</v>
      </c>
      <c r="AC6" s="8">
        <v>6.8</v>
      </c>
      <c r="AD6" s="8">
        <v>7</v>
      </c>
      <c r="AE6" s="4">
        <v>4.5</v>
      </c>
      <c r="AF6" s="4">
        <v>8.6</v>
      </c>
      <c r="AG6" s="4">
        <v>9.6999999999999993</v>
      </c>
      <c r="AH6" s="8">
        <v>7.7</v>
      </c>
      <c r="AI6" s="4">
        <v>8.8000000000000007</v>
      </c>
      <c r="AJ6" s="8">
        <v>4.2</v>
      </c>
      <c r="AK6" s="8">
        <v>8.3000000000000007</v>
      </c>
      <c r="AL6" s="8">
        <v>3.8</v>
      </c>
      <c r="AM6" s="8">
        <v>5.4</v>
      </c>
      <c r="AN6" s="8">
        <v>7.1</v>
      </c>
      <c r="AO6" s="4">
        <v>9.4</v>
      </c>
      <c r="AP6" s="8">
        <v>2.6</v>
      </c>
      <c r="AQ6" s="4">
        <v>5.3</v>
      </c>
      <c r="AR6" s="4">
        <v>7.2</v>
      </c>
      <c r="AS6" s="8">
        <v>3.9</v>
      </c>
      <c r="AT6" s="8">
        <v>4.5</v>
      </c>
      <c r="AU6" s="8">
        <v>8.6</v>
      </c>
      <c r="AV6" s="4">
        <v>15.8</v>
      </c>
      <c r="AW6" s="4">
        <v>5.5</v>
      </c>
      <c r="AX6" s="8">
        <v>5.5</v>
      </c>
      <c r="AY6" s="8">
        <v>7.8</v>
      </c>
      <c r="AZ6" s="4">
        <v>7.4</v>
      </c>
      <c r="BA6" s="4">
        <v>4.8</v>
      </c>
      <c r="BB6" s="8">
        <v>4.9000000000000004</v>
      </c>
      <c r="BC6" s="8">
        <v>7.3</v>
      </c>
      <c r="BD6" s="8">
        <v>6.5</v>
      </c>
      <c r="BE6" s="8">
        <v>3.3</v>
      </c>
      <c r="BF6" s="8" t="s">
        <v>65</v>
      </c>
      <c r="BG6" s="8">
        <v>5.5</v>
      </c>
      <c r="BH6" s="8">
        <v>4.2</v>
      </c>
      <c r="BI6" s="8">
        <v>5.0999999999999996</v>
      </c>
      <c r="BJ6" s="8">
        <v>4.9000000000000004</v>
      </c>
      <c r="BK6" s="4">
        <v>4.5999999999999996</v>
      </c>
      <c r="BL6" s="4">
        <v>7.2</v>
      </c>
    </row>
    <row r="7" spans="1:64" ht="15.75" thickBot="1" x14ac:dyDescent="0.3">
      <c r="A7" s="2" t="s">
        <v>70</v>
      </c>
      <c r="B7" s="8">
        <v>4.5199999999999996</v>
      </c>
      <c r="C7" s="4">
        <v>3.52</v>
      </c>
      <c r="D7" s="8">
        <v>3.33</v>
      </c>
      <c r="E7" s="4">
        <v>3.33</v>
      </c>
      <c r="F7" s="4">
        <v>3.61</v>
      </c>
      <c r="G7" s="8">
        <v>4.49</v>
      </c>
      <c r="H7" s="8">
        <v>4.43</v>
      </c>
      <c r="I7" s="8">
        <v>5.46</v>
      </c>
      <c r="J7" s="8">
        <v>3.09</v>
      </c>
      <c r="K7" s="8">
        <v>2.81</v>
      </c>
      <c r="L7" s="8">
        <v>3.33</v>
      </c>
      <c r="M7" s="4">
        <v>3.42</v>
      </c>
      <c r="N7" s="4">
        <v>5.19</v>
      </c>
      <c r="O7" s="8">
        <v>2.79</v>
      </c>
      <c r="P7" s="4">
        <v>3.29</v>
      </c>
      <c r="Q7" s="4">
        <v>3.54</v>
      </c>
      <c r="R7" s="8">
        <v>3.43</v>
      </c>
      <c r="S7" s="4">
        <v>4.25</v>
      </c>
      <c r="T7" s="4">
        <v>3.89</v>
      </c>
      <c r="U7" s="8">
        <v>3.52</v>
      </c>
      <c r="V7" s="4">
        <v>4.4000000000000004</v>
      </c>
      <c r="W7" s="4">
        <v>3.89</v>
      </c>
      <c r="X7" s="4">
        <v>4.41</v>
      </c>
      <c r="Y7" s="8">
        <v>3.49</v>
      </c>
      <c r="Z7" s="8">
        <v>3.19</v>
      </c>
      <c r="AA7" s="4">
        <v>3.59</v>
      </c>
      <c r="AB7" s="8">
        <v>2.41</v>
      </c>
      <c r="AC7" s="8">
        <v>5.03</v>
      </c>
      <c r="AD7" s="8">
        <v>4.51</v>
      </c>
      <c r="AE7" s="4">
        <v>3.1</v>
      </c>
      <c r="AF7" s="4">
        <v>5.72</v>
      </c>
      <c r="AG7" s="4">
        <v>4.13</v>
      </c>
      <c r="AH7" s="8">
        <v>3.5</v>
      </c>
      <c r="AI7" s="4">
        <v>4.1900000000000004</v>
      </c>
      <c r="AJ7" s="8">
        <v>4.09</v>
      </c>
      <c r="AK7" s="8">
        <v>3.99</v>
      </c>
      <c r="AL7" s="8">
        <v>3.32</v>
      </c>
      <c r="AM7" s="8">
        <v>4.91</v>
      </c>
      <c r="AN7" s="8">
        <v>3.99</v>
      </c>
      <c r="AO7" s="4">
        <v>3.55</v>
      </c>
      <c r="AP7" s="8">
        <v>2.39</v>
      </c>
      <c r="AQ7" s="4">
        <v>4.3899999999999997</v>
      </c>
      <c r="AR7" s="4">
        <v>3.63</v>
      </c>
      <c r="AS7" s="8">
        <v>2.99</v>
      </c>
      <c r="AT7" s="8">
        <v>3.46</v>
      </c>
      <c r="AU7" s="8">
        <v>3.42</v>
      </c>
      <c r="AV7" s="4">
        <v>4.76</v>
      </c>
      <c r="AW7" s="4">
        <v>3.41</v>
      </c>
      <c r="AX7" s="8">
        <v>3.67</v>
      </c>
      <c r="AY7" s="8">
        <v>4.21</v>
      </c>
      <c r="AZ7" s="4">
        <v>3.46</v>
      </c>
      <c r="BA7" s="4">
        <v>4.8</v>
      </c>
      <c r="BB7" s="8">
        <v>5.64</v>
      </c>
      <c r="BC7" s="8">
        <v>3.44</v>
      </c>
      <c r="BD7" s="8">
        <v>3.39</v>
      </c>
      <c r="BE7" s="8">
        <v>3.88</v>
      </c>
      <c r="BF7" s="8" t="s">
        <v>65</v>
      </c>
      <c r="BG7" s="8">
        <v>4.6399999999999997</v>
      </c>
      <c r="BH7" s="8">
        <v>2.14</v>
      </c>
      <c r="BI7" s="8">
        <v>3.42</v>
      </c>
      <c r="BJ7" s="8">
        <v>3.74</v>
      </c>
      <c r="BK7" s="4">
        <v>3.48</v>
      </c>
      <c r="BL7" s="4">
        <v>2.86</v>
      </c>
    </row>
    <row r="8" spans="1:64" ht="15.75" thickBot="1" x14ac:dyDescent="0.3">
      <c r="A8" s="2" t="s">
        <v>71</v>
      </c>
      <c r="B8" s="8">
        <v>199</v>
      </c>
      <c r="C8" s="4">
        <v>308</v>
      </c>
      <c r="D8" s="8">
        <v>148</v>
      </c>
      <c r="E8" s="4">
        <v>279</v>
      </c>
      <c r="F8" s="4">
        <v>280</v>
      </c>
      <c r="G8" s="8">
        <v>357</v>
      </c>
      <c r="H8" s="8">
        <v>258</v>
      </c>
      <c r="I8" s="8">
        <v>195</v>
      </c>
      <c r="J8" s="8">
        <v>235</v>
      </c>
      <c r="K8" s="8">
        <v>118</v>
      </c>
      <c r="L8" s="8">
        <v>102</v>
      </c>
      <c r="M8" s="4">
        <v>198</v>
      </c>
      <c r="N8" s="4">
        <v>262</v>
      </c>
      <c r="O8" s="8">
        <v>102</v>
      </c>
      <c r="P8" s="4">
        <v>150</v>
      </c>
      <c r="Q8" s="4">
        <v>122</v>
      </c>
      <c r="R8" s="8">
        <v>220</v>
      </c>
      <c r="S8" s="4">
        <v>187</v>
      </c>
      <c r="T8" s="4">
        <v>276</v>
      </c>
      <c r="U8" s="8">
        <v>212</v>
      </c>
      <c r="V8" s="4">
        <v>219</v>
      </c>
      <c r="W8" s="4">
        <v>164</v>
      </c>
      <c r="X8" s="4">
        <v>198</v>
      </c>
      <c r="Y8" s="8">
        <v>78</v>
      </c>
      <c r="Z8" s="8">
        <v>306</v>
      </c>
      <c r="AA8" s="4">
        <v>166</v>
      </c>
      <c r="AB8" s="8">
        <v>252</v>
      </c>
      <c r="AC8" s="8">
        <v>294</v>
      </c>
      <c r="AD8" s="8">
        <v>141</v>
      </c>
      <c r="AE8" s="4">
        <v>202</v>
      </c>
      <c r="AF8" s="4">
        <v>216</v>
      </c>
      <c r="AG8" s="4">
        <v>190</v>
      </c>
      <c r="AH8" s="8">
        <v>308</v>
      </c>
      <c r="AI8" s="4">
        <v>294</v>
      </c>
      <c r="AJ8" s="8">
        <v>19</v>
      </c>
      <c r="AK8" s="8">
        <v>248</v>
      </c>
      <c r="AL8" s="8">
        <v>229</v>
      </c>
      <c r="AM8" s="8">
        <v>228</v>
      </c>
      <c r="AN8" s="8">
        <v>286</v>
      </c>
      <c r="AO8" s="4">
        <v>187</v>
      </c>
      <c r="AP8" s="8">
        <v>100</v>
      </c>
      <c r="AQ8" s="4">
        <v>192</v>
      </c>
      <c r="AR8" s="4">
        <v>186</v>
      </c>
      <c r="AS8" s="8">
        <v>153</v>
      </c>
      <c r="AT8" s="8">
        <v>8000</v>
      </c>
      <c r="AU8" s="8">
        <v>373</v>
      </c>
      <c r="AV8" s="4">
        <v>411</v>
      </c>
      <c r="AW8" s="4">
        <v>174</v>
      </c>
      <c r="AX8" s="8">
        <v>164</v>
      </c>
      <c r="AY8" s="8">
        <v>62</v>
      </c>
      <c r="AZ8" s="4">
        <v>302</v>
      </c>
      <c r="BA8" s="4">
        <v>274</v>
      </c>
      <c r="BB8" s="8">
        <v>190</v>
      </c>
      <c r="BC8" s="8">
        <v>207</v>
      </c>
      <c r="BD8" s="8">
        <v>243</v>
      </c>
      <c r="BE8" s="8">
        <v>138</v>
      </c>
      <c r="BF8" s="8" t="s">
        <v>65</v>
      </c>
      <c r="BG8" s="8">
        <v>138</v>
      </c>
      <c r="BH8" s="8">
        <v>240</v>
      </c>
      <c r="BI8" s="8">
        <v>308</v>
      </c>
      <c r="BJ8" s="8">
        <v>166</v>
      </c>
      <c r="BK8" s="4">
        <v>229</v>
      </c>
      <c r="BL8" s="4">
        <v>274</v>
      </c>
    </row>
    <row r="9" spans="1:64" ht="15.75" thickBot="1" x14ac:dyDescent="0.3">
      <c r="A9" s="2" t="s">
        <v>72</v>
      </c>
      <c r="B9" s="8">
        <v>24000</v>
      </c>
      <c r="C9" s="4">
        <v>24000</v>
      </c>
      <c r="D9" s="8">
        <v>40000</v>
      </c>
      <c r="E9" s="4">
        <v>24000</v>
      </c>
      <c r="F9" s="4">
        <v>16004</v>
      </c>
      <c r="G9" s="8">
        <v>20000</v>
      </c>
      <c r="H9" s="8" t="s">
        <v>65</v>
      </c>
      <c r="I9" s="8">
        <v>24000</v>
      </c>
      <c r="J9" s="8">
        <v>48000</v>
      </c>
      <c r="K9" s="8">
        <v>20000</v>
      </c>
      <c r="L9" s="8">
        <v>24000</v>
      </c>
      <c r="M9" s="4">
        <v>52000</v>
      </c>
      <c r="N9" s="4">
        <v>12000</v>
      </c>
      <c r="O9" s="8">
        <v>48000</v>
      </c>
      <c r="P9" s="4">
        <v>28000</v>
      </c>
      <c r="Q9" s="4">
        <v>80000</v>
      </c>
      <c r="R9" s="8">
        <v>56000</v>
      </c>
      <c r="S9" s="4">
        <v>8000</v>
      </c>
      <c r="T9" s="4">
        <v>16000</v>
      </c>
      <c r="U9" s="8">
        <v>20000</v>
      </c>
      <c r="V9" s="4">
        <v>32000</v>
      </c>
      <c r="W9" s="4">
        <v>24000</v>
      </c>
      <c r="X9" s="4">
        <v>48000</v>
      </c>
      <c r="Y9" s="8">
        <v>16000</v>
      </c>
      <c r="Z9" s="8">
        <v>24000</v>
      </c>
      <c r="AA9" s="4">
        <v>56000</v>
      </c>
      <c r="AB9" s="8">
        <v>36000</v>
      </c>
      <c r="AC9" s="8">
        <v>8000</v>
      </c>
      <c r="AD9" s="8">
        <v>28000</v>
      </c>
      <c r="AE9" s="4">
        <v>20000</v>
      </c>
      <c r="AF9" s="4">
        <v>4000</v>
      </c>
      <c r="AG9" s="4">
        <v>4020000</v>
      </c>
      <c r="AH9" s="8">
        <v>8000</v>
      </c>
      <c r="AI9" s="4">
        <v>28000</v>
      </c>
      <c r="AJ9" s="8">
        <v>8000</v>
      </c>
      <c r="AK9" s="8">
        <v>40000</v>
      </c>
      <c r="AL9" s="8">
        <v>32000</v>
      </c>
      <c r="AM9" s="8" t="s">
        <v>65</v>
      </c>
      <c r="AN9" s="8">
        <v>48000</v>
      </c>
      <c r="AO9" s="4">
        <v>24000</v>
      </c>
      <c r="AP9" s="8">
        <v>73200</v>
      </c>
      <c r="AQ9" s="4">
        <v>14000</v>
      </c>
      <c r="AR9" s="4" t="s">
        <v>65</v>
      </c>
      <c r="AS9" s="8">
        <v>36000</v>
      </c>
      <c r="AT9" s="8">
        <v>8000</v>
      </c>
      <c r="AU9" s="8">
        <v>24000</v>
      </c>
      <c r="AV9" s="4">
        <v>32000</v>
      </c>
      <c r="AW9" s="4">
        <v>8000</v>
      </c>
      <c r="AX9" s="8">
        <v>12000</v>
      </c>
      <c r="AY9" s="8">
        <v>24000</v>
      </c>
      <c r="AZ9" s="4">
        <v>16000</v>
      </c>
      <c r="BA9" s="4">
        <v>12000</v>
      </c>
      <c r="BB9" s="8">
        <v>8000</v>
      </c>
      <c r="BC9" s="8">
        <v>20000</v>
      </c>
      <c r="BD9" s="8">
        <v>12000</v>
      </c>
      <c r="BE9" s="8">
        <v>32000</v>
      </c>
      <c r="BF9" s="8" t="s">
        <v>65</v>
      </c>
      <c r="BG9" s="8">
        <v>28000</v>
      </c>
      <c r="BH9" s="8">
        <v>48000</v>
      </c>
      <c r="BI9" s="8">
        <v>8000</v>
      </c>
      <c r="BJ9" s="8">
        <v>12000</v>
      </c>
      <c r="BK9" s="4">
        <v>56000</v>
      </c>
      <c r="BL9" s="4">
        <v>52000</v>
      </c>
    </row>
    <row r="10" spans="1:64" ht="15.75" thickBot="1" x14ac:dyDescent="0.3">
      <c r="A10" s="2" t="s">
        <v>73</v>
      </c>
      <c r="B10" s="9">
        <f>$B$9/$B$21</f>
        <v>407.81648258283769</v>
      </c>
      <c r="C10" s="5">
        <f>$C$9/$C$21</f>
        <v>191.58617386445277</v>
      </c>
      <c r="D10" s="9">
        <f>$D$9/$D$21</f>
        <v>465.82042622568997</v>
      </c>
      <c r="E10" s="5">
        <f>$E$9/$E$21</f>
        <v>441.25758411472697</v>
      </c>
      <c r="F10" s="5">
        <f>$F$9/$F$21</f>
        <v>212.4800849707913</v>
      </c>
      <c r="G10" s="9">
        <f>$G$9/$G$21</f>
        <v>274.57440966501923</v>
      </c>
      <c r="H10" s="9" t="e">
        <f>$H$9/$H$21</f>
        <v>#VALUE!</v>
      </c>
      <c r="I10" s="9">
        <f>$I$9/$I$21</f>
        <v>290.10032636286712</v>
      </c>
      <c r="J10" s="9">
        <f>$J$9/$J$21</f>
        <v>514.5797598627787</v>
      </c>
      <c r="K10" s="9">
        <f>$K$9/$K$21</f>
        <v>221.23893805309734</v>
      </c>
      <c r="L10" s="9">
        <f>$L$9/$L$21</f>
        <v>347.57422157856627</v>
      </c>
      <c r="M10" s="5">
        <f>$M$9/$M$21</f>
        <v>506.42773665757693</v>
      </c>
      <c r="N10" s="5">
        <f>$N$9/$N$21</f>
        <v>236.82652457075193</v>
      </c>
      <c r="O10" s="9">
        <f>$O$9/$O$21</f>
        <v>580.34095030830622</v>
      </c>
      <c r="P10" s="5">
        <f>$P$9/$P$21</f>
        <v>393.09279797837985</v>
      </c>
      <c r="Q10" s="5">
        <f>$Q$9/$Q$21</f>
        <v>838.48653181008285</v>
      </c>
      <c r="R10" s="9">
        <f>$R$9/$R$21</f>
        <v>918.78589007383096</v>
      </c>
      <c r="S10" s="5">
        <f>$S$9/$S$21</f>
        <v>85.781685610122238</v>
      </c>
      <c r="T10" s="5">
        <f>$T$9/$T$21</f>
        <v>239.23444976076556</v>
      </c>
      <c r="U10" s="9">
        <f>$U$9/$U$21</f>
        <v>162.27180527383368</v>
      </c>
      <c r="V10" s="5">
        <f>$V$9/$V$21</f>
        <v>494.74335188620898</v>
      </c>
      <c r="W10" s="5">
        <f>$W$9/$W$21</f>
        <v>484.94645382905634</v>
      </c>
      <c r="X10" s="5">
        <f>$X$9/$X$21</f>
        <v>686.69527896995703</v>
      </c>
      <c r="Y10" s="9">
        <f>$Y$9/$Y$21</f>
        <v>192.58545979778526</v>
      </c>
      <c r="Z10" s="9">
        <f>$Z$9/$Z$21</f>
        <v>307.4558032282859</v>
      </c>
      <c r="AA10" s="5">
        <f>$AA$9/$AA$21</f>
        <v>757.67825734000814</v>
      </c>
      <c r="AB10" s="9">
        <f>$AB$9/$AB$21</f>
        <v>583.09037900874637</v>
      </c>
      <c r="AC10" s="9">
        <f>$AC$9/$AC$21</f>
        <v>98.039215686274517</v>
      </c>
      <c r="AD10" s="9">
        <f>$AD$9/$AD$21</f>
        <v>501.7921146953405</v>
      </c>
      <c r="AE10" s="5">
        <f>$AE$9/$AE$21</f>
        <v>348.43205574912895</v>
      </c>
      <c r="AF10" s="5">
        <f>$AF$9/$AF$21</f>
        <v>54.772011502122417</v>
      </c>
      <c r="AG10" s="5">
        <f>$AG$9/$AG$21</f>
        <v>44582.455362093824</v>
      </c>
      <c r="AH10" s="9">
        <f>$AH$9/$AH$21</f>
        <v>116.24527753560012</v>
      </c>
      <c r="AI10" s="5">
        <f>$AI$9/$AI$21</f>
        <v>413.58936484490397</v>
      </c>
      <c r="AJ10" s="9">
        <f>$AJ$9/$AJ$21</f>
        <v>115.10791366906474</v>
      </c>
      <c r="AK10" s="9">
        <f>$AK$9/$AK$21</f>
        <v>476.1904761904762</v>
      </c>
      <c r="AL10" s="9">
        <f>$AL$9/$AL$21</f>
        <v>432.43243243243245</v>
      </c>
      <c r="AM10" s="9" t="e">
        <f>$AM$9/$AM$21</f>
        <v>#VALUE!</v>
      </c>
      <c r="AN10" s="9">
        <f>$AN$9/$AN$21</f>
        <v>572.24606580829754</v>
      </c>
      <c r="AO10" s="5">
        <f>$AO$9/$AO$21</f>
        <v>306.90537084398977</v>
      </c>
      <c r="AP10" s="9">
        <f>$AP$9/$AP$21</f>
        <v>1040.9556313993176</v>
      </c>
      <c r="AQ10" s="5">
        <f>$AQ$9/$AQ$21</f>
        <v>255.52108048914036</v>
      </c>
      <c r="AR10" s="5" t="e">
        <f>$AR$9/$AR$21</f>
        <v>#VALUE!</v>
      </c>
      <c r="AS10" s="9">
        <f>$AS$9/$AS$21</f>
        <v>554.87053020961775</v>
      </c>
      <c r="AT10" s="9">
        <f>$AT$9/$AT$21</f>
        <v>123.36160370084812</v>
      </c>
      <c r="AU10" s="9">
        <f>$AU$9/$AU$21</f>
        <v>399.33444259567386</v>
      </c>
      <c r="AV10" s="5">
        <f>$AV$9/$AV$21</f>
        <v>564.07544509078093</v>
      </c>
      <c r="AW10" s="5">
        <f>$AW$9/$AW$21</f>
        <v>117.4053419430584</v>
      </c>
      <c r="AX10" s="9">
        <f>$AX$9/$AX$21</f>
        <v>149.47683109118086</v>
      </c>
      <c r="AY10" s="9">
        <f>$AY$9/$AY$21</f>
        <v>338.64822915196839</v>
      </c>
      <c r="AZ10" s="5">
        <f>$AZ$9/$AZ$21</f>
        <v>207.06613174582634</v>
      </c>
      <c r="BA10" s="5">
        <f>$BA$9/$BA$21</f>
        <v>295.2755905511811</v>
      </c>
      <c r="BB10" s="9">
        <f>$BB$9/$BB$21</f>
        <v>147.81966001478196</v>
      </c>
      <c r="BC10" s="9">
        <f>$BC$9/$BC$21</f>
        <v>241.60425223483932</v>
      </c>
      <c r="BD10" s="9">
        <f>$BD$9/$BD$21</f>
        <v>138.4721901684745</v>
      </c>
      <c r="BE10" s="9">
        <f>$BE$9/$BE$21</f>
        <v>562.98381421534123</v>
      </c>
      <c r="BF10" s="9" t="e">
        <f>$BF$9/$BF$21</f>
        <v>#VALUE!</v>
      </c>
      <c r="BG10" s="9">
        <f>$BG$9/$BG$21</f>
        <v>414.81481481481484</v>
      </c>
      <c r="BH10" s="9">
        <f>$BH$9/$BH$21</f>
        <v>865.17664023071382</v>
      </c>
      <c r="BI10" s="9">
        <f>$BI$9/$BI$21</f>
        <v>147.51982297621242</v>
      </c>
      <c r="BJ10" s="9">
        <f>$BJ$9/$BJ$21</f>
        <v>224.29906542056074</v>
      </c>
      <c r="BK10" s="5">
        <f>$BK$9/$BK$21</f>
        <v>964.68561584840654</v>
      </c>
      <c r="BL10" s="5">
        <f>$BL$9/$BL$21</f>
        <v>612.70177919170487</v>
      </c>
    </row>
    <row r="11" spans="1:64" ht="15.75" thickBot="1" x14ac:dyDescent="0.3">
      <c r="A11" s="2" t="s">
        <v>74</v>
      </c>
      <c r="B11" s="8">
        <v>3.67</v>
      </c>
      <c r="C11" s="4">
        <v>11.31</v>
      </c>
      <c r="D11" s="8">
        <v>8.11</v>
      </c>
      <c r="E11" s="4">
        <v>7.15</v>
      </c>
      <c r="F11" s="4">
        <v>5.72</v>
      </c>
      <c r="G11" s="8">
        <v>5.89</v>
      </c>
      <c r="H11" s="8">
        <v>4.13</v>
      </c>
      <c r="I11" s="8">
        <v>7.95</v>
      </c>
      <c r="J11" s="8">
        <v>10.57</v>
      </c>
      <c r="K11" s="8">
        <v>9.2899999999999991</v>
      </c>
      <c r="L11" s="8">
        <v>4.62</v>
      </c>
      <c r="M11" s="4">
        <v>4.53</v>
      </c>
      <c r="N11" s="4">
        <v>8.9700000000000006</v>
      </c>
      <c r="O11" s="8">
        <v>10.85</v>
      </c>
      <c r="P11" s="4">
        <v>10.3</v>
      </c>
      <c r="Q11" s="4">
        <v>10.050000000000001</v>
      </c>
      <c r="R11" s="8">
        <v>5.5</v>
      </c>
      <c r="S11" s="4">
        <v>2.09</v>
      </c>
      <c r="T11" s="4">
        <v>10.08</v>
      </c>
      <c r="U11" s="8">
        <v>8.84</v>
      </c>
      <c r="V11" s="4">
        <v>10.45</v>
      </c>
      <c r="W11" s="4">
        <v>7.71</v>
      </c>
      <c r="X11" s="4">
        <v>3.78</v>
      </c>
      <c r="Y11" s="8">
        <v>4.9800000000000004</v>
      </c>
      <c r="Z11" s="8">
        <v>4.33</v>
      </c>
      <c r="AA11" s="4">
        <v>7.14</v>
      </c>
      <c r="AB11" s="8">
        <v>3.73</v>
      </c>
      <c r="AC11" s="8">
        <v>7.82</v>
      </c>
      <c r="AD11" s="8">
        <v>5.4</v>
      </c>
      <c r="AE11" s="4">
        <v>5.58</v>
      </c>
      <c r="AF11" s="4">
        <v>8.68</v>
      </c>
      <c r="AG11" s="4">
        <v>10.24</v>
      </c>
      <c r="AH11" s="8">
        <v>5.54</v>
      </c>
      <c r="AI11" s="4">
        <v>5.22</v>
      </c>
      <c r="AJ11" s="8">
        <v>8.67</v>
      </c>
      <c r="AK11" s="8">
        <v>7.62</v>
      </c>
      <c r="AL11" s="8">
        <v>2.92</v>
      </c>
      <c r="AM11" s="12">
        <v>3.4</v>
      </c>
      <c r="AN11" s="8">
        <v>4.25</v>
      </c>
      <c r="AO11" s="4">
        <v>4.4000000000000004</v>
      </c>
      <c r="AP11" s="8">
        <v>6.63</v>
      </c>
      <c r="AQ11" s="4">
        <v>2.06</v>
      </c>
      <c r="AR11" s="4">
        <v>9.74</v>
      </c>
      <c r="AS11" s="8">
        <v>5.46</v>
      </c>
      <c r="AT11" s="8">
        <v>3.35</v>
      </c>
      <c r="AU11" s="8">
        <v>7.9</v>
      </c>
      <c r="AV11" s="4">
        <v>1.79</v>
      </c>
      <c r="AW11" s="4">
        <v>8.4700000000000006</v>
      </c>
      <c r="AX11" s="8">
        <v>5.75</v>
      </c>
      <c r="AY11" s="8">
        <v>7.44</v>
      </c>
      <c r="AZ11" s="4">
        <v>7.81</v>
      </c>
      <c r="BA11" s="4">
        <v>2.8</v>
      </c>
      <c r="BB11" s="8">
        <v>7.46</v>
      </c>
      <c r="BC11" s="8">
        <v>9.2200000000000006</v>
      </c>
      <c r="BD11" s="8">
        <v>7.58</v>
      </c>
      <c r="BE11" s="8">
        <v>4.34</v>
      </c>
      <c r="BF11" s="8" t="s">
        <v>65</v>
      </c>
      <c r="BG11" s="8">
        <v>1.82</v>
      </c>
      <c r="BH11" s="8">
        <v>6.15</v>
      </c>
      <c r="BI11" s="8">
        <v>4.55</v>
      </c>
      <c r="BJ11" s="8">
        <v>5.91</v>
      </c>
      <c r="BK11" s="4">
        <v>5.75</v>
      </c>
      <c r="BL11" s="4">
        <v>4.62</v>
      </c>
    </row>
    <row r="12" spans="1:64" ht="15.75" thickBot="1" x14ac:dyDescent="0.3">
      <c r="A12" s="2" t="s">
        <v>75</v>
      </c>
      <c r="B12" s="8">
        <v>86</v>
      </c>
      <c r="C12" s="12">
        <v>102</v>
      </c>
      <c r="D12" s="8">
        <v>89</v>
      </c>
      <c r="E12" s="4">
        <v>111</v>
      </c>
      <c r="F12" s="4">
        <v>76</v>
      </c>
      <c r="G12" s="12">
        <v>88</v>
      </c>
      <c r="H12" s="8">
        <v>94</v>
      </c>
      <c r="I12" s="8">
        <v>93</v>
      </c>
      <c r="J12" s="8">
        <v>104</v>
      </c>
      <c r="K12" s="8">
        <v>119</v>
      </c>
      <c r="L12" s="8">
        <v>65</v>
      </c>
      <c r="M12" s="4">
        <v>65</v>
      </c>
      <c r="N12" s="4">
        <v>75</v>
      </c>
      <c r="O12" s="8">
        <v>131</v>
      </c>
      <c r="P12" s="4">
        <v>129</v>
      </c>
      <c r="Q12" s="4">
        <v>113</v>
      </c>
      <c r="R12" s="8">
        <v>69</v>
      </c>
      <c r="S12" s="4">
        <v>50</v>
      </c>
      <c r="T12" s="4">
        <v>137</v>
      </c>
      <c r="U12" s="8">
        <v>119</v>
      </c>
      <c r="V12" s="4">
        <v>80</v>
      </c>
      <c r="W12" s="4">
        <v>85</v>
      </c>
      <c r="X12" s="4">
        <v>89</v>
      </c>
      <c r="Y12" s="8">
        <v>93</v>
      </c>
      <c r="Z12" s="8">
        <v>72</v>
      </c>
      <c r="AA12" s="4">
        <v>85</v>
      </c>
      <c r="AB12" s="8">
        <v>91</v>
      </c>
      <c r="AC12" s="8">
        <v>133</v>
      </c>
      <c r="AD12" s="8">
        <v>73</v>
      </c>
      <c r="AE12" s="4">
        <v>103</v>
      </c>
      <c r="AF12" s="4">
        <v>128</v>
      </c>
      <c r="AG12" s="4">
        <v>105</v>
      </c>
      <c r="AH12" s="8">
        <v>109</v>
      </c>
      <c r="AI12" s="4">
        <v>74</v>
      </c>
      <c r="AJ12" s="8">
        <v>123</v>
      </c>
      <c r="AK12" s="8">
        <v>126</v>
      </c>
      <c r="AL12" s="8">
        <v>82</v>
      </c>
      <c r="AM12" s="12">
        <v>84</v>
      </c>
      <c r="AN12" s="8">
        <v>91</v>
      </c>
      <c r="AO12" s="4">
        <v>67</v>
      </c>
      <c r="AP12" s="8">
        <v>141</v>
      </c>
      <c r="AQ12" s="4">
        <v>54</v>
      </c>
      <c r="AR12" s="4">
        <v>127</v>
      </c>
      <c r="AS12" s="8">
        <v>94</v>
      </c>
      <c r="AT12" s="8">
        <v>88</v>
      </c>
      <c r="AU12" s="8">
        <v>123</v>
      </c>
      <c r="AV12" s="12">
        <v>85</v>
      </c>
      <c r="AW12" s="4">
        <v>104</v>
      </c>
      <c r="AX12" s="8">
        <v>110</v>
      </c>
      <c r="AY12" s="8">
        <v>105</v>
      </c>
      <c r="AZ12" s="4">
        <v>110</v>
      </c>
      <c r="BA12" s="4">
        <v>93</v>
      </c>
      <c r="BB12" s="8">
        <v>118</v>
      </c>
      <c r="BC12" s="8">
        <v>176</v>
      </c>
      <c r="BD12" s="8">
        <v>107</v>
      </c>
      <c r="BE12" s="8">
        <v>71</v>
      </c>
      <c r="BF12" s="8" t="s">
        <v>65</v>
      </c>
      <c r="BG12" s="8">
        <v>67</v>
      </c>
      <c r="BH12" s="8">
        <v>48</v>
      </c>
      <c r="BI12" s="8">
        <v>72</v>
      </c>
      <c r="BJ12" s="8">
        <v>60</v>
      </c>
      <c r="BK12" s="4">
        <v>92</v>
      </c>
      <c r="BL12" s="12">
        <v>108</v>
      </c>
    </row>
    <row r="13" spans="1:64" ht="15.75" thickBot="1" x14ac:dyDescent="0.3">
      <c r="A13" s="2" t="s">
        <v>76</v>
      </c>
      <c r="B13" s="9">
        <f>$B$12/$B$11 * 10</f>
        <v>234.3324250681199</v>
      </c>
      <c r="C13" s="5">
        <f>$C$12/$C$11 * 10</f>
        <v>90.18567639257293</v>
      </c>
      <c r="D13" s="9">
        <f>$D$12/$D$11 * 10</f>
        <v>109.74106041923551</v>
      </c>
      <c r="E13" s="5">
        <f>$E$12/$E$11 * 10</f>
        <v>155.24475524475523</v>
      </c>
      <c r="F13" s="5">
        <f>$F$12/$F$11 * 10</f>
        <v>132.86713286713285</v>
      </c>
      <c r="G13" s="9">
        <f>$G$12/$G$11 * 10</f>
        <v>149.40577249575551</v>
      </c>
      <c r="H13" s="9">
        <f>$H$12/$H$11 * 10</f>
        <v>227.60290556900728</v>
      </c>
      <c r="I13" s="9">
        <f>$I$12/$I$11 * 10</f>
        <v>116.98113207547169</v>
      </c>
      <c r="J13" s="9">
        <f>$J$12/$J$11 * 10</f>
        <v>98.391674550614937</v>
      </c>
      <c r="K13" s="9">
        <f>$K$12/$K$11 * 10</f>
        <v>128.0947255113025</v>
      </c>
      <c r="L13" s="9">
        <f>$L$12/$L$11 * 10</f>
        <v>140.69264069264068</v>
      </c>
      <c r="M13" s="5">
        <f>$M$12/$M$11 * 10</f>
        <v>143.48785871964679</v>
      </c>
      <c r="N13" s="5">
        <f>$N$12/$N$11 * 10</f>
        <v>83.61204013377926</v>
      </c>
      <c r="O13" s="9">
        <f>$O$12/$O$11 * 10</f>
        <v>120.73732718894009</v>
      </c>
      <c r="P13" s="5">
        <f>$P$12/$P$11 * 10</f>
        <v>125.24271844660193</v>
      </c>
      <c r="Q13" s="5">
        <f>$Q$12/$Q$11 * 10</f>
        <v>112.43781094527363</v>
      </c>
      <c r="R13" s="9">
        <f>$R$12/$R$11 * 10</f>
        <v>125.45454545454545</v>
      </c>
      <c r="S13" s="5">
        <f>$S$12/$S$11 * 10</f>
        <v>239.23444976076556</v>
      </c>
      <c r="T13" s="5">
        <f>$T$12/$T$11 * 10</f>
        <v>135.91269841269843</v>
      </c>
      <c r="U13" s="9">
        <f>$U$12/$U$11 * 10</f>
        <v>134.61538461538461</v>
      </c>
      <c r="V13" s="5">
        <f>$V$12/$V$11 * 10</f>
        <v>76.555023923444992</v>
      </c>
      <c r="W13" s="5">
        <f>$W$12/$W$11 * 10</f>
        <v>110.24643320363165</v>
      </c>
      <c r="X13" s="5">
        <f>$X$12/$X$11 * 10</f>
        <v>235.44973544973547</v>
      </c>
      <c r="Y13" s="9">
        <f>$Y$12/$Y$11 * 10</f>
        <v>186.7469879518072</v>
      </c>
      <c r="Z13" s="9">
        <f>$Z$12/$Z$11 * 10</f>
        <v>166.28175519630486</v>
      </c>
      <c r="AA13" s="5">
        <f>$AA$12/$AA$11 * 10</f>
        <v>119.04761904761905</v>
      </c>
      <c r="AB13" s="9">
        <f>$AB$12/$AB$11 * 10</f>
        <v>243.96782841823057</v>
      </c>
      <c r="AC13" s="9">
        <f>$AC$12/$AC$11 * 10</f>
        <v>170.076726342711</v>
      </c>
      <c r="AD13" s="9">
        <f>$AD$12/$AD$11 * 10</f>
        <v>135.18518518518516</v>
      </c>
      <c r="AE13" s="5">
        <f>$AE$12/$AE$11 * 10</f>
        <v>184.5878136200717</v>
      </c>
      <c r="AF13" s="5">
        <f>$AF$12/$AF$11 * 10</f>
        <v>147.46543778801845</v>
      </c>
      <c r="AG13" s="5">
        <f>$AG$12/$AG$11 * 10</f>
        <v>102.5390625</v>
      </c>
      <c r="AH13" s="9">
        <f>$AH$12/$AH$11 * 10</f>
        <v>196.75090252707579</v>
      </c>
      <c r="AI13" s="5">
        <f>$AI$12/$AI$11 * 10</f>
        <v>141.7624521072797</v>
      </c>
      <c r="AJ13" s="9">
        <f>$AJ$12/$AJ$11 * 10</f>
        <v>141.86851211072664</v>
      </c>
      <c r="AK13" s="9">
        <f>$AK$12/$AK$11 * 10</f>
        <v>165.35433070866139</v>
      </c>
      <c r="AL13" s="9">
        <f>$AL$12/$AL$11 * 10</f>
        <v>280.82191780821921</v>
      </c>
      <c r="AM13" s="9">
        <f>$AM$12/$AM$11 * 10</f>
        <v>247.05882352941177</v>
      </c>
      <c r="AN13" s="9">
        <f>$AN$12/$AN$11 * 10</f>
        <v>214.11764705882351</v>
      </c>
      <c r="AO13" s="5">
        <f>$AO$12/$AO$11 * 10</f>
        <v>152.27272727272725</v>
      </c>
      <c r="AP13" s="9">
        <f>$AP$12/$AP$11 * 10</f>
        <v>212.66968325791854</v>
      </c>
      <c r="AQ13" s="5">
        <f>$AQ$12/$AQ$11 * 10</f>
        <v>262.13592233009712</v>
      </c>
      <c r="AR13" s="5">
        <f>$AR$12/$AR$11 * 10</f>
        <v>130.39014373716634</v>
      </c>
      <c r="AS13" s="9">
        <f>$AS$12/$AS$11 * 10</f>
        <v>172.16117216117215</v>
      </c>
      <c r="AT13" s="9">
        <f>$AT$12/$AT$11 * 10</f>
        <v>262.68656716417911</v>
      </c>
      <c r="AU13" s="9">
        <f>$AU$12/$AU$11 * 10</f>
        <v>155.69620253164555</v>
      </c>
      <c r="AV13" s="5">
        <f>$AV$12/$AV$11 * 10</f>
        <v>474.86033519553075</v>
      </c>
      <c r="AW13" s="5">
        <f>$AW$12/$AW$11 * 10</f>
        <v>122.7863046044864</v>
      </c>
      <c r="AX13" s="9">
        <f>$AX$12/$AX$11 * 10</f>
        <v>191.30434782608694</v>
      </c>
      <c r="AY13" s="9">
        <f>$AY$12/$AY$11 * 10</f>
        <v>141.12903225806451</v>
      </c>
      <c r="AZ13" s="5">
        <f>$AZ$12/$AZ$11 * 10</f>
        <v>140.84507042253523</v>
      </c>
      <c r="BA13" s="5">
        <f>$BA$12/$BA$11 * 10</f>
        <v>332.14285714285717</v>
      </c>
      <c r="BB13" s="9">
        <f>$BB$12/$BB$11 * 10</f>
        <v>158.17694369973191</v>
      </c>
      <c r="BC13" s="9">
        <f>$BC$12/$BC$11 * 10</f>
        <v>190.88937093275487</v>
      </c>
      <c r="BD13" s="9">
        <f>$BD$12/$BD$11 * 10</f>
        <v>141.16094986807389</v>
      </c>
      <c r="BE13" s="9">
        <f>$BE$12/$BE$11 * 10</f>
        <v>163.59447004608296</v>
      </c>
      <c r="BF13" s="9" t="e">
        <f>$BF$12/$BF$11 * 10</f>
        <v>#VALUE!</v>
      </c>
      <c r="BG13" s="9">
        <f>$BG$12/$BG$11 * 10</f>
        <v>368.13186813186809</v>
      </c>
      <c r="BH13" s="9">
        <f>$BH$12/$BH$11 * 10</f>
        <v>78.048780487804876</v>
      </c>
      <c r="BI13" s="9">
        <f>$BI$12/$BI$11 * 10</f>
        <v>158.24175824175825</v>
      </c>
      <c r="BJ13" s="9">
        <f>$BJ$12/$BJ$11 * 10</f>
        <v>101.5228426395939</v>
      </c>
      <c r="BK13" s="5">
        <f>$BK$12/$BK$11 * 10</f>
        <v>160</v>
      </c>
      <c r="BL13" s="5">
        <f>$BL$12/$BL$11 * 10</f>
        <v>233.76623376623374</v>
      </c>
    </row>
    <row r="14" spans="1:64" ht="15.75" thickBot="1" x14ac:dyDescent="0.3">
      <c r="A14" s="2" t="s">
        <v>77</v>
      </c>
      <c r="B14" s="12">
        <v>9</v>
      </c>
      <c r="C14" s="12">
        <v>11</v>
      </c>
      <c r="D14" s="12">
        <v>12</v>
      </c>
      <c r="E14" s="4">
        <v>7</v>
      </c>
      <c r="F14" s="4">
        <v>10</v>
      </c>
      <c r="G14" s="8">
        <v>5</v>
      </c>
      <c r="H14" s="8">
        <v>8</v>
      </c>
      <c r="I14" s="12">
        <v>10</v>
      </c>
      <c r="J14" s="12">
        <v>11</v>
      </c>
      <c r="K14" s="12">
        <v>12</v>
      </c>
      <c r="L14" s="12">
        <v>9</v>
      </c>
      <c r="M14" s="4">
        <v>6</v>
      </c>
      <c r="N14" s="12">
        <v>11</v>
      </c>
      <c r="O14" s="12">
        <v>12</v>
      </c>
      <c r="P14" s="12">
        <v>13</v>
      </c>
      <c r="Q14" s="4">
        <v>5</v>
      </c>
      <c r="R14" s="12">
        <v>9</v>
      </c>
      <c r="S14" s="12">
        <v>8</v>
      </c>
      <c r="T14" s="12">
        <v>10</v>
      </c>
      <c r="U14" s="8">
        <v>5</v>
      </c>
      <c r="V14" s="4">
        <v>8</v>
      </c>
      <c r="W14" s="4">
        <v>8</v>
      </c>
      <c r="X14" s="12">
        <v>8</v>
      </c>
      <c r="Y14" s="12">
        <v>11</v>
      </c>
      <c r="Z14" s="8">
        <v>5</v>
      </c>
      <c r="AA14" s="4">
        <v>9</v>
      </c>
      <c r="AB14" s="8">
        <v>5</v>
      </c>
      <c r="AC14" s="12">
        <v>12</v>
      </c>
      <c r="AD14" s="8">
        <v>6</v>
      </c>
      <c r="AE14" s="4">
        <v>5</v>
      </c>
      <c r="AF14" s="4">
        <v>15</v>
      </c>
      <c r="AG14" s="12">
        <v>11</v>
      </c>
      <c r="AH14" s="8">
        <v>11</v>
      </c>
      <c r="AI14" s="12">
        <v>9</v>
      </c>
      <c r="AJ14" s="8">
        <v>13</v>
      </c>
      <c r="AK14" s="12">
        <v>12</v>
      </c>
      <c r="AL14" s="8">
        <v>5</v>
      </c>
      <c r="AM14" s="8">
        <v>3</v>
      </c>
      <c r="AN14" s="12">
        <v>9</v>
      </c>
      <c r="AO14" s="12">
        <v>9</v>
      </c>
      <c r="AP14" s="8">
        <v>6</v>
      </c>
      <c r="AQ14" s="4">
        <v>7</v>
      </c>
      <c r="AR14" s="12">
        <v>12</v>
      </c>
      <c r="AS14" s="12">
        <v>13</v>
      </c>
      <c r="AT14" s="12">
        <v>12</v>
      </c>
      <c r="AU14" s="8">
        <v>5</v>
      </c>
      <c r="AV14" s="4">
        <v>9</v>
      </c>
      <c r="AW14" s="4">
        <v>7</v>
      </c>
      <c r="AX14" s="8">
        <v>5</v>
      </c>
      <c r="AY14" s="12">
        <v>10</v>
      </c>
      <c r="AZ14" s="12">
        <v>8</v>
      </c>
      <c r="BA14" s="4">
        <v>11</v>
      </c>
      <c r="BB14" s="8">
        <v>4</v>
      </c>
      <c r="BC14" s="12">
        <v>14</v>
      </c>
      <c r="BD14" s="12">
        <v>12</v>
      </c>
      <c r="BE14" s="12">
        <v>11</v>
      </c>
      <c r="BF14" s="8" t="s">
        <v>65</v>
      </c>
      <c r="BG14" s="12">
        <v>11</v>
      </c>
      <c r="BH14" s="8">
        <v>5</v>
      </c>
      <c r="BI14" s="8">
        <v>5</v>
      </c>
      <c r="BJ14" s="12">
        <v>9</v>
      </c>
      <c r="BK14" s="4">
        <v>12</v>
      </c>
      <c r="BL14" s="4">
        <v>15</v>
      </c>
    </row>
    <row r="15" spans="1:64" ht="15.75" thickBot="1" x14ac:dyDescent="0.3">
      <c r="A15" s="2" t="s">
        <v>78</v>
      </c>
      <c r="B15" s="9">
        <f>($B$12-$B$14)/$B$12 * 100</f>
        <v>89.534883720930239</v>
      </c>
      <c r="C15" s="5">
        <f>($C$12-$C$14)/$C$12 * 100</f>
        <v>89.215686274509807</v>
      </c>
      <c r="D15" s="9">
        <f>($D$12-$D$14)/$D$12 * 100</f>
        <v>86.516853932584269</v>
      </c>
      <c r="E15" s="5">
        <f>($E$12-$E$14)/$E$12 * 100</f>
        <v>93.693693693693689</v>
      </c>
      <c r="F15" s="5">
        <f>($F$12-$F$14)/$F$12 * 100</f>
        <v>86.842105263157904</v>
      </c>
      <c r="G15" s="9">
        <f>($G$12-$G$14)/$G$12 * 100</f>
        <v>94.318181818181827</v>
      </c>
      <c r="H15" s="9">
        <f>($H$12-$H$14)/$H$12 * 100</f>
        <v>91.489361702127653</v>
      </c>
      <c r="I15" s="9">
        <f>($I$12-$I$14)/$I$12 * 100</f>
        <v>89.247311827956992</v>
      </c>
      <c r="J15" s="9">
        <f>($J$12-$J$14)/$J$12 * 100</f>
        <v>89.423076923076934</v>
      </c>
      <c r="K15" s="9">
        <f>($K$12-$K$14)/$K$12 * 100</f>
        <v>89.915966386554629</v>
      </c>
      <c r="L15" s="9">
        <f>($L$12-$L$14)/$L$12 * 100</f>
        <v>86.15384615384616</v>
      </c>
      <c r="M15" s="5">
        <f>($M$12-$M$14)/$M$12 * 100</f>
        <v>90.769230769230774</v>
      </c>
      <c r="N15" s="5">
        <f>($N$12-$N$14)/$N$12 * 100</f>
        <v>85.333333333333343</v>
      </c>
      <c r="O15" s="9">
        <f>($O$12-$O$14)/$O$12 * 100</f>
        <v>90.839694656488547</v>
      </c>
      <c r="P15" s="5">
        <f>($P$12-$P$14)/$P$12 * 100</f>
        <v>89.922480620155042</v>
      </c>
      <c r="Q15" s="5">
        <f>($Q$12-$Q$14)/$Q$12 * 100</f>
        <v>95.575221238938056</v>
      </c>
      <c r="R15" s="9">
        <f>($R$12-$R$14)/$R$12 * 100</f>
        <v>86.956521739130437</v>
      </c>
      <c r="S15" s="5">
        <f>($S$12-$S$14)/$S$12 * 100</f>
        <v>84</v>
      </c>
      <c r="T15" s="5">
        <f>($T$12-$T$14)/$T$12 * 100</f>
        <v>92.700729927007302</v>
      </c>
      <c r="U15" s="9">
        <f>($U$12-$U$14)/$U$12 * 100</f>
        <v>95.798319327731093</v>
      </c>
      <c r="V15" s="5">
        <f>($V$12-$V$14)/$V$12 * 100</f>
        <v>90</v>
      </c>
      <c r="W15" s="5">
        <f>($W$12-$W$14)/$W$12 * 100</f>
        <v>90.588235294117652</v>
      </c>
      <c r="X15" s="5">
        <f>($X$12-$X$14)/$X$12 * 100</f>
        <v>91.011235955056179</v>
      </c>
      <c r="Y15" s="9">
        <f>($Y$12-$Y$14)/$Y$12 * 100</f>
        <v>88.172043010752688</v>
      </c>
      <c r="Z15" s="9">
        <f>($Z$12-$Z$14)/$Z$12 * 100</f>
        <v>93.055555555555557</v>
      </c>
      <c r="AA15" s="5">
        <f>($AA$12-$AA$14)/$AA$12 * 100</f>
        <v>89.411764705882362</v>
      </c>
      <c r="AB15" s="9">
        <f>($AB$12-$AB$14)/$AB$12 * 100</f>
        <v>94.505494505494497</v>
      </c>
      <c r="AC15" s="9">
        <f>($AC$12-$AC$14)/$AC$12 * 100</f>
        <v>90.977443609022558</v>
      </c>
      <c r="AD15" s="9">
        <f>($AD$12-$AD$14)/$AD$12 * 100</f>
        <v>91.780821917808225</v>
      </c>
      <c r="AE15" s="5">
        <f>($AE$12-$AE$14)/$AE$12 * 100</f>
        <v>95.145631067961162</v>
      </c>
      <c r="AF15" s="5">
        <f>($AF$12-$AF$14)/$AF$12 * 100</f>
        <v>88.28125</v>
      </c>
      <c r="AG15" s="5">
        <f>($AG$12-$AG$14)/$AG$12 * 100</f>
        <v>89.523809523809533</v>
      </c>
      <c r="AH15" s="9">
        <f>($AH$12-$AH$14)/$AH$12 * 100</f>
        <v>89.908256880733944</v>
      </c>
      <c r="AI15" s="5">
        <f>($AI$12-$AI$14)/$AI$12 * 100</f>
        <v>87.837837837837839</v>
      </c>
      <c r="AJ15" s="9">
        <f>($AJ$12-$AJ$14)/$AJ$12 * 100</f>
        <v>89.430894308943081</v>
      </c>
      <c r="AK15" s="9">
        <f>($AK$12-$AK$14)/$AK$12 * 100</f>
        <v>90.476190476190482</v>
      </c>
      <c r="AL15" s="9">
        <f>($AL$12-$AL$14)/$AL$12 * 100</f>
        <v>93.902439024390233</v>
      </c>
      <c r="AM15" s="9">
        <f>($AM$12-$AM$14)/$AM$12 * 100</f>
        <v>96.428571428571431</v>
      </c>
      <c r="AN15" s="9">
        <f>($AN$12-$AN$14)/$AN$12 * 100</f>
        <v>90.109890109890117</v>
      </c>
      <c r="AO15" s="5">
        <f>($AO$12-$AO$14)/$AO$12 * 100</f>
        <v>86.567164179104466</v>
      </c>
      <c r="AP15" s="9">
        <f>($AP$12-$AP$14)/$AP$12 * 100</f>
        <v>95.744680851063833</v>
      </c>
      <c r="AQ15" s="5">
        <f>($AQ$12-$AQ$14)/$AQ$12 * 100</f>
        <v>87.037037037037038</v>
      </c>
      <c r="AR15" s="5">
        <f>($AR$12-$AR$14)/$AR$12 * 100</f>
        <v>90.551181102362193</v>
      </c>
      <c r="AS15" s="9">
        <f>($AS$12-$AS$14)/$AS$12 * 100</f>
        <v>86.170212765957444</v>
      </c>
      <c r="AT15" s="9">
        <f>($AT$12-$AT$14)/$AT$12 * 100</f>
        <v>86.36363636363636</v>
      </c>
      <c r="AU15" s="9">
        <f>($AU$12-$AU$14)/$AU$12 * 100</f>
        <v>95.934959349593498</v>
      </c>
      <c r="AV15" s="5">
        <f>($AV$12-$AV$14)/$AV$12 * 100</f>
        <v>89.411764705882362</v>
      </c>
      <c r="AW15" s="5">
        <f>($AW$12-$AW$14)/$AW$12 * 100</f>
        <v>93.269230769230774</v>
      </c>
      <c r="AX15" s="9">
        <f>($AX$12-$AX$14)/$AX$12 * 100</f>
        <v>95.454545454545453</v>
      </c>
      <c r="AY15" s="9">
        <f>($AY$12-$AY$14)/$AY$12 * 100</f>
        <v>90.476190476190482</v>
      </c>
      <c r="AZ15" s="5">
        <f>($AZ$12-$AZ$14)/$AZ$12 * 100</f>
        <v>92.72727272727272</v>
      </c>
      <c r="BA15" s="5">
        <f>($BA$12-$BA$14)/$BA$12 * 100</f>
        <v>88.172043010752688</v>
      </c>
      <c r="BB15" s="9">
        <f>($BB$12-$BB$14)/$BB$12 * 100</f>
        <v>96.610169491525426</v>
      </c>
      <c r="BC15" s="9">
        <f>($BC$12-$BC$14)/$BC$12 * 100</f>
        <v>92.045454545454547</v>
      </c>
      <c r="BD15" s="9">
        <f>($BD$12-$BD$14)/$BD$12 * 100</f>
        <v>88.785046728971963</v>
      </c>
      <c r="BE15" s="9">
        <f>($BE$12-$BE$14)/$BE$12 * 100</f>
        <v>84.507042253521121</v>
      </c>
      <c r="BF15" s="9" t="e">
        <f>($BF$12-$BF$14)/$BF$12 * 100</f>
        <v>#VALUE!</v>
      </c>
      <c r="BG15" s="9">
        <f>($BG$12-$BG$14)/$BG$12 * 100</f>
        <v>83.582089552238799</v>
      </c>
      <c r="BH15" s="9">
        <f>($BH$12-$BH$14)/$BH$12 * 100</f>
        <v>89.583333333333343</v>
      </c>
      <c r="BI15" s="9">
        <f>($BI$12-$BI$14)/$BI$12 * 100</f>
        <v>93.055555555555557</v>
      </c>
      <c r="BJ15" s="9">
        <f>($BJ$12-$BJ$14)/$BJ$12 * 100</f>
        <v>85</v>
      </c>
      <c r="BK15" s="5">
        <f>($BK$12-$BK$14)/$BK$12 * 100</f>
        <v>86.956521739130437</v>
      </c>
      <c r="BL15" s="5">
        <f>($BL$12-$BL$14)/$BL$12 * 100</f>
        <v>86.111111111111114</v>
      </c>
    </row>
    <row r="16" spans="1:64" ht="15.75" thickBot="1" x14ac:dyDescent="0.3">
      <c r="A16" s="2" t="s">
        <v>79</v>
      </c>
      <c r="B16" s="9">
        <f>(-LN($B$14/$B$12- 0.008 * 4) + (4 - 3.5 * $B$14 / $B$12) * ($B$20 - $B$21) / $B$21)</f>
        <v>2.7258182739079784</v>
      </c>
      <c r="C16" s="5">
        <f>(-LN($C$14/$C$12- 0.008 * 4) + (4 - 3.5 * $C$14 / $C$12) * ($C$20 - $C$21) / $C$21)</f>
        <v>2.6594798989467199</v>
      </c>
      <c r="D16" s="9">
        <f>(-LN($D$14/$D$12- 0.008 * 4) + (4 - 3.5 * $D$14 / $D$12) * ($D$20 - $D$21) / $D$21)</f>
        <v>2.3979231602364397</v>
      </c>
      <c r="E16" s="5">
        <f>(-LN($E$14/$E$12- 0.008 * 4) + (4 - 3.5 * $E$14 / $E$12) * ($E$20 - $E$21) / $E$21)</f>
        <v>3.6530912248469587</v>
      </c>
      <c r="F16" s="5">
        <f>(-LN($F$14/$F$12- 0.008 * 4) + (4 - 3.5 * $F$14 / $F$12) * ($F$20 - $F$21) / $F$21)</f>
        <v>2.4139473656796113</v>
      </c>
      <c r="G16" s="9">
        <f>(-LN($G$14/$G$12- 0.008 * 4) + (4 - 3.5 * $G$14 / $G$12) * ($G$20 - $G$21) / $G$21)</f>
        <v>3.7478416478640817</v>
      </c>
      <c r="H16" s="9">
        <f>(-LN($H$14/$H$12- 0.008 * 4) + (4 - 3.5 * $H$14 / $H$12) * ($H$20 - $H$21) / $H$21)</f>
        <v>3.0467158096633877</v>
      </c>
      <c r="I16" s="9">
        <f>(-LN($I$14/$I$12- 0.008 * 4) + (4 - 3.5 * $I$14 / $I$12) * ($I$20 - $I$21) / $I$21)</f>
        <v>2.6642984685726487</v>
      </c>
      <c r="J16" s="9">
        <f>(-LN($J$14/$J$12- 0.008 * 4) + (4 - 3.5 * $J$14 / $J$12) * ($J$20 - $J$21) / $J$21)</f>
        <v>2.6667396319521073</v>
      </c>
      <c r="K16" s="9">
        <f>(-LN($K$14/$K$12- 0.008 * 4) + (4 - 3.5 * $K$14 / $K$12) * ($K$20 - $K$21) / $K$21)</f>
        <v>2.7861033737992811</v>
      </c>
      <c r="L16" s="9">
        <f>(-LN($L$14/$L$12- 0.008 * 4) + (4 - 3.5 * $L$14 / $L$12) * ($L$20 - $L$21) / $L$21)</f>
        <v>2.3000461396021032</v>
      </c>
      <c r="M16" s="5">
        <f>(-LN($M$14/$M$12- 0.008 * 4) + (4 - 3.5 * $M$14 / $M$12) * ($M$20 - $M$21) / $M$21)</f>
        <v>2.8877927842931999</v>
      </c>
      <c r="N16" s="5">
        <f>(-LN($N$14/$N$12- 0.008 * 4) + (4 - 3.5 * $N$14 / $N$12) * ($N$20 - $N$21) / $N$21)</f>
        <v>2.2386658484388109</v>
      </c>
      <c r="O16" s="9">
        <f>(-LN($O$14/$O$12- 0.008 * 4) + (4 - 3.5 * $O$14 / $O$12) * ($O$20 - $O$21) / $O$21)</f>
        <v>2.9873136635087367</v>
      </c>
      <c r="P16" s="5">
        <f>(-LN($P$14/$P$12- 0.008 * 4) + (4 - 3.5 * $P$14 / $P$12) * ($P$20 - $P$21) / $P$21)</f>
        <v>2.8213084597636873</v>
      </c>
      <c r="Q16" s="5">
        <f>(-LN($Q$14/$Q$12- 0.008 * 4) + (4 - 3.5 * $Q$14 / $Q$12) * ($Q$20 - $Q$21) / $Q$21)</f>
        <v>4.5350007457707537</v>
      </c>
      <c r="R16" s="9">
        <f>(-LN($R$14/$R$12- 0.008 * 4) + (4 - 3.5 * $R$14 / $R$12) * ($R$20 - $R$21) / $R$21)</f>
        <v>2.4154506158122024</v>
      </c>
      <c r="S16" s="5">
        <f>(-LN($S$14/$S$12- 0.008 * 4) + (4 - 3.5 * $S$14 / $S$12) * ($S$20 - $S$21) / $S$21)</f>
        <v>2.2099090167781532</v>
      </c>
      <c r="T16" s="5">
        <f>(-LN($T$14/$T$12- 0.008 * 4) + (4 - 3.5 * $T$14 / $T$12) * ($T$20 - $T$21) / $T$21)</f>
        <v>3.3063386977243892</v>
      </c>
      <c r="U16" s="9">
        <f>(-LN($U$14/$U$12- 0.008 * 4) + (4 - 3.5 * $U$14 / $U$12) * ($U$20 - $U$21) / $U$21)</f>
        <v>4.6925853046139379</v>
      </c>
      <c r="V16" s="5">
        <f>(-LN($V$14/$V$12- 0.008 * 4) + (4 - 3.5 * $V$14 / $V$12) * ($V$20 - $V$21) / $V$21)</f>
        <v>2.85302803144363</v>
      </c>
      <c r="W16" s="5">
        <f>(-LN($W$14/$W$12- 0.008 * 4) + (4 - 3.5 * $W$14 / $W$12) * ($W$20 - $W$21) / $W$21)</f>
        <v>3.0509227506801961</v>
      </c>
      <c r="X16" s="5">
        <f>(-LN($X$14/$X$12- 0.008 * 4) + (4 - 3.5 * $X$14 / $X$12) * ($X$20 - $X$21) / $X$21)</f>
        <v>2.8967027962746399</v>
      </c>
      <c r="Y16" s="9">
        <f>(-LN($Y$14/$Y$12- 0.008 * 4) + (4 - 3.5 * $Y$14 / $Y$12) * ($Y$20 - $Y$21) / $Y$21)</f>
        <v>2.5123178465348097</v>
      </c>
      <c r="Z16" s="9">
        <f>(-LN($Z$14/$Z$12- 0.008 * 4) + (4 - 3.5 * $Z$14 / $Z$12) * ($Z$20 - $Z$21) / $Z$21)</f>
        <v>3.3946308912918126</v>
      </c>
      <c r="AA16" s="5">
        <f>(-LN($AA$14/$AA$12- 0.008 * 4) + (4 - 3.5 * $AA$14 / $AA$12) * ($AA$20 - $AA$21) / $AA$21)</f>
        <v>2.8188916288240451</v>
      </c>
      <c r="AB16" s="9">
        <f>(-LN($AB$14/$AB$12- 0.008 * 4) + (4 - 3.5 * $AB$14 / $AB$12) * ($AB$20 - $AB$21) / $AB$21)</f>
        <v>3.8579114146529956</v>
      </c>
      <c r="AC16" s="9">
        <f>(-LN($AC$14/$AC$12- 0.008 * 4) + (4 - 3.5 * $AC$14 / $AC$12) * ($AC$20 - $AC$21) / $AC$21)</f>
        <v>2.9770737091040318</v>
      </c>
      <c r="AD16" s="9">
        <f>(-LN($AD$14/$AD$12- 0.008 * 4) + (4 - 3.5 * $AD$14 / $AD$12) * ($AD$20 - $AD$21) / $AD$21)</f>
        <v>3.0983506973364587</v>
      </c>
      <c r="AE16" s="5">
        <f>(-LN($AE$14/$AE$12- 0.008 * 4) + (4 - 3.5 * $AE$14 / $AE$12) * ($AE$20 - $AE$21) / $AE$21)</f>
        <v>4.1511281180918536</v>
      </c>
      <c r="AF16" s="5">
        <f>(-LN($AF$14/$AF$12- 0.008 * 4) + (4 - 3.5 * $AF$14 / $AF$12) * ($AF$20 - $AF$21) / $AF$21)</f>
        <v>2.6310132030321638</v>
      </c>
      <c r="AG16" s="5">
        <f>(-LN($AG$14/$AG$12- 0.008 * 4) + (4 - 3.5 * $AG$14 / $AG$12) * ($AG$20 - $AG$21) / $AG$21)</f>
        <v>2.7575632275528248</v>
      </c>
      <c r="AH16" s="9">
        <f>(-LN($AH$14/$AH$12- 0.008 * 4) + (4 - 3.5 * $AH$14 / $AH$12) * ($AH$20 - $AH$21) / $AH$21)</f>
        <v>2.687033897775811</v>
      </c>
      <c r="AI16" s="5">
        <f>(-LN($AI$14/$AI$12- 0.008 * 4) + (4 - 3.5 * $AI$14 / $AI$12) * ($AI$20 - $AI$21) / $AI$21)</f>
        <v>2.6106735861460564</v>
      </c>
      <c r="AJ16" s="9">
        <f>(-LN($AJ$14/$AJ$12- 0.008 * 4) + (4 - 3.5 * $AJ$14 / $AJ$12) * ($AJ$20 - $AJ$21) / $AJ$21)</f>
        <v>2.7081580920432731</v>
      </c>
      <c r="AK16" s="9">
        <f>(-LN($AK$14/$AK$12- 0.008 * 4) + (4 - 3.5 * $AK$14 / $AK$12) * ($AK$20 - $AK$21) / $AK$21)</f>
        <v>3.1598166406374348</v>
      </c>
      <c r="AL16" s="9">
        <f>(-LN($AL$14/$AL$12- 0.008 * 4) + (4 - 3.5 * $AL$14 / $AL$12) * ($AL$20 - $AL$21) / $AL$21)</f>
        <v>3.6027049327776979</v>
      </c>
      <c r="AM16" s="9">
        <f>(-LN($AM$14/$AM$12- 0.008 * 4) + (4 - 3.5 * $AM$14 / $AM$12) * ($AM$20 - $AM$21) / $AM$21)</f>
        <v>5.6815491331770644</v>
      </c>
      <c r="AN16" s="9">
        <f>(-LN($AN$14/$AN$12- 0.008 * 4) + (4 - 3.5 * $AN$14 / $AN$12) * ($AN$20 - $AN$21) / $AN$21)</f>
        <v>2.7938387011146499</v>
      </c>
      <c r="AO16" s="5">
        <f>(-LN($AO$14/$AO$12- 0.008 * 4) + (4 - 3.5 * $AO$14 / $AO$12) * ($AO$20 - $AO$21) / $AO$21)</f>
        <v>2.4185958076416183</v>
      </c>
      <c r="AP16" s="9">
        <f>(-LN($AP$14/$AP$12- 0.008 * 4) + (4 - 3.5 * $AP$14 / $AP$12) * ($AP$20 - $AP$21) / $AP$21)</f>
        <v>4.7512186345520728</v>
      </c>
      <c r="AQ16" s="5">
        <f>(-LN($AQ$14/$AQ$12- 0.008 * 4) + (4 - 3.5 * $AQ$14 / $AQ$12) * ($AQ$20 - $AQ$21) / $AQ$21)</f>
        <v>2.3796489521011184</v>
      </c>
      <c r="AR16" s="5">
        <f>(-LN($AR$14/$AR$12- 0.008 * 4) + (4 - 3.5 * $AR$14 / $AR$12) * ($AR$20 - $AR$21) / $AR$21)</f>
        <v>2.9133635915175016</v>
      </c>
      <c r="AS16" s="9">
        <f>(-LN($AS$14/$AS$12- 0.008 * 4) + (4 - 3.5 * $AS$14 / $AS$12) * ($AS$20 - $AS$21) / $AS$21)</f>
        <v>2.2545160172647618</v>
      </c>
      <c r="AT16" s="9">
        <f>(-LN($AT$14/$AT$12- 0.008 * 4) + (4 - 3.5 * $AT$14 / $AT$12) * ($AT$20 - $AT$21) / $AT$21)</f>
        <v>2.3592816990195922</v>
      </c>
      <c r="AU16" s="9">
        <f>(-LN($AU$14/$AU$12- 0.008 * 4) + (4 - 3.5 * $AU$14 / $AU$12) * ($AU$20 - $AU$21) / $AU$21)</f>
        <v>4.9568356519521197</v>
      </c>
      <c r="AV16" s="5">
        <f>(-LN($AV$14/$AV$12- 0.008 * 4) + (4 - 3.5 * $AV$14 / $AV$12) * ($AV$20 - $AV$21) / $AV$21)</f>
        <v>2.8464743370527121</v>
      </c>
      <c r="AW16" s="5">
        <f>(-LN($AW$14/$AW$12- 0.008 * 4) + (4 - 3.5 * $AW$14 / $AW$12) * ($AW$20 - $AW$21) / $AW$21)</f>
        <v>3.5436428551835624</v>
      </c>
      <c r="AX16" s="9">
        <f>(-LN($AX$14/$AX$12- 0.008 * 4) + (4 - 3.5 * $AX$14 / $AX$12) * ($AX$20 - $AX$21) / $AX$21)</f>
        <v>4.4490993732739001</v>
      </c>
      <c r="AY16" s="9">
        <f>(-LN($AY$14/$AY$12- 0.008 * 4) + (4 - 3.5 * $AY$14 / $AY$12) * ($AY$20 - $AY$21) / $AY$21)</f>
        <v>2.9424484995519236</v>
      </c>
      <c r="AZ16" s="5">
        <f>(-LN($AZ$14/$AZ$12- 0.008 * 4) + (4 - 3.5 * $AZ$14 / $AZ$12) * ($AZ$20 - $AZ$21) / $AZ$21)</f>
        <v>3.3225227899115422</v>
      </c>
      <c r="BA16" s="5">
        <f>(-LN($BA$14/$BA$12- 0.008 * 4) + (4 - 3.5 * $BA$14 / $BA$12) * ($BA$20 - $BA$21) / $BA$21)</f>
        <v>2.5948739402499506</v>
      </c>
      <c r="BB16" s="9">
        <f>(-LN($BB$14/$BB$12- 0.008 * 4) + (4 - 3.5 * $BB$14 / $BB$12) * ($BB$20 - $BB$21) / $BB$21)</f>
        <v>6.4245725480237947</v>
      </c>
      <c r="BC16" s="9">
        <f>(-LN($BC$14/$BC$12- 0.008 * 4) + (4 - 3.5 * $BC$14 / $BC$12) * ($BC$20 - $BC$21) / $BC$21)</f>
        <v>3.1670050570977368</v>
      </c>
      <c r="BD16" s="9">
        <f>(-LN($BD$14/$BD$12- 0.008 * 4) + (4 - 3.5 * $BD$14 / $BD$12) * ($BD$20 - $BD$21) / $BD$21)</f>
        <v>2.6445822345529231</v>
      </c>
      <c r="BE16" s="9">
        <f>(-LN($BE$14/$BE$12- 0.008 * 4) + (4 - 3.5 * $BE$14 / $BE$12) * ($BE$20 - $BE$21) / $BE$21)</f>
        <v>2.1886097553206674</v>
      </c>
      <c r="BF16" s="9" t="e">
        <f>(-LN($BF$14/$BF$12- 0.008 * 4) + (4 - 3.5 * $BF$14 / $BF$12) * ($BF$20 - $BF$21) / $BF$21)</f>
        <v>#VALUE!</v>
      </c>
      <c r="BG16" s="9">
        <f>(-LN($BG$14/$BG$12- 0.008 * 4) + (4 - 3.5 * $BG$14 / $BG$12) * ($BG$20 - $BG$21) / $BG$21)</f>
        <v>2.0926123493577644</v>
      </c>
      <c r="BH16" s="9">
        <f>(-LN($BH$14/$BH$12- 0.008 * 4) + (4 - 3.5 * $BH$14 / $BH$12) * ($BH$20 - $BH$21) / $BH$21)</f>
        <v>2.7794882374631698</v>
      </c>
      <c r="BI16" s="9">
        <f>(-LN($BI$14/$BI$12- 0.008 * 4) + (4 - 3.5 * $BI$14 / $BI$12) * ($BI$20 - $BI$21) / $BI$21)</f>
        <v>3.4296878883279511</v>
      </c>
      <c r="BJ16" s="9">
        <f>(-LN($BJ$14/$BJ$12- 0.008 * 4) + (4 - 3.5 * $BJ$14 / $BJ$12) * ($BJ$20 - $BJ$21) / $BJ$21)</f>
        <v>2.292958504983762</v>
      </c>
      <c r="BK16" s="5">
        <f>(-LN($BK$14/$BK$12- 0.008 * 4) + (4 - 3.5 * $BK$14 / $BK$12) * ($BK$20 - $BK$21) / $BK$21)</f>
        <v>2.5106428216819108</v>
      </c>
      <c r="BL16" s="5">
        <f>(-LN($BL$14/$BL$12- 0.008 * 4) + (4 - 3.5 * $BL$14 / $BL$12) * ($BL$20 - $BL$21) / $BL$21)</f>
        <v>2.4019922048095301</v>
      </c>
    </row>
    <row r="17" spans="1:64" ht="15.75" thickBot="1" x14ac:dyDescent="0.3">
      <c r="A17" s="2" t="s">
        <v>80</v>
      </c>
      <c r="B17" s="9">
        <f>($B$15 * 0.023) - 0.284</f>
        <v>1.7753023255813953</v>
      </c>
      <c r="C17" s="5">
        <f>($C$15 * 0.023) - 0.284</f>
        <v>1.7679607843137253</v>
      </c>
      <c r="D17" s="9">
        <f>($D$15 * 0.023) - 0.284</f>
        <v>1.7058876404494381</v>
      </c>
      <c r="E17" s="5">
        <f>($E$15 * 0.023) - 0.284</f>
        <v>1.8709549549549547</v>
      </c>
      <c r="F17" s="5">
        <f>($F$15 * 0.023) - 0.284</f>
        <v>1.7133684210526317</v>
      </c>
      <c r="G17" s="9">
        <f>($G$15 * 0.023) - 0.284</f>
        <v>1.8853181818181819</v>
      </c>
      <c r="H17" s="9">
        <f>($H$15 * 0.023) - 0.284</f>
        <v>1.8202553191489359</v>
      </c>
      <c r="I17" s="9">
        <f>($I$15 * 0.023) - 0.284</f>
        <v>1.7686881720430108</v>
      </c>
      <c r="J17" s="9">
        <f>($J$15 * 0.023) - 0.284</f>
        <v>1.7727307692307692</v>
      </c>
      <c r="K17" s="9">
        <f>($K$15 * 0.023) - 0.284</f>
        <v>1.7840672268907565</v>
      </c>
      <c r="L17" s="9">
        <f>($L$15 * 0.023) - 0.284</f>
        <v>1.6975384615384617</v>
      </c>
      <c r="M17" s="5">
        <f>($M$15 * 0.023) - 0.284</f>
        <v>1.8036923076923077</v>
      </c>
      <c r="N17" s="5">
        <f>($N$15 * 0.023) - 0.284</f>
        <v>1.6786666666666668</v>
      </c>
      <c r="O17" s="9">
        <f>($O$15 * 0.023) - 0.284</f>
        <v>1.8053129770992367</v>
      </c>
      <c r="P17" s="5">
        <f>($P$15 * 0.023) - 0.284</f>
        <v>1.7842170542635658</v>
      </c>
      <c r="Q17" s="5">
        <f>($Q$15 * 0.023) - 0.284</f>
        <v>1.9142300884955754</v>
      </c>
      <c r="R17" s="9">
        <f>($R$15 * 0.023) - 0.284</f>
        <v>1.716</v>
      </c>
      <c r="S17" s="5">
        <f>($S$15 * 0.023) - 0.284</f>
        <v>1.6479999999999999</v>
      </c>
      <c r="T17" s="5">
        <f>($T$15 * 0.023) - 0.284</f>
        <v>1.8481167883211678</v>
      </c>
      <c r="U17" s="9">
        <f>($U$15 * 0.023) - 0.284</f>
        <v>1.9193613445378153</v>
      </c>
      <c r="V17" s="5">
        <f>($V$15 * 0.023) - 0.284</f>
        <v>1.7859999999999998</v>
      </c>
      <c r="W17" s="5">
        <f>($W$15 * 0.023) - 0.284</f>
        <v>1.7995294117647058</v>
      </c>
      <c r="X17" s="5">
        <f>($X$15 * 0.023) - 0.284</f>
        <v>1.8092584269662921</v>
      </c>
      <c r="Y17" s="9">
        <f>($Y$15 * 0.023) - 0.284</f>
        <v>1.7439569892473117</v>
      </c>
      <c r="Z17" s="9">
        <f>($Z$15 * 0.023) - 0.284</f>
        <v>1.8562777777777779</v>
      </c>
      <c r="AA17" s="5">
        <f>($AA$15 * 0.023) - 0.284</f>
        <v>1.7724705882352942</v>
      </c>
      <c r="AB17" s="9">
        <f>($AB$15 * 0.023) - 0.284</f>
        <v>1.8896263736263734</v>
      </c>
      <c r="AC17" s="9">
        <f>($AC$15 * 0.023) - 0.284</f>
        <v>1.8084812030075186</v>
      </c>
      <c r="AD17" s="9">
        <f>($AD$15 * 0.023) - 0.284</f>
        <v>1.8269589041095891</v>
      </c>
      <c r="AE17" s="5">
        <f>($AE$15 * 0.023) - 0.284</f>
        <v>1.9043495145631069</v>
      </c>
      <c r="AF17" s="5">
        <f>($AF$15 * 0.023) - 0.284</f>
        <v>1.7464687499999998</v>
      </c>
      <c r="AG17" s="5">
        <f>($AG$15 * 0.023) - 0.284</f>
        <v>1.775047619047619</v>
      </c>
      <c r="AH17" s="9">
        <f>($AH$15 * 0.023) - 0.284</f>
        <v>1.7838899082568804</v>
      </c>
      <c r="AI17" s="5">
        <f>($AI$15 * 0.023) - 0.284</f>
        <v>1.7362702702702701</v>
      </c>
      <c r="AJ17" s="9">
        <f>($AJ$15 * 0.023) - 0.284</f>
        <v>1.7729105691056908</v>
      </c>
      <c r="AK17" s="9">
        <f>($AK$15 * 0.023) - 0.284</f>
        <v>1.7969523809523811</v>
      </c>
      <c r="AL17" s="9">
        <f>($AL$15 * 0.023) - 0.284</f>
        <v>1.8757560975609755</v>
      </c>
      <c r="AM17" s="9">
        <f>($AM$15 * 0.023) - 0.284</f>
        <v>1.9338571428571429</v>
      </c>
      <c r="AN17" s="9">
        <f>($AN$15 * 0.023) - 0.284</f>
        <v>1.7885274725274727</v>
      </c>
      <c r="AO17" s="5">
        <f>($AO$15 * 0.023) - 0.284</f>
        <v>1.7070447761194028</v>
      </c>
      <c r="AP17" s="9">
        <f>($AP$15 * 0.023) - 0.284</f>
        <v>1.9181276595744683</v>
      </c>
      <c r="AQ17" s="5">
        <f>($AQ$15 * 0.023) - 0.284</f>
        <v>1.717851851851852</v>
      </c>
      <c r="AR17" s="5">
        <f>($AR$15 * 0.023) - 0.284</f>
        <v>1.7986771653543305</v>
      </c>
      <c r="AS17" s="9">
        <f>($AS$15 * 0.023) - 0.284</f>
        <v>1.6979148936170212</v>
      </c>
      <c r="AT17" s="9">
        <f>($AT$15 * 0.023) - 0.284</f>
        <v>1.7023636363636363</v>
      </c>
      <c r="AU17" s="9">
        <f>($AU$15 * 0.023) - 0.284</f>
        <v>1.9225040650406504</v>
      </c>
      <c r="AV17" s="5">
        <f>($AV$15 * 0.023) - 0.284</f>
        <v>1.7724705882352942</v>
      </c>
      <c r="AW17" s="5">
        <f>($AW$15 * 0.023) - 0.284</f>
        <v>1.8611923076923078</v>
      </c>
      <c r="AX17" s="9">
        <f>($AX$15 * 0.023) - 0.284</f>
        <v>1.9114545454545453</v>
      </c>
      <c r="AY17" s="9">
        <f>($AY$15 * 0.023) - 0.284</f>
        <v>1.7969523809523811</v>
      </c>
      <c r="AZ17" s="5">
        <f>($AZ$15 * 0.023) - 0.284</f>
        <v>1.8487272727272723</v>
      </c>
      <c r="BA17" s="5">
        <f>($BA$15 * 0.023) - 0.284</f>
        <v>1.7439569892473117</v>
      </c>
      <c r="BB17" s="9">
        <f>($BB$15 * 0.023) - 0.284</f>
        <v>1.9380338983050847</v>
      </c>
      <c r="BC17" s="9">
        <f>($BC$15 * 0.023) - 0.284</f>
        <v>1.8330454545454546</v>
      </c>
      <c r="BD17" s="9">
        <f>($BD$15 * 0.023) - 0.284</f>
        <v>1.7580560747663549</v>
      </c>
      <c r="BE17" s="9">
        <f>($BE$15 * 0.023) - 0.284</f>
        <v>1.6596619718309857</v>
      </c>
      <c r="BF17" s="9" t="e">
        <f>($BF$15 * 0.023) - 0.284</f>
        <v>#VALUE!</v>
      </c>
      <c r="BG17" s="9">
        <f>($BG$15 * 0.023) - 0.284</f>
        <v>1.6383880597014924</v>
      </c>
      <c r="BH17" s="9">
        <f>($BH$15 * 0.023) - 0.284</f>
        <v>1.7764166666666668</v>
      </c>
      <c r="BI17" s="9">
        <f>($BI$15 * 0.023) - 0.284</f>
        <v>1.8562777777777779</v>
      </c>
      <c r="BJ17" s="9">
        <f>($BJ$15 * 0.023) - 0.284</f>
        <v>1.671</v>
      </c>
      <c r="BK17" s="5">
        <f>($BK$15 * 0.023) - 0.284</f>
        <v>1.716</v>
      </c>
      <c r="BL17" s="5">
        <f>($BL$15 * 0.023) - 0.284</f>
        <v>1.6965555555555556</v>
      </c>
    </row>
    <row r="18" spans="1:64" ht="15.75" thickBot="1" x14ac:dyDescent="0.3">
      <c r="A18" s="2" t="s">
        <v>81</v>
      </c>
      <c r="B18" s="9">
        <f>($B$12+$B$14) / 2</f>
        <v>47.5</v>
      </c>
      <c r="C18" s="5">
        <f>($C$12+$C$14) / 2</f>
        <v>56.5</v>
      </c>
      <c r="D18" s="9">
        <f>($D$12+$D$14) / 2</f>
        <v>50.5</v>
      </c>
      <c r="E18" s="5">
        <f>($E$12+$E$14) / 2</f>
        <v>59</v>
      </c>
      <c r="F18" s="5">
        <f>($F$12+$F$14) / 2</f>
        <v>43</v>
      </c>
      <c r="G18" s="9">
        <f>($G$12+$G$14) / 2</f>
        <v>46.5</v>
      </c>
      <c r="H18" s="9">
        <f>($H$12+$H$14) / 2</f>
        <v>51</v>
      </c>
      <c r="I18" s="9">
        <f>($I$12+$I$14) / 2</f>
        <v>51.5</v>
      </c>
      <c r="J18" s="9">
        <f>($J$12+$J$14) / 2</f>
        <v>57.5</v>
      </c>
      <c r="K18" s="9">
        <f>($K$12+$K$14) / 2</f>
        <v>65.5</v>
      </c>
      <c r="L18" s="9">
        <f>($L$12+$L$14) / 2</f>
        <v>37</v>
      </c>
      <c r="M18" s="5">
        <f>($M$12+$M$14) / 2</f>
        <v>35.5</v>
      </c>
      <c r="N18" s="5">
        <f>($N$12+$N$14) / 2</f>
        <v>43</v>
      </c>
      <c r="O18" s="9">
        <f>($O$12+$O$14) / 2</f>
        <v>71.5</v>
      </c>
      <c r="P18" s="5">
        <f>($P$12+$P$14) / 2</f>
        <v>71</v>
      </c>
      <c r="Q18" s="5">
        <f>($Q$12+$Q$14) / 2</f>
        <v>59</v>
      </c>
      <c r="R18" s="9">
        <f>($R$12+$R$14) / 2</f>
        <v>39</v>
      </c>
      <c r="S18" s="5">
        <f>($S$12+$S$14) / 2</f>
        <v>29</v>
      </c>
      <c r="T18" s="5">
        <f>($T$12+$T$14) / 2</f>
        <v>73.5</v>
      </c>
      <c r="U18" s="9">
        <f>($U$12+$U$14) / 2</f>
        <v>62</v>
      </c>
      <c r="V18" s="5">
        <f>($V$12+$V$14) / 2</f>
        <v>44</v>
      </c>
      <c r="W18" s="5">
        <f>($W$12+$W$14) / 2</f>
        <v>46.5</v>
      </c>
      <c r="X18" s="5">
        <f>($X$12+$X$14) / 2</f>
        <v>48.5</v>
      </c>
      <c r="Y18" s="9">
        <f>($Y$12+$Y$14) / 2</f>
        <v>52</v>
      </c>
      <c r="Z18" s="9">
        <f>($Z$12+$Z$14) / 2</f>
        <v>38.5</v>
      </c>
      <c r="AA18" s="5">
        <f>($AA$12+$AA$14) / 2</f>
        <v>47</v>
      </c>
      <c r="AB18" s="9">
        <f>($AB$12+$AB$14) / 2</f>
        <v>48</v>
      </c>
      <c r="AC18" s="9">
        <f>($AC$12+$AC$14) / 2</f>
        <v>72.5</v>
      </c>
      <c r="AD18" s="9">
        <f>($AD$12+$AD$14) / 2</f>
        <v>39.5</v>
      </c>
      <c r="AE18" s="5">
        <f>($AE$12+$AE$14) / 2</f>
        <v>54</v>
      </c>
      <c r="AF18" s="5">
        <f>($AF$12+$AF$14) / 2</f>
        <v>71.5</v>
      </c>
      <c r="AG18" s="5">
        <f>($AG$12+$AG$14) / 2</f>
        <v>58</v>
      </c>
      <c r="AH18" s="9">
        <f>($AH$12+$AH$14) / 2</f>
        <v>60</v>
      </c>
      <c r="AI18" s="5">
        <f>($AI$12+$AI$14) / 2</f>
        <v>41.5</v>
      </c>
      <c r="AJ18" s="9">
        <f>($AJ$12+$AJ$14) / 2</f>
        <v>68</v>
      </c>
      <c r="AK18" s="9">
        <f>($AK$12+$AK$14) / 2</f>
        <v>69</v>
      </c>
      <c r="AL18" s="9">
        <f>($AL$12+$AL$14) / 2</f>
        <v>43.5</v>
      </c>
      <c r="AM18" s="9">
        <f>($AM$12+$AM$14) / 2</f>
        <v>43.5</v>
      </c>
      <c r="AN18" s="9">
        <f>($AN$12+$AN$14) / 2</f>
        <v>50</v>
      </c>
      <c r="AO18" s="5">
        <f>($AO$12+$AO$14) / 2</f>
        <v>38</v>
      </c>
      <c r="AP18" s="9">
        <f>($AP$12+$AP$14) / 2</f>
        <v>73.5</v>
      </c>
      <c r="AQ18" s="5">
        <f>($AQ$12+$AQ$14) / 2</f>
        <v>30.5</v>
      </c>
      <c r="AR18" s="5">
        <f>($AR$12+$AR$14) / 2</f>
        <v>69.5</v>
      </c>
      <c r="AS18" s="9">
        <f>($AS$12+$AS$14) / 2</f>
        <v>53.5</v>
      </c>
      <c r="AT18" s="9">
        <f>($AT$12+$AT$14) / 2</f>
        <v>50</v>
      </c>
      <c r="AU18" s="9">
        <f>($AU$12+$AU$14) / 2</f>
        <v>64</v>
      </c>
      <c r="AV18" s="5">
        <f>($AV$12+$AV$14) / 2</f>
        <v>47</v>
      </c>
      <c r="AW18" s="5">
        <f>($AW$12+$AW$14) / 2</f>
        <v>55.5</v>
      </c>
      <c r="AX18" s="9">
        <f>($AX$12+$AX$14) / 2</f>
        <v>57.5</v>
      </c>
      <c r="AY18" s="9">
        <f>($AY$12+$AY$14) / 2</f>
        <v>57.5</v>
      </c>
      <c r="AZ18" s="5">
        <f>($AZ$12+$AZ$14) / 2</f>
        <v>59</v>
      </c>
      <c r="BA18" s="5">
        <f>($BA$12+$BA$14) / 2</f>
        <v>52</v>
      </c>
      <c r="BB18" s="9">
        <f>($BB$12+$BB$14) / 2</f>
        <v>61</v>
      </c>
      <c r="BC18" s="9">
        <f>($BC$12+$BC$14) / 2</f>
        <v>95</v>
      </c>
      <c r="BD18" s="9">
        <f>($BD$12+$BD$14) / 2</f>
        <v>59.5</v>
      </c>
      <c r="BE18" s="9">
        <f>($BE$12+$BE$14) / 2</f>
        <v>41</v>
      </c>
      <c r="BF18" s="9" t="e">
        <f>($BF$12+$BF$14) / 2</f>
        <v>#VALUE!</v>
      </c>
      <c r="BG18" s="9">
        <f>($BG$12+$BG$14) / 2</f>
        <v>39</v>
      </c>
      <c r="BH18" s="9">
        <f>($BH$12+$BH$14) / 2</f>
        <v>26.5</v>
      </c>
      <c r="BI18" s="9">
        <f>($BI$12+$BI$14) / 2</f>
        <v>38.5</v>
      </c>
      <c r="BJ18" s="9">
        <f>($BJ$12+$BJ$14) / 2</f>
        <v>34.5</v>
      </c>
      <c r="BK18" s="5">
        <f>($BK$12+$BK$14) / 2</f>
        <v>52</v>
      </c>
      <c r="BL18" s="5">
        <f>($BL$12+$BL$14) / 2</f>
        <v>61.5</v>
      </c>
    </row>
    <row r="19" spans="1:64" ht="15.75" thickBot="1" x14ac:dyDescent="0.3">
      <c r="A19" s="2" t="s">
        <v>82</v>
      </c>
      <c r="B19" s="9">
        <f>(($B$12 / 0.02143) / (25.8 + 1.15 * (-LN($B$14/$B$12- 0.008 * 4) + (4 - 3.5 * $B$14 / $B$12) * ($B$20 - $B$21) / $B$21) + 56.4 / (-LN($B$14/$B$12- 0.008 * 4) + (4 - 3.5 * $B$14 / $B$12) * ($B$20 - $B$21) / $B$21))) + 0.168</f>
        <v>81.034642298334617</v>
      </c>
      <c r="C19" s="5">
        <f>(($C$12 / 0.02143) / (25.8 + 1.15 * (-LN($C$14/$C$12- 0.008 * 4) + (4 - 3.5 * $C$14 / $C$12) * ($C$20 - $C$21) / $C$21) + 56.4 / (-LN($C$14/$C$12- 0.008 * 4) + (4 - 3.5 * $C$14 / $C$12) * ($C$20 - $C$21) / $C$21))) + 0.168</f>
        <v>95.237006941469659</v>
      </c>
      <c r="D19" s="9">
        <f>(($D$12 / 0.02143) / (25.8 + 1.15 * (-LN($D$14/$D$12- 0.008 * 4) + (4 - 3.5 * $D$14 / $D$12) * ($D$20 - $D$21) / $D$21) + 56.4 / (-LN($D$14/$D$12- 0.008 * 4) + (4 - 3.5 * $D$14 / $D$12) * ($D$20 - $D$21) / $D$21))) + 0.168</f>
        <v>79.914903806969434</v>
      </c>
      <c r="E19" s="5">
        <f>(($E$12 / 0.02143) / (25.8 + 1.15 * (-LN($E$14/$E$12- 0.008 * 4) + (4 - 3.5 * $E$14 / $E$12) * ($E$20 - $E$21) / $E$21) + 56.4 / (-LN($E$14/$E$12- 0.008 * 4) + (4 - 3.5 * $E$14 / $E$12) * ($E$20 - $E$21) / $E$21))) + 0.168</f>
        <v>114.15679366410703</v>
      </c>
      <c r="F19" s="5">
        <f>(($F$12 / 0.02143) / (25.8 + 1.15 * (-LN($F$14/$F$12- 0.008 * 4) + (4 - 3.5 * $F$14 / $F$12) * ($F$20 - $F$21) / $F$21) + 56.4 / (-LN($F$14/$F$12- 0.008 * 4) + (4 - 3.5 * $F$14 / $F$12) * ($F$20 - $F$21) / $F$21))) + 0.168</f>
        <v>68.447022829994268</v>
      </c>
      <c r="G19" s="9">
        <f>(($G$12 / 0.02143) / (25.8 + 1.15 * (-LN($G$14/$G$12- 0.008 * 4) + (4 - 3.5 * $G$14 / $G$12) * ($G$20 - $G$21) / $G$21) + 56.4 / (-LN($G$14/$G$12- 0.008 * 4) + (4 - 3.5 * $G$14 / $G$12) * ($G$20 - $G$21) / $G$21))) + 0.168</f>
        <v>91.100528802340804</v>
      </c>
      <c r="H19" s="9">
        <f>(($H$12 / 0.02143) / (25.8 + 1.15 * (-LN($H$14/$H$12- 0.008 * 4) + (4 - 3.5 * $H$14 / $H$12) * ($H$20 - $H$21) / $H$21) + 56.4 / (-LN($H$14/$H$12- 0.008 * 4) + (4 - 3.5 * $H$14 / $H$12) * ($H$20 - $H$21) / $H$21))) + 0.168</f>
        <v>91.90348218013682</v>
      </c>
      <c r="I19" s="9">
        <f>(($I$12 / 0.02143) / (25.8 + 1.15 * (-LN($I$14/$I$12- 0.008 * 4) + (4 - 3.5 * $I$14 / $I$12) * ($I$20 - $I$21) / $I$21) + 56.4 / (-LN($I$14/$I$12- 0.008 * 4) + (4 - 3.5 * $I$14 / $I$12) * ($I$20 - $I$21) / $I$21))) + 0.168</f>
        <v>86.905413367772596</v>
      </c>
      <c r="J19" s="9">
        <f>(($J$12 / 0.02143) / (25.8 + 1.15 * (-LN($J$14/$J$12- 0.008 * 4) + (4 - 3.5 * $J$14 / $J$12) * ($J$20 - $J$21) / $J$21) + 56.4 / (-LN($J$14/$J$12- 0.008 * 4) + (4 - 3.5 * $J$14 / $J$12) * ($J$20 - $J$21) / $J$21))) + 0.168</f>
        <v>97.196813207537446</v>
      </c>
      <c r="K19" s="9">
        <f>(($K$12 / 0.02143) / (25.8 + 1.15 * (-LN($K$14/$K$12- 0.008 * 4) + (4 - 3.5 * $K$14 / $K$12) * ($K$20 - $K$21) / $K$21) + 56.4 / (-LN($K$14/$K$12- 0.008 * 4) + (4 - 3.5 * $K$14 / $K$12) * ($K$20 - $K$21) / $K$21))) + 0.168</f>
        <v>112.92459842013437</v>
      </c>
      <c r="L19" s="9">
        <f>(($L$12 / 0.02143) / (25.8 + 1.15 * (-LN($L$14/$L$12- 0.008 * 4) + (4 - 3.5 * $L$14 / $L$12) * ($L$20 - $L$21) / $L$21) + 56.4 / (-LN($L$14/$L$12- 0.008 * 4) + (4 - 3.5 * $L$14 / $L$12) * ($L$20 - $L$21) / $L$21))) + 0.168</f>
        <v>57.433300930788384</v>
      </c>
      <c r="M19" s="5">
        <f>(($M$12 / 0.02143) / (25.8 + 1.15 * (-LN($M$14/$M$12- 0.008 * 4) + (4 - 3.5 * $M$14 / $M$12) * ($M$20 - $M$21) / $M$21) + 56.4 / (-LN($M$14/$M$12- 0.008 * 4) + (4 - 3.5 * $M$14 / $M$12) * ($M$20 - $M$21) / $M$21))) + 0.168</f>
        <v>62.512106768924014</v>
      </c>
      <c r="N19" s="5">
        <f>(($N$12 / 0.02143) / (25.8 + 1.15 * (-LN($N$14/$N$12- 0.008 * 4) + (4 - 3.5 * $N$14 / $N$12) * ($N$20 - $N$21) / $N$21) + 56.4 / (-LN($N$14/$N$12- 0.008 * 4) + (4 - 3.5 * $N$14 / $N$12) * ($N$20 - $N$21) / $N$21))) + 0.168</f>
        <v>65.501107515022113</v>
      </c>
      <c r="O19" s="9">
        <f>(($O$12 / 0.02143) / (25.8 + 1.15 * (-LN($O$14/$O$12- 0.008 * 4) + (4 - 3.5 * $O$14 / $O$12) * ($O$20 - $O$21) / $O$21) + 56.4 / (-LN($O$14/$O$12- 0.008 * 4) + (4 - 3.5 * $O$14 / $O$12) * ($O$20 - $O$21) / $O$21))) + 0.168</f>
        <v>127.21557606662175</v>
      </c>
      <c r="P19" s="5">
        <f>(($P$12 / 0.02143) / (25.8 + 1.15 * (-LN($P$14/$P$12- 0.008 * 4) + (4 - 3.5 * $P$14 / $P$12) * ($P$20 - $P$21) / $P$21) + 56.4 / (-LN($P$14/$P$12- 0.008 * 4) + (4 - 3.5 * $P$14 / $P$12) * ($P$20 - $P$21) / $P$21))) + 0.168</f>
        <v>122.92869255860685</v>
      </c>
      <c r="Q19" s="5">
        <f>(($Q$12 / 0.02143) / (25.8 + 1.15 * (-LN($Q$14/$Q$12- 0.008 * 4) + (4 - 3.5 * $Q$14 / $Q$12) * ($Q$20 - $Q$21) / $Q$21) + 56.4 / (-LN($Q$14/$Q$12- 0.008 * 4) + (4 - 3.5 * $Q$14 / $Q$12) * ($Q$20 - $Q$21) / $Q$21))) + 0.168</f>
        <v>121.5202884963807</v>
      </c>
      <c r="R19" s="9">
        <f>(($R$12 / 0.02143) / (25.8 + 1.15 * (-LN($R$14/$R$12- 0.008 * 4) + (4 - 3.5 * $R$14 / $R$12) * ($R$20 - $R$21) / $R$21) + 56.4 / (-LN($R$14/$R$12- 0.008 * 4) + (4 - 3.5 * $R$14 / $R$12) * ($R$20 - $R$21) / $R$21))) + 0.168</f>
        <v>62.173460145017735</v>
      </c>
      <c r="S19" s="5">
        <f>(($S$12 / 0.02143) / (25.8 + 1.15 * (-LN($S$14/$S$12- 0.008 * 4) + (4 - 3.5 * $S$14 / $S$12) * ($S$20 - $S$21) / $S$21) + 56.4 / (-LN($S$14/$S$12- 0.008 * 4) + (4 - 3.5 * $S$14 / $S$12) * ($S$20 - $S$21) / $S$21))) + 0.168</f>
        <v>43.48504700690944</v>
      </c>
      <c r="T19" s="5">
        <f>(($T$12 / 0.02143) / (25.8 + 1.15 * (-LN($T$14/$T$12- 0.008 * 4) + (4 - 3.5 * $T$14 / $T$12) * ($T$20 - $T$21) / $T$21) + 56.4 / (-LN($T$14/$T$12- 0.008 * 4) + (4 - 3.5 * $T$14 / $T$12) * ($T$20 - $T$21) / $T$21))) + 0.168</f>
        <v>137.17716872681348</v>
      </c>
      <c r="U19" s="9">
        <f>(($U$12 / 0.02143) / (25.8 + 1.15 * (-LN($U$14/$U$12- 0.008 * 4) + (4 - 3.5 * $U$14 / $U$12) * ($U$20 - $U$21) / $U$21) + 56.4 / (-LN($U$14/$U$12- 0.008 * 4) + (4 - 3.5 * $U$14 / $U$12) * ($U$20 - $U$21) / $U$21))) + 0.168</f>
        <v>128.66290569679848</v>
      </c>
      <c r="V19" s="5">
        <f>(($V$12 / 0.02143) / (25.8 + 1.15 * (-LN($V$14/$V$12- 0.008 * 4) + (4 - 3.5 * $V$14 / $V$12) * ($V$20 - $V$21) / $V$21) + 56.4 / (-LN($V$14/$V$12- 0.008 * 4) + (4 - 3.5 * $V$14 / $V$12) * ($V$20 - $V$21) / $V$21))) + 0.168</f>
        <v>76.588190292180727</v>
      </c>
      <c r="W19" s="5">
        <f>(($W$12 / 0.02143) / (25.8 + 1.15 * (-LN($W$14/$W$12- 0.008 * 4) + (4 - 3.5 * $W$14 / $W$12) * ($W$20 - $W$21) / $W$21) + 56.4 / (-LN($W$14/$W$12- 0.008 * 4) + (4 - 3.5 * $W$14 / $W$12) * ($W$20 - $W$21) / $W$21))) + 0.168</f>
        <v>83.156203666220819</v>
      </c>
      <c r="X19" s="5">
        <f>(($X$12 / 0.02143) / (25.8 + 1.15 * (-LN($X$14/$X$12- 0.008 * 4) + (4 - 3.5 * $X$14 / $X$12) * ($X$20 - $X$21) / $X$21) + 56.4 / (-LN($X$14/$X$12- 0.008 * 4) + (4 - 3.5 * $X$14 / $X$12) * ($X$20 - $X$21) / $X$21))) + 0.168</f>
        <v>85.61898604901009</v>
      </c>
      <c r="Y19" s="9">
        <f>(($Y$12 / 0.02143) / (25.8 + 1.15 * (-LN($Y$14/$Y$12- 0.008 * 4) + (4 - 3.5 * $Y$14 / $Y$12) * ($Y$20 - $Y$21) / $Y$21) + 56.4 / (-LN($Y$14/$Y$12- 0.008 * 4) + (4 - 3.5 * $Y$14 / $Y$12) * ($Y$20 - $Y$21) / $Y$21))) + 0.168</f>
        <v>85.02981800833804</v>
      </c>
      <c r="Z19" s="9">
        <f>(($Z$12 / 0.02143) / (25.8 + 1.15 * (-LN($Z$14/$Z$12- 0.008 * 4) + (4 - 3.5 * $Z$14 / $Z$12) * ($Z$20 - $Z$21) / $Z$21) + 56.4 / (-LN($Z$14/$Z$12- 0.008 * 4) + (4 - 3.5 * $Z$14 / $Z$12) * ($Z$20 - $Z$21) / $Z$21))) + 0.168</f>
        <v>72.704690513044056</v>
      </c>
      <c r="AA19" s="5">
        <f>(($AA$12 / 0.02143) / (25.8 + 1.15 * (-LN($AA$14/$AA$12- 0.008 * 4) + (4 - 3.5 * $AA$14 / $AA$12) * ($AA$20 - $AA$21) / $AA$21) + 56.4 / (-LN($AA$14/$AA$12- 0.008 * 4) + (4 - 3.5 * $AA$14 / $AA$12) * ($AA$20 - $AA$21) / $AA$21))) + 0.168</f>
        <v>81.033146891174553</v>
      </c>
      <c r="AB19" s="9">
        <f>(($AB$12 / 0.02143) / (25.8 + 1.15 * (-LN($AB$14/$AB$12- 0.008 * 4) + (4 - 3.5 * $AB$14 / $AB$12) * ($AB$20 - $AB$21) / $AB$21) + 56.4 / (-LN($AB$14/$AB$12- 0.008 * 4) + (4 - 3.5 * $AB$14 / $AB$12) * ($AB$20 - $AB$21) / $AB$21))) + 0.168</f>
        <v>94.835209370820763</v>
      </c>
      <c r="AC19" s="9">
        <f>(($AC$12 / 0.02143) / (25.8 + 1.15 * (-LN($AC$14/$AC$12- 0.008 * 4) + (4 - 3.5 * $AC$14 / $AC$12) * ($AC$20 - $AC$21) / $AC$21) + 56.4 / (-LN($AC$14/$AC$12- 0.008 * 4) + (4 - 3.5 * $AC$14 / $AC$12) * ($AC$20 - $AC$21) / $AC$21))) + 0.168</f>
        <v>129.01287119603722</v>
      </c>
      <c r="AD19" s="9">
        <f>(($AD$12 / 0.02143) / (25.8 + 1.15 * (-LN($AD$14/$AD$12- 0.008 * 4) + (4 - 3.5 * $AD$14 / $AD$12) * ($AD$20 - $AD$21) / $AD$21) + 56.4 / (-LN($AD$14/$AD$12- 0.008 * 4) + (4 - 3.5 * $AD$14 / $AD$12) * ($AD$20 - $AD$21) / $AD$21))) + 0.168</f>
        <v>71.782503610242699</v>
      </c>
      <c r="AE19" s="5">
        <f>(($AE$12 / 0.02143) / (25.8 + 1.15 * (-LN($AE$14/$AE$12- 0.008 * 4) + (4 - 3.5 * $AE$14 / $AE$12) * ($AE$20 - $AE$21) / $AE$21) + 56.4 / (-LN($AE$14/$AE$12- 0.008 * 4) + (4 - 3.5 * $AE$14 / $AE$12) * ($AE$20 - $AE$21) / $AE$21))) + 0.168</f>
        <v>109.00621526009058</v>
      </c>
      <c r="AF19" s="5">
        <f>(($AF$12 / 0.02143) / (25.8 + 1.15 * (-LN($AF$14/$AF$12- 0.008 * 4) + (4 - 3.5 * $AF$14 / $AF$12) * ($AF$20 - $AF$21) / $AF$21) + 56.4 / (-LN($AF$14/$AF$12- 0.008 * 4) + (4 - 3.5 * $AF$14 / $AF$12) * ($AF$20 - $AF$21) / $AF$21))) + 0.168</f>
        <v>119.00335501988951</v>
      </c>
      <c r="AG19" s="5">
        <f>(($AG$12 / 0.02143) / (25.8 + 1.15 * (-LN($AG$14/$AG$12- 0.008 * 4) + (4 - 3.5 * $AG$14 / $AG$12) * ($AG$20 - $AG$21) / $AG$21) + 56.4 / (-LN($AG$14/$AG$12- 0.008 * 4) + (4 - 3.5 * $AG$14 / $AG$12) * ($AG$20 - $AG$21) / $AG$21))) + 0.168</f>
        <v>99.303432137419591</v>
      </c>
      <c r="AH19" s="9">
        <f>(($AH$12 / 0.02143) / (25.8 + 1.15 * (-LN($AH$14/$AH$12- 0.008 * 4) + (4 - 3.5 * $AH$14 / $AH$12) * ($AH$20 - $AH$21) / $AH$21) + 56.4 / (-LN($AH$14/$AH$12- 0.008 * 4) + (4 - 3.5 * $AH$14 / $AH$12) * ($AH$20 - $AH$21) / $AH$21))) + 0.168</f>
        <v>102.13974096954193</v>
      </c>
      <c r="AI19" s="5">
        <f>(($AI$12 / 0.02143) / (25.8 + 1.15 * (-LN($AI$14/$AI$12- 0.008 * 4) + (4 - 3.5 * $AI$14 / $AI$12) * ($AI$20 - $AI$21) / $AI$21) + 56.4 / (-LN($AI$14/$AI$12- 0.008 * 4) + (4 - 3.5 * $AI$14 / $AI$12) * ($AI$20 - $AI$21) / $AI$21))) + 0.168</f>
        <v>68.673938736198025</v>
      </c>
      <c r="AJ19" s="9">
        <f>(($AJ$12 / 0.02143) / (25.8 + 1.15 * (-LN($AJ$14/$AJ$12- 0.008 * 4) + (4 - 3.5 * $AJ$14 / $AJ$12) * ($AJ$20 - $AJ$21) / $AJ$21) + 56.4 / (-LN($AJ$14/$AJ$12- 0.008 * 4) + (4 - 3.5 * $AJ$14 / $AJ$12) * ($AJ$20 - $AJ$21) / $AJ$21))) + 0.168</f>
        <v>115.5595878699614</v>
      </c>
      <c r="AK19" s="9">
        <f>(($AK$12 / 0.02143) / (25.8 + 1.15 * (-LN($AK$14/$AK$12- 0.008 * 4) + (4 - 3.5 * $AK$14 / $AK$12) * ($AK$20 - $AK$21) / $AK$21) + 56.4 / (-LN($AK$14/$AK$12- 0.008 * 4) + (4 - 3.5 * $AK$14 / $AK$12) * ($AK$20 - $AK$21) / $AK$21))) + 0.168</f>
        <v>124.5174959174086</v>
      </c>
      <c r="AL19" s="9">
        <f>(($AL$12 / 0.02143) / (25.8 + 1.15 * (-LN($AL$14/$AL$12- 0.008 * 4) + (4 - 3.5 * $AL$14 / $AL$12) * ($AL$20 - $AL$21) / $AL$21) + 56.4 / (-LN($AL$14/$AL$12- 0.008 * 4) + (4 - 3.5 * $AL$14 / $AL$12) * ($AL$20 - $AL$21) / $AL$21))) + 0.168</f>
        <v>84.084187948885301</v>
      </c>
      <c r="AM19" s="9">
        <f>(($AM$12 / 0.02143) / (25.8 + 1.15 * (-LN($AM$14/$AM$12- 0.008 * 4) + (4 - 3.5 * $AM$14 / $AM$12) * ($AM$20 - $AM$21) / $AM$21) + 56.4 / (-LN($AM$14/$AM$12- 0.008 * 4) + (4 - 3.5 * $AM$14 / $AM$12) * ($AM$20 - $AM$21) / $AM$21))) + 0.168</f>
        <v>92.919496696116553</v>
      </c>
      <c r="AN19" s="9">
        <f>(($AN$12 / 0.02143) / (25.8 + 1.15 * (-LN($AN$14/$AN$12- 0.008 * 4) + (4 - 3.5 * $AN$14 / $AN$12) * ($AN$20 - $AN$21) / $AN$21) + 56.4 / (-LN($AN$14/$AN$12- 0.008 * 4) + (4 - 3.5 * $AN$14 / $AN$12) * ($AN$20 - $AN$21) / $AN$21))) + 0.168</f>
        <v>86.476270622843927</v>
      </c>
      <c r="AO19" s="5">
        <f>(($AO$12 / 0.02143) / (25.8 + 1.15 * (-LN($AO$14/$AO$12- 0.008 * 4) + (4 - 3.5 * $AO$14 / $AO$12) * ($AO$20 - $AO$21) / $AO$21) + 56.4 / (-LN($AO$14/$AO$12- 0.008 * 4) + (4 - 3.5 * $AO$14 / $AO$12) * ($AO$20 - $AO$21) / $AO$21))) + 0.168</f>
        <v>60.407229200820687</v>
      </c>
      <c r="AP19" s="9">
        <f>(($AP$12 / 0.02143) / (25.8 + 1.15 * (-LN($AP$14/$AP$12- 0.008 * 4) + (4 - 3.5 * $AP$14 / $AP$12) * ($AP$20 - $AP$21) / $AP$21) + 56.4 / (-LN($AP$14/$AP$12- 0.008 * 4) + (4 - 3.5 * $AP$14 / $AP$12) * ($AP$20 - $AP$21) / $AP$21))) + 0.168</f>
        <v>152.703794660623</v>
      </c>
      <c r="AQ19" s="5">
        <f>(($AQ$12 / 0.02143) / (25.8 + 1.15 * (-LN($AQ$14/$AQ$12- 0.008 * 4) + (4 - 3.5 * $AQ$14 / $AQ$12) * ($AQ$20 - $AQ$21) / $AQ$21) + 56.4 / (-LN($AQ$14/$AQ$12- 0.008 * 4) + (4 - 3.5 * $AQ$14 / $AQ$12) * ($AQ$20 - $AQ$21) / $AQ$21))) + 0.168</f>
        <v>48.405924453091671</v>
      </c>
      <c r="AR19" s="5">
        <f>(($AR$12 / 0.02143) / (25.8 + 1.15 * (-LN($AR$14/$AR$12- 0.008 * 4) + (4 - 3.5 * $AR$14 / $AR$12) * ($AR$20 - $AR$21) / $AR$21) + 56.4 / (-LN($AR$14/$AR$12- 0.008 * 4) + (4 - 3.5 * $AR$14 / $AR$12) * ($AR$20 - $AR$21) / $AR$21))) + 0.168</f>
        <v>122.33540117438444</v>
      </c>
      <c r="AS19" s="9">
        <f>(($AS$12 / 0.02143) / (25.8 + 1.15 * (-LN($AS$14/$AS$12- 0.008 * 4) + (4 - 3.5 * $AS$14 / $AS$12) * ($AS$20 - $AS$21) / $AS$21) + 56.4 / (-LN($AS$14/$AS$12- 0.008 * 4) + (4 - 3.5 * $AS$14 / $AS$12) * ($AS$20 - $AS$21) / $AS$21))) + 0.168</f>
        <v>82.295768679754929</v>
      </c>
      <c r="AT19" s="9">
        <f>(($AT$12 / 0.02143) / (25.8 + 1.15 * (-LN($AT$14/$AT$12- 0.008 * 4) + (4 - 3.5 * $AT$14 / $AT$12) * ($AT$20 - $AT$21) / $AT$21) + 56.4 / (-LN($AT$14/$AT$12- 0.008 * 4) + (4 - 3.5 * $AT$14 / $AT$12) * ($AT$20 - $AT$21) / $AT$21))) + 0.168</f>
        <v>78.506237959079456</v>
      </c>
      <c r="AU19" s="9">
        <f>(($AU$12 / 0.02143) / (25.8 + 1.15 * (-LN($AU$14/$AU$12- 0.008 * 4) + (4 - 3.5 * $AU$14 / $AU$12) * ($AU$20 - $AU$21) / $AU$21) + 56.4 / (-LN($AU$14/$AU$12- 0.008 * 4) + (4 - 3.5 * $AU$14 / $AU$12) * ($AU$20 - $AU$21) / $AU$21))) + 0.168</f>
        <v>134.02542535696287</v>
      </c>
      <c r="AV19" s="5">
        <f>(($AV$12 / 0.02143) / (25.8 + 1.15 * (-LN($AV$14/$AV$12- 0.008 * 4) + (4 - 3.5 * $AV$14 / $AV$12) * ($AV$20 - $AV$21) / $AV$21) + 56.4 / (-LN($AV$14/$AV$12- 0.008 * 4) + (4 - 3.5 * $AV$14 / $AV$12) * ($AV$20 - $AV$21) / $AV$21))) + 0.168</f>
        <v>81.301375083946184</v>
      </c>
      <c r="AW19" s="5">
        <f>(($AW$12 / 0.02143) / (25.8 + 1.15 * (-LN($AW$14/$AW$12- 0.008 * 4) + (4 - 3.5 * $AW$14 / $AW$12) * ($AW$20 - $AW$21) / $AW$21) + 56.4 / (-LN($AW$14/$AW$12- 0.008 * 4) + (4 - 3.5 * $AW$14 / $AW$12) * ($AW$20 - $AW$21) / $AW$21))) + 0.168</f>
        <v>106.14970539999578</v>
      </c>
      <c r="AX19" s="9">
        <f>(($AX$12 / 0.02143) / (25.8 + 1.15 * (-LN($AX$14/$AX$12- 0.008 * 4) + (4 - 3.5 * $AX$14 / $AX$12) * ($AX$20 - $AX$21) / $AX$21) + 56.4 / (-LN($AX$14/$AX$12- 0.008 * 4) + (4 - 3.5 * $AX$14 / $AX$12) * ($AX$20 - $AX$21) / $AX$21))) + 0.168</f>
        <v>117.91555331430048</v>
      </c>
      <c r="AY19" s="9">
        <f>(($AY$12 / 0.02143) / (25.8 + 1.15 * (-LN($AY$14/$AY$12- 0.008 * 4) + (4 - 3.5 * $AY$14 / $AY$12) * ($AY$20 - $AY$21) / $AY$21) + 56.4 / (-LN($AY$14/$AY$12- 0.008 * 4) + (4 - 3.5 * $AY$14 / $AY$12) * ($AY$20 - $AY$21) / $AY$21))) + 0.168</f>
        <v>101.50241004019958</v>
      </c>
      <c r="AZ19" s="5">
        <f>(($AZ$12 / 0.02143) / (25.8 + 1.15 * (-LN($AZ$14/$AZ$12- 0.008 * 4) + (4 - 3.5 * $AZ$14 / $AZ$12) * ($AZ$20 - $AZ$21) / $AZ$21) + 56.4 / (-LN($AZ$14/$AZ$12- 0.008 * 4) + (4 - 3.5 * $AZ$14 / $AZ$12) * ($AZ$20 - $AZ$21) / $AZ$21))) + 0.168</f>
        <v>110.32758866232695</v>
      </c>
      <c r="BA19" s="5">
        <f>(($BA$12 / 0.02143) / (25.8 + 1.15 * (-LN($BA$14/$BA$12- 0.008 * 4) + (4 - 3.5 * $BA$14 / $BA$12) * ($BA$20 - $BA$21) / $BA$21) + 56.4 / (-LN($BA$14/$BA$12- 0.008 * 4) + (4 - 3.5 * $BA$14 / $BA$12) * ($BA$20 - $BA$21) / $BA$21))) + 0.168</f>
        <v>86.070094819537488</v>
      </c>
      <c r="BB19" s="9">
        <f>(($BB$12 / 0.02143) / (25.8 + 1.15 * (-LN($BB$14/$BB$12- 0.008 * 4) + (4 - 3.5 * $BB$14 / $BB$12) * ($BB$20 - $BB$21) / $BB$21) + 56.4 / (-LN($BB$14/$BB$12- 0.008 * 4) + (4 - 3.5 * $BB$14 / $BB$12) * ($BB$20 - $BB$21) / $BB$21))) + 0.168</f>
        <v>131.37329652342621</v>
      </c>
      <c r="BC19" s="9">
        <f>(($BC$12 / 0.02143) / (25.8 + 1.15 * (-LN($BC$14/$BC$12- 0.008 * 4) + (4 - 3.5 * $BC$14 / $BC$12) * ($BC$20 - $BC$21) / $BC$21) + 56.4 / (-LN($BC$14/$BC$12- 0.008 * 4) + (4 - 3.5 * $BC$14 / $BC$12) * ($BC$20 - $BC$21) / $BC$21))) + 0.168</f>
        <v>173.98107466453729</v>
      </c>
      <c r="BD19" s="9">
        <f>(($BD$12 / 0.02143) / (25.8 + 1.15 * (-LN($BD$14/$BD$12- 0.008 * 4) + (4 - 3.5 * $BD$14 / $BD$12) * ($BD$20 - $BD$21) / $BD$21) + 56.4 / (-LN($BD$14/$BD$12- 0.008 * 4) + (4 - 3.5 * $BD$14 / $BD$12) * ($BD$20 - $BD$21) / $BD$21))) + 0.168</f>
        <v>99.693822664117292</v>
      </c>
      <c r="BE19" s="9">
        <f>(($BE$12 / 0.02143) / (25.8 + 1.15 * (-LN($BE$14/$BE$12- 0.008 * 4) + (4 - 3.5 * $BE$14 / $BE$12) * ($BE$20 - $BE$21) / $BE$21) + 56.4 / (-LN($BE$14/$BE$12- 0.008 * 4) + (4 - 3.5 * $BE$14 / $BE$12) * ($BE$20 - $BE$21) / $BE$21))) + 0.168</f>
        <v>61.423602263431803</v>
      </c>
      <c r="BF19" s="9" t="e">
        <f>(($BF$12 / 0.02143) / (25.8 + 1.15 * (-LN($BF$14/$BF$12- 0.008 * 4) + (4 - 3.5 * $BF$14 / $BF$12) * ($BF$20 - $BF$21) / $BF$21) + 56.4 / (-LN($BF$14/$BF$12- 0.008 * 4) + (4 - 3.5 * $BF$14 / $BF$12) * ($BF$20 - $BF$21) / $BF$21))) + 0.168</f>
        <v>#VALUE!</v>
      </c>
      <c r="BG19" s="9">
        <f>(($BG$12 / 0.02143) / (25.8 + 1.15 * (-LN($BG$14/$BG$12- 0.008 * 4) + (4 - 3.5 * $BG$14 / $BG$12) * ($BG$20 - $BG$21) / $BG$21) + 56.4 / (-LN($BG$14/$BG$12- 0.008 * 4) + (4 - 3.5 * $BG$14 / $BG$12) * ($BG$20 - $BG$21) / $BG$21))) + 0.168</f>
        <v>56.849388773115017</v>
      </c>
      <c r="BH19" s="9">
        <f>(($BH$12 / 0.02143) / (25.8 + 1.15 * (-LN($BH$14/$BH$12- 0.008 * 4) + (4 - 3.5 * $BH$14 / $BH$12) * ($BH$20 - $BH$21) / $BH$21) + 56.4 / (-LN($BH$14/$BH$12- 0.008 * 4) + (4 - 3.5 * $BH$14 / $BH$12) * ($BH$20 - $BH$21) / $BH$21))) + 0.168</f>
        <v>45.612214894850581</v>
      </c>
      <c r="BI19" s="9">
        <f>(($BI$12 / 0.02143) / (25.8 + 1.15 * (-LN($BI$14/$BI$12- 0.008 * 4) + (4 - 3.5 * $BI$14 / $BI$12) * ($BI$20 - $BI$21) / $BI$21) + 56.4 / (-LN($BI$14/$BI$12- 0.008 * 4) + (4 - 3.5 * $BI$14 / $BI$12) * ($BI$20 - $BI$21) / $BI$21))) + 0.168</f>
        <v>72.908080355265454</v>
      </c>
      <c r="BJ19" s="9">
        <f>(($BJ$12 / 0.02143) / (25.8 + 1.15 * (-LN($BJ$14/$BJ$12- 0.008 * 4) + (4 - 3.5 * $BJ$14 / $BJ$12) * ($BJ$20 - $BJ$21) / $BJ$21) + 56.4 / (-LN($BJ$14/$BJ$12- 0.008 * 4) + (4 - 3.5 * $BJ$14 / $BJ$12) * ($BJ$20 - $BJ$21) / $BJ$21))) + 0.168</f>
        <v>52.960853834464622</v>
      </c>
      <c r="BK19" s="5">
        <f>(($BK$12 / 0.02143) / (25.8 + 1.15 * (-LN($BK$14/$BK$12- 0.008 * 4) + (4 - 3.5 * $BK$14 / $BK$12) * ($BK$20 - $BK$21) / $BK$21) + 56.4 / (-LN($BK$14/$BK$12- 0.008 * 4) + (4 - 3.5 * $BK$14 / $BK$12) * ($BK$20 - $BK$21) / $BK$21))) + 0.168</f>
        <v>84.095905767177754</v>
      </c>
      <c r="BL19" s="5">
        <f>(($BL$12 / 0.02143) / (25.8 + 1.15 * (-LN($BL$14/$BL$12- 0.008 * 4) + (4 - 3.5 * $BL$14 / $BL$12) * ($BL$20 - $BL$21) / $BL$21) + 56.4 / (-LN($BL$14/$BL$12- 0.008 * 4) + (4 - 3.5 * $BL$14 / $BL$12) * ($BL$20 - $BL$21) / $BL$21))) + 0.168</f>
        <v>97.004911198950253</v>
      </c>
    </row>
    <row r="20" spans="1:64" ht="15.75" thickBot="1" x14ac:dyDescent="0.3">
      <c r="A20" s="2" t="s">
        <v>83</v>
      </c>
      <c r="B20" s="8">
        <v>60.53</v>
      </c>
      <c r="C20" s="4">
        <v>128.05000000000001</v>
      </c>
      <c r="D20" s="8">
        <v>88.87</v>
      </c>
      <c r="E20" s="4">
        <v>57</v>
      </c>
      <c r="F20" s="4">
        <v>77.599999999999994</v>
      </c>
      <c r="G20" s="8">
        <v>73.83</v>
      </c>
      <c r="H20" s="8">
        <v>98.37</v>
      </c>
      <c r="I20" s="8">
        <v>84.58</v>
      </c>
      <c r="J20" s="8">
        <v>94.82</v>
      </c>
      <c r="K20" s="8">
        <v>93.13</v>
      </c>
      <c r="L20" s="8">
        <v>70.23</v>
      </c>
      <c r="M20" s="4">
        <v>104.9</v>
      </c>
      <c r="N20" s="4">
        <v>51.73</v>
      </c>
      <c r="O20" s="8">
        <v>86.47</v>
      </c>
      <c r="P20" s="4">
        <v>74.05</v>
      </c>
      <c r="Q20" s="4">
        <v>98.7</v>
      </c>
      <c r="R20" s="8">
        <v>62.62</v>
      </c>
      <c r="S20" s="4">
        <v>97.44</v>
      </c>
      <c r="T20" s="4">
        <v>68.88</v>
      </c>
      <c r="U20" s="8">
        <v>126.1</v>
      </c>
      <c r="V20" s="4">
        <v>67.599999999999994</v>
      </c>
      <c r="W20" s="4">
        <v>53.16</v>
      </c>
      <c r="X20" s="4">
        <v>70.8</v>
      </c>
      <c r="Y20" s="8">
        <v>84.52</v>
      </c>
      <c r="Z20" s="8">
        <v>80.34</v>
      </c>
      <c r="AA20" s="4">
        <v>78.260000000000005</v>
      </c>
      <c r="AB20" s="8">
        <v>63.09</v>
      </c>
      <c r="AC20" s="8">
        <v>84.56</v>
      </c>
      <c r="AD20" s="8">
        <v>57.4</v>
      </c>
      <c r="AE20" s="4">
        <v>58.14</v>
      </c>
      <c r="AF20" s="4">
        <v>76.45</v>
      </c>
      <c r="AG20" s="4">
        <v>93.57</v>
      </c>
      <c r="AH20" s="8">
        <v>69.05</v>
      </c>
      <c r="AI20" s="4">
        <v>71.459999999999994</v>
      </c>
      <c r="AJ20" s="8">
        <v>71.42</v>
      </c>
      <c r="AK20" s="8">
        <v>93.14</v>
      </c>
      <c r="AL20" s="8">
        <v>75.2</v>
      </c>
      <c r="AM20" s="8">
        <v>67.260000000000005</v>
      </c>
      <c r="AN20" s="8">
        <v>85.93</v>
      </c>
      <c r="AO20" s="4">
        <v>81.28</v>
      </c>
      <c r="AP20" s="8">
        <v>73.97</v>
      </c>
      <c r="AQ20" s="4">
        <v>55.61</v>
      </c>
      <c r="AR20" s="4">
        <v>97.56</v>
      </c>
      <c r="AS20" s="8">
        <v>65.12</v>
      </c>
      <c r="AT20" s="8">
        <v>66.680000000000007</v>
      </c>
      <c r="AU20" s="8">
        <v>63.32</v>
      </c>
      <c r="AV20" s="4">
        <v>60.5</v>
      </c>
      <c r="AW20" s="4">
        <v>71.760000000000005</v>
      </c>
      <c r="AX20" s="8">
        <v>83.22</v>
      </c>
      <c r="AY20" s="8">
        <v>74.38</v>
      </c>
      <c r="AZ20" s="4">
        <v>79.78</v>
      </c>
      <c r="BA20" s="4">
        <v>42.28</v>
      </c>
      <c r="BB20" s="8">
        <v>56.32</v>
      </c>
      <c r="BC20" s="8">
        <v>85.47</v>
      </c>
      <c r="BD20" s="8">
        <v>89.56</v>
      </c>
      <c r="BE20" s="8">
        <v>58.36</v>
      </c>
      <c r="BF20" s="8">
        <v>0</v>
      </c>
      <c r="BG20" s="8">
        <v>68.86</v>
      </c>
      <c r="BH20" s="8">
        <v>57.78</v>
      </c>
      <c r="BI20" s="8">
        <v>56.32</v>
      </c>
      <c r="BJ20" s="8">
        <v>55.9</v>
      </c>
      <c r="BK20" s="4">
        <v>61.2</v>
      </c>
      <c r="BL20" s="4">
        <v>88.88</v>
      </c>
    </row>
    <row r="21" spans="1:64" ht="15.75" thickBot="1" x14ac:dyDescent="0.3">
      <c r="A21" s="2" t="s">
        <v>84</v>
      </c>
      <c r="B21" s="8">
        <v>58.85</v>
      </c>
      <c r="C21" s="4">
        <v>125.27</v>
      </c>
      <c r="D21" s="8">
        <v>85.87</v>
      </c>
      <c r="E21" s="4">
        <v>54.39</v>
      </c>
      <c r="F21" s="4">
        <v>75.319999999999993</v>
      </c>
      <c r="G21" s="8">
        <v>72.84</v>
      </c>
      <c r="H21" s="8">
        <v>95.5</v>
      </c>
      <c r="I21" s="8">
        <v>82.73</v>
      </c>
      <c r="J21" s="8">
        <v>93.28</v>
      </c>
      <c r="K21" s="8">
        <v>90.4</v>
      </c>
      <c r="L21" s="8">
        <v>69.05</v>
      </c>
      <c r="M21" s="4">
        <v>102.68</v>
      </c>
      <c r="N21" s="4">
        <v>50.67</v>
      </c>
      <c r="O21" s="8">
        <v>82.71</v>
      </c>
      <c r="P21" s="4">
        <v>71.23</v>
      </c>
      <c r="Q21" s="4">
        <v>95.41</v>
      </c>
      <c r="R21" s="8">
        <v>60.95</v>
      </c>
      <c r="S21" s="4">
        <v>93.26</v>
      </c>
      <c r="T21" s="4">
        <v>66.88</v>
      </c>
      <c r="U21" s="8">
        <v>123.25</v>
      </c>
      <c r="V21" s="4">
        <v>64.680000000000007</v>
      </c>
      <c r="W21" s="4">
        <v>49.49</v>
      </c>
      <c r="X21" s="4">
        <v>69.900000000000006</v>
      </c>
      <c r="Y21" s="8">
        <v>83.08</v>
      </c>
      <c r="Z21" s="8">
        <v>78.06</v>
      </c>
      <c r="AA21" s="4">
        <v>73.91</v>
      </c>
      <c r="AB21" s="8">
        <v>61.74</v>
      </c>
      <c r="AC21" s="8">
        <v>81.599999999999994</v>
      </c>
      <c r="AD21" s="8">
        <v>55.8</v>
      </c>
      <c r="AE21" s="4">
        <v>57.4</v>
      </c>
      <c r="AF21" s="4">
        <v>73.03</v>
      </c>
      <c r="AG21" s="4">
        <v>90.17</v>
      </c>
      <c r="AH21" s="8">
        <v>68.819999999999993</v>
      </c>
      <c r="AI21" s="4">
        <v>67.7</v>
      </c>
      <c r="AJ21" s="8">
        <v>69.5</v>
      </c>
      <c r="AK21" s="8">
        <v>84</v>
      </c>
      <c r="AL21" s="8">
        <v>74</v>
      </c>
      <c r="AM21" s="8">
        <v>65.8</v>
      </c>
      <c r="AN21" s="8">
        <v>83.88</v>
      </c>
      <c r="AO21" s="4">
        <v>78.2</v>
      </c>
      <c r="AP21" s="8">
        <v>70.319999999999993</v>
      </c>
      <c r="AQ21" s="4">
        <v>54.79</v>
      </c>
      <c r="AR21" s="4">
        <v>93.96</v>
      </c>
      <c r="AS21" s="8">
        <v>64.88</v>
      </c>
      <c r="AT21" s="8">
        <v>64.849999999999994</v>
      </c>
      <c r="AU21" s="8">
        <v>60.1</v>
      </c>
      <c r="AV21" s="4">
        <v>56.73</v>
      </c>
      <c r="AW21" s="4">
        <v>68.14</v>
      </c>
      <c r="AX21" s="8">
        <v>80.28</v>
      </c>
      <c r="AY21" s="8">
        <v>70.87</v>
      </c>
      <c r="AZ21" s="4">
        <v>77.27</v>
      </c>
      <c r="BA21" s="4">
        <v>40.64</v>
      </c>
      <c r="BB21" s="8">
        <v>54.12</v>
      </c>
      <c r="BC21" s="8">
        <v>82.78</v>
      </c>
      <c r="BD21" s="8">
        <v>86.66</v>
      </c>
      <c r="BE21" s="8">
        <v>56.84</v>
      </c>
      <c r="BF21" s="8">
        <v>0</v>
      </c>
      <c r="BG21" s="8">
        <v>67.5</v>
      </c>
      <c r="BH21" s="8">
        <v>55.48</v>
      </c>
      <c r="BI21" s="8">
        <v>54.23</v>
      </c>
      <c r="BJ21" s="8">
        <v>53.5</v>
      </c>
      <c r="BK21" s="4">
        <v>58.05</v>
      </c>
      <c r="BL21" s="4">
        <v>84.87</v>
      </c>
    </row>
    <row r="22" spans="1:64" ht="15.75" thickBot="1" x14ac:dyDescent="0.3">
      <c r="A22" s="2" t="s">
        <v>85</v>
      </c>
      <c r="B22" s="8">
        <v>138</v>
      </c>
      <c r="C22" s="4">
        <v>136</v>
      </c>
      <c r="D22" s="8">
        <v>139</v>
      </c>
      <c r="E22" s="4">
        <v>136</v>
      </c>
      <c r="F22" s="4">
        <v>138</v>
      </c>
      <c r="G22" s="8">
        <v>137</v>
      </c>
      <c r="H22" s="8">
        <v>140</v>
      </c>
      <c r="I22" s="8">
        <v>136</v>
      </c>
      <c r="J22" s="8">
        <v>137</v>
      </c>
      <c r="K22" s="8">
        <v>137</v>
      </c>
      <c r="L22" s="8">
        <v>140</v>
      </c>
      <c r="M22" s="4">
        <v>135</v>
      </c>
      <c r="N22" s="4">
        <v>134</v>
      </c>
      <c r="O22" s="8">
        <v>135</v>
      </c>
      <c r="P22" s="4">
        <v>138</v>
      </c>
      <c r="Q22" s="4">
        <v>134</v>
      </c>
      <c r="R22" s="8">
        <v>136</v>
      </c>
      <c r="S22" s="4">
        <v>138</v>
      </c>
      <c r="T22" s="4">
        <v>137</v>
      </c>
      <c r="U22" s="8">
        <v>139</v>
      </c>
      <c r="V22" s="4">
        <v>132</v>
      </c>
      <c r="W22" s="4">
        <v>134</v>
      </c>
      <c r="X22" s="4">
        <v>139</v>
      </c>
      <c r="Y22" s="8">
        <v>139</v>
      </c>
      <c r="Z22" s="8">
        <v>137</v>
      </c>
      <c r="AA22" s="4">
        <v>140</v>
      </c>
      <c r="AB22" s="8">
        <v>137</v>
      </c>
      <c r="AC22" s="8">
        <v>135</v>
      </c>
      <c r="AD22" s="8">
        <v>133</v>
      </c>
      <c r="AE22" s="4">
        <v>137</v>
      </c>
      <c r="AF22" s="4">
        <v>137</v>
      </c>
      <c r="AG22" s="4">
        <v>135</v>
      </c>
      <c r="AH22" s="8">
        <v>140</v>
      </c>
      <c r="AI22" s="4">
        <v>136</v>
      </c>
      <c r="AJ22" s="8">
        <v>137</v>
      </c>
      <c r="AK22" s="8">
        <v>135</v>
      </c>
      <c r="AL22" s="8">
        <v>137</v>
      </c>
      <c r="AM22" s="8">
        <v>135</v>
      </c>
      <c r="AN22" s="8">
        <v>136</v>
      </c>
      <c r="AO22" s="4">
        <v>137</v>
      </c>
      <c r="AP22" s="8">
        <v>137</v>
      </c>
      <c r="AQ22" s="4">
        <v>136</v>
      </c>
      <c r="AR22" s="4">
        <v>138</v>
      </c>
      <c r="AS22" s="8">
        <v>139</v>
      </c>
      <c r="AT22" s="8">
        <v>135</v>
      </c>
      <c r="AU22" s="8">
        <v>134</v>
      </c>
      <c r="AV22" s="4">
        <v>135</v>
      </c>
      <c r="AW22" s="4">
        <v>137</v>
      </c>
      <c r="AX22" s="8">
        <v>137</v>
      </c>
      <c r="AY22" s="8">
        <v>137</v>
      </c>
      <c r="AZ22" s="4">
        <v>134</v>
      </c>
      <c r="BA22" s="4">
        <v>138</v>
      </c>
      <c r="BB22" s="8">
        <v>134</v>
      </c>
      <c r="BC22" s="8">
        <v>135</v>
      </c>
      <c r="BD22" s="8">
        <v>138</v>
      </c>
      <c r="BE22" s="8">
        <v>138</v>
      </c>
      <c r="BF22" s="8" t="s">
        <v>65</v>
      </c>
      <c r="BG22" s="8">
        <v>141</v>
      </c>
      <c r="BH22" s="8">
        <v>137</v>
      </c>
      <c r="BI22" s="8">
        <v>136</v>
      </c>
      <c r="BJ22" s="8">
        <v>138</v>
      </c>
      <c r="BK22" s="4">
        <v>128</v>
      </c>
      <c r="BL22" s="4">
        <v>131</v>
      </c>
    </row>
    <row r="23" spans="1:64" ht="15.75" thickBot="1" x14ac:dyDescent="0.3">
      <c r="A23" s="2" t="s">
        <v>86</v>
      </c>
      <c r="B23" s="8">
        <v>4.3600000000000003</v>
      </c>
      <c r="C23" s="4">
        <v>4.34</v>
      </c>
      <c r="D23" s="8">
        <v>4.82</v>
      </c>
      <c r="E23" s="4">
        <v>4.21</v>
      </c>
      <c r="F23" s="4">
        <v>3.9</v>
      </c>
      <c r="G23" s="8">
        <v>3.95</v>
      </c>
      <c r="H23" s="8">
        <v>4.0599999999999996</v>
      </c>
      <c r="I23" s="8">
        <v>4.8499999999999996</v>
      </c>
      <c r="J23" s="8">
        <v>4.01</v>
      </c>
      <c r="K23" s="8">
        <v>5.54</v>
      </c>
      <c r="L23" s="8">
        <v>4.32</v>
      </c>
      <c r="M23" s="4">
        <v>3.92</v>
      </c>
      <c r="N23" s="4">
        <v>3.44</v>
      </c>
      <c r="O23" s="8">
        <v>5.14</v>
      </c>
      <c r="P23" s="12">
        <v>6</v>
      </c>
      <c r="Q23" s="4">
        <v>5.62</v>
      </c>
      <c r="R23" s="8">
        <v>4.32</v>
      </c>
      <c r="S23" s="4">
        <v>3.99</v>
      </c>
      <c r="T23" s="4">
        <v>5.2</v>
      </c>
      <c r="U23" s="8">
        <v>4.6500000000000004</v>
      </c>
      <c r="V23" s="4">
        <v>4.3499999999999996</v>
      </c>
      <c r="W23" s="4">
        <v>4.29</v>
      </c>
      <c r="X23" s="4">
        <v>4.0199999999999996</v>
      </c>
      <c r="Y23" s="8">
        <v>4.22</v>
      </c>
      <c r="Z23" s="8">
        <v>4.24</v>
      </c>
      <c r="AA23" s="4">
        <v>4.12</v>
      </c>
      <c r="AB23" s="8">
        <v>4.2</v>
      </c>
      <c r="AC23" s="8">
        <v>5.09</v>
      </c>
      <c r="AD23" s="8">
        <v>4.74</v>
      </c>
      <c r="AE23" s="4">
        <v>4.0599999999999996</v>
      </c>
      <c r="AF23" s="4">
        <v>4.5199999999999996</v>
      </c>
      <c r="AG23" s="4">
        <v>4.5199999999999996</v>
      </c>
      <c r="AH23" s="8">
        <v>4.3600000000000003</v>
      </c>
      <c r="AI23" s="4">
        <v>4.43</v>
      </c>
      <c r="AJ23" s="8">
        <v>4.74</v>
      </c>
      <c r="AK23" s="8">
        <v>4.4000000000000004</v>
      </c>
      <c r="AL23" s="8">
        <v>3.5</v>
      </c>
      <c r="AM23" s="8">
        <v>3.84</v>
      </c>
      <c r="AN23" s="8">
        <v>4.16</v>
      </c>
      <c r="AO23" s="4">
        <v>3.96</v>
      </c>
      <c r="AP23" s="8">
        <v>4.09</v>
      </c>
      <c r="AQ23" s="4">
        <v>3.96</v>
      </c>
      <c r="AR23" s="4">
        <v>5.3</v>
      </c>
      <c r="AS23" s="8">
        <v>4.0199999999999996</v>
      </c>
      <c r="AT23" s="8">
        <v>4.59</v>
      </c>
      <c r="AU23" s="8">
        <v>4.0999999999999996</v>
      </c>
      <c r="AV23" s="4">
        <v>3.38</v>
      </c>
      <c r="AW23" s="4">
        <v>4.74</v>
      </c>
      <c r="AX23" s="8">
        <v>4.01</v>
      </c>
      <c r="AY23" s="8">
        <v>4.8099999999999996</v>
      </c>
      <c r="AZ23" s="4">
        <v>3.95</v>
      </c>
      <c r="BA23" s="4">
        <v>4.3600000000000003</v>
      </c>
      <c r="BB23" s="8">
        <v>5.47</v>
      </c>
      <c r="BC23" s="8">
        <v>4.6900000000000004</v>
      </c>
      <c r="BD23" s="8">
        <v>4.6900000000000004</v>
      </c>
      <c r="BE23" s="8">
        <v>3.41</v>
      </c>
      <c r="BF23" s="8" t="s">
        <v>65</v>
      </c>
      <c r="BG23" s="8">
        <v>4.22</v>
      </c>
      <c r="BH23" s="8">
        <v>3.77</v>
      </c>
      <c r="BI23" s="8">
        <v>3.91</v>
      </c>
      <c r="BJ23" s="8">
        <v>4.29</v>
      </c>
      <c r="BK23" s="4">
        <v>4.6399999999999997</v>
      </c>
      <c r="BL23" s="4">
        <v>3.77</v>
      </c>
    </row>
    <row r="24" spans="1:64" ht="15.75" thickBot="1" x14ac:dyDescent="0.3">
      <c r="A24" s="2" t="s">
        <v>87</v>
      </c>
      <c r="B24" s="8">
        <v>9.6</v>
      </c>
      <c r="C24" s="4">
        <v>9.5</v>
      </c>
      <c r="D24" s="8">
        <v>10</v>
      </c>
      <c r="E24" s="4">
        <v>8.69</v>
      </c>
      <c r="F24" s="4">
        <v>9.7899999999999991</v>
      </c>
      <c r="G24" s="12">
        <v>9</v>
      </c>
      <c r="H24" s="8">
        <v>9.14</v>
      </c>
      <c r="I24" s="8">
        <v>10.1</v>
      </c>
      <c r="J24" s="8">
        <v>10.3</v>
      </c>
      <c r="K24" s="8">
        <v>10.3</v>
      </c>
      <c r="L24" s="8">
        <v>8</v>
      </c>
      <c r="M24" s="4">
        <v>9.25</v>
      </c>
      <c r="N24" s="4">
        <v>10.1</v>
      </c>
      <c r="O24" s="8">
        <v>10.1</v>
      </c>
      <c r="P24" s="4">
        <v>9.3699999999999992</v>
      </c>
      <c r="Q24" s="4">
        <v>9.99</v>
      </c>
      <c r="R24" s="12">
        <v>10</v>
      </c>
      <c r="S24" s="4">
        <v>9.3000000000000007</v>
      </c>
      <c r="T24" s="12">
        <v>9</v>
      </c>
      <c r="U24" s="12">
        <v>9</v>
      </c>
      <c r="V24" s="4">
        <v>10.199999999999999</v>
      </c>
      <c r="W24" s="4">
        <v>10.3</v>
      </c>
      <c r="X24" s="4">
        <v>9</v>
      </c>
      <c r="Y24" s="8">
        <v>10.1</v>
      </c>
      <c r="Z24" s="8">
        <v>9.83</v>
      </c>
      <c r="AA24" s="4">
        <v>11</v>
      </c>
      <c r="AB24" s="8">
        <v>9.2200000000000006</v>
      </c>
      <c r="AC24" s="8">
        <v>10.1</v>
      </c>
      <c r="AD24" s="8">
        <v>9.6999999999999993</v>
      </c>
      <c r="AE24" s="4">
        <v>9.93</v>
      </c>
      <c r="AF24" s="4">
        <v>8.56</v>
      </c>
      <c r="AG24" s="12">
        <v>9</v>
      </c>
      <c r="AH24" s="8">
        <v>10.09</v>
      </c>
      <c r="AI24" s="4">
        <v>9.3000000000000007</v>
      </c>
      <c r="AJ24" s="8">
        <v>9.66</v>
      </c>
      <c r="AK24" s="8">
        <v>8.41</v>
      </c>
      <c r="AL24" s="8">
        <v>10</v>
      </c>
      <c r="AM24" s="8">
        <v>10.75</v>
      </c>
      <c r="AN24" s="8">
        <v>8.26</v>
      </c>
      <c r="AO24" s="4">
        <v>9.5500000000000007</v>
      </c>
      <c r="AP24" s="8">
        <v>9.15</v>
      </c>
      <c r="AQ24" s="4">
        <v>8.94</v>
      </c>
      <c r="AR24" s="12">
        <v>9</v>
      </c>
      <c r="AS24" s="8">
        <v>9.8000000000000007</v>
      </c>
      <c r="AT24" s="8">
        <v>9.02</v>
      </c>
      <c r="AU24" s="8">
        <v>10</v>
      </c>
      <c r="AV24" s="4">
        <v>10</v>
      </c>
      <c r="AW24" s="4">
        <v>10.6</v>
      </c>
      <c r="AX24" s="8">
        <v>9.4499999999999993</v>
      </c>
      <c r="AY24" s="8">
        <v>10.1</v>
      </c>
      <c r="AZ24" s="4">
        <v>11.2</v>
      </c>
      <c r="BA24" s="4">
        <v>8.25</v>
      </c>
      <c r="BB24" s="8">
        <v>9.98</v>
      </c>
      <c r="BC24" s="12">
        <v>9</v>
      </c>
      <c r="BD24" s="8">
        <v>10.039999999999999</v>
      </c>
      <c r="BE24" s="8">
        <v>9.4700000000000006</v>
      </c>
      <c r="BF24" s="8" t="s">
        <v>65</v>
      </c>
      <c r="BG24" s="8">
        <v>10.6</v>
      </c>
      <c r="BH24" s="12">
        <v>9</v>
      </c>
      <c r="BI24" s="12">
        <v>9</v>
      </c>
      <c r="BJ24" s="8">
        <v>9.6</v>
      </c>
      <c r="BK24" s="4">
        <v>10.4</v>
      </c>
      <c r="BL24" s="4">
        <v>8.7200000000000006</v>
      </c>
    </row>
    <row r="25" spans="1:64" ht="15.75" thickBot="1" x14ac:dyDescent="0.3">
      <c r="A25" s="2" t="s">
        <v>88</v>
      </c>
      <c r="B25" s="8">
        <v>3.9</v>
      </c>
      <c r="C25" s="4">
        <v>8.5</v>
      </c>
      <c r="D25" s="8">
        <v>5.2</v>
      </c>
      <c r="E25" s="4">
        <v>6.8</v>
      </c>
      <c r="F25" s="4">
        <v>5</v>
      </c>
      <c r="G25" s="8">
        <v>6</v>
      </c>
      <c r="H25" s="8">
        <v>4.7</v>
      </c>
      <c r="I25" s="8">
        <v>6</v>
      </c>
      <c r="J25" s="8">
        <v>6.5</v>
      </c>
      <c r="K25" s="8">
        <v>5.8</v>
      </c>
      <c r="L25" s="8">
        <v>3.8</v>
      </c>
      <c r="M25" s="4">
        <v>4.0999999999999996</v>
      </c>
      <c r="N25" s="4">
        <v>5.5</v>
      </c>
      <c r="O25" s="8">
        <v>8.3000000000000007</v>
      </c>
      <c r="P25" s="4">
        <v>7</v>
      </c>
      <c r="Q25" s="4">
        <v>7.2</v>
      </c>
      <c r="R25" s="8">
        <v>6.3</v>
      </c>
      <c r="S25" s="4">
        <v>4.4000000000000004</v>
      </c>
      <c r="T25" s="12">
        <v>6</v>
      </c>
      <c r="U25" s="8">
        <v>5</v>
      </c>
      <c r="V25" s="4">
        <v>4.88</v>
      </c>
      <c r="W25" s="4">
        <v>4.5999999999999996</v>
      </c>
      <c r="X25" s="4">
        <v>5.5</v>
      </c>
      <c r="Y25" s="8">
        <v>4.2</v>
      </c>
      <c r="Z25" s="8">
        <v>5.2</v>
      </c>
      <c r="AA25" s="4">
        <v>6.8</v>
      </c>
      <c r="AB25" s="8">
        <v>2.8</v>
      </c>
      <c r="AC25" s="12">
        <v>5</v>
      </c>
      <c r="AD25" s="8">
        <v>4.3</v>
      </c>
      <c r="AE25" s="4">
        <v>3.5</v>
      </c>
      <c r="AF25" s="4">
        <v>6.6</v>
      </c>
      <c r="AG25" s="4">
        <v>7.6</v>
      </c>
      <c r="AH25" s="8">
        <v>4.8</v>
      </c>
      <c r="AI25" s="4">
        <v>4.5999999999999996</v>
      </c>
      <c r="AJ25" s="8">
        <v>4.3</v>
      </c>
      <c r="AK25" s="8">
        <v>5.5</v>
      </c>
      <c r="AL25" s="8">
        <v>2.2000000000000002</v>
      </c>
      <c r="AM25" s="8">
        <v>3.1</v>
      </c>
      <c r="AN25" s="8">
        <v>3.7</v>
      </c>
      <c r="AO25" s="4">
        <v>3.4</v>
      </c>
      <c r="AP25" s="8">
        <v>4.2</v>
      </c>
      <c r="AQ25" s="4">
        <v>3.4</v>
      </c>
      <c r="AR25" s="4">
        <v>6.2</v>
      </c>
      <c r="AS25" s="8">
        <v>4.5</v>
      </c>
      <c r="AT25" s="8">
        <v>4.2</v>
      </c>
      <c r="AU25" s="8">
        <v>6.8</v>
      </c>
      <c r="AV25" s="4">
        <v>5.7</v>
      </c>
      <c r="AW25" s="4">
        <v>6.4</v>
      </c>
      <c r="AX25" s="8">
        <v>5.5</v>
      </c>
      <c r="AY25" s="8">
        <v>4</v>
      </c>
      <c r="AZ25" s="4">
        <v>4.9000000000000004</v>
      </c>
      <c r="BA25" s="4">
        <v>3.9</v>
      </c>
      <c r="BB25" s="8">
        <v>6.3</v>
      </c>
      <c r="BC25" s="8">
        <v>8.8000000000000007</v>
      </c>
      <c r="BD25" s="8">
        <v>5.8</v>
      </c>
      <c r="BE25" s="8">
        <v>3.3</v>
      </c>
      <c r="BF25" s="8" t="s">
        <v>65</v>
      </c>
      <c r="BG25" s="8">
        <v>4.3</v>
      </c>
      <c r="BH25" s="8">
        <v>6.6</v>
      </c>
      <c r="BI25" s="8">
        <v>6.1</v>
      </c>
      <c r="BJ25" s="8">
        <v>3.8</v>
      </c>
      <c r="BK25" s="4">
        <v>4.5</v>
      </c>
      <c r="BL25" s="4">
        <v>5.2</v>
      </c>
    </row>
    <row r="26" spans="1:64" ht="15.75" thickBot="1" x14ac:dyDescent="0.3">
      <c r="A26" s="2" t="s">
        <v>89</v>
      </c>
      <c r="B26" s="9">
        <f>($B$25 * $B$24)</f>
        <v>37.44</v>
      </c>
      <c r="C26" s="5">
        <f>($C$25 * $C$24)</f>
        <v>80.75</v>
      </c>
      <c r="D26" s="9">
        <f>($D$25 * $D$24)</f>
        <v>52</v>
      </c>
      <c r="E26" s="5">
        <f>($E$25 * $E$24)</f>
        <v>59.091999999999992</v>
      </c>
      <c r="F26" s="5">
        <f>($F$25 * $F$24)</f>
        <v>48.949999999999996</v>
      </c>
      <c r="G26" s="9">
        <f>($G$25 * $G$24)</f>
        <v>54</v>
      </c>
      <c r="H26" s="9">
        <f>($H$25 * $H$24)</f>
        <v>42.958000000000006</v>
      </c>
      <c r="I26" s="9">
        <f>($I$25 * $I$24)</f>
        <v>60.599999999999994</v>
      </c>
      <c r="J26" s="9">
        <f>($J$25 * $J$24)</f>
        <v>66.95</v>
      </c>
      <c r="K26" s="9">
        <f>($K$25 * $K$24)</f>
        <v>59.74</v>
      </c>
      <c r="L26" s="9">
        <f>($L$25 * $L$24)</f>
        <v>30.4</v>
      </c>
      <c r="M26" s="5">
        <f>($M$25 * $M$24)</f>
        <v>37.924999999999997</v>
      </c>
      <c r="N26" s="5">
        <f>($N$25 * $N$24)</f>
        <v>55.55</v>
      </c>
      <c r="O26" s="9">
        <f>($O$25 * $O$24)</f>
        <v>83.83</v>
      </c>
      <c r="P26" s="5">
        <f>($P$25 * $P$24)</f>
        <v>65.589999999999989</v>
      </c>
      <c r="Q26" s="5">
        <f>($Q$25 * $Q$24)</f>
        <v>71.927999999999997</v>
      </c>
      <c r="R26" s="9">
        <f>($R$25 * $R$24)</f>
        <v>63</v>
      </c>
      <c r="S26" s="5">
        <f>($S$25 * $S$24)</f>
        <v>40.920000000000009</v>
      </c>
      <c r="T26" s="5">
        <f>($T$25 * $T$24)</f>
        <v>54</v>
      </c>
      <c r="U26" s="9">
        <f>($U$25 * $U$24)</f>
        <v>45</v>
      </c>
      <c r="V26" s="5">
        <f>($V$25 * $V$24)</f>
        <v>49.775999999999996</v>
      </c>
      <c r="W26" s="5">
        <f>($W$25 * $W$24)</f>
        <v>47.38</v>
      </c>
      <c r="X26" s="5">
        <f>($X$25 * $X$24)</f>
        <v>49.5</v>
      </c>
      <c r="Y26" s="9">
        <f>($Y$25 * $Y$24)</f>
        <v>42.42</v>
      </c>
      <c r="Z26" s="9">
        <f>($Z$25 * $Z$24)</f>
        <v>51.116</v>
      </c>
      <c r="AA26" s="5">
        <f>($AA$25 * $AA$24)</f>
        <v>74.8</v>
      </c>
      <c r="AB26" s="9">
        <f>($AB$25 * $AB$24)</f>
        <v>25.815999999999999</v>
      </c>
      <c r="AC26" s="9">
        <f>($AC$25 * $AC$24)</f>
        <v>50.5</v>
      </c>
      <c r="AD26" s="9">
        <f>($AD$25 * $AD$24)</f>
        <v>41.709999999999994</v>
      </c>
      <c r="AE26" s="5">
        <f>($AE$25 * $AE$24)</f>
        <v>34.754999999999995</v>
      </c>
      <c r="AF26" s="5">
        <f>($AF$25 * $AF$24)</f>
        <v>56.496000000000002</v>
      </c>
      <c r="AG26" s="5">
        <f>($AG$25 * $AG$24)</f>
        <v>68.399999999999991</v>
      </c>
      <c r="AH26" s="9">
        <f>($AH$25 * $AH$24)</f>
        <v>48.431999999999995</v>
      </c>
      <c r="AI26" s="5">
        <f>($AI$25 * $AI$24)</f>
        <v>42.78</v>
      </c>
      <c r="AJ26" s="9">
        <f>($AJ$25 * $AJ$24)</f>
        <v>41.537999999999997</v>
      </c>
      <c r="AK26" s="9">
        <f>($AK$25 * $AK$24)</f>
        <v>46.255000000000003</v>
      </c>
      <c r="AL26" s="9">
        <f>($AL$25 * $AL$24)</f>
        <v>22</v>
      </c>
      <c r="AM26" s="9">
        <f>($AM$25 * $AM$24)</f>
        <v>33.325000000000003</v>
      </c>
      <c r="AN26" s="9">
        <f>($AN$25 * $AN$24)</f>
        <v>30.562000000000001</v>
      </c>
      <c r="AO26" s="5">
        <f>($AO$25 * $AO$24)</f>
        <v>32.47</v>
      </c>
      <c r="AP26" s="9">
        <f>($AP$25 * $AP$24)</f>
        <v>38.43</v>
      </c>
      <c r="AQ26" s="5">
        <f>($AQ$25 * $AQ$24)</f>
        <v>30.395999999999997</v>
      </c>
      <c r="AR26" s="5">
        <f>($AR$25 * $AR$24)</f>
        <v>55.800000000000004</v>
      </c>
      <c r="AS26" s="9">
        <f>($AS$25 * $AS$24)</f>
        <v>44.1</v>
      </c>
      <c r="AT26" s="9">
        <f>($AT$25 * $AT$24)</f>
        <v>37.884</v>
      </c>
      <c r="AU26" s="9">
        <f>($AU$25 * $AU$24)</f>
        <v>68</v>
      </c>
      <c r="AV26" s="5">
        <f>($AV$25 * $AV$24)</f>
        <v>57</v>
      </c>
      <c r="AW26" s="5">
        <f>($AW$25 * $AW$24)</f>
        <v>67.84</v>
      </c>
      <c r="AX26" s="9">
        <f>($AX$25 * $AX$24)</f>
        <v>51.974999999999994</v>
      </c>
      <c r="AY26" s="9">
        <f>($AY$25 * $AY$24)</f>
        <v>40.4</v>
      </c>
      <c r="AZ26" s="5">
        <f>($AZ$25 * $AZ$24)</f>
        <v>54.88</v>
      </c>
      <c r="BA26" s="5">
        <f>($BA$25 * $BA$24)</f>
        <v>32.174999999999997</v>
      </c>
      <c r="BB26" s="9">
        <f>($BB$25 * $BB$24)</f>
        <v>62.874000000000002</v>
      </c>
      <c r="BC26" s="9">
        <f>($BC$25 * $BC$24)</f>
        <v>79.2</v>
      </c>
      <c r="BD26" s="9">
        <f>($BD$25 * $BD$24)</f>
        <v>58.231999999999992</v>
      </c>
      <c r="BE26" s="9">
        <f>($BE$25 * $BE$24)</f>
        <v>31.251000000000001</v>
      </c>
      <c r="BF26" s="9" t="e">
        <f>($BF$25 * $BF$24)</f>
        <v>#VALUE!</v>
      </c>
      <c r="BG26" s="9">
        <f>($BG$25 * $BG$24)</f>
        <v>45.58</v>
      </c>
      <c r="BH26" s="9">
        <f>($BH$25 * $BH$24)</f>
        <v>59.4</v>
      </c>
      <c r="BI26" s="9">
        <f>($BI$25 * $BI$24)</f>
        <v>54.9</v>
      </c>
      <c r="BJ26" s="9">
        <f>($BJ$25 * $BJ$24)</f>
        <v>36.479999999999997</v>
      </c>
      <c r="BK26" s="5">
        <f>($BK$25 * $BK$24)</f>
        <v>46.800000000000004</v>
      </c>
      <c r="BL26" s="5">
        <f>($BL$25 * $BL$24)</f>
        <v>45.344000000000008</v>
      </c>
    </row>
    <row r="27" spans="1:64" ht="15.75" thickBot="1" x14ac:dyDescent="0.3">
      <c r="A27" s="2" t="s">
        <v>90</v>
      </c>
      <c r="B27" s="8">
        <v>119</v>
      </c>
      <c r="C27" s="4">
        <v>103</v>
      </c>
      <c r="D27" s="8">
        <v>124</v>
      </c>
      <c r="E27" s="4">
        <v>254</v>
      </c>
      <c r="F27" s="4">
        <v>115</v>
      </c>
      <c r="G27" s="8">
        <v>124</v>
      </c>
      <c r="H27" s="8">
        <v>235</v>
      </c>
      <c r="I27" s="8">
        <v>86</v>
      </c>
      <c r="J27" s="8">
        <v>153</v>
      </c>
      <c r="K27" s="8">
        <v>106</v>
      </c>
      <c r="L27" s="8">
        <v>102</v>
      </c>
      <c r="M27" s="4">
        <v>214</v>
      </c>
      <c r="N27" s="4">
        <v>129</v>
      </c>
      <c r="O27" s="8">
        <v>151</v>
      </c>
      <c r="P27" s="4">
        <v>226</v>
      </c>
      <c r="Q27" s="4">
        <v>93</v>
      </c>
      <c r="R27" s="8">
        <v>103</v>
      </c>
      <c r="S27" s="4">
        <v>279</v>
      </c>
      <c r="T27" s="4">
        <v>166</v>
      </c>
      <c r="U27" s="8">
        <v>219</v>
      </c>
      <c r="V27" s="4">
        <v>88</v>
      </c>
      <c r="W27" s="4">
        <v>221</v>
      </c>
      <c r="X27" s="4">
        <v>2850</v>
      </c>
      <c r="Y27" s="8">
        <v>96</v>
      </c>
      <c r="Z27" s="8">
        <v>346</v>
      </c>
      <c r="AA27" s="4">
        <v>637</v>
      </c>
      <c r="AB27" s="8">
        <v>172</v>
      </c>
      <c r="AC27" s="8">
        <v>1628</v>
      </c>
      <c r="AD27" s="8">
        <v>96</v>
      </c>
      <c r="AE27" s="4">
        <v>36</v>
      </c>
      <c r="AF27" s="4">
        <v>218</v>
      </c>
      <c r="AG27" s="4">
        <v>226</v>
      </c>
      <c r="AH27" s="8">
        <v>130</v>
      </c>
      <c r="AI27" s="4">
        <v>604</v>
      </c>
      <c r="AJ27" s="8">
        <v>98</v>
      </c>
      <c r="AK27" s="8">
        <v>123</v>
      </c>
      <c r="AL27" s="8">
        <v>301</v>
      </c>
      <c r="AM27" s="8">
        <v>223</v>
      </c>
      <c r="AN27" s="8">
        <v>71</v>
      </c>
      <c r="AO27" s="4">
        <v>128</v>
      </c>
      <c r="AP27" s="8">
        <v>233</v>
      </c>
      <c r="AQ27" s="4">
        <v>66</v>
      </c>
      <c r="AR27" s="4">
        <v>237</v>
      </c>
      <c r="AS27" s="8">
        <v>171</v>
      </c>
      <c r="AT27" s="8">
        <v>200</v>
      </c>
      <c r="AU27" s="8">
        <v>1903</v>
      </c>
      <c r="AV27" s="4">
        <v>129</v>
      </c>
      <c r="AW27" s="4">
        <v>323</v>
      </c>
      <c r="AX27" s="8">
        <v>206</v>
      </c>
      <c r="AY27" s="8">
        <v>196</v>
      </c>
      <c r="AZ27" s="4">
        <v>110</v>
      </c>
      <c r="BA27" s="4">
        <v>288</v>
      </c>
      <c r="BB27" s="8">
        <v>124</v>
      </c>
      <c r="BC27" s="8">
        <v>81</v>
      </c>
      <c r="BD27" s="8">
        <v>148</v>
      </c>
      <c r="BE27" s="8">
        <v>75</v>
      </c>
      <c r="BF27" s="8" t="s">
        <v>65</v>
      </c>
      <c r="BG27" s="8">
        <v>293</v>
      </c>
      <c r="BH27" s="8">
        <v>107</v>
      </c>
      <c r="BI27" s="8">
        <v>109</v>
      </c>
      <c r="BJ27" s="8">
        <v>81</v>
      </c>
      <c r="BK27" s="4">
        <v>306</v>
      </c>
      <c r="BL27" s="4">
        <v>236</v>
      </c>
    </row>
    <row r="28" spans="1:64" ht="15.75" thickBot="1" x14ac:dyDescent="0.3">
      <c r="A28" s="2" t="s">
        <v>91</v>
      </c>
      <c r="B28" s="8">
        <v>14</v>
      </c>
      <c r="C28" s="4">
        <v>17</v>
      </c>
      <c r="D28" s="8">
        <v>19</v>
      </c>
      <c r="E28" s="4">
        <v>2</v>
      </c>
      <c r="F28" s="4">
        <v>7</v>
      </c>
      <c r="G28" s="8">
        <v>8</v>
      </c>
      <c r="H28" s="8">
        <v>6</v>
      </c>
      <c r="I28" s="8">
        <v>17</v>
      </c>
      <c r="J28" s="8">
        <v>2</v>
      </c>
      <c r="K28" s="8">
        <v>13</v>
      </c>
      <c r="L28" s="8">
        <v>11</v>
      </c>
      <c r="M28" s="4">
        <v>18</v>
      </c>
      <c r="N28" s="4">
        <v>83</v>
      </c>
      <c r="O28" s="8">
        <v>37</v>
      </c>
      <c r="P28" s="4">
        <v>10</v>
      </c>
      <c r="Q28" s="4">
        <v>8</v>
      </c>
      <c r="R28" s="8">
        <v>8</v>
      </c>
      <c r="S28" s="4">
        <v>35</v>
      </c>
      <c r="T28" s="4">
        <v>4</v>
      </c>
      <c r="U28" s="8">
        <v>16</v>
      </c>
      <c r="V28" s="4">
        <v>4</v>
      </c>
      <c r="W28" s="4">
        <v>11</v>
      </c>
      <c r="X28" s="4">
        <v>135</v>
      </c>
      <c r="Y28" s="8">
        <v>11</v>
      </c>
      <c r="Z28" s="8">
        <v>15</v>
      </c>
      <c r="AA28" s="4">
        <v>6</v>
      </c>
      <c r="AB28" s="8">
        <v>11</v>
      </c>
      <c r="AC28" s="8">
        <v>30</v>
      </c>
      <c r="AD28" s="8">
        <v>10</v>
      </c>
      <c r="AE28" s="4">
        <v>13</v>
      </c>
      <c r="AF28" s="4">
        <v>9</v>
      </c>
      <c r="AG28" s="4">
        <v>5</v>
      </c>
      <c r="AH28" s="8">
        <v>5</v>
      </c>
      <c r="AI28" s="4">
        <v>12</v>
      </c>
      <c r="AJ28" s="8">
        <v>10</v>
      </c>
      <c r="AK28" s="8">
        <v>10</v>
      </c>
      <c r="AL28" s="8">
        <v>4</v>
      </c>
      <c r="AM28" s="8">
        <v>28</v>
      </c>
      <c r="AN28" s="8">
        <v>6</v>
      </c>
      <c r="AO28" s="4">
        <v>3</v>
      </c>
      <c r="AP28" s="8">
        <v>90</v>
      </c>
      <c r="AQ28" s="4">
        <v>31</v>
      </c>
      <c r="AR28" s="4">
        <v>14</v>
      </c>
      <c r="AS28" s="8">
        <v>8</v>
      </c>
      <c r="AT28" s="8">
        <v>12</v>
      </c>
      <c r="AU28" s="8">
        <v>672</v>
      </c>
      <c r="AV28" s="4">
        <v>8</v>
      </c>
      <c r="AW28" s="4">
        <v>3</v>
      </c>
      <c r="AX28" s="8">
        <v>10</v>
      </c>
      <c r="AY28" s="8">
        <v>59</v>
      </c>
      <c r="AZ28" s="4">
        <v>11</v>
      </c>
      <c r="BA28" s="4">
        <v>3</v>
      </c>
      <c r="BB28" s="8">
        <v>6</v>
      </c>
      <c r="BC28" s="8">
        <v>9</v>
      </c>
      <c r="BD28" s="8">
        <v>5</v>
      </c>
      <c r="BE28" s="8">
        <v>13</v>
      </c>
      <c r="BF28" s="8" t="s">
        <v>65</v>
      </c>
      <c r="BG28" s="8">
        <v>10</v>
      </c>
      <c r="BH28" s="8">
        <v>2</v>
      </c>
      <c r="BI28" s="8">
        <v>3</v>
      </c>
      <c r="BJ28" s="8">
        <v>8</v>
      </c>
      <c r="BK28" s="4">
        <v>8</v>
      </c>
      <c r="BL28" s="4">
        <v>3</v>
      </c>
    </row>
    <row r="29" spans="1:64" ht="15.75" thickBot="1" x14ac:dyDescent="0.3">
      <c r="A29" s="2" t="s">
        <v>92</v>
      </c>
      <c r="B29" s="8">
        <v>16</v>
      </c>
      <c r="C29" s="4">
        <v>11</v>
      </c>
      <c r="D29" s="8">
        <v>6</v>
      </c>
      <c r="E29" s="4">
        <v>6</v>
      </c>
      <c r="F29" s="4">
        <v>9</v>
      </c>
      <c r="G29" s="8">
        <v>18</v>
      </c>
      <c r="H29" s="8">
        <v>2</v>
      </c>
      <c r="I29" s="8">
        <v>3</v>
      </c>
      <c r="J29" s="8">
        <v>11</v>
      </c>
      <c r="K29" s="8">
        <v>9</v>
      </c>
      <c r="L29" s="8">
        <v>4</v>
      </c>
      <c r="M29" s="4">
        <v>20</v>
      </c>
      <c r="N29" s="4">
        <v>74</v>
      </c>
      <c r="O29" s="8">
        <v>15</v>
      </c>
      <c r="P29" s="4">
        <v>6</v>
      </c>
      <c r="Q29" s="4">
        <v>1</v>
      </c>
      <c r="R29" s="8">
        <v>22</v>
      </c>
      <c r="S29" s="4">
        <v>9</v>
      </c>
      <c r="T29" s="4">
        <v>6</v>
      </c>
      <c r="U29" s="8">
        <v>11</v>
      </c>
      <c r="V29" s="4">
        <v>5</v>
      </c>
      <c r="W29" s="4">
        <v>9</v>
      </c>
      <c r="X29" s="4">
        <v>36</v>
      </c>
      <c r="Y29" s="8">
        <v>10</v>
      </c>
      <c r="Z29" s="8">
        <v>7</v>
      </c>
      <c r="AA29" s="4">
        <v>4</v>
      </c>
      <c r="AB29" s="8">
        <v>28</v>
      </c>
      <c r="AC29" s="8">
        <v>10</v>
      </c>
      <c r="AD29" s="8">
        <v>6</v>
      </c>
      <c r="AE29" s="4">
        <v>7</v>
      </c>
      <c r="AF29" s="4">
        <v>4</v>
      </c>
      <c r="AG29" s="4">
        <v>4</v>
      </c>
      <c r="AH29" s="8">
        <v>10</v>
      </c>
      <c r="AI29" s="4">
        <v>11</v>
      </c>
      <c r="AJ29" s="8">
        <v>8</v>
      </c>
      <c r="AK29" s="8">
        <v>4</v>
      </c>
      <c r="AL29" s="8">
        <v>8</v>
      </c>
      <c r="AM29" s="8">
        <v>18</v>
      </c>
      <c r="AN29" s="8">
        <v>3</v>
      </c>
      <c r="AO29" s="4">
        <v>5</v>
      </c>
      <c r="AP29" s="8">
        <v>23</v>
      </c>
      <c r="AQ29" s="4">
        <v>23</v>
      </c>
      <c r="AR29" s="4">
        <v>7</v>
      </c>
      <c r="AS29" s="8">
        <v>11</v>
      </c>
      <c r="AT29" s="8">
        <v>10</v>
      </c>
      <c r="AU29" s="8">
        <v>346</v>
      </c>
      <c r="AV29" s="4">
        <v>6</v>
      </c>
      <c r="AW29" s="4">
        <v>2</v>
      </c>
      <c r="AX29" s="8">
        <v>7</v>
      </c>
      <c r="AY29" s="8">
        <v>50</v>
      </c>
      <c r="AZ29" s="4">
        <v>7</v>
      </c>
      <c r="BA29" s="4">
        <v>10</v>
      </c>
      <c r="BB29" s="8">
        <v>7</v>
      </c>
      <c r="BC29" s="8">
        <v>9</v>
      </c>
      <c r="BD29" s="8">
        <v>3</v>
      </c>
      <c r="BE29" s="8">
        <v>19</v>
      </c>
      <c r="BF29" s="8" t="s">
        <v>65</v>
      </c>
      <c r="BG29" s="8">
        <v>7</v>
      </c>
      <c r="BH29" s="8">
        <v>17</v>
      </c>
      <c r="BI29" s="8">
        <v>5</v>
      </c>
      <c r="BJ29" s="8">
        <v>15</v>
      </c>
      <c r="BK29" s="4">
        <v>7</v>
      </c>
      <c r="BL29" s="4">
        <v>7</v>
      </c>
    </row>
    <row r="30" spans="1:64" ht="15.75" thickBot="1" x14ac:dyDescent="0.3">
      <c r="A30" s="2" t="s">
        <v>93</v>
      </c>
      <c r="B30" s="8" t="s">
        <v>93</v>
      </c>
      <c r="C30" s="4" t="s">
        <v>93</v>
      </c>
      <c r="D30" s="8" t="s">
        <v>93</v>
      </c>
      <c r="E30" s="4" t="s">
        <v>93</v>
      </c>
      <c r="F30" s="4" t="s">
        <v>93</v>
      </c>
      <c r="G30" s="8" t="s">
        <v>93</v>
      </c>
      <c r="H30" s="8" t="s">
        <v>93</v>
      </c>
      <c r="I30" s="8" t="s">
        <v>93</v>
      </c>
      <c r="J30" s="8" t="s">
        <v>93</v>
      </c>
      <c r="K30" s="8" t="s">
        <v>93</v>
      </c>
      <c r="L30" s="8" t="s">
        <v>93</v>
      </c>
      <c r="M30" s="4" t="s">
        <v>93</v>
      </c>
      <c r="N30" s="4" t="s">
        <v>93</v>
      </c>
      <c r="O30" s="8" t="s">
        <v>93</v>
      </c>
      <c r="P30" s="4" t="s">
        <v>93</v>
      </c>
      <c r="Q30" s="4" t="s">
        <v>93</v>
      </c>
      <c r="R30" s="8" t="s">
        <v>93</v>
      </c>
      <c r="S30" s="4" t="s">
        <v>93</v>
      </c>
      <c r="T30" s="4" t="s">
        <v>93</v>
      </c>
      <c r="U30" s="8" t="s">
        <v>93</v>
      </c>
      <c r="V30" s="4" t="s">
        <v>93</v>
      </c>
      <c r="W30" s="4" t="s">
        <v>93</v>
      </c>
      <c r="X30" s="4" t="s">
        <v>93</v>
      </c>
      <c r="Y30" s="8" t="s">
        <v>93</v>
      </c>
      <c r="Z30" s="8" t="s">
        <v>93</v>
      </c>
      <c r="AA30" s="4" t="s">
        <v>93</v>
      </c>
      <c r="AB30" s="8" t="s">
        <v>93</v>
      </c>
      <c r="AC30" s="8" t="s">
        <v>93</v>
      </c>
      <c r="AD30" s="8" t="s">
        <v>93</v>
      </c>
      <c r="AE30" s="4" t="s">
        <v>93</v>
      </c>
      <c r="AF30" s="4" t="s">
        <v>93</v>
      </c>
      <c r="AG30" s="4" t="s">
        <v>93</v>
      </c>
      <c r="AH30" s="8" t="s">
        <v>93</v>
      </c>
      <c r="AI30" s="4" t="s">
        <v>93</v>
      </c>
      <c r="AJ30" s="8" t="s">
        <v>93</v>
      </c>
      <c r="AK30" s="8" t="s">
        <v>93</v>
      </c>
      <c r="AL30" s="8" t="s">
        <v>93</v>
      </c>
      <c r="AM30" s="8" t="s">
        <v>93</v>
      </c>
      <c r="AN30" s="8" t="s">
        <v>93</v>
      </c>
      <c r="AO30" s="4" t="s">
        <v>93</v>
      </c>
      <c r="AP30" s="8" t="s">
        <v>93</v>
      </c>
      <c r="AQ30" s="4" t="s">
        <v>93</v>
      </c>
      <c r="AR30" s="4" t="s">
        <v>93</v>
      </c>
      <c r="AS30" s="8" t="s">
        <v>93</v>
      </c>
      <c r="AT30" s="8" t="s">
        <v>93</v>
      </c>
      <c r="AU30" s="8" t="s">
        <v>93</v>
      </c>
      <c r="AV30" s="4" t="s">
        <v>93</v>
      </c>
      <c r="AW30" s="4" t="s">
        <v>93</v>
      </c>
      <c r="AX30" s="8" t="s">
        <v>93</v>
      </c>
      <c r="AY30" s="8" t="s">
        <v>93</v>
      </c>
      <c r="AZ30" s="4" t="s">
        <v>93</v>
      </c>
      <c r="BA30" s="4" t="s">
        <v>93</v>
      </c>
      <c r="BB30" s="8" t="s">
        <v>93</v>
      </c>
      <c r="BC30" s="8" t="s">
        <v>93</v>
      </c>
      <c r="BD30" s="8" t="s">
        <v>93</v>
      </c>
      <c r="BE30" s="8" t="s">
        <v>93</v>
      </c>
      <c r="BF30" s="8" t="s">
        <v>93</v>
      </c>
      <c r="BG30" s="8" t="s">
        <v>93</v>
      </c>
      <c r="BH30" s="8" t="s">
        <v>93</v>
      </c>
      <c r="BI30" s="8" t="s">
        <v>93</v>
      </c>
      <c r="BJ30" s="8" t="s">
        <v>93</v>
      </c>
      <c r="BK30" s="4" t="s">
        <v>93</v>
      </c>
      <c r="BL30" s="4" t="s">
        <v>93</v>
      </c>
    </row>
    <row r="31" spans="1:64" ht="15.75" thickBot="1" x14ac:dyDescent="0.3">
      <c r="A31" s="2" t="s">
        <v>94</v>
      </c>
      <c r="B31" s="8" t="s">
        <v>95</v>
      </c>
      <c r="C31" s="4" t="s">
        <v>95</v>
      </c>
      <c r="D31" s="8" t="s">
        <v>95</v>
      </c>
      <c r="E31" s="4" t="s">
        <v>95</v>
      </c>
      <c r="F31" s="4" t="s">
        <v>95</v>
      </c>
      <c r="G31" s="8" t="s">
        <v>95</v>
      </c>
      <c r="H31" s="8" t="s">
        <v>95</v>
      </c>
      <c r="I31" s="8" t="s">
        <v>95</v>
      </c>
      <c r="J31" s="8" t="s">
        <v>95</v>
      </c>
      <c r="K31" s="8" t="s">
        <v>95</v>
      </c>
      <c r="L31" s="8" t="s">
        <v>95</v>
      </c>
      <c r="M31" s="4" t="s">
        <v>95</v>
      </c>
      <c r="N31" s="4" t="s">
        <v>95</v>
      </c>
      <c r="O31" s="8" t="s">
        <v>95</v>
      </c>
      <c r="P31" s="4" t="s">
        <v>95</v>
      </c>
      <c r="Q31" s="4" t="s">
        <v>95</v>
      </c>
      <c r="R31" s="8" t="s">
        <v>95</v>
      </c>
      <c r="S31" s="4" t="s">
        <v>95</v>
      </c>
      <c r="T31" s="4" t="s">
        <v>95</v>
      </c>
      <c r="U31" s="8" t="s">
        <v>95</v>
      </c>
      <c r="V31" s="4" t="s">
        <v>95</v>
      </c>
      <c r="W31" s="4" t="s">
        <v>95</v>
      </c>
      <c r="X31" s="4" t="s">
        <v>95</v>
      </c>
      <c r="Y31" s="8" t="s">
        <v>95</v>
      </c>
      <c r="Z31" s="8" t="s">
        <v>95</v>
      </c>
      <c r="AA31" s="4" t="s">
        <v>95</v>
      </c>
      <c r="AB31" s="8" t="s">
        <v>95</v>
      </c>
      <c r="AC31" s="8" t="s">
        <v>95</v>
      </c>
      <c r="AD31" s="8" t="s">
        <v>95</v>
      </c>
      <c r="AE31" s="4" t="s">
        <v>95</v>
      </c>
      <c r="AF31" s="4" t="s">
        <v>95</v>
      </c>
      <c r="AG31" s="4" t="s">
        <v>95</v>
      </c>
      <c r="AH31" s="8" t="s">
        <v>95</v>
      </c>
      <c r="AI31" s="4" t="s">
        <v>95</v>
      </c>
      <c r="AJ31" s="8" t="s">
        <v>95</v>
      </c>
      <c r="AK31" s="8" t="s">
        <v>95</v>
      </c>
      <c r="AL31" s="8" t="s">
        <v>95</v>
      </c>
      <c r="AM31" s="8" t="s">
        <v>95</v>
      </c>
      <c r="AN31" s="8" t="s">
        <v>95</v>
      </c>
      <c r="AO31" s="4" t="s">
        <v>95</v>
      </c>
      <c r="AP31" s="8" t="s">
        <v>95</v>
      </c>
      <c r="AQ31" s="4" t="s">
        <v>95</v>
      </c>
      <c r="AR31" s="4" t="s">
        <v>95</v>
      </c>
      <c r="AS31" s="8" t="s">
        <v>95</v>
      </c>
      <c r="AT31" s="8" t="s">
        <v>95</v>
      </c>
      <c r="AU31" s="8" t="s">
        <v>95</v>
      </c>
      <c r="AV31" s="4" t="s">
        <v>95</v>
      </c>
      <c r="AW31" s="4" t="s">
        <v>95</v>
      </c>
      <c r="AX31" s="8" t="s">
        <v>95</v>
      </c>
      <c r="AY31" s="8" t="s">
        <v>95</v>
      </c>
      <c r="AZ31" s="4" t="s">
        <v>95</v>
      </c>
      <c r="BA31" s="4" t="s">
        <v>95</v>
      </c>
      <c r="BB31" s="8" t="s">
        <v>95</v>
      </c>
      <c r="BC31" s="8" t="s">
        <v>95</v>
      </c>
      <c r="BD31" s="8" t="s">
        <v>95</v>
      </c>
      <c r="BE31" s="8" t="s">
        <v>95</v>
      </c>
      <c r="BF31" s="8" t="s">
        <v>95</v>
      </c>
      <c r="BG31" s="8" t="s">
        <v>95</v>
      </c>
      <c r="BH31" s="8" t="s">
        <v>95</v>
      </c>
      <c r="BI31" s="8" t="s">
        <v>95</v>
      </c>
      <c r="BJ31" s="8" t="s">
        <v>95</v>
      </c>
      <c r="BK31" s="4" t="s">
        <v>95</v>
      </c>
      <c r="BL31" s="4" t="s">
        <v>95</v>
      </c>
    </row>
    <row r="32" spans="1:64" ht="15.75" thickBot="1" x14ac:dyDescent="0.3">
      <c r="A32" s="2" t="s">
        <v>96</v>
      </c>
      <c r="B32" s="7">
        <v>45813</v>
      </c>
      <c r="C32" s="3">
        <v>45813</v>
      </c>
      <c r="D32" s="7">
        <v>45813</v>
      </c>
      <c r="E32" s="3">
        <v>45812</v>
      </c>
      <c r="F32" s="3">
        <v>45812</v>
      </c>
      <c r="G32" s="7">
        <v>45812</v>
      </c>
      <c r="H32" s="7">
        <v>45812</v>
      </c>
      <c r="I32" s="7">
        <v>45812</v>
      </c>
      <c r="J32" s="7">
        <v>45812</v>
      </c>
      <c r="K32" s="7">
        <v>45813</v>
      </c>
      <c r="L32" s="7">
        <v>45812</v>
      </c>
      <c r="M32" s="3">
        <v>45812</v>
      </c>
      <c r="N32" s="3">
        <v>45813</v>
      </c>
      <c r="O32" s="7">
        <v>45812</v>
      </c>
      <c r="P32" s="3">
        <v>45813</v>
      </c>
      <c r="Q32" s="3">
        <v>45812</v>
      </c>
      <c r="R32" s="7">
        <v>45812</v>
      </c>
      <c r="S32" s="3">
        <v>45813</v>
      </c>
      <c r="T32" s="3">
        <v>45812</v>
      </c>
      <c r="U32" s="7">
        <v>45812</v>
      </c>
      <c r="V32" s="3">
        <v>45812</v>
      </c>
      <c r="W32" s="3">
        <v>45812</v>
      </c>
      <c r="X32" s="3">
        <v>45812</v>
      </c>
      <c r="Y32" s="7">
        <v>45813</v>
      </c>
      <c r="Z32" s="7">
        <v>45813</v>
      </c>
      <c r="AA32" s="3">
        <v>45812</v>
      </c>
      <c r="AB32" s="7">
        <v>45812</v>
      </c>
      <c r="AC32" s="7">
        <v>45813</v>
      </c>
      <c r="AD32" s="7">
        <v>45812</v>
      </c>
      <c r="AE32" s="3">
        <v>45813</v>
      </c>
      <c r="AF32" s="3">
        <v>45813</v>
      </c>
      <c r="AG32" s="3">
        <v>45812</v>
      </c>
      <c r="AH32" s="7">
        <v>45810</v>
      </c>
      <c r="AI32" s="3">
        <v>45813</v>
      </c>
      <c r="AJ32" s="7">
        <v>45812</v>
      </c>
      <c r="AK32" s="7">
        <v>45813</v>
      </c>
      <c r="AL32" s="7">
        <v>45813</v>
      </c>
      <c r="AM32" s="7">
        <v>45813</v>
      </c>
      <c r="AN32" s="7">
        <v>45813</v>
      </c>
      <c r="AO32" s="3">
        <v>45813</v>
      </c>
      <c r="AP32" s="7">
        <v>45812</v>
      </c>
      <c r="AQ32" s="3">
        <v>45812</v>
      </c>
      <c r="AR32" s="3">
        <v>45813</v>
      </c>
      <c r="AS32" s="7">
        <v>45813</v>
      </c>
      <c r="AT32" s="7">
        <v>45810</v>
      </c>
      <c r="AU32" s="7">
        <v>45813</v>
      </c>
      <c r="AV32" s="3">
        <v>45812</v>
      </c>
      <c r="AW32" s="3">
        <v>45813</v>
      </c>
      <c r="AX32" s="7">
        <v>45812</v>
      </c>
      <c r="AY32" s="7">
        <v>45812</v>
      </c>
      <c r="AZ32" s="3">
        <v>45812</v>
      </c>
      <c r="BA32" s="3">
        <v>45811</v>
      </c>
      <c r="BB32" s="7">
        <v>45813</v>
      </c>
      <c r="BC32" s="7">
        <v>45812</v>
      </c>
      <c r="BD32" s="7">
        <v>45813</v>
      </c>
      <c r="BE32" s="7">
        <v>45813</v>
      </c>
      <c r="BF32" s="7">
        <v>45764</v>
      </c>
      <c r="BG32" s="7">
        <v>45812</v>
      </c>
      <c r="BH32" s="7">
        <v>45812</v>
      </c>
      <c r="BI32" s="7">
        <v>45812</v>
      </c>
      <c r="BJ32" s="7">
        <v>45813</v>
      </c>
      <c r="BK32" s="3">
        <v>45812</v>
      </c>
      <c r="BL32" s="3">
        <v>45812</v>
      </c>
    </row>
    <row r="33" spans="1:64" ht="15.75" thickBot="1" x14ac:dyDescent="0.3">
      <c r="A33" s="2" t="s">
        <v>97</v>
      </c>
      <c r="B33" s="8">
        <v>5062529</v>
      </c>
      <c r="C33" s="4">
        <v>5062536</v>
      </c>
      <c r="D33" s="8">
        <v>5062533</v>
      </c>
      <c r="E33" s="4">
        <v>4062530</v>
      </c>
      <c r="F33" s="4">
        <v>4062511</v>
      </c>
      <c r="G33" s="8">
        <v>4062523</v>
      </c>
      <c r="H33" s="8">
        <v>4062510</v>
      </c>
      <c r="I33" s="8">
        <v>4062537</v>
      </c>
      <c r="J33" s="8">
        <v>406256</v>
      </c>
      <c r="K33" s="8">
        <v>5062528</v>
      </c>
      <c r="L33" s="8">
        <v>4062513</v>
      </c>
      <c r="M33" s="4">
        <v>406258</v>
      </c>
      <c r="N33" s="4">
        <v>5062532</v>
      </c>
      <c r="O33" s="8">
        <v>4062526</v>
      </c>
      <c r="P33" s="4">
        <v>5062515</v>
      </c>
      <c r="Q33" s="4">
        <v>4062527</v>
      </c>
      <c r="R33" s="8">
        <v>4062533</v>
      </c>
      <c r="S33" s="4">
        <v>506256</v>
      </c>
      <c r="T33" s="4">
        <v>44062524</v>
      </c>
      <c r="U33" s="8">
        <v>406255</v>
      </c>
      <c r="V33" s="4">
        <v>4062534</v>
      </c>
      <c r="W33" s="4">
        <v>4062539</v>
      </c>
      <c r="X33" s="4">
        <v>4062531</v>
      </c>
      <c r="Y33" s="8">
        <v>5062530</v>
      </c>
      <c r="Z33" s="8">
        <v>5062513</v>
      </c>
      <c r="AA33" s="4">
        <v>406253</v>
      </c>
      <c r="AB33" s="8">
        <v>406254</v>
      </c>
      <c r="AC33" s="8">
        <v>5062516</v>
      </c>
      <c r="AD33" s="8">
        <v>4062528</v>
      </c>
      <c r="AE33" s="4">
        <v>5062518</v>
      </c>
      <c r="AF33" s="4">
        <v>5062537</v>
      </c>
      <c r="AG33" s="4">
        <v>4062522</v>
      </c>
      <c r="AH33" s="8">
        <v>2062515</v>
      </c>
      <c r="AI33" s="4">
        <v>5062540</v>
      </c>
      <c r="AJ33" s="8">
        <v>4062512</v>
      </c>
      <c r="AK33" s="8">
        <v>5062538</v>
      </c>
      <c r="AL33" s="8">
        <v>5062517</v>
      </c>
      <c r="AM33" s="8">
        <v>506257</v>
      </c>
      <c r="AN33" s="8">
        <v>5062539</v>
      </c>
      <c r="AO33" s="4">
        <v>5062535</v>
      </c>
      <c r="AP33" s="8">
        <v>406259</v>
      </c>
      <c r="AQ33" s="4">
        <v>4062521</v>
      </c>
      <c r="AR33" s="4">
        <v>506259</v>
      </c>
      <c r="AS33" s="8">
        <v>5062534</v>
      </c>
      <c r="AT33" s="8">
        <v>2062514</v>
      </c>
      <c r="AU33" s="8">
        <v>5062514</v>
      </c>
      <c r="AV33" s="4">
        <v>4062536</v>
      </c>
      <c r="AW33" s="4">
        <v>5062510</v>
      </c>
      <c r="AX33" s="8">
        <v>406257</v>
      </c>
      <c r="AY33" s="8">
        <v>4062532</v>
      </c>
      <c r="AZ33" s="4">
        <v>4062542</v>
      </c>
      <c r="BA33" s="4">
        <v>3062513</v>
      </c>
      <c r="BB33" s="8">
        <v>506258</v>
      </c>
      <c r="BC33" s="8">
        <v>4062540</v>
      </c>
      <c r="BD33" s="8">
        <v>5062511</v>
      </c>
      <c r="BE33" s="8">
        <v>5062512</v>
      </c>
      <c r="BF33" s="8">
        <v>1705253</v>
      </c>
      <c r="BG33" s="8">
        <v>4062529</v>
      </c>
      <c r="BH33" s="8">
        <v>4062525</v>
      </c>
      <c r="BI33" s="8">
        <v>4062541</v>
      </c>
      <c r="BJ33" s="8">
        <v>5062527</v>
      </c>
      <c r="BK33" s="4">
        <v>4062535</v>
      </c>
      <c r="BL33" s="4">
        <v>4062538</v>
      </c>
    </row>
    <row r="34" spans="1:64" ht="15.75" thickBot="1" x14ac:dyDescent="0.3">
      <c r="A34" s="2" t="s">
        <v>98</v>
      </c>
      <c r="B34" s="8">
        <v>4.0599999999999996</v>
      </c>
      <c r="C34" s="4">
        <v>4.08</v>
      </c>
      <c r="D34" s="8">
        <v>4.25</v>
      </c>
      <c r="E34" s="4">
        <v>3.88</v>
      </c>
      <c r="F34" s="4">
        <v>3.71</v>
      </c>
      <c r="G34" s="8">
        <v>3.98</v>
      </c>
      <c r="H34" s="8">
        <v>3.98</v>
      </c>
      <c r="I34" s="8">
        <v>4.3</v>
      </c>
      <c r="J34" s="8">
        <v>4.09</v>
      </c>
      <c r="K34" s="8">
        <v>4.3499999999999996</v>
      </c>
      <c r="L34" s="8">
        <v>3.68</v>
      </c>
      <c r="M34" s="4">
        <v>2.82</v>
      </c>
      <c r="N34" s="4">
        <v>3.71</v>
      </c>
      <c r="O34" s="8">
        <v>4.22</v>
      </c>
      <c r="P34" s="4">
        <v>3.82</v>
      </c>
      <c r="Q34" s="4">
        <v>4.51</v>
      </c>
      <c r="R34" s="8">
        <v>3.94</v>
      </c>
      <c r="S34" s="4">
        <v>4.0199999999999996</v>
      </c>
      <c r="T34" s="4">
        <v>3.42</v>
      </c>
      <c r="U34" s="8">
        <v>3.98</v>
      </c>
      <c r="V34" s="4">
        <v>4.88</v>
      </c>
      <c r="W34" s="4">
        <v>4.2699999999999996</v>
      </c>
      <c r="X34" s="4">
        <v>3.92</v>
      </c>
      <c r="Y34" s="8">
        <v>4.1900000000000004</v>
      </c>
      <c r="Z34" s="8">
        <v>3.88</v>
      </c>
      <c r="AA34" s="4">
        <v>4.04</v>
      </c>
      <c r="AB34" s="8">
        <v>3.23</v>
      </c>
      <c r="AC34" s="8">
        <v>4.05</v>
      </c>
      <c r="AD34" s="8">
        <v>4.13</v>
      </c>
      <c r="AE34" s="4">
        <v>4.08</v>
      </c>
      <c r="AF34" s="4">
        <v>4.2</v>
      </c>
      <c r="AG34" s="4">
        <v>4.53</v>
      </c>
      <c r="AH34" s="8">
        <v>4.17</v>
      </c>
      <c r="AI34" s="4">
        <v>3.83</v>
      </c>
      <c r="AJ34" s="8">
        <v>4.33</v>
      </c>
      <c r="AK34" s="8">
        <v>3.7</v>
      </c>
      <c r="AL34" s="8">
        <v>3.38</v>
      </c>
      <c r="AM34" s="8">
        <v>4.37</v>
      </c>
      <c r="AN34" s="8">
        <v>4.0999999999999996</v>
      </c>
      <c r="AO34" s="4">
        <v>4.01</v>
      </c>
      <c r="AP34" s="8">
        <v>3.66</v>
      </c>
      <c r="AQ34" s="4">
        <v>4.17</v>
      </c>
      <c r="AR34" s="4">
        <v>4.1100000000000003</v>
      </c>
      <c r="AS34" s="8">
        <v>3.88</v>
      </c>
      <c r="AT34" s="8">
        <v>4.13</v>
      </c>
      <c r="AU34" s="8">
        <v>3.53</v>
      </c>
      <c r="AV34" s="4">
        <v>2.0699999999999998</v>
      </c>
      <c r="AW34" s="4">
        <v>3.84</v>
      </c>
      <c r="AX34" s="8">
        <v>3.8</v>
      </c>
      <c r="AY34" s="8">
        <v>4.42</v>
      </c>
      <c r="AZ34" s="4">
        <v>4.5199999999999996</v>
      </c>
      <c r="BA34" s="4">
        <v>3.95</v>
      </c>
      <c r="BB34" s="8">
        <v>3.95</v>
      </c>
      <c r="BC34" s="8">
        <v>4.49</v>
      </c>
      <c r="BD34" s="8">
        <v>4</v>
      </c>
      <c r="BE34" s="8">
        <v>3.4</v>
      </c>
      <c r="BF34" s="8">
        <v>3.71</v>
      </c>
      <c r="BG34" s="8">
        <v>3.85</v>
      </c>
      <c r="BH34" s="8">
        <v>3.33</v>
      </c>
      <c r="BI34" s="8">
        <v>3.87</v>
      </c>
      <c r="BJ34" s="8">
        <v>3.85</v>
      </c>
      <c r="BK34" s="4">
        <v>3.93</v>
      </c>
      <c r="BL34" s="4">
        <v>2.9</v>
      </c>
    </row>
    <row r="35" spans="1:64" ht="15.75" thickBot="1" x14ac:dyDescent="0.3">
      <c r="A35" s="2" t="s">
        <v>99</v>
      </c>
      <c r="B35" s="8">
        <v>160</v>
      </c>
      <c r="C35" s="4">
        <v>176</v>
      </c>
      <c r="D35" s="8">
        <v>175</v>
      </c>
      <c r="E35" s="4">
        <v>251</v>
      </c>
      <c r="F35" s="4">
        <v>236</v>
      </c>
      <c r="G35" s="8">
        <v>271</v>
      </c>
      <c r="H35" s="8">
        <v>178</v>
      </c>
      <c r="I35" s="8">
        <v>167</v>
      </c>
      <c r="J35" s="8">
        <v>237</v>
      </c>
      <c r="K35" s="8">
        <v>195</v>
      </c>
      <c r="L35" s="8">
        <v>132</v>
      </c>
      <c r="M35" s="4">
        <v>84</v>
      </c>
      <c r="N35" s="4">
        <v>181</v>
      </c>
      <c r="O35" s="8">
        <v>145</v>
      </c>
      <c r="P35" s="4">
        <v>117</v>
      </c>
      <c r="Q35" s="4">
        <v>139</v>
      </c>
      <c r="R35" s="8">
        <v>107</v>
      </c>
      <c r="S35" s="4">
        <v>165</v>
      </c>
      <c r="T35" s="4">
        <v>137</v>
      </c>
      <c r="U35" s="8">
        <v>152</v>
      </c>
      <c r="V35" s="4">
        <v>123</v>
      </c>
      <c r="W35" s="4">
        <v>172</v>
      </c>
      <c r="X35" s="4">
        <v>113</v>
      </c>
      <c r="Y35" s="8">
        <v>150</v>
      </c>
      <c r="Z35" s="8">
        <v>208</v>
      </c>
      <c r="AA35" s="4">
        <v>158</v>
      </c>
      <c r="AB35" s="8">
        <v>155</v>
      </c>
      <c r="AC35" s="8">
        <v>156</v>
      </c>
      <c r="AD35" s="8">
        <v>144</v>
      </c>
      <c r="AE35" s="4">
        <v>185</v>
      </c>
      <c r="AF35" s="4">
        <v>136</v>
      </c>
      <c r="AG35" s="4">
        <v>134</v>
      </c>
      <c r="AH35" s="8">
        <v>251</v>
      </c>
      <c r="AI35" s="4">
        <v>61</v>
      </c>
      <c r="AJ35" s="8">
        <v>130</v>
      </c>
      <c r="AK35" s="8">
        <v>128</v>
      </c>
      <c r="AL35" s="8">
        <v>132</v>
      </c>
      <c r="AM35" s="8">
        <v>187</v>
      </c>
      <c r="AN35" s="8">
        <v>143</v>
      </c>
      <c r="AO35" s="4">
        <v>108</v>
      </c>
      <c r="AP35" s="8">
        <v>67</v>
      </c>
      <c r="AQ35" s="4">
        <v>120</v>
      </c>
      <c r="AR35" s="4">
        <v>107</v>
      </c>
      <c r="AS35" s="8">
        <v>150</v>
      </c>
      <c r="AT35" s="8">
        <v>147</v>
      </c>
      <c r="AU35" s="8">
        <v>222</v>
      </c>
      <c r="AV35" s="4">
        <v>432</v>
      </c>
      <c r="AW35" s="4">
        <v>214</v>
      </c>
      <c r="AX35" s="8">
        <v>141</v>
      </c>
      <c r="AY35" s="8">
        <v>148</v>
      </c>
      <c r="AZ35" s="4">
        <v>153</v>
      </c>
      <c r="BA35" s="4">
        <v>185</v>
      </c>
      <c r="BB35" s="8">
        <v>183</v>
      </c>
      <c r="BC35" s="8">
        <v>249</v>
      </c>
      <c r="BD35" s="8">
        <v>189</v>
      </c>
      <c r="BE35" s="8">
        <v>125</v>
      </c>
      <c r="BF35" s="8">
        <v>145</v>
      </c>
      <c r="BG35" s="8">
        <v>147</v>
      </c>
      <c r="BH35" s="8">
        <v>102</v>
      </c>
      <c r="BI35" s="8">
        <v>177</v>
      </c>
      <c r="BJ35" s="8">
        <v>129</v>
      </c>
      <c r="BK35" s="4">
        <v>215</v>
      </c>
      <c r="BL35" s="4">
        <v>148</v>
      </c>
    </row>
    <row r="36" spans="1:64" ht="15.75" thickBot="1" x14ac:dyDescent="0.3">
      <c r="A36" s="2" t="s">
        <v>100</v>
      </c>
      <c r="B36" s="8">
        <v>136</v>
      </c>
      <c r="C36" s="4">
        <v>307</v>
      </c>
      <c r="D36" s="8">
        <v>215</v>
      </c>
      <c r="E36" s="4">
        <v>123</v>
      </c>
      <c r="F36" s="4">
        <v>258</v>
      </c>
      <c r="G36" s="8">
        <v>115</v>
      </c>
      <c r="H36" s="8">
        <v>191</v>
      </c>
      <c r="I36" s="8">
        <v>199</v>
      </c>
      <c r="J36" s="8">
        <v>186</v>
      </c>
      <c r="K36" s="8">
        <v>273</v>
      </c>
      <c r="L36" s="8">
        <v>78</v>
      </c>
      <c r="M36" s="4">
        <v>220</v>
      </c>
      <c r="N36" s="4">
        <v>184</v>
      </c>
      <c r="O36" s="8">
        <v>127</v>
      </c>
      <c r="P36" s="4">
        <v>367</v>
      </c>
      <c r="Q36" s="4">
        <v>301</v>
      </c>
      <c r="R36" s="8">
        <v>81</v>
      </c>
      <c r="S36" s="4">
        <v>246</v>
      </c>
      <c r="T36" s="4">
        <v>120</v>
      </c>
      <c r="U36" s="8">
        <v>113</v>
      </c>
      <c r="V36" s="4">
        <v>223</v>
      </c>
      <c r="W36" s="4">
        <v>138</v>
      </c>
      <c r="X36" s="4">
        <v>37</v>
      </c>
      <c r="Y36" s="8">
        <v>180</v>
      </c>
      <c r="Z36" s="8">
        <v>261</v>
      </c>
      <c r="AA36" s="4">
        <v>102</v>
      </c>
      <c r="AB36" s="8">
        <v>158</v>
      </c>
      <c r="AC36" s="8">
        <v>143</v>
      </c>
      <c r="AD36" s="8">
        <v>78</v>
      </c>
      <c r="AE36" s="4">
        <v>44</v>
      </c>
      <c r="AF36" s="4">
        <v>103</v>
      </c>
      <c r="AG36" s="4">
        <v>119</v>
      </c>
      <c r="AH36" s="8">
        <v>143</v>
      </c>
      <c r="AI36" s="4">
        <v>54</v>
      </c>
      <c r="AJ36" s="8">
        <v>131</v>
      </c>
      <c r="AK36" s="8">
        <v>122</v>
      </c>
      <c r="AL36" s="8">
        <v>55</v>
      </c>
      <c r="AM36" s="8">
        <v>229</v>
      </c>
      <c r="AN36" s="8">
        <v>115</v>
      </c>
      <c r="AO36" s="4">
        <v>206</v>
      </c>
      <c r="AP36" s="8">
        <v>86</v>
      </c>
      <c r="AQ36" s="4">
        <v>70</v>
      </c>
      <c r="AR36" s="4">
        <v>62</v>
      </c>
      <c r="AS36" s="8">
        <v>147</v>
      </c>
      <c r="AT36" s="8">
        <v>99</v>
      </c>
      <c r="AU36" s="8">
        <v>121</v>
      </c>
      <c r="AV36" s="4">
        <v>314</v>
      </c>
      <c r="AW36" s="4">
        <v>108</v>
      </c>
      <c r="AX36" s="8">
        <v>74</v>
      </c>
      <c r="AY36" s="8">
        <v>70</v>
      </c>
      <c r="AZ36" s="4">
        <v>199</v>
      </c>
      <c r="BA36" s="4">
        <v>111</v>
      </c>
      <c r="BB36" s="8">
        <v>113</v>
      </c>
      <c r="BC36" s="8">
        <v>290</v>
      </c>
      <c r="BD36" s="8">
        <v>170</v>
      </c>
      <c r="BE36" s="8">
        <v>71</v>
      </c>
      <c r="BF36" s="8">
        <v>133</v>
      </c>
      <c r="BG36" s="8">
        <v>40</v>
      </c>
      <c r="BH36" s="8">
        <v>72</v>
      </c>
      <c r="BI36" s="8">
        <v>112</v>
      </c>
      <c r="BJ36" s="8">
        <v>95</v>
      </c>
      <c r="BK36" s="4">
        <v>91</v>
      </c>
      <c r="BL36" s="4">
        <v>135</v>
      </c>
    </row>
    <row r="37" spans="1:64" ht="15.75" thickBot="1" x14ac:dyDescent="0.3">
      <c r="A37" s="2" t="s">
        <v>101</v>
      </c>
      <c r="B37" s="8" t="s">
        <v>101</v>
      </c>
      <c r="C37" s="4" t="s">
        <v>101</v>
      </c>
      <c r="D37" s="8" t="s">
        <v>101</v>
      </c>
      <c r="E37" s="4" t="s">
        <v>101</v>
      </c>
      <c r="F37" s="4" t="s">
        <v>101</v>
      </c>
      <c r="G37" s="8" t="s">
        <v>101</v>
      </c>
      <c r="H37" s="8" t="s">
        <v>101</v>
      </c>
      <c r="I37" s="8" t="s">
        <v>101</v>
      </c>
      <c r="J37" s="8" t="s">
        <v>101</v>
      </c>
      <c r="K37" s="8" t="s">
        <v>101</v>
      </c>
      <c r="L37" s="8" t="s">
        <v>101</v>
      </c>
      <c r="M37" s="4" t="s">
        <v>101</v>
      </c>
      <c r="N37" s="4" t="s">
        <v>101</v>
      </c>
      <c r="O37" s="8" t="s">
        <v>101</v>
      </c>
      <c r="P37" s="4" t="s">
        <v>101</v>
      </c>
      <c r="Q37" s="4" t="s">
        <v>101</v>
      </c>
      <c r="R37" s="8" t="s">
        <v>101</v>
      </c>
      <c r="S37" s="4" t="s">
        <v>101</v>
      </c>
      <c r="T37" s="4" t="s">
        <v>101</v>
      </c>
      <c r="U37" s="8" t="s">
        <v>101</v>
      </c>
      <c r="V37" s="4" t="s">
        <v>101</v>
      </c>
      <c r="W37" s="4" t="s">
        <v>101</v>
      </c>
      <c r="X37" s="4" t="s">
        <v>101</v>
      </c>
      <c r="Y37" s="8" t="s">
        <v>101</v>
      </c>
      <c r="Z37" s="8" t="s">
        <v>101</v>
      </c>
      <c r="AA37" s="4" t="s">
        <v>101</v>
      </c>
      <c r="AB37" s="8" t="s">
        <v>101</v>
      </c>
      <c r="AC37" s="8" t="s">
        <v>101</v>
      </c>
      <c r="AD37" s="8" t="s">
        <v>101</v>
      </c>
      <c r="AE37" s="4" t="s">
        <v>101</v>
      </c>
      <c r="AF37" s="4" t="s">
        <v>101</v>
      </c>
      <c r="AG37" s="4" t="s">
        <v>101</v>
      </c>
      <c r="AH37" s="8" t="s">
        <v>101</v>
      </c>
      <c r="AI37" s="4" t="s">
        <v>101</v>
      </c>
      <c r="AJ37" s="8" t="s">
        <v>101</v>
      </c>
      <c r="AK37" s="8" t="s">
        <v>101</v>
      </c>
      <c r="AL37" s="8" t="s">
        <v>101</v>
      </c>
      <c r="AM37" s="8" t="s">
        <v>101</v>
      </c>
      <c r="AN37" s="8" t="s">
        <v>101</v>
      </c>
      <c r="AO37" s="4" t="s">
        <v>101</v>
      </c>
      <c r="AP37" s="8" t="s">
        <v>101</v>
      </c>
      <c r="AQ37" s="4" t="s">
        <v>101</v>
      </c>
      <c r="AR37" s="4" t="s">
        <v>101</v>
      </c>
      <c r="AS37" s="8" t="s">
        <v>101</v>
      </c>
      <c r="AT37" s="8" t="s">
        <v>101</v>
      </c>
      <c r="AU37" s="8" t="s">
        <v>101</v>
      </c>
      <c r="AV37" s="4" t="s">
        <v>101</v>
      </c>
      <c r="AW37" s="4" t="s">
        <v>101</v>
      </c>
      <c r="AX37" s="8" t="s">
        <v>101</v>
      </c>
      <c r="AY37" s="8" t="s">
        <v>101</v>
      </c>
      <c r="AZ37" s="4" t="s">
        <v>101</v>
      </c>
      <c r="BA37" s="4" t="s">
        <v>101</v>
      </c>
      <c r="BB37" s="8" t="s">
        <v>101</v>
      </c>
      <c r="BC37" s="8" t="s">
        <v>101</v>
      </c>
      <c r="BD37" s="8" t="s">
        <v>101</v>
      </c>
      <c r="BE37" s="8" t="s">
        <v>101</v>
      </c>
      <c r="BF37" s="8" t="s">
        <v>101</v>
      </c>
      <c r="BG37" s="8" t="s">
        <v>101</v>
      </c>
      <c r="BH37" s="8" t="s">
        <v>101</v>
      </c>
      <c r="BI37" s="8" t="s">
        <v>101</v>
      </c>
      <c r="BJ37" s="8" t="s">
        <v>101</v>
      </c>
      <c r="BK37" s="4" t="s">
        <v>101</v>
      </c>
      <c r="BL37" s="4" t="s">
        <v>101</v>
      </c>
    </row>
    <row r="38" spans="1:64" ht="15.75" thickBot="1" x14ac:dyDescent="0.3">
      <c r="A38" s="2" t="s">
        <v>102</v>
      </c>
      <c r="B38" s="8" t="s">
        <v>95</v>
      </c>
      <c r="C38" s="4" t="s">
        <v>95</v>
      </c>
      <c r="D38" s="8" t="s">
        <v>95</v>
      </c>
      <c r="E38" s="4" t="s">
        <v>95</v>
      </c>
      <c r="F38" s="4" t="s">
        <v>95</v>
      </c>
      <c r="G38" s="8" t="s">
        <v>95</v>
      </c>
      <c r="H38" s="8" t="s">
        <v>95</v>
      </c>
      <c r="I38" s="8" t="s">
        <v>95</v>
      </c>
      <c r="J38" s="8" t="s">
        <v>95</v>
      </c>
      <c r="K38" s="8" t="s">
        <v>95</v>
      </c>
      <c r="L38" s="8" t="s">
        <v>95</v>
      </c>
      <c r="M38" s="4" t="s">
        <v>95</v>
      </c>
      <c r="N38" s="4" t="s">
        <v>95</v>
      </c>
      <c r="O38" s="8" t="s">
        <v>95</v>
      </c>
      <c r="P38" s="4" t="s">
        <v>95</v>
      </c>
      <c r="Q38" s="4" t="s">
        <v>95</v>
      </c>
      <c r="R38" s="8" t="s">
        <v>95</v>
      </c>
      <c r="S38" s="4" t="s">
        <v>95</v>
      </c>
      <c r="T38" s="4" t="s">
        <v>95</v>
      </c>
      <c r="U38" s="8" t="s">
        <v>95</v>
      </c>
      <c r="V38" s="4" t="s">
        <v>95</v>
      </c>
      <c r="W38" s="4" t="s">
        <v>95</v>
      </c>
      <c r="X38" s="4" t="s">
        <v>95</v>
      </c>
      <c r="Y38" s="8" t="s">
        <v>95</v>
      </c>
      <c r="Z38" s="8" t="s">
        <v>95</v>
      </c>
      <c r="AA38" s="4" t="s">
        <v>95</v>
      </c>
      <c r="AB38" s="8" t="s">
        <v>95</v>
      </c>
      <c r="AC38" s="8" t="s">
        <v>95</v>
      </c>
      <c r="AD38" s="8" t="s">
        <v>95</v>
      </c>
      <c r="AE38" s="4" t="s">
        <v>95</v>
      </c>
      <c r="AF38" s="4" t="s">
        <v>95</v>
      </c>
      <c r="AG38" s="4" t="s">
        <v>95</v>
      </c>
      <c r="AH38" s="8" t="s">
        <v>95</v>
      </c>
      <c r="AI38" s="4" t="s">
        <v>95</v>
      </c>
      <c r="AJ38" s="8" t="s">
        <v>95</v>
      </c>
      <c r="AK38" s="8" t="s">
        <v>95</v>
      </c>
      <c r="AL38" s="8" t="s">
        <v>95</v>
      </c>
      <c r="AM38" s="8" t="s">
        <v>95</v>
      </c>
      <c r="AN38" s="8" t="s">
        <v>95</v>
      </c>
      <c r="AO38" s="4" t="s">
        <v>95</v>
      </c>
      <c r="AP38" s="8" t="s">
        <v>95</v>
      </c>
      <c r="AQ38" s="4" t="s">
        <v>95</v>
      </c>
      <c r="AR38" s="4" t="s">
        <v>95</v>
      </c>
      <c r="AS38" s="8" t="s">
        <v>95</v>
      </c>
      <c r="AT38" s="8" t="s">
        <v>95</v>
      </c>
      <c r="AU38" s="8" t="s">
        <v>95</v>
      </c>
      <c r="AV38" s="4" t="s">
        <v>95</v>
      </c>
      <c r="AW38" s="4" t="s">
        <v>95</v>
      </c>
      <c r="AX38" s="8" t="s">
        <v>95</v>
      </c>
      <c r="AY38" s="8" t="s">
        <v>95</v>
      </c>
      <c r="AZ38" s="4" t="s">
        <v>95</v>
      </c>
      <c r="BA38" s="4" t="s">
        <v>95</v>
      </c>
      <c r="BB38" s="8" t="s">
        <v>95</v>
      </c>
      <c r="BC38" s="8" t="s">
        <v>95</v>
      </c>
      <c r="BD38" s="8" t="s">
        <v>95</v>
      </c>
      <c r="BE38" s="8" t="s">
        <v>95</v>
      </c>
      <c r="BF38" s="8" t="s">
        <v>95</v>
      </c>
      <c r="BG38" s="8" t="s">
        <v>95</v>
      </c>
      <c r="BH38" s="8" t="s">
        <v>95</v>
      </c>
      <c r="BI38" s="8" t="s">
        <v>95</v>
      </c>
      <c r="BJ38" s="8" t="s">
        <v>95</v>
      </c>
      <c r="BK38" s="4" t="s">
        <v>95</v>
      </c>
      <c r="BL38" s="4" t="s">
        <v>95</v>
      </c>
    </row>
    <row r="39" spans="1:64" ht="15.75" thickBot="1" x14ac:dyDescent="0.3">
      <c r="A39" s="2" t="s">
        <v>103</v>
      </c>
      <c r="B39" s="7">
        <v>45700</v>
      </c>
      <c r="C39" s="3">
        <v>45700</v>
      </c>
      <c r="D39" s="7">
        <v>45699</v>
      </c>
      <c r="E39" s="3">
        <v>45699</v>
      </c>
      <c r="F39" s="3">
        <v>45698</v>
      </c>
      <c r="G39" s="7">
        <v>45699</v>
      </c>
      <c r="H39" s="7">
        <v>45698</v>
      </c>
      <c r="I39" s="7">
        <v>45699</v>
      </c>
      <c r="J39" s="7">
        <v>45698</v>
      </c>
      <c r="K39" s="7">
        <v>45700</v>
      </c>
      <c r="L39" s="7">
        <v>45698</v>
      </c>
      <c r="M39" s="3">
        <v>45698</v>
      </c>
      <c r="N39" s="3">
        <v>45700</v>
      </c>
      <c r="O39" s="7">
        <v>45699</v>
      </c>
      <c r="P39" s="3">
        <v>45699</v>
      </c>
      <c r="Q39" s="3">
        <v>45699</v>
      </c>
      <c r="R39" s="7">
        <v>45699</v>
      </c>
      <c r="S39" s="3">
        <v>45699</v>
      </c>
      <c r="T39" s="3">
        <v>45700</v>
      </c>
      <c r="U39" s="7">
        <v>45698</v>
      </c>
      <c r="V39" s="3">
        <v>45699</v>
      </c>
      <c r="W39" s="3">
        <v>45695</v>
      </c>
      <c r="X39" s="3">
        <v>45699</v>
      </c>
      <c r="Y39" s="7">
        <v>45700</v>
      </c>
      <c r="Z39" s="7">
        <v>45700</v>
      </c>
      <c r="AA39" s="3">
        <v>45699</v>
      </c>
      <c r="AB39" s="7">
        <v>45698</v>
      </c>
      <c r="AC39" s="7">
        <v>45699</v>
      </c>
      <c r="AD39" s="7">
        <v>45700</v>
      </c>
      <c r="AE39" s="3">
        <v>45727</v>
      </c>
      <c r="AF39" s="3">
        <v>45722</v>
      </c>
      <c r="AG39" s="3">
        <v>45699</v>
      </c>
      <c r="AH39" s="7">
        <v>45699</v>
      </c>
      <c r="AI39" s="3">
        <v>45700</v>
      </c>
      <c r="AJ39" s="7">
        <v>45698</v>
      </c>
      <c r="AK39" s="7">
        <v>45726</v>
      </c>
      <c r="AL39" s="7">
        <v>45722</v>
      </c>
      <c r="AM39" s="7">
        <v>45699</v>
      </c>
      <c r="AN39" s="7">
        <v>45700</v>
      </c>
      <c r="AO39" s="3">
        <v>45700</v>
      </c>
      <c r="AP39" s="7">
        <v>45699</v>
      </c>
      <c r="AQ39" s="3">
        <v>45699</v>
      </c>
      <c r="AR39" s="3">
        <v>45699</v>
      </c>
      <c r="AS39" s="7">
        <v>45700</v>
      </c>
      <c r="AT39" s="7">
        <v>45699</v>
      </c>
      <c r="AU39" s="7">
        <v>45699</v>
      </c>
      <c r="AV39" s="3">
        <v>45761</v>
      </c>
      <c r="AW39" s="3">
        <v>45699</v>
      </c>
      <c r="AX39" s="7">
        <v>45698</v>
      </c>
      <c r="AY39" s="7">
        <v>45701</v>
      </c>
      <c r="AZ39" s="3">
        <v>45699</v>
      </c>
      <c r="BA39" s="3">
        <v>45699</v>
      </c>
      <c r="BB39" s="7">
        <v>45699</v>
      </c>
      <c r="BC39" s="7">
        <v>45699</v>
      </c>
      <c r="BD39" s="7">
        <v>45699</v>
      </c>
      <c r="BE39" s="7">
        <v>45672</v>
      </c>
      <c r="BF39" s="7">
        <v>45764</v>
      </c>
      <c r="BG39" s="7">
        <v>45699</v>
      </c>
      <c r="BH39" s="7">
        <v>45699</v>
      </c>
      <c r="BI39" s="7">
        <v>45699</v>
      </c>
      <c r="BJ39" s="7">
        <v>45700</v>
      </c>
      <c r="BK39" s="3">
        <v>45699</v>
      </c>
      <c r="BL39" s="3">
        <v>45761</v>
      </c>
    </row>
    <row r="40" spans="1:64" ht="15.75" thickBot="1" x14ac:dyDescent="0.3">
      <c r="A40" s="2" t="s">
        <v>104</v>
      </c>
      <c r="B40" s="8">
        <v>398775</v>
      </c>
      <c r="C40" s="4">
        <v>398787</v>
      </c>
      <c r="D40" s="8">
        <v>398721</v>
      </c>
      <c r="E40" s="4">
        <v>398726</v>
      </c>
      <c r="F40" s="4">
        <v>398689</v>
      </c>
      <c r="G40" s="8">
        <v>398725</v>
      </c>
      <c r="H40" s="8">
        <v>398685</v>
      </c>
      <c r="I40" s="8">
        <v>398707</v>
      </c>
      <c r="J40" s="8">
        <v>398690</v>
      </c>
      <c r="K40" s="8">
        <v>398776</v>
      </c>
      <c r="L40" s="8">
        <v>398683</v>
      </c>
      <c r="M40" s="4">
        <v>398688</v>
      </c>
      <c r="N40" s="4">
        <v>398790</v>
      </c>
      <c r="O40" s="8">
        <v>398723</v>
      </c>
      <c r="P40" s="4">
        <v>398711</v>
      </c>
      <c r="Q40" s="4">
        <v>398722</v>
      </c>
      <c r="R40" s="8">
        <v>398712</v>
      </c>
      <c r="S40" s="4">
        <v>398733</v>
      </c>
      <c r="T40" s="4">
        <v>398785</v>
      </c>
      <c r="U40" s="8">
        <v>398687</v>
      </c>
      <c r="V40" s="4">
        <v>398717</v>
      </c>
      <c r="W40" s="4">
        <v>398646</v>
      </c>
      <c r="X40" s="4">
        <v>398720</v>
      </c>
      <c r="Y40" s="8">
        <v>398779</v>
      </c>
      <c r="Z40" s="8">
        <v>398793</v>
      </c>
      <c r="AA40" s="4">
        <v>398736</v>
      </c>
      <c r="AB40" s="8">
        <v>398682</v>
      </c>
      <c r="AC40" s="8">
        <v>398734</v>
      </c>
      <c r="AD40" s="8">
        <v>398781</v>
      </c>
      <c r="AE40" s="4">
        <v>399394</v>
      </c>
      <c r="AF40" s="4">
        <v>399319</v>
      </c>
      <c r="AG40" s="4">
        <v>398708</v>
      </c>
      <c r="AH40" s="8">
        <v>398728</v>
      </c>
      <c r="AI40" s="4">
        <v>398788</v>
      </c>
      <c r="AJ40" s="8">
        <v>398680</v>
      </c>
      <c r="AK40" s="8">
        <v>399366</v>
      </c>
      <c r="AL40" s="8">
        <v>399320</v>
      </c>
      <c r="AM40" s="8">
        <v>398730</v>
      </c>
      <c r="AN40" s="8">
        <v>398791</v>
      </c>
      <c r="AO40" s="4">
        <v>398789</v>
      </c>
      <c r="AP40" s="8">
        <v>398724</v>
      </c>
      <c r="AQ40" s="4">
        <v>398718</v>
      </c>
      <c r="AR40" s="4">
        <v>398738</v>
      </c>
      <c r="AS40" s="8">
        <v>398782</v>
      </c>
      <c r="AT40" s="8">
        <v>398729</v>
      </c>
      <c r="AU40" s="8">
        <v>398732</v>
      </c>
      <c r="AV40" s="4">
        <v>400110</v>
      </c>
      <c r="AW40" s="4">
        <v>398737</v>
      </c>
      <c r="AX40" s="8">
        <v>398681</v>
      </c>
      <c r="AY40" s="8">
        <v>398774</v>
      </c>
      <c r="AZ40" s="4">
        <v>398715</v>
      </c>
      <c r="BA40" s="4">
        <v>398741</v>
      </c>
      <c r="BB40" s="8">
        <v>398739</v>
      </c>
      <c r="BC40" s="8">
        <v>398742</v>
      </c>
      <c r="BD40" s="8">
        <v>398735</v>
      </c>
      <c r="BE40" s="8">
        <v>398186</v>
      </c>
      <c r="BF40" s="8">
        <v>400214</v>
      </c>
      <c r="BG40" s="8">
        <v>398727</v>
      </c>
      <c r="BH40" s="8">
        <v>398719</v>
      </c>
      <c r="BI40" s="8">
        <v>398713</v>
      </c>
      <c r="BJ40" s="8">
        <v>398777</v>
      </c>
      <c r="BK40" s="4">
        <v>398709</v>
      </c>
      <c r="BL40" s="4">
        <v>400109</v>
      </c>
    </row>
    <row r="41" spans="1:64" ht="15.75" thickBot="1" x14ac:dyDescent="0.3">
      <c r="A41" s="2" t="s">
        <v>105</v>
      </c>
      <c r="B41" s="8" t="s">
        <v>106</v>
      </c>
      <c r="C41" s="4" t="s">
        <v>106</v>
      </c>
      <c r="D41" s="8" t="s">
        <v>106</v>
      </c>
      <c r="E41" s="4" t="s">
        <v>106</v>
      </c>
      <c r="F41" s="4" t="s">
        <v>106</v>
      </c>
      <c r="G41" s="8" t="s">
        <v>106</v>
      </c>
      <c r="H41" s="8" t="s">
        <v>106</v>
      </c>
      <c r="I41" s="8" t="s">
        <v>106</v>
      </c>
      <c r="J41" s="8" t="s">
        <v>106</v>
      </c>
      <c r="K41" s="8" t="s">
        <v>106</v>
      </c>
      <c r="L41" s="8" t="s">
        <v>106</v>
      </c>
      <c r="M41" s="4" t="s">
        <v>106</v>
      </c>
      <c r="N41" s="4" t="s">
        <v>106</v>
      </c>
      <c r="O41" s="8" t="s">
        <v>106</v>
      </c>
      <c r="P41" s="4" t="s">
        <v>106</v>
      </c>
      <c r="Q41" s="4" t="s">
        <v>106</v>
      </c>
      <c r="R41" s="8" t="s">
        <v>106</v>
      </c>
      <c r="S41" s="4" t="s">
        <v>106</v>
      </c>
      <c r="T41" s="4" t="s">
        <v>106</v>
      </c>
      <c r="U41" s="8" t="s">
        <v>106</v>
      </c>
      <c r="V41" s="4" t="s">
        <v>106</v>
      </c>
      <c r="W41" s="4" t="s">
        <v>106</v>
      </c>
      <c r="X41" s="4" t="s">
        <v>106</v>
      </c>
      <c r="Y41" s="8" t="s">
        <v>106</v>
      </c>
      <c r="Z41" s="8" t="s">
        <v>106</v>
      </c>
      <c r="AA41" s="4" t="s">
        <v>106</v>
      </c>
      <c r="AB41" s="8" t="s">
        <v>106</v>
      </c>
      <c r="AC41" s="8" t="s">
        <v>106</v>
      </c>
      <c r="AD41" s="8" t="s">
        <v>106</v>
      </c>
      <c r="AE41" s="4" t="s">
        <v>106</v>
      </c>
      <c r="AF41" s="4" t="s">
        <v>106</v>
      </c>
      <c r="AG41" s="4" t="s">
        <v>106</v>
      </c>
      <c r="AH41" s="8" t="s">
        <v>106</v>
      </c>
      <c r="AI41" s="4" t="s">
        <v>106</v>
      </c>
      <c r="AJ41" s="8" t="s">
        <v>106</v>
      </c>
      <c r="AK41" s="8" t="s">
        <v>106</v>
      </c>
      <c r="AL41" s="8" t="s">
        <v>106</v>
      </c>
      <c r="AM41" s="8" t="s">
        <v>106</v>
      </c>
      <c r="AN41" s="8" t="s">
        <v>106</v>
      </c>
      <c r="AO41" s="4" t="s">
        <v>106</v>
      </c>
      <c r="AP41" s="8" t="s">
        <v>106</v>
      </c>
      <c r="AQ41" s="4" t="s">
        <v>106</v>
      </c>
      <c r="AR41" s="4" t="s">
        <v>106</v>
      </c>
      <c r="AS41" s="8" t="s">
        <v>106</v>
      </c>
      <c r="AT41" s="8" t="s">
        <v>106</v>
      </c>
      <c r="AU41" s="8" t="s">
        <v>106</v>
      </c>
      <c r="AV41" s="4" t="s">
        <v>106</v>
      </c>
      <c r="AW41" s="4" t="s">
        <v>106</v>
      </c>
      <c r="AX41" s="8" t="s">
        <v>106</v>
      </c>
      <c r="AY41" s="8" t="s">
        <v>106</v>
      </c>
      <c r="AZ41" s="4" t="s">
        <v>106</v>
      </c>
      <c r="BA41" s="4" t="s">
        <v>106</v>
      </c>
      <c r="BB41" s="8" t="s">
        <v>106</v>
      </c>
      <c r="BC41" s="8" t="s">
        <v>106</v>
      </c>
      <c r="BD41" s="8" t="s">
        <v>106</v>
      </c>
      <c r="BE41" s="8" t="s">
        <v>106</v>
      </c>
      <c r="BF41" s="8" t="s">
        <v>106</v>
      </c>
      <c r="BG41" s="8" t="s">
        <v>106</v>
      </c>
      <c r="BH41" s="8" t="s">
        <v>106</v>
      </c>
      <c r="BI41" s="8" t="s">
        <v>106</v>
      </c>
      <c r="BJ41" s="8" t="s">
        <v>106</v>
      </c>
      <c r="BK41" s="4" t="s">
        <v>106</v>
      </c>
      <c r="BL41" s="4" t="s">
        <v>106</v>
      </c>
    </row>
    <row r="42" spans="1:64" ht="15.75" thickBot="1" x14ac:dyDescent="0.3">
      <c r="A42" s="2" t="s">
        <v>107</v>
      </c>
      <c r="B42" s="8" t="s">
        <v>108</v>
      </c>
      <c r="C42" s="4" t="s">
        <v>106</v>
      </c>
      <c r="D42" s="8" t="s">
        <v>108</v>
      </c>
      <c r="E42" s="4" t="s">
        <v>108</v>
      </c>
      <c r="F42" s="4" t="s">
        <v>108</v>
      </c>
      <c r="G42" s="8" t="s">
        <v>106</v>
      </c>
      <c r="H42" s="8" t="s">
        <v>108</v>
      </c>
      <c r="I42" s="8" t="s">
        <v>106</v>
      </c>
      <c r="J42" s="8" t="s">
        <v>108</v>
      </c>
      <c r="K42" s="8" t="s">
        <v>106</v>
      </c>
      <c r="L42" s="8" t="s">
        <v>106</v>
      </c>
      <c r="M42" s="4" t="s">
        <v>108</v>
      </c>
      <c r="N42" s="4" t="s">
        <v>106</v>
      </c>
      <c r="O42" s="8" t="s">
        <v>108</v>
      </c>
      <c r="P42" s="4" t="s">
        <v>108</v>
      </c>
      <c r="Q42" s="4" t="s">
        <v>108</v>
      </c>
      <c r="R42" s="8" t="s">
        <v>108</v>
      </c>
      <c r="S42" s="4" t="s">
        <v>106</v>
      </c>
      <c r="T42" s="4" t="s">
        <v>106</v>
      </c>
      <c r="U42" s="8" t="s">
        <v>108</v>
      </c>
      <c r="V42" s="4" t="s">
        <v>106</v>
      </c>
      <c r="W42" s="4" t="s">
        <v>108</v>
      </c>
      <c r="X42" s="4" t="s">
        <v>108</v>
      </c>
      <c r="Y42" s="8" t="s">
        <v>106</v>
      </c>
      <c r="Z42" s="8" t="s">
        <v>106</v>
      </c>
      <c r="AA42" s="4" t="s">
        <v>108</v>
      </c>
      <c r="AB42" s="8" t="s">
        <v>108</v>
      </c>
      <c r="AC42" s="8" t="s">
        <v>108</v>
      </c>
      <c r="AD42" s="8" t="s">
        <v>106</v>
      </c>
      <c r="AE42" s="4" t="s">
        <v>108</v>
      </c>
      <c r="AF42" s="4" t="s">
        <v>106</v>
      </c>
      <c r="AG42" s="4" t="s">
        <v>108</v>
      </c>
      <c r="AH42" s="8" t="s">
        <v>108</v>
      </c>
      <c r="AI42" s="4" t="s">
        <v>108</v>
      </c>
      <c r="AJ42" s="8" t="s">
        <v>108</v>
      </c>
      <c r="AK42" s="8" t="s">
        <v>106</v>
      </c>
      <c r="AL42" s="8" t="s">
        <v>106</v>
      </c>
      <c r="AM42" s="8" t="s">
        <v>106</v>
      </c>
      <c r="AN42" s="8" t="s">
        <v>108</v>
      </c>
      <c r="AO42" s="4" t="s">
        <v>108</v>
      </c>
      <c r="AP42" s="8" t="s">
        <v>106</v>
      </c>
      <c r="AQ42" s="4" t="s">
        <v>106</v>
      </c>
      <c r="AR42" s="4" t="s">
        <v>108</v>
      </c>
      <c r="AS42" s="8" t="s">
        <v>108</v>
      </c>
      <c r="AT42" s="8" t="s">
        <v>108</v>
      </c>
      <c r="AU42" s="8" t="s">
        <v>106</v>
      </c>
      <c r="AV42" s="4" t="s">
        <v>106</v>
      </c>
      <c r="AW42" s="4" t="s">
        <v>108</v>
      </c>
      <c r="AX42" s="8" t="s">
        <v>108</v>
      </c>
      <c r="AY42" s="8" t="s">
        <v>108</v>
      </c>
      <c r="AZ42" s="4" t="s">
        <v>108</v>
      </c>
      <c r="BA42" s="4" t="s">
        <v>108</v>
      </c>
      <c r="BB42" s="8" t="s">
        <v>108</v>
      </c>
      <c r="BC42" s="8" t="s">
        <v>108</v>
      </c>
      <c r="BD42" s="8" t="s">
        <v>106</v>
      </c>
      <c r="BE42" s="8" t="s">
        <v>106</v>
      </c>
      <c r="BF42" s="8" t="s">
        <v>106</v>
      </c>
      <c r="BG42" s="8" t="s">
        <v>106</v>
      </c>
      <c r="BH42" s="8" t="s">
        <v>106</v>
      </c>
      <c r="BI42" s="8" t="s">
        <v>108</v>
      </c>
      <c r="BJ42" s="8" t="s">
        <v>108</v>
      </c>
      <c r="BK42" s="4" t="s">
        <v>106</v>
      </c>
      <c r="BL42" s="4" t="s">
        <v>106</v>
      </c>
    </row>
    <row r="43" spans="1:64" ht="15.75" thickBot="1" x14ac:dyDescent="0.3">
      <c r="A43" s="2" t="s">
        <v>109</v>
      </c>
      <c r="B43" s="8">
        <v>227</v>
      </c>
      <c r="C43" s="4">
        <v>0</v>
      </c>
      <c r="D43" s="8">
        <v>310</v>
      </c>
      <c r="E43" s="4">
        <v>1000</v>
      </c>
      <c r="F43" s="4">
        <v>1000</v>
      </c>
      <c r="G43" s="8">
        <v>0</v>
      </c>
      <c r="H43" s="8">
        <v>1000</v>
      </c>
      <c r="I43" s="8">
        <v>0</v>
      </c>
      <c r="J43" s="8">
        <v>1000</v>
      </c>
      <c r="K43" s="8">
        <v>0</v>
      </c>
      <c r="L43" s="8">
        <v>0</v>
      </c>
      <c r="M43" s="4">
        <v>207</v>
      </c>
      <c r="N43" s="4">
        <v>0</v>
      </c>
      <c r="O43" s="8">
        <v>109.9</v>
      </c>
      <c r="P43" s="4">
        <v>8.5</v>
      </c>
      <c r="Q43" s="4">
        <v>1000</v>
      </c>
      <c r="R43" s="8">
        <v>1000</v>
      </c>
      <c r="S43" s="4">
        <v>0</v>
      </c>
      <c r="T43" s="4">
        <v>0</v>
      </c>
      <c r="U43" s="8">
        <v>303</v>
      </c>
      <c r="V43" s="4">
        <v>0</v>
      </c>
      <c r="W43" s="4">
        <v>319</v>
      </c>
      <c r="X43" s="4">
        <v>1000</v>
      </c>
      <c r="Y43" s="8">
        <v>0</v>
      </c>
      <c r="Z43" s="8">
        <v>0</v>
      </c>
      <c r="AA43" s="4">
        <v>384</v>
      </c>
      <c r="AB43" s="8">
        <v>1000</v>
      </c>
      <c r="AC43" s="8">
        <v>891.8</v>
      </c>
      <c r="AD43" s="8">
        <v>0</v>
      </c>
      <c r="AE43" s="4">
        <v>28.91</v>
      </c>
      <c r="AF43" s="4">
        <v>0</v>
      </c>
      <c r="AG43" s="4">
        <v>1000</v>
      </c>
      <c r="AH43" s="8">
        <v>275.39999999999998</v>
      </c>
      <c r="AI43" s="4">
        <v>90.55</v>
      </c>
      <c r="AJ43" s="8">
        <v>1000</v>
      </c>
      <c r="AK43" s="8">
        <v>0</v>
      </c>
      <c r="AL43" s="8">
        <v>0</v>
      </c>
      <c r="AM43" s="8">
        <v>0</v>
      </c>
      <c r="AN43" s="8">
        <v>22.4</v>
      </c>
      <c r="AO43" s="4">
        <v>408.9</v>
      </c>
      <c r="AP43" s="8">
        <v>0</v>
      </c>
      <c r="AQ43" s="4">
        <v>0</v>
      </c>
      <c r="AR43" s="4">
        <v>41.22</v>
      </c>
      <c r="AS43" s="8">
        <v>203.1</v>
      </c>
      <c r="AT43" s="8">
        <v>154.5</v>
      </c>
      <c r="AU43" s="8">
        <v>0</v>
      </c>
      <c r="AV43" s="4">
        <v>0</v>
      </c>
      <c r="AW43" s="4">
        <v>1000</v>
      </c>
      <c r="AX43" s="8">
        <v>18.45</v>
      </c>
      <c r="AY43" s="8">
        <v>708</v>
      </c>
      <c r="AZ43" s="4">
        <v>455</v>
      </c>
      <c r="BA43" s="4">
        <v>1000</v>
      </c>
      <c r="BB43" s="8">
        <v>287.2</v>
      </c>
      <c r="BC43" s="8">
        <v>793.3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503</v>
      </c>
      <c r="BJ43" s="8">
        <v>576.1</v>
      </c>
      <c r="BK43" s="4">
        <v>0</v>
      </c>
      <c r="BL43" s="4">
        <v>0</v>
      </c>
    </row>
    <row r="44" spans="1:64" ht="15.75" thickBot="1" x14ac:dyDescent="0.3">
      <c r="A44" s="2" t="s">
        <v>110</v>
      </c>
      <c r="B44" s="8" t="s">
        <v>106</v>
      </c>
      <c r="C44" s="4" t="s">
        <v>106</v>
      </c>
      <c r="D44" s="8" t="s">
        <v>106</v>
      </c>
      <c r="E44" s="4" t="s">
        <v>106</v>
      </c>
      <c r="F44" s="4" t="s">
        <v>106</v>
      </c>
      <c r="G44" s="8" t="s">
        <v>106</v>
      </c>
      <c r="H44" s="8" t="s">
        <v>106</v>
      </c>
      <c r="I44" s="8" t="s">
        <v>106</v>
      </c>
      <c r="J44" s="8" t="s">
        <v>106</v>
      </c>
      <c r="K44" s="8" t="s">
        <v>106</v>
      </c>
      <c r="L44" s="8" t="s">
        <v>106</v>
      </c>
      <c r="M44" s="4" t="s">
        <v>106</v>
      </c>
      <c r="N44" s="4" t="s">
        <v>106</v>
      </c>
      <c r="O44" s="8" t="s">
        <v>106</v>
      </c>
      <c r="P44" s="4" t="s">
        <v>106</v>
      </c>
      <c r="Q44" s="4" t="s">
        <v>106</v>
      </c>
      <c r="R44" s="8" t="s">
        <v>106</v>
      </c>
      <c r="S44" s="4" t="s">
        <v>106</v>
      </c>
      <c r="T44" s="4" t="s">
        <v>106</v>
      </c>
      <c r="U44" s="8" t="s">
        <v>106</v>
      </c>
      <c r="V44" s="4" t="s">
        <v>106</v>
      </c>
      <c r="W44" s="4" t="s">
        <v>106</v>
      </c>
      <c r="X44" s="4" t="s">
        <v>106</v>
      </c>
      <c r="Y44" s="8" t="s">
        <v>106</v>
      </c>
      <c r="Z44" s="8" t="s">
        <v>106</v>
      </c>
      <c r="AA44" s="4" t="s">
        <v>106</v>
      </c>
      <c r="AB44" s="8" t="s">
        <v>106</v>
      </c>
      <c r="AC44" s="8" t="s">
        <v>106</v>
      </c>
      <c r="AD44" s="8" t="s">
        <v>106</v>
      </c>
      <c r="AE44" s="4" t="s">
        <v>106</v>
      </c>
      <c r="AF44" s="4" t="s">
        <v>106</v>
      </c>
      <c r="AG44" s="4" t="s">
        <v>106</v>
      </c>
      <c r="AH44" s="8" t="s">
        <v>106</v>
      </c>
      <c r="AI44" s="4" t="s">
        <v>106</v>
      </c>
      <c r="AJ44" s="8" t="s">
        <v>106</v>
      </c>
      <c r="AK44" s="8" t="s">
        <v>106</v>
      </c>
      <c r="AL44" s="8" t="s">
        <v>106</v>
      </c>
      <c r="AM44" s="8" t="s">
        <v>106</v>
      </c>
      <c r="AN44" s="8" t="s">
        <v>106</v>
      </c>
      <c r="AO44" s="4" t="s">
        <v>106</v>
      </c>
      <c r="AP44" s="8" t="s">
        <v>106</v>
      </c>
      <c r="AQ44" s="4" t="s">
        <v>106</v>
      </c>
      <c r="AR44" s="4" t="s">
        <v>106</v>
      </c>
      <c r="AS44" s="8" t="s">
        <v>106</v>
      </c>
      <c r="AT44" s="8" t="s">
        <v>106</v>
      </c>
      <c r="AU44" s="8" t="s">
        <v>106</v>
      </c>
      <c r="AV44" s="4" t="s">
        <v>106</v>
      </c>
      <c r="AW44" s="4" t="s">
        <v>106</v>
      </c>
      <c r="AX44" s="8" t="s">
        <v>106</v>
      </c>
      <c r="AY44" s="8" t="s">
        <v>106</v>
      </c>
      <c r="AZ44" s="4" t="s">
        <v>106</v>
      </c>
      <c r="BA44" s="4" t="s">
        <v>106</v>
      </c>
      <c r="BB44" s="8" t="s">
        <v>106</v>
      </c>
      <c r="BC44" s="8" t="s">
        <v>106</v>
      </c>
      <c r="BD44" s="8" t="s">
        <v>106</v>
      </c>
      <c r="BE44" s="8" t="s">
        <v>106</v>
      </c>
      <c r="BF44" s="8" t="s">
        <v>106</v>
      </c>
      <c r="BG44" s="8" t="s">
        <v>106</v>
      </c>
      <c r="BH44" s="8" t="s">
        <v>106</v>
      </c>
      <c r="BI44" s="8" t="s">
        <v>106</v>
      </c>
      <c r="BJ44" s="8" t="s">
        <v>106</v>
      </c>
      <c r="BK44" s="4" t="s">
        <v>106</v>
      </c>
      <c r="BL44" s="4" t="s">
        <v>106</v>
      </c>
    </row>
    <row r="45" spans="1:64" ht="15.75" thickBot="1" x14ac:dyDescent="0.3">
      <c r="A45" s="2" t="s">
        <v>111</v>
      </c>
      <c r="B45" s="8" t="s">
        <v>106</v>
      </c>
      <c r="C45" s="4" t="s">
        <v>106</v>
      </c>
      <c r="D45" s="8" t="s">
        <v>106</v>
      </c>
      <c r="E45" s="4" t="s">
        <v>106</v>
      </c>
      <c r="F45" s="4" t="s">
        <v>106</v>
      </c>
      <c r="G45" s="8" t="s">
        <v>106</v>
      </c>
      <c r="H45" s="8" t="s">
        <v>106</v>
      </c>
      <c r="I45" s="8" t="s">
        <v>106</v>
      </c>
      <c r="J45" s="8" t="s">
        <v>106</v>
      </c>
      <c r="K45" s="8" t="s">
        <v>106</v>
      </c>
      <c r="L45" s="8" t="s">
        <v>106</v>
      </c>
      <c r="M45" s="4" t="s">
        <v>106</v>
      </c>
      <c r="N45" s="4" t="s">
        <v>106</v>
      </c>
      <c r="O45" s="8" t="s">
        <v>106</v>
      </c>
      <c r="P45" s="4" t="s">
        <v>106</v>
      </c>
      <c r="Q45" s="4" t="s">
        <v>106</v>
      </c>
      <c r="R45" s="8" t="s">
        <v>106</v>
      </c>
      <c r="S45" s="4" t="s">
        <v>106</v>
      </c>
      <c r="T45" s="4" t="s">
        <v>106</v>
      </c>
      <c r="U45" s="8" t="s">
        <v>106</v>
      </c>
      <c r="V45" s="4" t="s">
        <v>106</v>
      </c>
      <c r="W45" s="4" t="s">
        <v>106</v>
      </c>
      <c r="X45" s="4" t="s">
        <v>106</v>
      </c>
      <c r="Y45" s="8" t="s">
        <v>106</v>
      </c>
      <c r="Z45" s="8" t="s">
        <v>106</v>
      </c>
      <c r="AA45" s="4" t="s">
        <v>106</v>
      </c>
      <c r="AB45" s="8" t="s">
        <v>106</v>
      </c>
      <c r="AC45" s="8" t="s">
        <v>106</v>
      </c>
      <c r="AD45" s="8" t="s">
        <v>106</v>
      </c>
      <c r="AE45" s="4" t="s">
        <v>106</v>
      </c>
      <c r="AF45" s="4" t="s">
        <v>106</v>
      </c>
      <c r="AG45" s="4" t="s">
        <v>106</v>
      </c>
      <c r="AH45" s="8" t="s">
        <v>106</v>
      </c>
      <c r="AI45" s="4" t="s">
        <v>106</v>
      </c>
      <c r="AJ45" s="8" t="s">
        <v>106</v>
      </c>
      <c r="AK45" s="8" t="s">
        <v>106</v>
      </c>
      <c r="AL45" s="8" t="s">
        <v>106</v>
      </c>
      <c r="AM45" s="8" t="s">
        <v>106</v>
      </c>
      <c r="AN45" s="8" t="s">
        <v>106</v>
      </c>
      <c r="AO45" s="4" t="s">
        <v>106</v>
      </c>
      <c r="AP45" s="8" t="s">
        <v>106</v>
      </c>
      <c r="AQ45" s="4" t="s">
        <v>106</v>
      </c>
      <c r="AR45" s="4" t="s">
        <v>106</v>
      </c>
      <c r="AS45" s="8" t="s">
        <v>106</v>
      </c>
      <c r="AT45" s="8" t="s">
        <v>106</v>
      </c>
      <c r="AU45" s="8" t="s">
        <v>106</v>
      </c>
      <c r="AV45" s="4" t="s">
        <v>106</v>
      </c>
      <c r="AW45" s="4" t="s">
        <v>106</v>
      </c>
      <c r="AX45" s="8" t="s">
        <v>106</v>
      </c>
      <c r="AY45" s="8" t="s">
        <v>106</v>
      </c>
      <c r="AZ45" s="4" t="s">
        <v>106</v>
      </c>
      <c r="BA45" s="4" t="s">
        <v>106</v>
      </c>
      <c r="BB45" s="8" t="s">
        <v>106</v>
      </c>
      <c r="BC45" s="8" t="s">
        <v>106</v>
      </c>
      <c r="BD45" s="8" t="s">
        <v>106</v>
      </c>
      <c r="BE45" s="8" t="s">
        <v>106</v>
      </c>
      <c r="BF45" s="8" t="s">
        <v>106</v>
      </c>
      <c r="BG45" s="8" t="s">
        <v>106</v>
      </c>
      <c r="BH45" s="8" t="s">
        <v>106</v>
      </c>
      <c r="BI45" s="8" t="s">
        <v>106</v>
      </c>
      <c r="BJ45" s="8" t="s">
        <v>106</v>
      </c>
      <c r="BK45" s="4" t="s">
        <v>106</v>
      </c>
      <c r="BL45" s="4" t="s">
        <v>106</v>
      </c>
    </row>
    <row r="46" spans="1:64" ht="15.75" thickBot="1" x14ac:dyDescent="0.3">
      <c r="A46" s="2" t="s">
        <v>112</v>
      </c>
      <c r="B46" s="8" t="s">
        <v>106</v>
      </c>
      <c r="C46" s="4" t="s">
        <v>106</v>
      </c>
      <c r="D46" s="8" t="s">
        <v>106</v>
      </c>
      <c r="E46" s="4" t="s">
        <v>106</v>
      </c>
      <c r="F46" s="4" t="s">
        <v>106</v>
      </c>
      <c r="G46" s="8" t="s">
        <v>106</v>
      </c>
      <c r="H46" s="8" t="s">
        <v>106</v>
      </c>
      <c r="I46" s="8" t="s">
        <v>106</v>
      </c>
      <c r="J46" s="8" t="s">
        <v>106</v>
      </c>
      <c r="K46" s="8" t="s">
        <v>106</v>
      </c>
      <c r="L46" s="8" t="s">
        <v>106</v>
      </c>
      <c r="M46" s="4" t="s">
        <v>106</v>
      </c>
      <c r="N46" s="4" t="s">
        <v>106</v>
      </c>
      <c r="O46" s="8" t="s">
        <v>106</v>
      </c>
      <c r="P46" s="4" t="s">
        <v>106</v>
      </c>
      <c r="Q46" s="4" t="s">
        <v>106</v>
      </c>
      <c r="R46" s="8" t="s">
        <v>106</v>
      </c>
      <c r="S46" s="4" t="s">
        <v>106</v>
      </c>
      <c r="T46" s="4" t="s">
        <v>106</v>
      </c>
      <c r="U46" s="8" t="s">
        <v>106</v>
      </c>
      <c r="V46" s="4" t="s">
        <v>106</v>
      </c>
      <c r="W46" s="4" t="s">
        <v>106</v>
      </c>
      <c r="X46" s="4" t="s">
        <v>106</v>
      </c>
      <c r="Y46" s="8" t="s">
        <v>106</v>
      </c>
      <c r="Z46" s="8" t="s">
        <v>106</v>
      </c>
      <c r="AA46" s="4" t="s">
        <v>106</v>
      </c>
      <c r="AB46" s="8" t="s">
        <v>106</v>
      </c>
      <c r="AC46" s="8" t="s">
        <v>106</v>
      </c>
      <c r="AD46" s="8" t="s">
        <v>106</v>
      </c>
      <c r="AE46" s="4" t="s">
        <v>106</v>
      </c>
      <c r="AF46" s="4" t="s">
        <v>106</v>
      </c>
      <c r="AG46" s="4" t="s">
        <v>106</v>
      </c>
      <c r="AH46" s="8" t="s">
        <v>106</v>
      </c>
      <c r="AI46" s="4" t="s">
        <v>106</v>
      </c>
      <c r="AJ46" s="8" t="s">
        <v>106</v>
      </c>
      <c r="AK46" s="8" t="s">
        <v>106</v>
      </c>
      <c r="AL46" s="8" t="s">
        <v>106</v>
      </c>
      <c r="AM46" s="8" t="s">
        <v>106</v>
      </c>
      <c r="AN46" s="8" t="s">
        <v>106</v>
      </c>
      <c r="AO46" s="4" t="s">
        <v>106</v>
      </c>
      <c r="AP46" s="8" t="s">
        <v>106</v>
      </c>
      <c r="AQ46" s="4" t="s">
        <v>106</v>
      </c>
      <c r="AR46" s="4" t="s">
        <v>106</v>
      </c>
      <c r="AS46" s="8" t="s">
        <v>106</v>
      </c>
      <c r="AT46" s="8" t="s">
        <v>106</v>
      </c>
      <c r="AU46" s="8" t="s">
        <v>106</v>
      </c>
      <c r="AV46" s="4" t="s">
        <v>106</v>
      </c>
      <c r="AW46" s="4" t="s">
        <v>106</v>
      </c>
      <c r="AX46" s="8" t="s">
        <v>106</v>
      </c>
      <c r="AY46" s="8" t="s">
        <v>106</v>
      </c>
      <c r="AZ46" s="4" t="s">
        <v>106</v>
      </c>
      <c r="BA46" s="4" t="s">
        <v>106</v>
      </c>
      <c r="BB46" s="8" t="s">
        <v>106</v>
      </c>
      <c r="BC46" s="8" t="s">
        <v>106</v>
      </c>
      <c r="BD46" s="8" t="s">
        <v>106</v>
      </c>
      <c r="BE46" s="8" t="s">
        <v>106</v>
      </c>
      <c r="BF46" s="8" t="s">
        <v>106</v>
      </c>
      <c r="BG46" s="8" t="s">
        <v>106</v>
      </c>
      <c r="BH46" s="8" t="s">
        <v>106</v>
      </c>
      <c r="BI46" s="8" t="s">
        <v>106</v>
      </c>
      <c r="BJ46" s="8" t="s">
        <v>106</v>
      </c>
      <c r="BK46" s="4" t="s">
        <v>106</v>
      </c>
      <c r="BL46" s="4" t="s">
        <v>106</v>
      </c>
    </row>
    <row r="47" spans="1:64" ht="15.75" thickBot="1" x14ac:dyDescent="0.3">
      <c r="A47" s="2" t="s">
        <v>113</v>
      </c>
      <c r="B47" s="8">
        <v>133</v>
      </c>
      <c r="C47" s="4">
        <v>211</v>
      </c>
      <c r="D47" s="8">
        <v>389</v>
      </c>
      <c r="E47" s="4">
        <v>663</v>
      </c>
      <c r="F47" s="4">
        <v>129</v>
      </c>
      <c r="G47" s="8">
        <v>117</v>
      </c>
      <c r="H47" s="8">
        <v>174</v>
      </c>
      <c r="I47" s="8">
        <v>331</v>
      </c>
      <c r="J47" s="8">
        <v>230</v>
      </c>
      <c r="K47" s="8">
        <v>421</v>
      </c>
      <c r="L47" s="8">
        <v>188</v>
      </c>
      <c r="M47" s="4">
        <v>78</v>
      </c>
      <c r="N47" s="4">
        <v>199</v>
      </c>
      <c r="O47" s="8">
        <v>614</v>
      </c>
      <c r="P47" s="4">
        <v>195</v>
      </c>
      <c r="Q47" s="4">
        <v>376</v>
      </c>
      <c r="R47" s="8">
        <v>154</v>
      </c>
      <c r="S47" s="4">
        <v>74.2</v>
      </c>
      <c r="T47" s="4">
        <v>29.4</v>
      </c>
      <c r="U47" s="8">
        <v>234</v>
      </c>
      <c r="V47" s="4">
        <v>245</v>
      </c>
      <c r="W47" s="4">
        <v>470</v>
      </c>
      <c r="X47" s="4">
        <v>145</v>
      </c>
      <c r="Y47" s="8">
        <v>156</v>
      </c>
      <c r="Z47" s="8">
        <v>202</v>
      </c>
      <c r="AA47" s="4">
        <v>634</v>
      </c>
      <c r="AB47" s="8">
        <v>96.5</v>
      </c>
      <c r="AC47" s="8">
        <v>1212</v>
      </c>
      <c r="AD47" s="8">
        <v>158</v>
      </c>
      <c r="AE47" s="4">
        <v>151</v>
      </c>
      <c r="AF47" s="4">
        <v>148</v>
      </c>
      <c r="AG47" s="4">
        <v>376</v>
      </c>
      <c r="AH47" s="8">
        <v>124</v>
      </c>
      <c r="AI47" s="4">
        <v>169</v>
      </c>
      <c r="AJ47" s="8">
        <v>204</v>
      </c>
      <c r="AK47" s="8">
        <v>439</v>
      </c>
      <c r="AL47" s="8">
        <v>97.9</v>
      </c>
      <c r="AM47" s="8">
        <v>31.3</v>
      </c>
      <c r="AN47" s="8">
        <v>171</v>
      </c>
      <c r="AO47" s="4">
        <v>197</v>
      </c>
      <c r="AP47" s="8">
        <v>269</v>
      </c>
      <c r="AQ47" s="4">
        <v>174</v>
      </c>
      <c r="AR47" s="4">
        <v>123</v>
      </c>
      <c r="AS47" s="8">
        <v>453</v>
      </c>
      <c r="AT47" s="8">
        <v>131</v>
      </c>
      <c r="AU47" s="8">
        <v>25.8</v>
      </c>
      <c r="AV47" s="4">
        <v>11.5</v>
      </c>
      <c r="AW47" s="4">
        <v>543</v>
      </c>
      <c r="AX47" s="8">
        <v>167</v>
      </c>
      <c r="AY47" s="8">
        <v>165</v>
      </c>
      <c r="AZ47" s="4">
        <v>238</v>
      </c>
      <c r="BA47" s="4">
        <v>116</v>
      </c>
      <c r="BB47" s="8">
        <v>134</v>
      </c>
      <c r="BC47" s="8">
        <v>168</v>
      </c>
      <c r="BD47" s="8">
        <v>127</v>
      </c>
      <c r="BE47" s="8">
        <v>75</v>
      </c>
      <c r="BF47" s="8">
        <v>62.2</v>
      </c>
      <c r="BG47" s="8">
        <v>75.900000000000006</v>
      </c>
      <c r="BH47" s="8">
        <v>49.3</v>
      </c>
      <c r="BI47" s="8">
        <v>55</v>
      </c>
      <c r="BJ47" s="8">
        <v>90.6</v>
      </c>
      <c r="BK47" s="4">
        <v>95.9</v>
      </c>
      <c r="BL47" s="4">
        <v>298</v>
      </c>
    </row>
    <row r="48" spans="1:64" ht="15.75" thickBot="1" x14ac:dyDescent="0.3">
      <c r="A48" s="2" t="s">
        <v>114</v>
      </c>
      <c r="B48" s="8">
        <v>155</v>
      </c>
      <c r="C48" s="4">
        <v>78</v>
      </c>
      <c r="D48" s="8">
        <v>1063</v>
      </c>
      <c r="E48" s="4">
        <v>71</v>
      </c>
      <c r="F48" s="4">
        <v>442</v>
      </c>
      <c r="G48" s="8">
        <v>142</v>
      </c>
      <c r="H48" s="8">
        <v>105</v>
      </c>
      <c r="I48" s="8">
        <v>264</v>
      </c>
      <c r="J48" s="8">
        <v>64</v>
      </c>
      <c r="K48" s="8">
        <v>1948</v>
      </c>
      <c r="L48" s="8">
        <v>549</v>
      </c>
      <c r="M48" s="4">
        <v>244</v>
      </c>
      <c r="N48" s="4">
        <v>359</v>
      </c>
      <c r="O48" s="8">
        <v>81.400000000000006</v>
      </c>
      <c r="P48" s="4">
        <v>1895</v>
      </c>
      <c r="Q48" s="4">
        <v>546</v>
      </c>
      <c r="R48" s="8">
        <v>114</v>
      </c>
      <c r="S48" s="4">
        <v>649</v>
      </c>
      <c r="T48" s="4">
        <v>26.3</v>
      </c>
      <c r="U48" s="8">
        <v>257</v>
      </c>
      <c r="V48" s="4">
        <v>432</v>
      </c>
      <c r="W48" s="4">
        <v>1248</v>
      </c>
      <c r="X48" s="4">
        <v>124</v>
      </c>
      <c r="Y48" s="8">
        <v>191</v>
      </c>
      <c r="Z48" s="8">
        <v>527</v>
      </c>
      <c r="AA48" s="4">
        <v>91.8</v>
      </c>
      <c r="AB48" s="8">
        <v>21.9</v>
      </c>
      <c r="AC48" s="8">
        <v>84.4</v>
      </c>
      <c r="AD48" s="8">
        <v>98.1</v>
      </c>
      <c r="AE48" s="4">
        <v>807</v>
      </c>
      <c r="AF48" s="4">
        <v>333</v>
      </c>
      <c r="AG48" s="4">
        <v>549</v>
      </c>
      <c r="AH48" s="8">
        <v>126</v>
      </c>
      <c r="AI48" s="4">
        <v>39.700000000000003</v>
      </c>
      <c r="AJ48" s="8">
        <v>127</v>
      </c>
      <c r="AK48" s="8">
        <v>679</v>
      </c>
      <c r="AL48" s="8">
        <v>761</v>
      </c>
      <c r="AM48" s="8">
        <v>76.8</v>
      </c>
      <c r="AN48" s="8">
        <v>45</v>
      </c>
      <c r="AO48" s="4">
        <v>345</v>
      </c>
      <c r="AP48" s="8">
        <v>1697</v>
      </c>
      <c r="AQ48" s="4">
        <v>343</v>
      </c>
      <c r="AR48" s="4">
        <v>151</v>
      </c>
      <c r="AS48" s="8">
        <v>276</v>
      </c>
      <c r="AT48" s="8">
        <v>83</v>
      </c>
      <c r="AU48" s="8">
        <v>228</v>
      </c>
      <c r="AV48" s="4">
        <v>486</v>
      </c>
      <c r="AW48" s="4">
        <v>28.4</v>
      </c>
      <c r="AX48" s="8">
        <v>68</v>
      </c>
      <c r="AY48" s="8">
        <v>60.3</v>
      </c>
      <c r="AZ48" s="4">
        <v>514</v>
      </c>
      <c r="BA48" s="4">
        <v>427</v>
      </c>
      <c r="BB48" s="8">
        <v>147</v>
      </c>
      <c r="BC48" s="8">
        <v>226</v>
      </c>
      <c r="BD48" s="8">
        <v>527</v>
      </c>
      <c r="BE48" s="8">
        <v>725</v>
      </c>
      <c r="BF48" s="8">
        <v>492</v>
      </c>
      <c r="BG48" s="8">
        <v>409</v>
      </c>
      <c r="BH48" s="8">
        <v>991</v>
      </c>
      <c r="BI48" s="8">
        <v>641</v>
      </c>
      <c r="BJ48" s="8">
        <v>116</v>
      </c>
      <c r="BK48" s="4">
        <v>177</v>
      </c>
      <c r="BL48" s="4">
        <v>579</v>
      </c>
    </row>
    <row r="49" spans="1:64" ht="15.75" thickBot="1" x14ac:dyDescent="0.3">
      <c r="A49" s="2" t="s">
        <v>115</v>
      </c>
      <c r="B49" s="8">
        <v>32</v>
      </c>
      <c r="C49" s="4">
        <v>37</v>
      </c>
      <c r="D49" s="8">
        <v>52</v>
      </c>
      <c r="E49" s="4">
        <v>37</v>
      </c>
      <c r="F49" s="4">
        <v>66</v>
      </c>
      <c r="G49" s="8">
        <v>39</v>
      </c>
      <c r="H49" s="8">
        <v>97</v>
      </c>
      <c r="I49" s="8">
        <v>48</v>
      </c>
      <c r="J49" s="8">
        <v>26</v>
      </c>
      <c r="K49" s="8">
        <v>61</v>
      </c>
      <c r="L49" s="8">
        <v>137</v>
      </c>
      <c r="M49" s="4">
        <v>36</v>
      </c>
      <c r="N49" s="4">
        <v>21</v>
      </c>
      <c r="O49" s="8">
        <v>80</v>
      </c>
      <c r="P49" s="4">
        <v>174</v>
      </c>
      <c r="Q49" s="4">
        <v>67</v>
      </c>
      <c r="R49" s="8">
        <v>29</v>
      </c>
      <c r="S49" s="4">
        <v>79</v>
      </c>
      <c r="T49" s="4">
        <v>23</v>
      </c>
      <c r="U49" s="8">
        <v>48</v>
      </c>
      <c r="V49" s="4">
        <v>67</v>
      </c>
      <c r="W49" s="4">
        <v>104</v>
      </c>
      <c r="X49" s="4">
        <v>45</v>
      </c>
      <c r="Y49" s="8">
        <v>69</v>
      </c>
      <c r="Z49" s="8">
        <v>40</v>
      </c>
      <c r="AA49" s="4">
        <v>39</v>
      </c>
      <c r="AB49" s="8">
        <v>28</v>
      </c>
      <c r="AC49" s="8">
        <v>28</v>
      </c>
      <c r="AD49" s="8">
        <v>17</v>
      </c>
      <c r="AE49" s="4">
        <v>58</v>
      </c>
      <c r="AF49" s="4">
        <v>86</v>
      </c>
      <c r="AG49" s="4">
        <v>44</v>
      </c>
      <c r="AH49" s="8">
        <v>70</v>
      </c>
      <c r="AI49" s="4">
        <v>111</v>
      </c>
      <c r="AJ49" s="8">
        <v>73</v>
      </c>
      <c r="AK49" s="8">
        <v>37</v>
      </c>
      <c r="AL49" s="8">
        <v>77</v>
      </c>
      <c r="AM49" s="8">
        <v>65</v>
      </c>
      <c r="AN49" s="8">
        <v>51</v>
      </c>
      <c r="AO49" s="4">
        <v>78</v>
      </c>
      <c r="AP49" s="8">
        <v>39</v>
      </c>
      <c r="AQ49" s="4">
        <v>40</v>
      </c>
      <c r="AR49" s="4">
        <v>55</v>
      </c>
      <c r="AS49" s="8">
        <v>42</v>
      </c>
      <c r="AT49" s="8">
        <v>38</v>
      </c>
      <c r="AU49" s="8">
        <v>34</v>
      </c>
      <c r="AV49" s="4">
        <v>31</v>
      </c>
      <c r="AW49" s="4">
        <v>44</v>
      </c>
      <c r="AX49" s="8">
        <v>68</v>
      </c>
      <c r="AY49" s="8">
        <v>53</v>
      </c>
      <c r="AZ49" s="4">
        <v>47</v>
      </c>
      <c r="BA49" s="4">
        <v>48</v>
      </c>
      <c r="BB49" s="8">
        <v>56</v>
      </c>
      <c r="BC49" s="8">
        <v>130</v>
      </c>
      <c r="BD49" s="8">
        <v>46</v>
      </c>
      <c r="BE49" s="8">
        <v>60</v>
      </c>
      <c r="BF49" s="8">
        <v>18</v>
      </c>
      <c r="BG49" s="8">
        <v>26</v>
      </c>
      <c r="BH49" s="8">
        <v>59</v>
      </c>
      <c r="BI49" s="8">
        <v>42</v>
      </c>
      <c r="BJ49" s="8">
        <v>36</v>
      </c>
      <c r="BK49" s="4">
        <v>24</v>
      </c>
      <c r="BL49" s="4">
        <v>47</v>
      </c>
    </row>
    <row r="50" spans="1:64" ht="15.75" thickBot="1" x14ac:dyDescent="0.3">
      <c r="A50" s="2" t="s">
        <v>116</v>
      </c>
      <c r="B50" s="8" t="s">
        <v>116</v>
      </c>
      <c r="C50" s="4" t="s">
        <v>116</v>
      </c>
      <c r="D50" s="8" t="s">
        <v>116</v>
      </c>
      <c r="E50" s="4" t="s">
        <v>116</v>
      </c>
      <c r="F50" s="4" t="s">
        <v>116</v>
      </c>
      <c r="G50" s="8" t="s">
        <v>116</v>
      </c>
      <c r="H50" s="8" t="s">
        <v>116</v>
      </c>
      <c r="I50" s="8" t="s">
        <v>116</v>
      </c>
      <c r="J50" s="8" t="s">
        <v>116</v>
      </c>
      <c r="K50" s="8" t="s">
        <v>116</v>
      </c>
      <c r="L50" s="8" t="s">
        <v>116</v>
      </c>
      <c r="M50" s="4" t="s">
        <v>116</v>
      </c>
      <c r="N50" s="4" t="s">
        <v>116</v>
      </c>
      <c r="O50" s="8" t="s">
        <v>116</v>
      </c>
      <c r="P50" s="4" t="s">
        <v>116</v>
      </c>
      <c r="Q50" s="4" t="s">
        <v>116</v>
      </c>
      <c r="R50" s="8" t="s">
        <v>116</v>
      </c>
      <c r="S50" s="4" t="s">
        <v>116</v>
      </c>
      <c r="T50" s="4" t="s">
        <v>116</v>
      </c>
      <c r="U50" s="8" t="s">
        <v>116</v>
      </c>
      <c r="V50" s="4" t="s">
        <v>116</v>
      </c>
      <c r="W50" s="4" t="s">
        <v>116</v>
      </c>
      <c r="X50" s="4" t="s">
        <v>116</v>
      </c>
      <c r="Y50" s="8" t="s">
        <v>116</v>
      </c>
      <c r="Z50" s="8" t="s">
        <v>116</v>
      </c>
      <c r="AA50" s="4" t="s">
        <v>116</v>
      </c>
      <c r="AB50" s="8" t="s">
        <v>116</v>
      </c>
      <c r="AC50" s="8" t="s">
        <v>116</v>
      </c>
      <c r="AD50" s="8" t="s">
        <v>116</v>
      </c>
      <c r="AE50" s="4" t="s">
        <v>116</v>
      </c>
      <c r="AF50" s="4" t="s">
        <v>116</v>
      </c>
      <c r="AG50" s="4" t="s">
        <v>116</v>
      </c>
      <c r="AH50" s="8" t="s">
        <v>116</v>
      </c>
      <c r="AI50" s="4" t="s">
        <v>116</v>
      </c>
      <c r="AJ50" s="8" t="s">
        <v>116</v>
      </c>
      <c r="AK50" s="8" t="s">
        <v>116</v>
      </c>
      <c r="AL50" s="8" t="s">
        <v>116</v>
      </c>
      <c r="AM50" s="8" t="s">
        <v>116</v>
      </c>
      <c r="AN50" s="8" t="s">
        <v>116</v>
      </c>
      <c r="AO50" s="4" t="s">
        <v>116</v>
      </c>
      <c r="AP50" s="8" t="s">
        <v>116</v>
      </c>
      <c r="AQ50" s="4" t="s">
        <v>116</v>
      </c>
      <c r="AR50" s="4" t="s">
        <v>116</v>
      </c>
      <c r="AS50" s="8" t="s">
        <v>116</v>
      </c>
      <c r="AT50" s="8" t="s">
        <v>116</v>
      </c>
      <c r="AU50" s="8" t="s">
        <v>116</v>
      </c>
      <c r="AV50" s="4" t="s">
        <v>116</v>
      </c>
      <c r="AW50" s="4" t="s">
        <v>116</v>
      </c>
      <c r="AX50" s="8" t="s">
        <v>116</v>
      </c>
      <c r="AY50" s="8" t="s">
        <v>116</v>
      </c>
      <c r="AZ50" s="4" t="s">
        <v>116</v>
      </c>
      <c r="BA50" s="4" t="s">
        <v>116</v>
      </c>
      <c r="BB50" s="8" t="s">
        <v>116</v>
      </c>
      <c r="BC50" s="8" t="s">
        <v>116</v>
      </c>
      <c r="BD50" s="8" t="s">
        <v>116</v>
      </c>
      <c r="BE50" s="8" t="s">
        <v>116</v>
      </c>
      <c r="BF50" s="8" t="s">
        <v>116</v>
      </c>
      <c r="BG50" s="8" t="s">
        <v>116</v>
      </c>
      <c r="BH50" s="8" t="s">
        <v>116</v>
      </c>
      <c r="BI50" s="8" t="s">
        <v>116</v>
      </c>
      <c r="BJ50" s="8" t="s">
        <v>116</v>
      </c>
      <c r="BK50" s="4" t="s">
        <v>116</v>
      </c>
      <c r="BL50" s="4" t="s">
        <v>116</v>
      </c>
    </row>
    <row r="51" spans="1:6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</row>
    <row r="52" spans="1:6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 t="s">
        <v>117</v>
      </c>
      <c r="BA52" s="11"/>
      <c r="BB52" s="11"/>
      <c r="BC52" s="11"/>
      <c r="BD52" s="11"/>
      <c r="BE52" s="11"/>
      <c r="BF52" s="11"/>
      <c r="BG52" s="11"/>
      <c r="BH52" s="11"/>
      <c r="BI52" s="11"/>
      <c r="BJ52" s="11"/>
    </row>
    <row r="53" spans="1:6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 t="s">
        <v>118</v>
      </c>
      <c r="BA53" s="11"/>
      <c r="BB53" s="11"/>
      <c r="BC53" s="11"/>
      <c r="BD53" s="11"/>
      <c r="BE53" s="11"/>
      <c r="BF53" s="11"/>
      <c r="BG53" s="11"/>
      <c r="BH53" s="11"/>
      <c r="BI53" s="11"/>
      <c r="BJ53" s="11"/>
    </row>
    <row r="54" spans="1:6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</row>
    <row r="56" spans="1:6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</row>
    <row r="57" spans="1:6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</row>
    <row r="58" spans="1:6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</row>
    <row r="59" spans="1:6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</row>
    <row r="60" spans="1:6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</row>
    <row r="61" spans="1:6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</row>
    <row r="62" spans="1:6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</row>
    <row r="63" spans="1:6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</row>
    <row r="64" spans="1:6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</row>
    <row r="65" spans="1:6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</row>
    <row r="66" spans="1:6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</row>
    <row r="67" spans="1:6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</row>
    <row r="68" spans="1:6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</row>
    <row r="69" spans="1:6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</row>
    <row r="70" spans="1:6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</row>
    <row r="71" spans="1:6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</row>
    <row r="72" spans="1:6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</row>
    <row r="73" spans="1:6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</row>
    <row r="74" spans="1:6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</row>
    <row r="75" spans="1:6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</row>
    <row r="76" spans="1:6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</row>
    <row r="77" spans="1:6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</row>
    <row r="78" spans="1:6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</row>
    <row r="79" spans="1:6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</row>
    <row r="80" spans="1:62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 spans="1:6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</row>
    <row r="82" spans="1:6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</row>
    <row r="83" spans="1:6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</row>
    <row r="84" spans="1:6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</row>
    <row r="85" spans="1:6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</row>
    <row r="86" spans="1:62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</row>
    <row r="87" spans="1:62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</row>
    <row r="88" spans="1:62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</row>
    <row r="89" spans="1:6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</row>
    <row r="90" spans="1:6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</row>
    <row r="91" spans="1:6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</row>
    <row r="92" spans="1:6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</row>
    <row r="93" spans="1:6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</row>
    <row r="95" spans="1:6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</row>
    <row r="96" spans="1:6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</row>
    <row r="97" spans="1:6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</row>
    <row r="98" spans="1:6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</row>
    <row r="99" spans="1:62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</row>
    <row r="100" spans="1:62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</row>
    <row r="101" spans="1:62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</row>
    <row r="102" spans="1:62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</row>
    <row r="103" spans="1:62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</row>
    <row r="104" spans="1:62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</row>
    <row r="105" spans="1:6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</row>
    <row r="106" spans="1:6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</row>
    <row r="108" spans="1:6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</row>
    <row r="109" spans="1:6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</row>
    <row r="110" spans="1:62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</row>
    <row r="111" spans="1:62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1:6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</row>
    <row r="113" spans="1:62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</row>
    <row r="114" spans="1:62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</row>
    <row r="115" spans="1:62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</row>
    <row r="116" spans="1:62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</row>
    <row r="117" spans="1:62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</row>
    <row r="118" spans="1:62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</row>
    <row r="119" spans="1:62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</row>
    <row r="121" spans="1:62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</row>
    <row r="122" spans="1:62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</row>
    <row r="123" spans="1:62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</row>
    <row r="124" spans="1:62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</row>
    <row r="125" spans="1:62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</row>
    <row r="126" spans="1:62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</row>
    <row r="127" spans="1:62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</row>
    <row r="128" spans="1:6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</row>
    <row r="129" spans="1:6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</row>
    <row r="130" spans="1:6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</row>
    <row r="131" spans="1:6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</row>
    <row r="132" spans="1:62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</row>
    <row r="134" spans="1:6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</row>
    <row r="135" spans="1:62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</row>
    <row r="136" spans="1:62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</row>
    <row r="137" spans="1:62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</row>
    <row r="138" spans="1:6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</row>
    <row r="139" spans="1:62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</row>
    <row r="140" spans="1:62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</row>
    <row r="141" spans="1:62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</row>
    <row r="142" spans="1:62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</row>
    <row r="143" spans="1:6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</row>
    <row r="144" spans="1:6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</row>
    <row r="145" spans="1:62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</row>
    <row r="146" spans="1:6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</row>
    <row r="147" spans="1:62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</row>
    <row r="148" spans="1:62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</row>
    <row r="149" spans="1:62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</row>
    <row r="150" spans="1:62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</row>
    <row r="151" spans="1:62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</row>
    <row r="152" spans="1:62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</row>
    <row r="153" spans="1:62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</row>
    <row r="154" spans="1:62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</row>
    <row r="155" spans="1:62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</row>
    <row r="156" spans="1:6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</row>
    <row r="157" spans="1:62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</row>
    <row r="158" spans="1:62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</row>
    <row r="159" spans="1:6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</row>
    <row r="160" spans="1:62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</row>
    <row r="161" spans="1:62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</row>
    <row r="162" spans="1:62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</row>
    <row r="163" spans="1:62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</row>
    <row r="164" spans="1:62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</row>
    <row r="165" spans="1:62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</row>
    <row r="166" spans="1:62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</row>
    <row r="167" spans="1:62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</row>
    <row r="168" spans="1:62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</row>
    <row r="169" spans="1:62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</row>
    <row r="170" spans="1:62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</row>
    <row r="171" spans="1:62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</row>
    <row r="172" spans="1:62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</row>
    <row r="173" spans="1:6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</row>
    <row r="174" spans="1:62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</row>
    <row r="175" spans="1:62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</row>
    <row r="176" spans="1:62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</row>
    <row r="177" spans="1:62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</row>
    <row r="178" spans="1:62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</row>
    <row r="179" spans="1:6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</row>
    <row r="180" spans="1:62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</row>
    <row r="181" spans="1:62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</row>
    <row r="182" spans="1:62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</row>
    <row r="183" spans="1:62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</row>
    <row r="184" spans="1:62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</row>
    <row r="185" spans="1:6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</row>
    <row r="186" spans="1:62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</row>
    <row r="187" spans="1:62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</row>
    <row r="188" spans="1:62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</row>
    <row r="189" spans="1:62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</row>
    <row r="190" spans="1:62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</row>
    <row r="191" spans="1:62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</row>
    <row r="192" spans="1:62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</row>
    <row r="193" spans="1:62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</row>
    <row r="194" spans="1:62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</row>
    <row r="195" spans="1:62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</row>
    <row r="196" spans="1:62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</row>
    <row r="197" spans="1:62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</row>
    <row r="198" spans="1:62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</row>
    <row r="199" spans="1:62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</row>
    <row r="200" spans="1:62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</row>
    <row r="201" spans="1:62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</row>
    <row r="202" spans="1:62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</row>
    <row r="203" spans="1:62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</row>
    <row r="204" spans="1:62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</row>
    <row r="205" spans="1:62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</row>
    <row r="206" spans="1:62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</row>
    <row r="207" spans="1:62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</row>
    <row r="208" spans="1:62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</row>
    <row r="209" spans="1:62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</row>
    <row r="210" spans="1:62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</row>
    <row r="211" spans="1:62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</row>
    <row r="212" spans="1:62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</row>
    <row r="213" spans="1:62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</row>
    <row r="214" spans="1:62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</row>
    <row r="215" spans="1:62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</row>
    <row r="216" spans="1:62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</row>
    <row r="217" spans="1:62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</row>
    <row r="218" spans="1:62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</row>
    <row r="219" spans="1:62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</row>
    <row r="220" spans="1:6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</row>
    <row r="221" spans="1:62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</row>
    <row r="222" spans="1:62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</row>
    <row r="223" spans="1:62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</row>
    <row r="224" spans="1:62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</row>
    <row r="225" spans="1:62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</row>
    <row r="226" spans="1:62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</row>
    <row r="227" spans="1:62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</row>
    <row r="228" spans="1:62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</row>
    <row r="229" spans="1:62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</row>
    <row r="230" spans="1:62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</row>
    <row r="231" spans="1:62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</row>
    <row r="232" spans="1:62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</row>
    <row r="233" spans="1:62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</row>
    <row r="234" spans="1:62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</row>
    <row r="235" spans="1:62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</row>
    <row r="236" spans="1:62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User</cp:lastModifiedBy>
  <dcterms:created xsi:type="dcterms:W3CDTF">2025-06-17T11:18:39Z</dcterms:created>
  <dcterms:modified xsi:type="dcterms:W3CDTF">2025-08-07T16:31:49Z</dcterms:modified>
</cp:coreProperties>
</file>