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1" documentId="8_{BB7417DF-8E61-4A04-B1FB-8A5DECD0B5E5}" xr6:coauthVersionLast="47" xr6:coauthVersionMax="47" xr10:uidLastSave="{01F4A08D-EFE5-4BDA-B245-0A048E2F02B2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5" i="11" l="1"/>
  <c r="Y35" i="11"/>
  <c r="X35" i="11"/>
  <c r="W35" i="11"/>
  <c r="S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T35" i="11"/>
  <c r="U35" i="11"/>
  <c r="V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G31" i="11" a="1"/>
  <c r="BF31" i="11" a="1"/>
  <c r="S31" i="11" a="1"/>
  <c r="F31" i="11" a="1"/>
  <c r="G31" i="11" a="1"/>
  <c r="U31" i="11" a="1"/>
  <c r="BD31" i="11" a="1"/>
  <c r="AY31" i="11" a="1"/>
  <c r="BB31" i="11" a="1"/>
  <c r="BI31" i="11" a="1"/>
  <c r="AV31" i="11" a="1"/>
  <c r="V31" i="11" a="1"/>
  <c r="K31" i="11" a="1"/>
  <c r="R31" i="11" a="1"/>
  <c r="I31" i="11" a="1"/>
  <c r="P31" i="11" a="1"/>
  <c r="BM31" i="11" a="1"/>
  <c r="AF31" i="11" a="1"/>
  <c r="BL31" i="11" a="1"/>
  <c r="AU31" i="11" a="1"/>
  <c r="AB31" i="11" a="1"/>
  <c r="AZ31" i="11" a="1"/>
  <c r="AL31" i="11" a="1"/>
  <c r="AK31" i="11" a="1"/>
  <c r="L31" i="11" a="1"/>
  <c r="AI31" i="11" a="1"/>
  <c r="X31" i="11" a="1"/>
  <c r="AR31" i="11" a="1"/>
  <c r="M31" i="11" a="1"/>
  <c r="AC31" i="11" a="1"/>
  <c r="AD31" i="11" a="1"/>
  <c r="AM31" i="11" a="1"/>
  <c r="H31" i="11" a="1"/>
  <c r="W31" i="11" a="1"/>
  <c r="D31" i="11" a="1"/>
  <c r="T31" i="11" a="1"/>
  <c r="AS31" i="11" a="1"/>
  <c r="AJ31" i="11" a="1"/>
  <c r="C11" i="11" a="1"/>
  <c r="BJ31" i="11" a="1"/>
  <c r="O31" i="11" a="1"/>
  <c r="E31" i="11" a="1"/>
  <c r="AW31" i="11" a="1"/>
  <c r="BC31" i="11" a="1"/>
  <c r="BA31" i="11" a="1"/>
  <c r="BK31" i="11" a="1"/>
  <c r="AN31" i="11" a="1"/>
  <c r="BE31" i="11" a="1"/>
  <c r="AX31" i="11" a="1"/>
  <c r="AT31" i="11" a="1"/>
  <c r="AH31" i="11" a="1"/>
  <c r="N31" i="11" a="1"/>
  <c r="Z31" i="11" a="1"/>
  <c r="AO31" i="11" a="1"/>
  <c r="J31" i="11" a="1"/>
  <c r="BG31" i="11" a="1"/>
  <c r="AE31" i="11" a="1"/>
  <c r="Y31" i="11" a="1"/>
  <c r="Q31" i="11" a="1"/>
  <c r="AQ31" i="11" a="1"/>
  <c r="AP31" i="11" a="1"/>
  <c r="BH31" i="11" a="1"/>
  <c r="AA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BN11" i="11" a="1"/>
  <c r="EM2" i="11" a="1"/>
  <c r="M21" i="11" a="1"/>
  <c r="GU11" i="11" a="1"/>
  <c r="AS21" i="11" a="1"/>
  <c r="FH11" i="11" a="1"/>
  <c r="V11" i="11" a="1"/>
  <c r="BL21" i="11" a="1"/>
  <c r="P11" i="11" a="1"/>
  <c r="AN21" i="11" a="1"/>
  <c r="D11" i="11" a="1"/>
  <c r="DR2" i="11" a="1"/>
  <c r="EI2" i="11" a="1"/>
  <c r="EU11" i="11" a="1"/>
  <c r="E21" i="11" a="1"/>
  <c r="DU2" i="11" a="1"/>
  <c r="CF11" i="11" a="1"/>
  <c r="U11" i="11" a="1"/>
  <c r="CD21" i="11" a="1"/>
  <c r="ED11" i="11" a="1"/>
  <c r="H11" i="11" a="1"/>
  <c r="BX2" i="11" a="1"/>
  <c r="R11" i="11" a="1"/>
  <c r="ED21" i="11" a="1"/>
  <c r="FS21" i="11" a="1"/>
  <c r="J11" i="11" a="1"/>
  <c r="EZ21" i="11" a="1"/>
  <c r="AL11" i="11" a="1"/>
  <c r="AT21" i="11" a="1"/>
  <c r="DY11" i="11" a="1"/>
  <c r="DK2" i="11" a="1"/>
  <c r="DG21" i="11" a="1"/>
  <c r="N21" i="11" a="1"/>
  <c r="CJ11" i="11" a="1"/>
  <c r="CA21" i="11" a="1"/>
  <c r="AZ21" i="11" a="1"/>
  <c r="L11" i="11" a="1"/>
  <c r="EF21" i="11" a="1"/>
  <c r="CI2" i="11" a="1"/>
  <c r="CO2" i="11" a="1"/>
  <c r="BF21" i="11" a="1"/>
  <c r="BQ2" i="11" a="1"/>
  <c r="CV21" i="11" a="1"/>
  <c r="EF11" i="11" a="1"/>
  <c r="U2" i="11" a="1"/>
  <c r="AB21" i="11" a="1"/>
  <c r="DZ2" i="11" a="1"/>
  <c r="M11" i="11" a="1"/>
  <c r="GL21" i="11" a="1"/>
  <c r="AI21" i="11" a="1"/>
  <c r="FX21" i="11" a="1"/>
  <c r="EW11" i="11" a="1"/>
  <c r="BG11" i="11" a="1"/>
  <c r="BG2" i="11" a="1"/>
  <c r="CX21" i="11" a="1"/>
  <c r="BB21" i="11" a="1"/>
  <c r="CT11" i="11" a="1"/>
  <c r="FG11" i="11" a="1"/>
  <c r="EY21" i="11" a="1"/>
  <c r="DT2" i="11" a="1"/>
  <c r="EB2" i="11" a="1"/>
  <c r="FL11" i="11" a="1"/>
  <c r="AM2" i="11" a="1"/>
  <c r="M2" i="11" a="1"/>
  <c r="AD21" i="11" a="1"/>
  <c r="EV11" i="11" a="1"/>
  <c r="DX21" i="11" a="1"/>
  <c r="BP2" i="11" a="1"/>
  <c r="BB2" i="11" a="1"/>
  <c r="AU11" i="11" a="1"/>
  <c r="H21" i="11" a="1"/>
  <c r="FP11" i="11" a="1"/>
  <c r="CR11" i="11" a="1"/>
  <c r="CU21" i="11" a="1"/>
  <c r="GO21" i="11" a="1"/>
  <c r="AD2" i="11" a="1"/>
  <c r="AF21" i="11" a="1"/>
  <c r="Z21" i="11" a="1"/>
  <c r="EL11" i="11" a="1"/>
  <c r="BM2" i="11" a="1"/>
  <c r="ET2" i="11" a="1"/>
  <c r="CS21" i="11" a="1"/>
  <c r="EW21" i="11" a="1"/>
  <c r="AO11" i="11" a="1"/>
  <c r="CN21" i="11" a="1"/>
  <c r="BF2" i="11" a="1"/>
  <c r="DJ2" i="11" a="1"/>
  <c r="AX11" i="11" a="1"/>
  <c r="BA2" i="11" a="1"/>
  <c r="GH21" i="11" a="1"/>
  <c r="K11" i="11" a="1"/>
  <c r="CG21" i="11" a="1"/>
  <c r="BA11" i="11" a="1"/>
  <c r="AL2" i="11" a="1"/>
  <c r="DR11" i="11" a="1"/>
  <c r="CM21" i="11" a="1"/>
  <c r="FB21" i="11" a="1"/>
  <c r="DZ21" i="11" a="1"/>
  <c r="AN11" i="11" a="1"/>
  <c r="BC2" i="11" a="1"/>
  <c r="K2" i="11" a="1"/>
  <c r="EX21" i="11" a="1"/>
  <c r="CP11" i="11" a="1"/>
  <c r="AK2" i="11" a="1"/>
  <c r="CH11" i="11" a="1"/>
  <c r="X11" i="11" a="1"/>
  <c r="DN11" i="11" a="1"/>
  <c r="AE21" i="11" a="1"/>
  <c r="FE21" i="11" a="1"/>
  <c r="AI11" i="11" a="1"/>
  <c r="BQ21" i="11" a="1"/>
  <c r="K21" i="11" a="1"/>
  <c r="CT21" i="11" a="1"/>
  <c r="BS11" i="11" a="1"/>
  <c r="AQ2" i="11" a="1"/>
  <c r="DS2" i="11" a="1"/>
  <c r="EH21" i="11" a="1"/>
  <c r="AX2" i="11" a="1"/>
  <c r="CQ21" i="11" a="1"/>
  <c r="AB11" i="11" a="1"/>
  <c r="CW11" i="11" a="1"/>
  <c r="CC2" i="11" a="1"/>
  <c r="DP2" i="11" a="1"/>
  <c r="FW11" i="11" a="1"/>
  <c r="FM11" i="11" a="1"/>
  <c r="FU11" i="11" a="1"/>
  <c r="FK11" i="11" a="1"/>
  <c r="FY21" i="11" a="1"/>
  <c r="DC21" i="11" a="1"/>
  <c r="EB21" i="11" a="1"/>
  <c r="GU21" i="11" a="1"/>
  <c r="AF11" i="11" a="1"/>
  <c r="Y21" i="11" a="1"/>
  <c r="F2" i="11" a="1"/>
  <c r="FL21" i="11" a="1"/>
  <c r="FR11" i="11" a="1"/>
  <c r="CR2" i="11" a="1"/>
  <c r="AC2" i="11" a="1"/>
  <c r="BI11" i="11" a="1"/>
  <c r="AK11" i="11" a="1"/>
  <c r="EU21" i="11" a="1"/>
  <c r="CA2" i="11" a="1"/>
  <c r="DQ21" i="11" a="1"/>
  <c r="EQ2" i="11" a="1"/>
  <c r="EP2" i="11" a="1"/>
  <c r="BO21" i="11" a="1"/>
  <c r="EG21" i="11" a="1"/>
  <c r="FC21" i="11" a="1"/>
  <c r="GT11" i="11" a="1"/>
  <c r="AS2" i="11" a="1"/>
  <c r="F21" i="11" a="1"/>
  <c r="G11" i="11" a="1"/>
  <c r="CT2" i="11" a="1"/>
  <c r="DW2" i="11" a="1"/>
  <c r="N11" i="11" a="1"/>
  <c r="GR11" i="11" a="1"/>
  <c r="BI2" i="11" a="1"/>
  <c r="AU21" i="11" a="1"/>
  <c r="FR21" i="11" a="1"/>
  <c r="BS21" i="11" a="1"/>
  <c r="GN21" i="11" a="1"/>
  <c r="EG2" i="11" a="1"/>
  <c r="GO11" i="11" a="1"/>
  <c r="CZ21" i="11" a="1"/>
  <c r="BC21" i="11" a="1"/>
  <c r="EK11" i="11" a="1"/>
  <c r="BR21" i="11" a="1"/>
  <c r="I11" i="11" a="1"/>
  <c r="DU21" i="11" a="1"/>
  <c r="C2" i="11" a="1"/>
  <c r="GQ11" i="11" a="1"/>
  <c r="CK2" i="11" a="1"/>
  <c r="EH11" i="11" a="1"/>
  <c r="GR21" i="11" a="1"/>
  <c r="FD21" i="11" a="1"/>
  <c r="BL2" i="11" a="1"/>
  <c r="BN21" i="11" a="1"/>
  <c r="AB2" i="11" a="1"/>
  <c r="AG21" i="11" a="1"/>
  <c r="AJ21" i="11" a="1"/>
  <c r="EI11" i="11" a="1"/>
  <c r="BX21" i="11" a="1"/>
  <c r="BD21" i="11" a="1"/>
  <c r="GJ11" i="11" a="1"/>
  <c r="CC21" i="11" a="1"/>
  <c r="BU11" i="11" a="1"/>
  <c r="CO11" i="11" a="1"/>
  <c r="AV21" i="11" a="1"/>
  <c r="T2" i="11" a="1"/>
  <c r="AO21" i="11" a="1"/>
  <c r="GG21" i="11" a="1"/>
  <c r="AG2" i="11" a="1"/>
  <c r="DF21" i="11" a="1"/>
  <c r="BG21" i="11" a="1"/>
  <c r="AH2" i="11" a="1"/>
  <c r="W11" i="11" a="1"/>
  <c r="EC11" i="11" a="1"/>
  <c r="B21" i="11" a="1"/>
  <c r="CX11" i="11" a="1"/>
  <c r="AW11" i="11" a="1"/>
  <c r="GI11" i="11" a="1"/>
  <c r="GB11" i="11" a="1"/>
  <c r="FV11" i="11" a="1"/>
  <c r="E11" i="11" a="1"/>
  <c r="O21" i="11" a="1"/>
  <c r="BM11" i="11" a="1"/>
  <c r="BV11" i="11" a="1"/>
  <c r="EH2" i="11" a="1"/>
  <c r="P2" i="11" a="1"/>
  <c r="ET11" i="11" a="1"/>
  <c r="BJ2" i="11" a="1"/>
  <c r="BV21" i="11" a="1"/>
  <c r="CN11" i="11" a="1"/>
  <c r="BP21" i="11" a="1"/>
  <c r="V21" i="11" a="1"/>
  <c r="CL21" i="11" a="1"/>
  <c r="BQ11" i="11" a="1"/>
  <c r="CA11" i="11" a="1"/>
  <c r="AZ2" i="11" a="1"/>
  <c r="AU2" i="11" a="1"/>
  <c r="AJ11" i="11" a="1"/>
  <c r="DW11" i="11" a="1"/>
  <c r="EO2" i="11" a="1"/>
  <c r="DI11" i="11" a="1"/>
  <c r="AE2" i="11" a="1"/>
  <c r="FN21" i="11" a="1"/>
  <c r="BT21" i="11" a="1"/>
  <c r="GF11" i="11" a="1"/>
  <c r="EV21" i="11" a="1"/>
  <c r="FJ11" i="11" a="1"/>
  <c r="FP21" i="11" a="1"/>
  <c r="DH11" i="11" a="1"/>
  <c r="CG2" i="11" a="1"/>
  <c r="FK21" i="11" a="1"/>
  <c r="D21" i="11" a="1"/>
  <c r="R21" i="11" a="1"/>
  <c r="E2" i="11" a="1"/>
  <c r="AQ11" i="11" a="1"/>
  <c r="ER11" i="11" a="1"/>
  <c r="Q11" i="11" a="1"/>
  <c r="FF11" i="11" a="1"/>
  <c r="DC11" i="11" a="1"/>
  <c r="V2" i="11" a="1"/>
  <c r="DV21" i="11" a="1"/>
  <c r="U21" i="11" a="1"/>
  <c r="GS21" i="11" a="1"/>
  <c r="EA21" i="11" a="1"/>
  <c r="EF2" i="11" a="1"/>
  <c r="CY2" i="11" a="1"/>
  <c r="BV2" i="11" a="1"/>
  <c r="B2" i="11" a="1"/>
  <c r="AJ2" i="11" a="1"/>
  <c r="CI11" i="11" a="1"/>
  <c r="DY21" i="11" a="1"/>
  <c r="BJ21" i="11" a="1"/>
  <c r="AO2" i="11" a="1"/>
  <c r="CJ21" i="11" a="1"/>
  <c r="EC2" i="11" a="1"/>
  <c r="DM11" i="11" a="1"/>
  <c r="R2" i="11" a="1"/>
  <c r="AN2" i="11" a="1"/>
  <c r="EN2" i="11" a="1"/>
  <c r="EK21" i="11" a="1"/>
  <c r="DF11" i="11" a="1"/>
  <c r="BY11" i="11" a="1"/>
  <c r="GI21" i="11" a="1"/>
  <c r="GK11" i="11" a="1"/>
  <c r="AD11" i="11" a="1"/>
  <c r="CG11" i="11" a="1"/>
  <c r="EP21" i="11" a="1"/>
  <c r="GB21" i="11" a="1"/>
  <c r="BR2" i="11" a="1"/>
  <c r="FE11" i="11" a="1"/>
  <c r="AM21" i="11" a="1"/>
  <c r="EG11" i="11" a="1"/>
  <c r="Z11" i="11" a="1"/>
  <c r="BE21" i="11" a="1"/>
  <c r="FQ21" i="11" a="1"/>
  <c r="GP11" i="11" a="1"/>
  <c r="DS21" i="11" a="1"/>
  <c r="EJ21" i="11" a="1"/>
  <c r="DL2" i="11" a="1"/>
  <c r="W2" i="11" a="1"/>
  <c r="DE21" i="11" a="1"/>
  <c r="BJ11" i="11" a="1"/>
  <c r="FD11" i="11" a="1"/>
  <c r="GT21" i="11" a="1"/>
  <c r="X21" i="11" a="1"/>
  <c r="BW2" i="11" a="1"/>
  <c r="ER21" i="11" a="1"/>
  <c r="CI21" i="11" a="1"/>
  <c r="DA2" i="11" a="1"/>
  <c r="S11" i="11" a="1"/>
  <c r="ED2" i="11" a="1"/>
  <c r="DB21" i="11" a="1"/>
  <c r="CB21" i="11" a="1"/>
  <c r="EQ21" i="11" a="1"/>
  <c r="CE2" i="11" a="1"/>
  <c r="DC2" i="11" a="1"/>
  <c r="EO21" i="11" a="1"/>
  <c r="EA2" i="11" a="1"/>
  <c r="ES2" i="11" a="1"/>
  <c r="CE11" i="11" a="1"/>
  <c r="AR11" i="11" a="1"/>
  <c r="Y11" i="11" a="1"/>
  <c r="GS11" i="11" a="1"/>
  <c r="DN2" i="11" a="1"/>
  <c r="Q2" i="11" a="1"/>
  <c r="EM11" i="11" a="1"/>
  <c r="CD2" i="11" a="1"/>
  <c r="CC11" i="11" a="1"/>
  <c r="BH2" i="11" a="1"/>
  <c r="AQ21" i="11" a="1"/>
  <c r="AH11" i="11" a="1"/>
  <c r="AL21" i="11" a="1"/>
  <c r="AF2" i="11" a="1"/>
  <c r="GC11" i="11" a="1"/>
  <c r="BF11" i="11" a="1"/>
  <c r="AX21" i="11" a="1"/>
  <c r="CQ11" i="11" a="1"/>
  <c r="DF2" i="11" a="1"/>
  <c r="EA11" i="11" a="1"/>
  <c r="ES21" i="11" a="1"/>
  <c r="FT11" i="11" a="1"/>
  <c r="GG11" i="11" a="1"/>
  <c r="CV2" i="11" a="1"/>
  <c r="CH2" i="11" a="1"/>
  <c r="DV11" i="11" a="1"/>
  <c r="FY11" i="11" a="1"/>
  <c r="BK11" i="11" a="1"/>
  <c r="DM2" i="11" a="1"/>
  <c r="BT11" i="11" a="1"/>
  <c r="Z2" i="11" a="1"/>
  <c r="DI21" i="11" a="1"/>
  <c r="GD21" i="11" a="1"/>
  <c r="DG11" i="11" a="1"/>
  <c r="EK2" i="11" a="1"/>
  <c r="FH21" i="11" a="1"/>
  <c r="CS2" i="11" a="1"/>
  <c r="CP21" i="11" a="1"/>
  <c r="P21" i="11" a="1"/>
  <c r="CZ11" i="11" a="1"/>
  <c r="GH11" i="11" a="1"/>
  <c r="CR21" i="11" a="1"/>
  <c r="AG11" i="11" a="1"/>
  <c r="CE21" i="11" a="1"/>
  <c r="AR2" i="11" a="1"/>
  <c r="GE11" i="11" a="1"/>
  <c r="FZ21" i="11" a="1"/>
  <c r="DJ11" i="11" a="1"/>
  <c r="BZ21" i="11" a="1"/>
  <c r="FO21" i="11" a="1"/>
  <c r="G21" i="11" a="1"/>
  <c r="ET21" i="11" a="1"/>
  <c r="EC21" i="11" a="1"/>
  <c r="DH21" i="11" a="1"/>
  <c r="BT2" i="11" a="1"/>
  <c r="FQ11" i="11" a="1"/>
  <c r="DO2" i="11" a="1"/>
  <c r="DR21" i="11" a="1"/>
  <c r="EI21" i="11" a="1"/>
  <c r="CL11" i="11" a="1"/>
  <c r="BC11" i="11" a="1"/>
  <c r="BP11" i="11" a="1"/>
  <c r="FF21" i="11" a="1"/>
  <c r="DG2" i="11" a="1"/>
  <c r="EQ11" i="11" a="1"/>
  <c r="AA11" i="11" a="1"/>
  <c r="BD2" i="11" a="1"/>
  <c r="EJ2" i="11" a="1"/>
  <c r="BH11" i="11" a="1"/>
  <c r="DO21" i="11" a="1"/>
  <c r="GK21" i="11" a="1"/>
  <c r="CM11" i="11" a="1"/>
  <c r="EJ11" i="11" a="1"/>
  <c r="GM11" i="11" a="1"/>
  <c r="GL11" i="11" a="1"/>
  <c r="CK21" i="11" a="1"/>
  <c r="FM21" i="11" a="1"/>
  <c r="ER2" i="11" a="1"/>
  <c r="BM21" i="11" a="1"/>
  <c r="FA11" i="11" a="1"/>
  <c r="DW21" i="11" a="1"/>
  <c r="DP11" i="11" a="1"/>
  <c r="CO21" i="11" a="1"/>
  <c r="CD11" i="11" a="1"/>
  <c r="DO11" i="11" a="1"/>
  <c r="EN21" i="11" a="1"/>
  <c r="AT11" i="11" a="1"/>
  <c r="GM21" i="11" a="1"/>
  <c r="DT21" i="11" a="1"/>
  <c r="AI2" i="11" a="1"/>
  <c r="DZ11" i="11" a="1"/>
  <c r="DX11" i="11" a="1"/>
  <c r="DH2" i="11" a="1"/>
  <c r="C21" i="11" a="1"/>
  <c r="B11" i="11" a="1"/>
  <c r="BN2" i="11" a="1"/>
  <c r="GD11" i="11" a="1"/>
  <c r="J21" i="11" a="1"/>
  <c r="CS11" i="11" a="1"/>
  <c r="EP11" i="11" a="1"/>
  <c r="CZ2" i="11" a="1"/>
  <c r="DE11" i="11" a="1"/>
  <c r="CW2" i="11" a="1"/>
  <c r="BU2" i="11" a="1"/>
  <c r="BI21" i="11" a="1"/>
  <c r="FZ11" i="11" a="1"/>
  <c r="EZ11" i="11" a="1"/>
  <c r="BE2" i="11" a="1"/>
  <c r="CU11" i="11" a="1"/>
  <c r="AT2" i="11" a="1"/>
  <c r="DM21" i="11" a="1"/>
  <c r="BW21" i="11" a="1"/>
  <c r="BO2" i="11" a="1"/>
  <c r="GF21" i="11" a="1"/>
  <c r="AV2" i="11" a="1"/>
  <c r="FI21" i="11" a="1"/>
  <c r="DD11" i="11" a="1"/>
  <c r="DL11" i="11" a="1"/>
  <c r="DY2" i="11" a="1"/>
  <c r="AC11" i="11" a="1"/>
  <c r="CH21" i="11" a="1"/>
  <c r="AY21" i="11" a="1"/>
  <c r="DU11" i="11" a="1"/>
  <c r="DP21" i="11" a="1"/>
  <c r="GE21" i="11" a="1"/>
  <c r="L2" i="11" a="1"/>
  <c r="CN2" i="11" a="1"/>
  <c r="S2" i="11" a="1"/>
  <c r="CX2" i="11" a="1"/>
  <c r="AP21" i="11" a="1"/>
  <c r="X2" i="11" a="1"/>
  <c r="W21" i="11" a="1"/>
  <c r="FN11" i="11" a="1"/>
  <c r="AP2" i="11" a="1"/>
  <c r="CP2" i="11" a="1"/>
  <c r="DD2" i="11" a="1"/>
  <c r="EN11" i="11" a="1"/>
  <c r="DV2" i="11" a="1"/>
  <c r="BB11" i="11" a="1"/>
  <c r="CM2" i="11" a="1"/>
  <c r="Y2" i="11" a="1"/>
  <c r="BD11" i="11" a="1"/>
  <c r="EL2" i="11" a="1"/>
  <c r="I21" i="11" a="1"/>
  <c r="AS11" i="11" a="1"/>
  <c r="AM11" i="11" a="1"/>
  <c r="EO11" i="11" a="1"/>
  <c r="FW21" i="11" a="1"/>
  <c r="S21" i="11" a="1"/>
  <c r="AH21" i="11" a="1"/>
  <c r="AZ11" i="11" a="1"/>
  <c r="CL2" i="11" a="1"/>
  <c r="CJ2" i="11" a="1"/>
  <c r="GP21" i="11" a="1"/>
  <c r="GA21" i="11" a="1"/>
  <c r="BW11" i="11" a="1"/>
  <c r="N2" i="11" a="1"/>
  <c r="T11" i="11" a="1"/>
  <c r="DD21" i="11" a="1"/>
  <c r="J2" i="11" a="1"/>
  <c r="I2" i="11" a="1"/>
  <c r="EY11" i="11" a="1"/>
  <c r="AA2" i="11" a="1"/>
  <c r="BL11" i="11" a="1"/>
  <c r="DB11" i="11" a="1"/>
  <c r="AW2" i="11" a="1"/>
  <c r="CY21" i="11" a="1"/>
  <c r="BK2" i="11" a="1"/>
  <c r="DI2" i="11" a="1"/>
  <c r="BZ2" i="11" a="1"/>
  <c r="GC21" i="11" a="1"/>
  <c r="BZ11" i="11" a="1"/>
  <c r="AY11" i="11" a="1"/>
  <c r="DQ11" i="11" a="1"/>
  <c r="BA21" i="11" a="1"/>
  <c r="AK21" i="11" a="1"/>
  <c r="CF2" i="11" a="1"/>
  <c r="BS2" i="11" a="1"/>
  <c r="FU21" i="11" a="1"/>
  <c r="EE21" i="11" a="1"/>
  <c r="DJ21" i="11" a="1"/>
  <c r="FO11" i="11" a="1"/>
  <c r="DA11" i="11" a="1"/>
  <c r="FI11" i="11" a="1"/>
  <c r="CV11" i="11" a="1"/>
  <c r="FT21" i="11" a="1"/>
  <c r="EM21" i="11" a="1"/>
  <c r="EX11" i="11" a="1"/>
  <c r="FS11" i="11" a="1"/>
  <c r="CQ2" i="11" a="1"/>
  <c r="DT11" i="11" a="1"/>
  <c r="DB2" i="11" a="1"/>
  <c r="AW21" i="11" a="1"/>
  <c r="DK11" i="11" a="1"/>
  <c r="DX2" i="11" a="1"/>
  <c r="BY2" i="11" a="1"/>
  <c r="DL21" i="11" a="1"/>
  <c r="G2" i="11" a="1"/>
  <c r="CK11" i="11" a="1"/>
  <c r="DE2" i="11" a="1"/>
  <c r="FV21" i="11" a="1"/>
  <c r="BH21" i="11" a="1"/>
  <c r="FG21" i="11" a="1"/>
  <c r="ES11" i="11" a="1"/>
  <c r="EE2" i="11" a="1"/>
  <c r="AA21" i="11" a="1"/>
  <c r="BU21" i="11" a="1"/>
  <c r="BO11" i="11" a="1"/>
  <c r="GQ21" i="11" a="1"/>
  <c r="O2" i="11" a="1"/>
  <c r="EU2" i="11" a="1"/>
  <c r="O11" i="11" a="1"/>
  <c r="F11" i="11" a="1"/>
  <c r="BY21" i="11" a="1"/>
  <c r="EE11" i="11" a="1"/>
  <c r="FJ21" i="11" a="1"/>
  <c r="EB11" i="11" a="1"/>
  <c r="CW21" i="11" a="1"/>
  <c r="GA11" i="11" a="1"/>
  <c r="AC21" i="11" a="1"/>
  <c r="CB2" i="11" a="1"/>
  <c r="Q21" i="11" a="1"/>
  <c r="T21" i="11" a="1"/>
  <c r="FX11" i="11" a="1"/>
  <c r="BK21" i="11" a="1"/>
  <c r="BX11" i="11" a="1"/>
  <c r="FB11" i="11" a="1"/>
  <c r="DN21" i="11" a="1"/>
  <c r="DS11" i="11" a="1"/>
  <c r="L21" i="11" a="1"/>
  <c r="DQ2" i="11" a="1"/>
  <c r="AE11" i="11" a="1"/>
  <c r="EL21" i="11" a="1"/>
  <c r="FA21" i="11" a="1"/>
  <c r="GJ21" i="11" a="1"/>
  <c r="AR21" i="11" a="1"/>
  <c r="BR11" i="11" a="1"/>
  <c r="CY11" i="11" a="1"/>
  <c r="FC11" i="11" a="1"/>
  <c r="DA21" i="11" a="1"/>
  <c r="CU2" i="11" a="1"/>
  <c r="AY2" i="11" a="1"/>
  <c r="H2" i="11" a="1"/>
  <c r="GN11" i="11" a="1"/>
  <c r="AV11" i="11" a="1"/>
  <c r="CF21" i="11" a="1"/>
  <c r="D2" i="11" a="1"/>
  <c r="DK21" i="11" a="1"/>
  <c r="AP11" i="11" a="1"/>
  <c r="CB11" i="11" a="1"/>
  <c r="BE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<sst xmlns="http://schemas.openxmlformats.org/spreadsheetml/2006/main" count="2353" uniqueCount="1429">
  <si>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</si>
  <si>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</si>
  <si>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</si>
  <si>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</si>
  <si>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</si>
  <si>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</si>
  <si>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</si>
  <si>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</si>
  <si>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</si>
  <si>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</si>
  <si>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</si>
  <si>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</si>
  <si>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</si>
  <si>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</si>
  <si>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</si>
  <si>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</si>
  <si>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</si>
  <si>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</si>
  <si>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</si>
  <si>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</si>
  <si>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</si>
  <si>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</si>
  <si>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</si>
  <si>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</si>
  <si>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</si>
  <si>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</si>
  <si>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</si>
  <si>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</si>
  <si>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</si>
  <si>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</si>
  <si>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</si>
  <si>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</si>
  <si>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</si>
  <si>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</si>
  <si>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</si>
  <si>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</si>
  <si>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</si>
  <si>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</si>
  <si>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</si>
  <si>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</si>
  <si>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</si>
  <si>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</si>
  <si>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</si>
  <si>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</si>
  <si>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</si>
  <si>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</si>
  <si>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</si>
  <si>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</si>
  <si>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</si>
  <si>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</si>
  <si>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</si>
  <si>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</si>
  <si>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</si>
  <si>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</si>
  <si>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</si>
  <si>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</si>
  <si>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</si>
  <si>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</si>
  <si>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</si>
  <si>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</si>
  <si>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</si>
  <si>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</si>
  <si>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</si>
  <si>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</si>
  <si>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</si>
  <si>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</si>
  <si>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</si>
  <si>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</si>
  <si>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</si>
  <si>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</si>
  <si>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</si>
  <si>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</si>
  <si>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</si>
  <si>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</si>
  <si>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</si>
  <si>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</si>
  <si>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</si>
  <si>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</si>
  <si>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</si>
  <si>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</si>
  <si>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</si>
  <si>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</si>
  <si>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</si>
  <si>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</si>
  <si>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</si>
  <si>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</si>
  <si>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</si>
  <si>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</si>
  <si>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</si>
  <si>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</si>
  <si>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</si>
  <si>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</si>
  <si>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</si>
  <si>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</si>
  <si>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</si>
  <si>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</si>
  <si>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</si>
  <si>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</si>
  <si>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</si>
  <si>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</si>
  <si>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</si>
  <si>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</si>
  <si>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</si>
  <si>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</si>
  <si>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</si>
  <si>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</si>
  <si>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</si>
  <si>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</si>
  <si>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</si>
  <si>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</si>
  <si>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</si>
  <si>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</si>
  <si>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</si>
  <si>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</si>
  <si>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</si>
  <si>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</si>
  <si>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</si>
  <si>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</si>
  <si>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</si>
  <si>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</si>
  <si>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</si>
  <si>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</si>
  <si>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</si>
  <si>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</si>
  <si>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</si>
  <si>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</si>
  <si>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</si>
  <si>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</si>
  <si>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</si>
  <si>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</si>
  <si>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</si>
  <si>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</si>
  <si>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</si>
  <si>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</si>
  <si>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</si>
  <si>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</si>
  <si>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</si>
  <si>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</si>
  <si>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</si>
  <si>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</si>
  <si>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</si>
  <si>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</si>
  <si>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</si>
  <si>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</si>
  <si>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</si>
  <si>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</si>
  <si>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</si>
  <si>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</si>
  <si>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</si>
  <si>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</si>
  <si>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</si>
  <si>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</si>
  <si>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</si>
  <si>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</si>
  <si>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</si>
  <si>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</si>
  <si>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</si>
  <si>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</si>
  <si>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</si>
  <si>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</si>
  <si>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</si>
  <si>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</si>
  <si>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</si>
  <si>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</si>
  <si>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</si>
  <si>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</si>
  <si>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</si>
  <si>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</si>
  <si>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</si>
  <si>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</si>
  <si>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</si>
  <si>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</si>
  <si>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</si>
  <si>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</si>
  <si>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</si>
  <si>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</si>
  <si>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</si>
  <si>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</si>
  <si>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</si>
  <si>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</si>
  <si>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</si>
  <si>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</si>
  <si>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</si>
  <si>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</si>
  <si>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</si>
  <si>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</si>
  <si>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</si>
  <si>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</si>
  <si>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</si>
  <si>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</si>
  <si>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</si>
  <si>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</si>
  <si>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</si>
  <si>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</si>
  <si>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</si>
  <si>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</si>
  <si>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</si>
  <si>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</si>
  <si>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</si>
  <si>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</si>
  <si>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</si>
  <si>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</si>
  <si>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</si>
  <si>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</si>
  <si>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</si>
  <si>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</si>
  <si>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</si>
  <si>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</si>
  <si>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</si>
  <si>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</si>
  <si>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</si>
  <si>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</si>
  <si>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</si>
  <si>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</si>
  <si>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</si>
  <si>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</si>
  <si>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</si>
  <si>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</si>
  <si>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</si>
  <si>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</si>
  <si>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</si>
  <si>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</si>
  <si>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</si>
  <si>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</si>
  <si>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</si>
  <si>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</si>
  <si>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</si>
  <si>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</si>
  <si>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</si>
  <si>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</si>
  <si>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</si>
  <si>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</si>
  <si>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</si>
  <si>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</si>
  <si>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</si>
  <si>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</si>
  <si>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</si>
  <si>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</si>
  <si>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</si>
  <si>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</si>
  <si>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</si>
  <si>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</si>
  <si>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</si>
  <si>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</si>
  <si>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</si>
  <si>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</si>
  <si>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</si>
  <si>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</si>
  <si>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</si>
  <si>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</si>
  <si>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</si>
  <si>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</si>
  <si>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</si>
  <si>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</si>
  <si>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</si>
  <si>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</si>
  <si>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</si>
  <si>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</si>
  <si>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</si>
  <si>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</si>
  <si>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</si>
  <si>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</si>
  <si>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</si>
  <si>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</si>
  <si>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</si>
  <si>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</si>
  <si>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</si>
  <si>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</si>
  <si>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</si>
  <si>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</si>
  <si>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</si>
  <si>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</si>
  <si>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</si>
  <si>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</si>
  <si>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</si>
  <si>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</si>
  <si>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</si>
  <si>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</si>
  <si>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</si>
  <si>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</si>
  <si>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</si>
  <si>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</si>
  <si>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</si>
  <si>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</si>
  <si>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</si>
  <si>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</si>
  <si>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</si>
  <si>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</si>
  <si>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</si>
  <si>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</si>
  <si>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</si>
  <si>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</si>
  <si>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</si>
  <si>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</si>
  <si>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</si>
  <si>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</si>
  <si>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</si>
  <si>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</si>
  <si>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</si>
  <si>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</si>
  <si>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</si>
  <si>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</si>
  <si>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</si>
  <si>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</si>
  <si>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</si>
  <si>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</si>
  <si>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</si>
  <si>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</si>
  <si>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</si>
  <si>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</si>
  <si>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</si>
  <si>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</si>
  <si>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</si>
  <si>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</si>
  <si>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</si>
  <si>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</si>
  <si>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</si>
  <si>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</si>
  <si>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</si>
  <si>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</si>
  <si>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</si>
  <si>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</si>
  <si>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</si>
  <si>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</si>
  <si>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</si>
  <si>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</si>
  <si>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</si>
  <si>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</si>
  <si>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</si>
  <si>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</si>
  <si>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</si>
  <si>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</si>
  <si>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</si>
  <si>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</si>
  <si>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</si>
  <si>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</si>
  <si>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</si>
  <si>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</si>
  <si>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</si>
  <si>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</si>
  <si>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</si>
  <si>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</si>
  <si>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</si>
  <si>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</si>
  <si>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</si>
  <si>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</si>
  <si>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</si>
  <si>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</si>
  <si>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</si>
  <si>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</si>
  <si>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</si>
  <si>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</si>
  <si>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</si>
  <si>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</si>
  <si>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</si>
  <si>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</si>
  <si>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</si>
  <si>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</si>
  <si>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</si>
  <si>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</si>
  <si>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</si>
  <si>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</si>
  <si>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</si>
  <si>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</si>
  <si>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</si>
  <si>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</si>
  <si>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</si>
  <si>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</si>
  <si>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</si>
  <si>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</si>
  <si>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</si>
  <si>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</si>
  <si>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</si>
  <si>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</si>
  <si>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</si>
  <si>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</si>
  <si>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</si>
  <si>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</si>
  <si>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</si>
  <si>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</si>
  <si>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</si>
  <si>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</si>
  <si>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</si>
  <si>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</si>
  <si>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</si>
  <si>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</si>
  <si>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</si>
  <si>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</si>
  <si>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</si>
  <si>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</si>
  <si>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</si>
  <si>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</si>
  <si>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</si>
  <si>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</si>
  <si>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</si>
  <si>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</si>
  <si>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</si>
  <si>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</si>
  <si>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</si>
  <si>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</si>
  <si>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</si>
  <si>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</si>
  <si>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</si>
  <si>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</si>
  <si>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</si>
  <si>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</si>
  <si>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</si>
  <si>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</si>
  <si>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</si>
  <si>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</si>
  <si>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</si>
  <si>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</si>
  <si>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</si>
  <si>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</si>
  <si>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</si>
  <si>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</si>
  <si>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</si>
  <si>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</si>
  <si>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</si>
  <si>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</si>
  <si>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</si>
  <si>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</si>
  <si>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</si>
  <si>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</si>
  <si>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</si>
  <si>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</si>
  <si>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</si>
  <si>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</si>
  <si>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</si>
  <si>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</si>
  <si>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</si>
  <si>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</si>
  <si>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</si>
  <si>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</si>
  <si>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</si>
  <si>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</si>
  <si>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</si>
  <si>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</si>
  <si>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</si>
  <si>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</si>
  <si>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</si>
  <si>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</si>
  <si>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</si>
  <si>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</si>
  <si>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</si>
  <si>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</si>
  <si>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</si>
  <si>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</si>
  <si>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</si>
  <si>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</si>
  <si>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</si>
  <si>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</si>
  <si>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</si>
  <si>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</si>
  <si>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</si>
  <si>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</si>
  <si>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</si>
  <si>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</si>
  <si>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</si>
  <si>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</si>
  <si>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</si>
  <si>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</si>
  <si>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</si>
  <si>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</si>
  <si>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</si>
  <si>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</si>
  <si>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</si>
  <si>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</si>
  <si>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</si>
  <si>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</si>
  <si>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</si>
  <si>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</si>
  <si>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</si>
  <si>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</si>
  <si>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</si>
  <si>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</si>
  <si>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</si>
  <si>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</si>
  <si>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</si>
  <si>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</si>
  <si>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</si>
  <si>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</si>
  <si>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</si>
  <si>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</si>
  <si>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</si>
  <si>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</si>
  <si>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</si>
  <si>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</si>
  <si>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</si>
  <si>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</si>
  <si>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</si>
  <si>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</si>
  <si>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</si>
  <si>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</si>
  <si>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</si>
  <si>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</si>
  <si>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</si>
  <si>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</si>
  <si>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</si>
  <si>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</si>
  <si>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</si>
  <si>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</si>
  <si>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</si>
  <si>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</si>
  <si>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</si>
  <si>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</si>
  <si>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</si>
  <si>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</si>
  <si>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</si>
  <si>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</si>
  <si>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</si>
  <si>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</si>
  <si>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</si>
  <si>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</si>
  <si>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</si>
  <si>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</si>
  <si>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</si>
  <si>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</si>
  <si>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</si>
  <si>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</si>
  <si>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</si>
  <si>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</si>
  <si>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</si>
  <si>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</si>
  <si>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</si>
  <si>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</si>
  <si>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</si>
  <si>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</si>
  <si>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</si>
  <si>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</si>
  <si>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</si>
  <si>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</si>
  <si>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</si>
  <si>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</si>
  <si>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</si>
  <si>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</si>
  <si>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</si>
  <si>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</si>
  <si>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</si>
  <si>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</si>
  <si>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</si>
  <si>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</si>
  <si>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</si>
  <si>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</si>
  <si>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</si>
  <si>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</si>
  <si>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</si>
  <si>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</si>
  <si>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</si>
  <si>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</si>
  <si>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</si>
  <si>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</si>
  <si>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</si>
  <si>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</si>
  <si>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</si>
  <si>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</si>
  <si>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</si>
  <si>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</si>
  <si>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</si>
  <si>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</si>
  <si>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</si>
  <si>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</si>
  <si>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</si>
  <si>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</si>
  <si>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</si>
  <si>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</si>
  <si>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</si>
  <si>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</si>
  <si>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</si>
  <si>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</si>
  <si>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</si>
  <si>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</si>
  <si>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</si>
  <si>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</si>
  <si>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</si>
  <si>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</si>
  <si>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</si>
  <si>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</si>
  <si>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</si>
  <si>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</si>
  <si>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</si>
  <si>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</si>
  <si>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</si>
  <si>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</si>
  <si>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</si>
  <si>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</si>
  <si>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</si>
  <si>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</si>
  <si>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</si>
  <si>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</si>
  <si>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</si>
  <si>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</si>
  <si>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</si>
  <si>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</si>
  <si>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</si>
  <si>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</si>
  <si>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</si>
  <si>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</si>
  <si>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</si>
  <si>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</si>
  <si>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</si>
  <si>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</si>
  <si>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</si>
  <si>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</si>
  <si>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</si>
  <si>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</si>
  <si>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</si>
  <si>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</si>
  <si>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</si>
  <si>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</si>
  <si>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</si>
  <si>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</si>
  <si>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</si>
  <si>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</si>
  <si>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</si>
  <si>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</si>
  <si>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</si>
  <si>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</si>
  <si>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</si>
  <si>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</si>
  <si>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</si>
  <si>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</si>
  <si>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</si>
  <si>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</si>
  <si>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</si>
  <si>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</si>
  <si>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</si>
  <si>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</si>
  <si>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</si>
  <si>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</si>
  <si>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</si>
  <si>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</si>
  <si>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</si>
  <si>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</si>
  <si>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</si>
  <si>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</si>
  <si>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</si>
  <si>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</si>
  <si>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</si>
  <si>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</si>
  <si>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</si>
  <si>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</si>
  <si>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</si>
  <si>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</si>
  <si>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</si>
  <si>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</si>
  <si>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</si>
  <si>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</si>
  <si>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</si>
  <si>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</si>
  <si>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</si>
  <si>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</si>
  <si>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</si>
  <si>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</si>
  <si>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</si>
  <si>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</si>
  <si>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</si>
  <si>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</si>
  <si>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</si>
  <si>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</si>
  <si>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</si>
  <si>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</si>
  <si>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</si>
  <si>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</si>
  <si>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</si>
  <si>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</si>
  <si>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</si>
  <si>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</si>
  <si>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</si>
  <si>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</si>
  <si>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</si>
  <si>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</si>
  <si>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</si>
  <si>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</si>
  <si>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</si>
  <si>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</si>
  <si>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</si>
  <si>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</si>
  <si>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</si>
  <si>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</si>
  <si>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</si>
  <si>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</si>
  <si>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</si>
  <si>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</si>
  <si>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</si>
  <si>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</si>
  <si>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</si>
  <si>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</si>
  <si>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</si>
  <si>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</si>
  <si>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</si>
  <si>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</si>
  <si>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</si>
  <si>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</si>
  <si>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</si>
  <si>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</si>
  <si>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</si>
  <si>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</si>
  <si>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</si>
  <si>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</si>
  <si>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</si>
  <si>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</si>
  <si>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</si>
  <si>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</si>
  <si>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</si>
  <si>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</si>
  <si>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</si>
  <si>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</si>
  <si>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</si>
  <si>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</si>
  <si>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</si>
  <si>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</si>
  <si>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</si>
  <si>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</si>
  <si>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</si>
  <si>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</si>
  <si>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</si>
  <si>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</si>
  <si>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</si>
  <si>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</si>
  <si>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</si>
  <si>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</si>
  <si>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</si>
  <si>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</si>
  <si>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</si>
  <si>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</si>
  <si>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</si>
  <si>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</si>
  <si>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</si>
  <si>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</si>
  <si>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</si>
  <si>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</si>
  <si>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</si>
  <si>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</si>
  <si>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</si>
  <si>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</si>
  <si>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</si>
  <si>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</si>
  <si>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</si>
  <si>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</si>
  <si>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</si>
  <si>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</si>
  <si>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</si>
  <si>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</si>
  <si>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</si>
  <si>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</si>
  <si>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</si>
  <si>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</si>
  <si>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</si>
  <si>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</si>
  <si>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</si>
  <si>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</si>
  <si>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</si>
  <si>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</si>
  <si>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</si>
  <si>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</si>
  <si>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</si>
  <si>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</si>
  <si>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</si>
  <si>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</si>
  <si>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</si>
  <si>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</si>
  <si>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</si>
  <si>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</si>
  <si>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</si>
  <si>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</si>
  <si>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</si>
  <si>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</si>
  <si>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</si>
  <si>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</si>
  <si>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</si>
  <si>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</si>
  <si>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</si>
  <si>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</si>
  <si>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</si>
  <si>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</si>
  <si>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</si>
  <si>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</si>
  <si>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</si>
  <si>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</si>
  <si>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</si>
  <si>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</si>
  <si>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</si>
  <si>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</si>
  <si>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</si>
  <si>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</si>
  <si>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</si>
  <si>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</si>
  <si>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</si>
  <si>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</si>
  <si>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</si>
  <si>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</si>
  <si>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</si>
  <si>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</si>
  <si>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</si>
  <si>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</si>
  <si>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</si>
  <si>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</si>
  <si>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</si>
  <si>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</si>
  <si>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</si>
  <si>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</si>
  <si>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</si>
  <si>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</si>
  <si>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</si>
  <si>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</si>
  <si>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</si>
  <si>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</si>
  <si>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</si>
  <si>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</si>
  <si>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</si>
  <si>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</si>
  <si>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</si>
  <si>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</si>
  <si>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</si>
  <si>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</si>
  <si>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</si>
  <si>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</si>
  <si>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</si>
  <si>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</si>
  <si>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</si>
  <si>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</si>
  <si>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</si>
  <si>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</si>
  <si>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</si>
  <si>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</si>
  <si>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</si>
  <si>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</si>
  <si>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</si>
  <si>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</si>
  <si>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</si>
  <si>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</si>
  <si>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</si>
  <si>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</si>
  <si>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</si>
  <si>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</si>
  <si>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</si>
  <si>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</si>
  <si>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</si>
  <si>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</si>
  <si>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</si>
  <si>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</si>
  <si>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</si>
  <si>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</si>
  <si>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</si>
  <si>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</si>
  <si>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</si>
  <si>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</si>
  <si>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</si>
  <si>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</si>
  <si>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</si>
  <si>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</si>
  <si>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</si>
  <si>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</si>
  <si>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</si>
  <si>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</si>
  <si>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</si>
  <si>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</si>
  <si>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</si>
  <si>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</si>
  <si>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</si>
  <si>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</si>
  <si>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</si>
  <si>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</si>
  <si>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</si>
  <si>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</si>
  <si>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</si>
  <si>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</si>
  <si>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</si>
  <si>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</si>
  <si>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</si>
  <si>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</si>
  <si>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</si>
  <si>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</si>
  <si>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</si>
  <si>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</si>
  <si>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</si>
  <si>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</si>
  <si>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</si>
  <si>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</si>
  <si>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</si>
  <si>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</si>
  <si>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</si>
  <si>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</si>
  <si>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</si>
  <si>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</si>
  <si>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</si>
  <si>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</si>
  <si>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</si>
  <si>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</si>
  <si>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</si>
  <si>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</si>
  <si>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</si>
  <si>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</si>
  <si>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</si>
  <si>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</si>
  <si>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</si>
  <si>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</si>
  <si>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</si>
  <si>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</si>
  <si>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</si>
  <si>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</si>
  <si>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</si>
  <si>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</si>
  <si>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</si>
  <si>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</si>
  <si>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</si>
  <si>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</si>
  <si>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</si>
  <si>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</si>
  <si>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</si>
  <si>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</si>
  <si>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</si>
  <si>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</si>
  <si>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</si>
  <si>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</si>
  <si>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</si>
  <si>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</si>
  <si>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</si>
  <si>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</si>
  <si>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</si>
  <si>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</si>
  <si>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</si>
  <si>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</si>
  <si>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</si>
  <si>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</si>
  <si>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</si>
  <si>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</si>
  <si>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</si>
  <si>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</si>
  <si>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</si>
  <si>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</si>
  <si>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</si>
  <si>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</si>
  <si>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</si>
  <si>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</si>
  <si>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</si>
  <si>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</si>
  <si>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</si>
  <si>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</si>
  <si>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</si>
  <si>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</si>
  <si>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</si>
  <si>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</si>
  <si>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</si>
  <si>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</si>
  <si>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</si>
  <si>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</si>
  <si>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</si>
  <si>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</si>
  <si>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</si>
  <si>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</si>
  <si>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</si>
  <si>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</si>
  <si>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</si>
  <si>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</si>
  <si>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</si>
  <si>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</si>
  <si>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</si>
  <si>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</si>
  <si>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</si>
  <si>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</si>
  <si>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</si>
  <si>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</si>
  <si>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</si>
  <si>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</si>
  <si>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</si>
  <si>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</si>
  <si>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</si>
  <si>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</si>
  <si>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</si>
  <si>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</si>
  <si>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</si>
  <si>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</si>
  <si>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</si>
  <si>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</si>
  <si>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</si>
  <si>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</si>
  <si>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</si>
  <si>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</si>
  <si>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</si>
  <si>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</si>
  <si>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</si>
  <si>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</si>
  <si>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</si>
  <si>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</si>
  <si>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</si>
  <si>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</si>
  <si>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</si>
  <si>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</si>
  <si>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</si>
  <si>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</si>
  <si>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</si>
  <si>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</si>
  <si>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</si>
  <si>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</si>
  <si>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</si>
  <si>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</si>
  <si>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</si>
  <si>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</si>
  <si>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</si>
  <si>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</si>
  <si>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</si>
  <si>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</si>
  <si>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</si>
  <si>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</si>
  <si>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</si>
  <si>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</si>
  <si>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</si>
  <si>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</si>
  <si>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</si>
  <si>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</si>
  <si>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</si>
  <si>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</si>
  <si>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</si>
  <si>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</si>
  <si>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</si>
  <si>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</si>
  <si>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</si>
  <si>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</si>
  <si>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</si>
  <si>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</si>
  <si>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</si>
  <si>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</si>
  <si>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</si>
  <si>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</si>
  <si>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</si>
  <si>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</si>
  <si>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</si>
  <si>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</si>
  <si>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</si>
  <si>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</si>
  <si>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</si>
  <si>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</si>
  <si>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</si>
  <si>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</si>
  <si>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</si>
  <si>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</si>
  <si>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</si>
  <si>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</si>
  <si>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</si>
  <si>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</si>
  <si>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</si>
  <si>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</si>
  <si>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</si>
  <si>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</si>
  <si>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</si>
  <si>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</si>
  <si>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</si>
  <si>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</si>
  <si>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</si>
  <si>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</si>
  <si>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</si>
  <si>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</si>
  <si>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</si>
  <si>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</si>
  <si>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</si>
  <si>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</si>
  <si>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</si>
  <si>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</si>
  <si>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</si>
  <si>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</si>
  <si>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</si>
  <si>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</si>
  <si>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</si>
  <si>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</si>
  <si>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</si>
  <si>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</si>
  <si>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</si>
  <si>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</si>
  <si>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</si>
  <si>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</si>
  <si>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</si>
  <si>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</si>
  <si>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</si>
  <si>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</si>
  <si>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</si>
  <si>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</si>
  <si>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</si>
  <si>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</si>
  <si>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</si>
  <si>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</si>
  <si>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</si>
  <si>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</si>
  <si>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</si>
  <si>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</si>
  <si>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</si>
  <si>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</si>
  <si>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</si>
  <si>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</si>
  <si>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</si>
  <si>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</si>
  <si>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</si>
  <si>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</si>
  <si>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</si>
  <si>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</si>
  <si>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</si>
  <si>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</si>
  <si>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</si>
  <si>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</si>
  <si>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</si>
  <si>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</si>
  <si>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</si>
  <si>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</si>
  <si>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</si>
  <si>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</si>
  <si>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</si>
  <si>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</si>
  <si>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</si>
  <si>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</si>
  <si>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</si>
  <si>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</si>
  <si>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</si>
  <si>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</si>
  <si>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</si>
  <si>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</si>
  <si>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</si>
  <si>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</si>
  <si>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</si>
  <si>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</si>
  <si>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</si>
  <si>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</si>
  <si>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</si>
  <si>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</si>
  <si>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</si>
  <si>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</si>
  <si>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</si>
  <si>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</si>
  <si>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</si>
  <si>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</si>
  <si>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</si>
  <si>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</si>
  <si>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</si>
  <si>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</si>
  <si>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</si>
  <si>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</si>
  <si>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</si>
  <si>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</si>
  <si>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</si>
  <si>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</si>
  <si>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</si>
  <si>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</si>
  <si>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</si>
  <si>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</si>
  <si>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</si>
  <si>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</si>
  <si>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</si>
  <si>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</si>
  <si>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</si>
  <si>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</si>
  <si>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</si>
  <si>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</si>
  <si>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</si>
  <si>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</si>
  <si>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</si>
  <si>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</si>
  <si>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</si>
  <si>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</si>
  <si>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</si>
  <si>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</si>
  <si>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</si>
  <si>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</si>
  <si>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</si>
  <si>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</si>
  <si>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</si>
  <si>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</si>
  <si>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</si>
  <si>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</si>
  <si>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</si>
  <si>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</si>
  <si>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</si>
  <si>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</si>
  <si>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</si>
  <si>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</si>
  <si>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</si>
  <si>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</si>
  <si>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</si>
  <si>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</si>
  <si>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</si>
  <si>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</si>
  <si>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</si>
  <si>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</si>
  <si>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</si>
  <si>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</si>
  <si>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</si>
  <si>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</si>
  <si>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</si>
  <si>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</si>
  <si>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</si>
  <si>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</si>
  <si>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</si>
  <si>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</si>
  <si>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</si>
  <si>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</si>
  <si>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</si>
  <si>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</si>
  <si>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</si>
  <si>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</si>
  <si>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</si>
  <si>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</si>
  <si>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</si>
  <si>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</si>
  <si>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</si>
  <si>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</si>
  <si>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</si>
  <si>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</si>
  <si>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</si>
  <si>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</si>
  <si>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</si>
  <si>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</si>
  <si>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</si>
  <si>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</si>
  <si>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</si>
  <si>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</si>
  <si>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</si>
  <si>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</si>
  <si>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</si>
  <si>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</si>
  <si>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</si>
  <si>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</si>
  <si>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</si>
  <si>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</si>
  <si>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</si>
  <si>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</si>
  <si>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</si>
  <si>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</si>
  <si>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</si>
  <si>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</si>
  <si>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</si>
  <si>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</si>
  <si>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</si>
  <si>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</si>
  <si>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</si>
  <si>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</si>
  <si>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</si>
  <si>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</si>
  <si>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</si>
  <si>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</si>
  <si>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</si>
  <si>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</si>
  <si>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</si>
  <si>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</si>
  <si>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</si>
  <si>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</si>
  <si>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</si>
  <si>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</si>
  <si>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</si>
  <si>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</si>
  <si>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</si>
  <si>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</si>
  <si>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</si>
  <si>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</si>
  <si>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</si>
  <si>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</si>
  <si>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</si>
  <si>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</si>
  <si>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</si>
  <si>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</si>
  <si>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</si>
  <si>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</si>
  <si>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</si>
  <si>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</si>
  <si>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</si>
  <si>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</si>
  <si>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</si>
  <si>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</si>
  <si>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</si>
  <si>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</si>
  <si>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</si>
  <si>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</si>
  <si>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</si>
  <si>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</si>
  <si>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</si>
  <si>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</si>
  <si>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</si>
  <si>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</si>
  <si>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</si>
  <si>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</si>
  <si>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</si>
  <si>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</si>
  <si>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</si>
  <si>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</si>
  <si>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</si>
  <si>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</si>
  <si>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</si>
  <si>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</si>
  <si>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</si>
  <si>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</si>
  <si>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</si>
  <si>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</si>
  <si>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</si>
  <si>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</si>
  <si>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</si>
  <si>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</si>
  <si>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</si>
  <si>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</si>
  <si>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</si>
  <si>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</si>
  <si>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</si>
  <si>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</si>
  <si>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</si>
  <si>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</si>
  <si>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</si>
  <si>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</si>
  <si>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</si>
  <si>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</si>
  <si>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</si>
  <si>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</si>
  <si>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</si>
  <si>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</si>
  <si>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</si>
  <si>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</si>
  <si>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</si>
  <si>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</si>
  <si>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</si>
  <si>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</si>
  <si>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</si>
  <si>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</si>
  <si>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</si>
  <si>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</si>
  <si>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</si>
  <si>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</si>
  <si>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</si>
  <si>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</si>
  <si>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</si>
  <si>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</si>
  <si>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</si>
  <si>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</si>
  <si>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</si>
  <si>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</si>
  <si>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</si>
  <si>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</si>
  <si>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</si>
  <si>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</si>
  <si>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</si>
  <si>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</si>
  <si>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</si>
  <si>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</si>
  <si>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</si>
  <si>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</si>
  <si>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</si>
  <si>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</si>
  <si>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</si>
  <si>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</si>
  <si>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</si>
  <si>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</si>
  <si>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</si>
  <si>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</si>
  <si>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</si>
  <si>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</si>
  <si>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</si>
  <si>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</si>
  <si>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</si>
  <si>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</si>
  <si>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</si>
  <si>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</si>
  <si>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</si>
  <si>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</si>
  <si>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</si>
  <si>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</si>
  <si>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</si>
  <si>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</si>
  <si>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</si>
  <si>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</si>
  <si>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</si>
  <si>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</si>
  <si>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</si>
  <si>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</si>
  <si>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</si>
  <si>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</si>
  <si>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</si>
  <si>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</si>
  <si>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</si>
  <si>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</si>
  <si>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</si>
  <si>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</si>
  <si>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</si>
  <si>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</si>
  <si>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</si>
  <si>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</si>
  <si>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</si>
  <si>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</si>
  <si>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</si>
  <si>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</si>
  <si>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</si>
  <si>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</si>
  <si>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</si>
  <si>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</si>
  <si>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</si>
  <si>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</si>
  <si>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</si>
  <si>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</si>
  <si>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</si>
  <si>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</si>
  <si>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</si>
  <si>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</si>
  <si>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</si>
  <si>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</si>
  <si>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</si>
  <si>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</si>
  <si>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</si>
  <si>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</si>
  <si>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</si>
  <si>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</si>
  <si>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</si>
  <si>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</si>
  <si>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</si>
  <si>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</si>
  <si>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</si>
  <si>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</si>
  <si>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</si>
  <si>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</si>
  <si>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</si>
  <si>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</si>
  <si>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</si>
  <si>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</si>
  <si>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</si>
  <si>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</si>
  <si>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</si>
  <si>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</si>
  <si>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</si>
  <si>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</si>
  <si>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</si>
  <si>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</si>
  <si>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</si>
  <si>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</si>
  <si>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Bloom Rd</t>
  </si>
  <si>
    <t>Northeast</t>
  </si>
  <si>
    <t>See Attached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</si>
</sst>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topLeftCell="A55" zoomScale="80" zoomScaleNormal="80" workbookViewId="0">
      <selection activeCell="D71" sqref="D71:D7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47" t="s">
        <v>138</v>
      </c>
      <c r="C1" s="247"/>
    </row>
    <row r="2" spans="2:31" ht="19.5" thickBot="1" x14ac:dyDescent="0.35">
      <c r="B2" s="8"/>
    </row>
    <row r="3" spans="2:31" ht="33" x14ac:dyDescent="0.25">
      <c r="B3" s="105" t="s">
        <v>158</v>
      </c>
      <c r="C3" s="248" t="s">
        <v>148</v>
      </c>
      <c r="D3" s="249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250">
        <v>45016</v>
      </c>
      <c r="D4" s="25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60" t="s">
        <v>104</v>
      </c>
      <c r="C6" s="261"/>
      <c r="D6" s="261"/>
      <c r="E6" s="261"/>
      <c r="F6" s="262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252" t="s">
        <v>19</v>
      </c>
      <c r="C7" s="253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54" t="s">
        <v>36</v>
      </c>
      <c r="C8" s="255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56"/>
      <c r="C9" s="257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58"/>
      <c r="C10" s="259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54" t="s">
        <v>37</v>
      </c>
      <c r="C11" s="255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56"/>
      <c r="C12" s="257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58"/>
      <c r="C13" s="259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54" t="s">
        <v>38</v>
      </c>
      <c r="C14" s="255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56"/>
      <c r="C15" s="257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58"/>
      <c r="C16" s="259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54" t="s">
        <v>24</v>
      </c>
      <c r="C17" s="255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56"/>
      <c r="C18" s="257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58"/>
      <c r="C19" s="259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60" t="s">
        <v>142</v>
      </c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94" t="s">
        <v>95</v>
      </c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6"/>
      <c r="AE22"/>
    </row>
    <row r="23" spans="2:31" ht="15.75" thickBot="1" x14ac:dyDescent="0.3">
      <c r="B23" s="300" t="s">
        <v>96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2"/>
      <c r="AE23"/>
    </row>
    <row r="24" spans="2:31" s="147" customFormat="1" ht="33" customHeight="1" thickBot="1" x14ac:dyDescent="0.3">
      <c r="B24" s="282" t="s">
        <v>3</v>
      </c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4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63" t="s">
        <v>97</v>
      </c>
      <c r="C25" s="264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11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28.64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71" t="s">
        <v>132</v>
      </c>
      <c r="C29" s="78" t="s">
        <v>21</v>
      </c>
      <c r="D29" s="162">
        <v>24.411999999999999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72"/>
      <c r="C30" s="78" t="s">
        <v>23</v>
      </c>
      <c r="D30" s="162">
        <v>5.6449999999999996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72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3"/>
      <c r="C32" s="78" t="s">
        <v>100</v>
      </c>
      <c r="D32" s="162">
        <v>30.94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71" t="s">
        <v>129</v>
      </c>
      <c r="C33" s="78" t="s">
        <v>21</v>
      </c>
      <c r="D33" s="162">
        <v>24.411999999999999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72"/>
      <c r="C34" s="78" t="s">
        <v>23</v>
      </c>
      <c r="D34" s="162">
        <v>5.6449999999999996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72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3"/>
      <c r="C36" s="78" t="s">
        <v>100</v>
      </c>
      <c r="D36" s="162">
        <v>30.94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76" t="s">
        <v>102</v>
      </c>
      <c r="C37" s="97" t="s">
        <v>21</v>
      </c>
      <c r="D37" s="208">
        <v>265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76"/>
      <c r="C38" s="78" t="s">
        <v>23</v>
      </c>
      <c r="D38" s="208">
        <v>53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3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69" t="s">
        <v>103</v>
      </c>
      <c r="C40" s="270"/>
      <c r="D40" s="181" t="s">
        <v>1427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65" t="s">
        <v>136</v>
      </c>
      <c r="C41" s="266"/>
      <c r="D41" s="181">
        <v>49707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>
        <v>2600700300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92" t="s">
        <v>1289</v>
      </c>
      <c r="C43" s="307"/>
      <c r="D43" s="200">
        <v>42551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85" t="s">
        <v>127</v>
      </c>
      <c r="C44" s="286"/>
      <c r="D44" s="168" t="s">
        <v>1428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82" t="s">
        <v>5</v>
      </c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4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63" t="s">
        <v>97</v>
      </c>
      <c r="C46" s="264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11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87" t="s">
        <v>101</v>
      </c>
      <c r="C49" s="288"/>
      <c r="D49" s="197">
        <v>28.64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71" t="s">
        <v>131</v>
      </c>
      <c r="C50" s="78" t="s">
        <v>21</v>
      </c>
      <c r="D50" s="162">
        <v>3.2399999999999998E-2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72"/>
      <c r="C51" s="78" t="s">
        <v>23</v>
      </c>
      <c r="D51" s="162">
        <v>8.5999999999999993E-2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72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3"/>
      <c r="C53" s="78" t="s">
        <v>100</v>
      </c>
      <c r="D53" s="162">
        <v>0.41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71" t="s">
        <v>130</v>
      </c>
      <c r="C54" s="78" t="s">
        <v>21</v>
      </c>
      <c r="D54" s="162">
        <v>0.32400000000000001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72"/>
      <c r="C55" s="78" t="s">
        <v>23</v>
      </c>
      <c r="D55" s="162">
        <v>8.5999999999999993E-2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72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3"/>
      <c r="C57" s="78" t="s">
        <v>100</v>
      </c>
      <c r="D57" s="162">
        <v>0.41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76" t="s">
        <v>102</v>
      </c>
      <c r="C58" s="97" t="s">
        <v>21</v>
      </c>
      <c r="D58" s="213">
        <v>265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76"/>
      <c r="C59" s="78" t="s">
        <v>23</v>
      </c>
      <c r="D59" s="214">
        <v>53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3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69" t="s">
        <v>103</v>
      </c>
      <c r="C61" s="270"/>
      <c r="D61" s="181" t="s">
        <v>1427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65" t="s">
        <v>136</v>
      </c>
      <c r="C62" s="266"/>
      <c r="D62" s="181">
        <v>49707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>
        <v>26007000300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92" t="s">
        <v>140</v>
      </c>
      <c r="C64" s="293"/>
      <c r="D64" s="200">
        <v>42551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85" t="s">
        <v>127</v>
      </c>
      <c r="C65" s="286"/>
      <c r="D65" s="168" t="s">
        <v>1428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79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  <c r="N66" s="2"/>
      <c r="AD66"/>
      <c r="AE66"/>
    </row>
    <row r="67" spans="2:54" ht="27.6" customHeight="1" thickBot="1" x14ac:dyDescent="0.3">
      <c r="B67" s="277"/>
      <c r="C67" s="278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4" t="s">
        <v>133</v>
      </c>
      <c r="C68" s="275"/>
      <c r="D68" s="202">
        <v>675</v>
      </c>
      <c r="E68" s="203">
        <v>160</v>
      </c>
      <c r="F68" s="203">
        <v>0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4" t="s">
        <v>134</v>
      </c>
      <c r="C69" s="275"/>
      <c r="D69" s="202">
        <v>858</v>
      </c>
      <c r="E69" s="203">
        <v>354</v>
      </c>
      <c r="F69" s="203">
        <v>183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97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  <c r="N70" s="2"/>
      <c r="AE70"/>
    </row>
    <row r="71" spans="2:54" ht="19.149999999999999" customHeight="1" x14ac:dyDescent="0.25">
      <c r="B71" s="305" t="s">
        <v>35</v>
      </c>
      <c r="C71" s="35" t="s">
        <v>32</v>
      </c>
      <c r="D71" s="205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76"/>
      <c r="C72" s="36" t="s">
        <v>33</v>
      </c>
      <c r="D72" s="206">
        <v>0</v>
      </c>
    </row>
    <row r="73" spans="2:54" ht="15.75" thickBot="1" x14ac:dyDescent="0.3">
      <c r="B73" s="306"/>
      <c r="C73" s="63" t="s">
        <v>34</v>
      </c>
      <c r="D73" s="206">
        <v>0</v>
      </c>
    </row>
    <row r="74" spans="2:54" ht="15.75" thickBot="1" x14ac:dyDescent="0.3">
      <c r="B74" s="274" t="s">
        <v>25</v>
      </c>
      <c r="C74" s="275"/>
      <c r="D74" s="207"/>
      <c r="E74" s="49"/>
      <c r="F74" s="49"/>
      <c r="G74" s="49"/>
    </row>
    <row r="75" spans="2:54" ht="33" customHeight="1" thickBot="1" x14ac:dyDescent="0.3">
      <c r="B75" s="289"/>
      <c r="C75" s="290"/>
      <c r="D75" s="290"/>
      <c r="E75" s="290"/>
      <c r="F75" s="290"/>
      <c r="G75" s="291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29.25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47" t="s">
        <v>138</v>
      </c>
      <c r="C1" s="24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08" t="str">
        <f>IF(ISBLANK('Credits, worst circuits, storms'!C3), "", 'Credits, worst circuits, storms'!C3)</f>
        <v>Alpena Power Co.</v>
      </c>
      <c r="D3" s="309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12" t="s">
        <v>1294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15"/>
      <c r="C7" s="317" t="s">
        <v>26</v>
      </c>
      <c r="D7" s="317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36"/>
      <c r="U7" s="336"/>
      <c r="V7" s="336"/>
      <c r="W7" s="336"/>
      <c r="X7" s="336"/>
      <c r="Y7" s="336"/>
      <c r="Z7" s="336"/>
      <c r="AA7" s="336"/>
      <c r="AB7" s="337"/>
      <c r="AC7" s="335" t="s">
        <v>145</v>
      </c>
      <c r="AD7" s="336"/>
      <c r="AE7" s="336"/>
      <c r="AF7" s="336"/>
      <c r="AG7" s="337"/>
      <c r="AH7"/>
      <c r="AI7"/>
      <c r="AJ7"/>
      <c r="AK7"/>
    </row>
    <row r="8" spans="2:37" s="1" customFormat="1" ht="45" customHeight="1" thickBot="1" x14ac:dyDescent="0.3">
      <c r="B8" s="316"/>
      <c r="C8" s="318"/>
      <c r="D8" s="318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1"/>
      <c r="M8" s="333"/>
      <c r="N8" s="333"/>
      <c r="O8" s="333"/>
      <c r="P8" s="333"/>
      <c r="Q8" s="322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26" t="s">
        <v>1421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40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47" t="s">
        <v>68</v>
      </c>
      <c r="AG9" s="348" t="s">
        <v>1293</v>
      </c>
      <c r="AH9" s="1"/>
    </row>
    <row r="10" spans="2:37" s="6" customFormat="1" ht="105.75" customHeight="1" thickBot="1" x14ac:dyDescent="0.3">
      <c r="B10" s="327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41"/>
      <c r="P10" s="341"/>
      <c r="Q10" s="343"/>
      <c r="R10" s="327"/>
      <c r="S10" s="329"/>
      <c r="T10" s="339"/>
      <c r="U10" s="339"/>
      <c r="V10" s="339"/>
      <c r="W10" s="339"/>
      <c r="X10" s="339"/>
      <c r="Y10" s="339"/>
      <c r="Z10" s="339"/>
      <c r="AA10" s="339"/>
      <c r="AB10" s="331"/>
      <c r="AC10" s="306"/>
      <c r="AD10" s="341"/>
      <c r="AE10" s="341"/>
      <c r="AF10" s="341"/>
      <c r="AG10" s="343"/>
      <c r="AJ10" s="2"/>
    </row>
    <row r="11" spans="2:37" ht="15.75" thickBot="1" x14ac:dyDescent="0.3">
      <c r="B11" s="144" t="s">
        <v>1422</v>
      </c>
      <c r="C11" s="216"/>
      <c r="D11" s="217"/>
      <c r="E11" s="218">
        <v>0</v>
      </c>
      <c r="F11" s="219">
        <v>0</v>
      </c>
      <c r="G11" s="220">
        <v>1</v>
      </c>
      <c r="H11" s="221">
        <v>1</v>
      </c>
      <c r="I11" s="222">
        <v>1</v>
      </c>
      <c r="J11" s="220">
        <v>1</v>
      </c>
      <c r="K11" s="230">
        <v>0</v>
      </c>
      <c r="L11" s="232">
        <v>4.3</v>
      </c>
      <c r="M11" s="233">
        <v>2442.8000000000002</v>
      </c>
      <c r="N11" s="233">
        <v>73517.94</v>
      </c>
      <c r="O11" s="234">
        <v>25.5</v>
      </c>
      <c r="P11" s="235">
        <v>0.17</v>
      </c>
      <c r="Q11" s="236">
        <v>0.04</v>
      </c>
      <c r="R11" s="237">
        <v>18</v>
      </c>
      <c r="S11" s="238">
        <v>6</v>
      </c>
      <c r="T11" s="239">
        <v>0</v>
      </c>
      <c r="U11" s="239">
        <v>4</v>
      </c>
      <c r="V11" s="239">
        <v>0</v>
      </c>
      <c r="W11" s="239">
        <v>1</v>
      </c>
      <c r="X11" s="239">
        <v>1</v>
      </c>
      <c r="Y11" s="239">
        <v>0</v>
      </c>
      <c r="Z11" s="239">
        <v>2</v>
      </c>
      <c r="AA11" s="239">
        <v>1</v>
      </c>
      <c r="AB11" s="239">
        <v>1</v>
      </c>
      <c r="AC11" s="234">
        <v>0.35399999999999998</v>
      </c>
      <c r="AD11" s="234">
        <v>7.0000000000000001E-3</v>
      </c>
      <c r="AE11" s="240">
        <v>50.767000000000003</v>
      </c>
      <c r="AF11" s="241">
        <v>99.998999999999995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/>
      <c r="D12" s="224"/>
      <c r="E12" s="225">
        <v>0</v>
      </c>
      <c r="F12" s="226">
        <v>0</v>
      </c>
      <c r="G12" s="227">
        <v>1</v>
      </c>
      <c r="H12" s="228">
        <v>1</v>
      </c>
      <c r="I12" s="229">
        <v>1</v>
      </c>
      <c r="J12" s="227">
        <v>1</v>
      </c>
      <c r="K12" s="231">
        <v>0</v>
      </c>
      <c r="L12" s="232">
        <v>11.6</v>
      </c>
      <c r="M12" s="233">
        <v>10300.17</v>
      </c>
      <c r="N12" s="233">
        <v>172940.02</v>
      </c>
      <c r="O12" s="234">
        <v>25.5</v>
      </c>
      <c r="P12" s="235">
        <v>0.46</v>
      </c>
      <c r="Q12" s="236">
        <v>0.11</v>
      </c>
      <c r="R12" s="237">
        <v>38</v>
      </c>
      <c r="S12" s="238">
        <v>16</v>
      </c>
      <c r="T12" s="239">
        <v>0</v>
      </c>
      <c r="U12" s="239">
        <v>5</v>
      </c>
      <c r="V12" s="239">
        <v>0</v>
      </c>
      <c r="W12" s="239">
        <v>1</v>
      </c>
      <c r="X12" s="239">
        <v>8</v>
      </c>
      <c r="Y12" s="239">
        <v>0</v>
      </c>
      <c r="Z12" s="239">
        <v>5</v>
      </c>
      <c r="AA12" s="239">
        <v>1</v>
      </c>
      <c r="AB12" s="239">
        <v>1</v>
      </c>
      <c r="AC12" s="234">
        <v>2.6309999999999998</v>
      </c>
      <c r="AD12" s="234">
        <v>3.5999999999999997E-2</v>
      </c>
      <c r="AE12" s="240">
        <v>73.652000000000001</v>
      </c>
      <c r="AF12" s="241">
        <v>99.997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47" t="s">
        <v>138</v>
      </c>
      <c r="C1" s="24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08" t="str">
        <f>IF(ISBLANK('Credits, worst circuits, storms'!C3), "", 'Credits, worst circuits, storms'!C3)</f>
        <v>Alpena Power Co.</v>
      </c>
      <c r="D3" s="309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12" t="s">
        <v>91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15"/>
      <c r="C7" s="350"/>
      <c r="D7" s="317" t="s">
        <v>26</v>
      </c>
      <c r="E7" s="317" t="s">
        <v>27</v>
      </c>
      <c r="F7" s="319" t="s">
        <v>40</v>
      </c>
      <c r="G7" s="320"/>
      <c r="H7" s="323" t="s">
        <v>1</v>
      </c>
      <c r="I7" s="324"/>
      <c r="J7" s="324"/>
      <c r="K7" s="325"/>
      <c r="L7" s="24" t="s">
        <v>17</v>
      </c>
      <c r="M7" s="319" t="s">
        <v>106</v>
      </c>
      <c r="N7" s="332"/>
      <c r="O7" s="332"/>
      <c r="P7" s="332"/>
      <c r="Q7" s="332"/>
      <c r="R7" s="320"/>
      <c r="S7" s="317" t="s">
        <v>62</v>
      </c>
      <c r="T7" s="335" t="s">
        <v>94</v>
      </c>
      <c r="U7" s="336"/>
      <c r="V7" s="336"/>
      <c r="W7" s="336"/>
      <c r="X7" s="336"/>
      <c r="Y7" s="336"/>
      <c r="Z7" s="336"/>
      <c r="AA7" s="336"/>
      <c r="AB7" s="336"/>
      <c r="AC7" s="337"/>
      <c r="AD7" s="335" t="s">
        <v>145</v>
      </c>
      <c r="AE7" s="336"/>
      <c r="AF7" s="336"/>
      <c r="AG7" s="336"/>
      <c r="AH7" s="337"/>
      <c r="AI7"/>
      <c r="AJ7"/>
      <c r="AK7"/>
    </row>
    <row r="8" spans="2:37" s="1" customFormat="1" ht="45" customHeight="1" thickBot="1" x14ac:dyDescent="0.3">
      <c r="B8" s="316"/>
      <c r="C8" s="351"/>
      <c r="D8" s="318"/>
      <c r="E8" s="318"/>
      <c r="F8" s="321"/>
      <c r="G8" s="322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1"/>
      <c r="N8" s="333"/>
      <c r="O8" s="333"/>
      <c r="P8" s="333"/>
      <c r="Q8" s="333"/>
      <c r="R8" s="322"/>
      <c r="S8" s="334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26" t="s">
        <v>691</v>
      </c>
      <c r="C9" s="326" t="s">
        <v>690</v>
      </c>
      <c r="D9" s="326" t="s">
        <v>43</v>
      </c>
      <c r="E9" s="326" t="s">
        <v>44</v>
      </c>
      <c r="F9" s="328" t="s">
        <v>1291</v>
      </c>
      <c r="G9" s="330" t="s">
        <v>1292</v>
      </c>
      <c r="H9" s="328" t="s">
        <v>2</v>
      </c>
      <c r="I9" s="346" t="s">
        <v>0</v>
      </c>
      <c r="J9" s="346" t="s">
        <v>14</v>
      </c>
      <c r="K9" s="346" t="s">
        <v>16</v>
      </c>
      <c r="L9" s="330" t="s">
        <v>18</v>
      </c>
      <c r="M9" s="271" t="s">
        <v>39</v>
      </c>
      <c r="N9" s="340" t="s">
        <v>1424</v>
      </c>
      <c r="O9" s="340" t="s">
        <v>1425</v>
      </c>
      <c r="P9" s="340" t="s">
        <v>6</v>
      </c>
      <c r="Q9" s="340" t="s">
        <v>143</v>
      </c>
      <c r="R9" s="342" t="s">
        <v>93</v>
      </c>
      <c r="S9" s="344" t="s">
        <v>63</v>
      </c>
      <c r="T9" s="345" t="s">
        <v>111</v>
      </c>
      <c r="U9" s="338" t="s">
        <v>122</v>
      </c>
      <c r="V9" s="338" t="s">
        <v>113</v>
      </c>
      <c r="W9" s="338" t="s">
        <v>123</v>
      </c>
      <c r="X9" s="338" t="s">
        <v>124</v>
      </c>
      <c r="Y9" s="338" t="s">
        <v>64</v>
      </c>
      <c r="Z9" s="338" t="s">
        <v>125</v>
      </c>
      <c r="AA9" s="338" t="s">
        <v>126</v>
      </c>
      <c r="AB9" s="338" t="s">
        <v>119</v>
      </c>
      <c r="AC9" s="349" t="s">
        <v>121</v>
      </c>
      <c r="AD9" s="305" t="s">
        <v>60</v>
      </c>
      <c r="AE9" s="347" t="s">
        <v>61</v>
      </c>
      <c r="AF9" s="347" t="s">
        <v>107</v>
      </c>
      <c r="AG9" s="347" t="s">
        <v>68</v>
      </c>
      <c r="AH9" s="348" t="s">
        <v>1293</v>
      </c>
      <c r="AI9" s="1"/>
    </row>
    <row r="10" spans="2:37" s="6" customFormat="1" ht="105.75" customHeight="1" thickBot="1" x14ac:dyDescent="0.3">
      <c r="B10" s="327"/>
      <c r="C10" s="327"/>
      <c r="D10" s="327"/>
      <c r="E10" s="327"/>
      <c r="F10" s="329"/>
      <c r="G10" s="331"/>
      <c r="H10" s="329"/>
      <c r="I10" s="339"/>
      <c r="J10" s="339"/>
      <c r="K10" s="339"/>
      <c r="L10" s="331"/>
      <c r="M10" s="306"/>
      <c r="N10" s="341"/>
      <c r="O10" s="341"/>
      <c r="P10" s="341"/>
      <c r="Q10" s="341"/>
      <c r="R10" s="343"/>
      <c r="S10" s="327"/>
      <c r="T10" s="329"/>
      <c r="U10" s="339"/>
      <c r="V10" s="339"/>
      <c r="W10" s="339"/>
      <c r="X10" s="339"/>
      <c r="Y10" s="339"/>
      <c r="Z10" s="339"/>
      <c r="AA10" s="339"/>
      <c r="AB10" s="339"/>
      <c r="AC10" s="331"/>
      <c r="AD10" s="306"/>
      <c r="AE10" s="341"/>
      <c r="AF10" s="341"/>
      <c r="AG10" s="341"/>
      <c r="AH10" s="34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04AFBA36-B4C4-40AA-B8AC-EAE9C0C9E42E}" scale="110">
      <selection activeCell="N11" sqref="N11"/>
      <pageMargins left="0.7" right="0.7" top="0.75" bottom="0.75" header="0.3" footer="0.3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7" t="s">
        <v>138</v>
      </c>
      <c r="C1" s="24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08" t="str">
        <f>IF(ISBLANK('Credits, worst circuits, storms'!C3), "", 'Credits, worst circuits, storms'!C3)</f>
        <v>Alpena Power Co.</v>
      </c>
      <c r="D3" s="309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12" t="s">
        <v>79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15"/>
      <c r="C7" s="336" t="s">
        <v>26</v>
      </c>
      <c r="D7" s="362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145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54" customHeight="1" thickBot="1" x14ac:dyDescent="0.3">
      <c r="B8" s="316"/>
      <c r="C8" s="361"/>
      <c r="D8" s="363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8"/>
      <c r="M8" s="359"/>
      <c r="N8" s="359"/>
      <c r="O8" s="359"/>
      <c r="P8" s="359"/>
      <c r="Q8" s="360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64" t="s">
        <v>141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55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52" t="s">
        <v>68</v>
      </c>
      <c r="AG9" s="348" t="s">
        <v>1293</v>
      </c>
      <c r="AH9" s="1"/>
    </row>
    <row r="10" spans="2:39" s="6" customFormat="1" ht="102" customHeight="1" thickBot="1" x14ac:dyDescent="0.3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7" t="s">
        <v>138</v>
      </c>
      <c r="C1" s="24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08" t="str">
        <f>IF(ISBLANK('Credits, worst circuits, storms'!C3), "", 'Credits, worst circuits, storms'!C3)</f>
        <v>Alpena Power Co.</v>
      </c>
      <c r="D3" s="309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12" t="s">
        <v>90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15"/>
      <c r="C7" s="336" t="s">
        <v>26</v>
      </c>
      <c r="D7" s="362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145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73.900000000000006" customHeight="1" thickBot="1" x14ac:dyDescent="0.3">
      <c r="B8" s="316"/>
      <c r="C8" s="361"/>
      <c r="D8" s="363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8"/>
      <c r="M8" s="359"/>
      <c r="N8" s="359"/>
      <c r="O8" s="359"/>
      <c r="P8" s="359"/>
      <c r="Q8" s="360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64" t="s">
        <v>105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55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52" t="s">
        <v>68</v>
      </c>
      <c r="AG9" s="348" t="s">
        <v>1293</v>
      </c>
      <c r="AH9" s="1"/>
    </row>
    <row r="10" spans="2:39" s="6" customFormat="1" ht="106.5" customHeight="1" thickBot="1" x14ac:dyDescent="0.3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Alpena Power Co.</v>
      </c>
      <c r="C2" s="246" cm="1">
        <f t="array" aca="1" ref="C2" ca="1">INDIRECT("'"&amp;C7)</f>
        <v>45016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675</v>
      </c>
      <c r="AC2" s="189" t="str" cm="1">
        <f t="array" aca="1" ref="AC2" ca="1">IF(ISBLANK(INDIRECT("'"&amp;AC7)),"",TRIM(CLEAN(INDIRECT("'"&amp;AC7))))</f>
        <v>858</v>
      </c>
      <c r="AD2" s="189" t="str" cm="1">
        <f t="array" aca="1" ref="AD2" ca="1">IF(ISBLANK(INDIRECT("'"&amp;AD7)),"",TRIM(CLEAN(INDIRECT("'"&amp;AD7))))</f>
        <v>160</v>
      </c>
      <c r="AE2" s="189" t="str" cm="1">
        <f t="array" aca="1" ref="AE2" ca="1">IF(ISBLANK(INDIRECT("'"&amp;AE7)),"",TRIM(CLEAN(INDIRECT("'"&amp;AE7))))</f>
        <v>354</v>
      </c>
      <c r="AF2" s="189" t="str" cm="1">
        <f t="array" aca="1" ref="AF2" ca="1">IF(ISBLANK(INDIRECT("'"&amp;AF7)),"",TRIM(CLEAN(INDIRECT("'"&amp;AF7))))</f>
        <v>0</v>
      </c>
      <c r="AG2" s="189" t="str" cm="1">
        <f t="array" aca="1" ref="AG2" ca="1">IF(ISBLANK(INDIRECT("'"&amp;AG7)),"",TRIM(CLEAN(INDIRECT("'"&amp;AG7))))</f>
        <v>183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0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Alpena Power Co.</v>
      </c>
      <c r="C6" s="104">
        <f>'Credits, worst circuits, storms'!C4</f>
        <v>45016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675</v>
      </c>
      <c r="AC6" s="189">
        <f>'Credits, worst circuits, storms'!D69</f>
        <v>858</v>
      </c>
      <c r="AD6" s="189">
        <f>'Credits, worst circuits, storms'!E68</f>
        <v>160</v>
      </c>
      <c r="AE6" s="189">
        <f>'Credits, worst circuits, storms'!E69</f>
        <v>354</v>
      </c>
      <c r="AF6" s="189">
        <f>'Credits, worst circuits, storms'!F68</f>
        <v>0</v>
      </c>
      <c r="AG6" s="189">
        <f>'Credits, worst circuits, storms'!F69</f>
        <v>183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0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Alpena Power Co.</v>
      </c>
      <c r="C11" s="246" cm="1">
        <f t="array" aca="1" ref="C11" ca="1">INDIRECT("'"&amp;C16)</f>
        <v>45016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Bloom Rd</v>
      </c>
      <c r="F11" t="str" cm="1">
        <f t="array" aca="1" ref="F11" ca="1">IF(ISBLANK(INDIRECT("'"&amp;F16)),"",TRIM(CLEAN(INDIRECT("'"&amp;F16))))</f>
        <v>11</v>
      </c>
      <c r="G11" t="str" cm="1">
        <f t="array" aca="1" ref="G11" ca="1">IF(ISBLANK(INDIRECT("'"&amp;G16)),"",TRIM(CLEAN(INDIRECT("'"&amp;G16))))</f>
        <v>28.64</v>
      </c>
      <c r="H11" t="str" cm="1">
        <f t="array" aca="1" ref="H11" ca="1">IF(ISBLANK(INDIRECT("'"&amp;H16)),"",TRIM(CLEAN(INDIRECT("'"&amp;H16))))</f>
        <v>24.412</v>
      </c>
      <c r="I11" t="str" cm="1">
        <f t="array" aca="1" ref="I11" ca="1">IF(ISBLANK(INDIRECT("'"&amp;I16)),"",TRIM(CLEAN(INDIRECT("'"&amp;I16))))</f>
        <v>5.645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30.94</v>
      </c>
      <c r="L11" t="str" cm="1">
        <f t="array" aca="1" ref="L11" ca="1">IF(ISBLANK(INDIRECT("'"&amp;L16)),"",TRIM(CLEAN(INDIRECT("'"&amp;L16))))</f>
        <v>24.412</v>
      </c>
      <c r="M11" t="str" cm="1">
        <f t="array" aca="1" ref="M11" ca="1">IF(ISBLANK(INDIRECT("'"&amp;M16)),"",TRIM(CLEAN(INDIRECT("'"&amp;M16))))</f>
        <v>5.645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30.94</v>
      </c>
      <c r="P11" t="str" cm="1">
        <f t="array" aca="1" ref="P11" ca="1">IF(ISBLANK(INDIRECT("'"&amp;P16)),"",TRIM(CLEAN(INDIRECT("'"&amp;P16))))</f>
        <v>265</v>
      </c>
      <c r="Q11" t="str" cm="1">
        <f t="array" aca="1" ref="Q11" ca="1">IF(ISBLANK(INDIRECT("'"&amp;Q16)),"",TRIM(CLEAN(INDIRECT("'"&amp;Q16))))</f>
        <v>53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Northeast</v>
      </c>
      <c r="T11" t="str" cm="1">
        <f t="array" aca="1" ref="T11" ca="1">IF(ISBLANK(INDIRECT("'"&amp;T16)),"",TRIM(CLEAN(INDIRECT("'"&amp;T16))))</f>
        <v>49707</v>
      </c>
      <c r="U11" t="str" cm="1">
        <f t="array" aca="1" ref="U11" ca="1">IF(ISBLANK(INDIRECT("'"&amp;U16)),"",TRIM(CLEAN(INDIRECT("'"&amp;U16))))</f>
        <v>2600700300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>See Attached List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Alpena Power Co.</v>
      </c>
      <c r="C15" s="104">
        <f>'Credits, worst circuits, storms'!C4</f>
        <v>45016</v>
      </c>
      <c r="D15">
        <f>'Credits, worst circuits, storms'!D25</f>
        <v>0</v>
      </c>
      <c r="E15" t="str">
        <f>'Credits, worst circuits, storms'!D26</f>
        <v>Bloom Rd</v>
      </c>
      <c r="F15">
        <f>'Credits, worst circuits, storms'!D27</f>
        <v>11</v>
      </c>
      <c r="G15">
        <f>'Credits, worst circuits, storms'!D28</f>
        <v>28.64</v>
      </c>
      <c r="H15" s="189">
        <f>'Credits, worst circuits, storms'!D29</f>
        <v>24.411999999999999</v>
      </c>
      <c r="I15" s="189">
        <f>'Credits, worst circuits, storms'!D30</f>
        <v>5.6449999999999996</v>
      </c>
      <c r="J15" s="189">
        <f>'Credits, worst circuits, storms'!D31</f>
        <v>0</v>
      </c>
      <c r="K15" s="189">
        <f>'Credits, worst circuits, storms'!D32</f>
        <v>30.94</v>
      </c>
      <c r="L15" s="189">
        <f>'Credits, worst circuits, storms'!D33</f>
        <v>24.411999999999999</v>
      </c>
      <c r="M15" s="189">
        <f>'Credits, worst circuits, storms'!D34</f>
        <v>5.6449999999999996</v>
      </c>
      <c r="N15" s="189">
        <f>'Credits, worst circuits, storms'!D35</f>
        <v>0</v>
      </c>
      <c r="O15" s="189">
        <f>'Credits, worst circuits, storms'!D36</f>
        <v>30.94</v>
      </c>
      <c r="P15" s="189">
        <f>'Credits, worst circuits, storms'!D37</f>
        <v>265</v>
      </c>
      <c r="Q15" s="189">
        <f>'Credits, worst circuits, storms'!D38</f>
        <v>53</v>
      </c>
      <c r="R15" s="189">
        <f>'Credits, worst circuits, storms'!D39</f>
        <v>0</v>
      </c>
      <c r="S15" t="str">
        <f>'Credits, worst circuits, storms'!D40</f>
        <v>Northeast</v>
      </c>
      <c r="T15">
        <f>'Credits, worst circuits, storms'!D41</f>
        <v>49707</v>
      </c>
      <c r="U15">
        <f>'Credits, worst circuits, storms'!D42</f>
        <v>2600700300</v>
      </c>
      <c r="V15" s="104">
        <f>'Credits, worst circuits, storms'!D43</f>
        <v>42551</v>
      </c>
      <c r="W15" t="str">
        <f>'Credits, worst circuits, storms'!D44</f>
        <v>See Attached List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Alpena Power Co.</v>
      </c>
      <c r="C21" s="246" cm="1">
        <f t="array" aca="1" ref="C21" ca="1">INDIRECT("'"&amp;C26)</f>
        <v>45016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Bloom Rd</v>
      </c>
      <c r="F21" t="str" cm="1">
        <f t="array" aca="1" ref="F21" ca="1">IF(ISBLANK(INDIRECT("'"&amp;F26)),"",TRIM(CLEAN(INDIRECT("'"&amp;F26))))</f>
        <v>11</v>
      </c>
      <c r="G21" t="str" cm="1">
        <f t="array" aca="1" ref="G21" ca="1">IF(ISBLANK(INDIRECT("'"&amp;G26)),"",TRIM(CLEAN(INDIRECT("'"&amp;G26))))</f>
        <v>28.64</v>
      </c>
      <c r="H21" t="str" cm="1">
        <f t="array" aca="1" ref="H21" ca="1">IF(ISBLANK(INDIRECT("'"&amp;H26)),"",TRIM(CLEAN(INDIRECT("'"&amp;H26))))</f>
        <v>0.0324</v>
      </c>
      <c r="I21" t="str" cm="1">
        <f t="array" aca="1" ref="I21" ca="1">IF(ISBLANK(INDIRECT("'"&amp;I26)),"",TRIM(CLEAN(INDIRECT("'"&amp;I26))))</f>
        <v>0.086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0.41</v>
      </c>
      <c r="L21" t="str" cm="1">
        <f t="array" aca="1" ref="L21" ca="1">IF(ISBLANK(INDIRECT("'"&amp;L26)),"",TRIM(CLEAN(INDIRECT("'"&amp;L26))))</f>
        <v>0.324</v>
      </c>
      <c r="M21" t="str" cm="1">
        <f t="array" aca="1" ref="M21" ca="1">IF(ISBLANK(INDIRECT("'"&amp;M26)),"",TRIM(CLEAN(INDIRECT("'"&amp;M26))))</f>
        <v>0.086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0.41</v>
      </c>
      <c r="P21" t="str" cm="1">
        <f t="array" aca="1" ref="P21" ca="1">IF(ISBLANK(INDIRECT("'"&amp;P26)),"",TRIM(CLEAN(INDIRECT("'"&amp;P26))))</f>
        <v>265</v>
      </c>
      <c r="Q21" t="str" cm="1">
        <f t="array" aca="1" ref="Q21" ca="1">IF(ISBLANK(INDIRECT("'"&amp;Q26)),"",TRIM(CLEAN(INDIRECT("'"&amp;Q26))))</f>
        <v>53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Northeast</v>
      </c>
      <c r="T21" t="str" cm="1">
        <f t="array" aca="1" ref="T21" ca="1">IF(ISBLANK(INDIRECT("'"&amp;T26)),"",TRIM(CLEAN(INDIRECT("'"&amp;T26))))</f>
        <v>49707</v>
      </c>
      <c r="U21" t="str" cm="1">
        <f t="array" aca="1" ref="U21" ca="1">IF(ISBLANK(INDIRECT("'"&amp;U26)),"",TRIM(CLEAN(INDIRECT("'"&amp;U26))))</f>
        <v>26007000300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See Attached List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Alpena Power Co.</v>
      </c>
      <c r="C25" s="104">
        <f>'Credits, worst circuits, storms'!C4</f>
        <v>45016</v>
      </c>
      <c r="D25">
        <f>'Credits, worst circuits, storms'!D46</f>
        <v>0</v>
      </c>
      <c r="E25" t="str">
        <f>'Credits, worst circuits, storms'!D47</f>
        <v>Bloom Rd</v>
      </c>
      <c r="F25">
        <f>'Credits, worst circuits, storms'!D48</f>
        <v>11</v>
      </c>
      <c r="G25">
        <f>'Credits, worst circuits, storms'!D49</f>
        <v>28.64</v>
      </c>
      <c r="H25" s="189">
        <f>'Credits, worst circuits, storms'!D50</f>
        <v>3.2399999999999998E-2</v>
      </c>
      <c r="I25" s="189">
        <f>'Credits, worst circuits, storms'!D51</f>
        <v>8.5999999999999993E-2</v>
      </c>
      <c r="J25" s="189">
        <f>'Credits, worst circuits, storms'!D52</f>
        <v>0</v>
      </c>
      <c r="K25" s="189">
        <f>'Credits, worst circuits, storms'!D53</f>
        <v>0.41</v>
      </c>
      <c r="L25" s="189">
        <f>'Credits, worst circuits, storms'!D54</f>
        <v>0.32400000000000001</v>
      </c>
      <c r="M25" s="189">
        <f>'Credits, worst circuits, storms'!D55</f>
        <v>8.5999999999999993E-2</v>
      </c>
      <c r="N25" s="189">
        <f>'Credits, worst circuits, storms'!D56</f>
        <v>0</v>
      </c>
      <c r="O25" s="189">
        <f>'Credits, worst circuits, storms'!D57</f>
        <v>0.41</v>
      </c>
      <c r="P25" s="189">
        <f>'Credits, worst circuits, storms'!D58</f>
        <v>265</v>
      </c>
      <c r="Q25" s="189">
        <f>'Credits, worst circuits, storms'!D59</f>
        <v>53</v>
      </c>
      <c r="R25" s="189">
        <f>'Credits, worst circuits, storms'!D60</f>
        <v>0</v>
      </c>
      <c r="S25" t="str">
        <f>'Credits, worst circuits, storms'!D61</f>
        <v>Northeast</v>
      </c>
      <c r="T25">
        <f>'Credits, worst circuits, storms'!D62</f>
        <v>49707</v>
      </c>
      <c r="U25">
        <f>'Credits, worst circuits, storms'!D63</f>
        <v>26007000300</v>
      </c>
      <c r="V25" s="104">
        <f>'Credits, worst circuits, storms'!D64</f>
        <v>42551</v>
      </c>
      <c r="W25" t="str">
        <f>'Credits, worst circuits, storms'!D65</f>
        <v>See Attached List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Alpena Power Co.</v>
      </c>
      <c r="C31" s="246" cm="1">
        <f t="array" aca="1" ref="C31" ca="1">INDIRECT("'"&amp;C36)</f>
        <v>45016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</v>
      </c>
      <c r="G31" t="str" cm="1">
        <f t="array" aca="1" ref="G31" ca="1">IF(ISBLANK(INDIRECT("'"&amp;G36)),"",TRIM(CLEAN(INDIRECT("'"&amp;G36))))</f>
        <v>0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4.3</v>
      </c>
      <c r="N31" t="str" cm="1">
        <f t="array" aca="1" ref="N31" ca="1">IF(ISBLANK(INDIRECT("'"&amp;N36)),"",TRIM(CLEAN(INDIRECT("'"&amp;N36))))</f>
        <v>2442.8</v>
      </c>
      <c r="O31" t="str" cm="1">
        <f t="array" aca="1" ref="O31" ca="1">IF(ISBLANK(INDIRECT("'"&amp;O36)),"",TRIM(CLEAN(INDIRECT("'"&amp;O36))))</f>
        <v>73517.94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0.17</v>
      </c>
      <c r="R31" t="str" cm="1">
        <f t="array" aca="1" ref="R31" ca="1">IF(ISBLANK(INDIRECT("'"&amp;R36)),"",TRIM(CLEAN(INDIRECT("'"&amp;R36))))</f>
        <v>0.04</v>
      </c>
      <c r="S31" t="str" cm="1">
        <f t="array" aca="1" ref="S31" ca="1">IF(ISBLANK(INDIRECT("'"&amp;S36)),"",TRIM(CLEAN(INDIRECT("'"&amp;S36))))</f>
        <v>18</v>
      </c>
      <c r="T31" t="str" cm="1">
        <f t="array" aca="1" ref="T31" ca="1">IF(ISBLANK(INDIRECT("'"&amp;T36)),"",TRIM(CLEAN(INDIRECT("'"&amp;T36))))</f>
        <v>6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4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1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2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0.354</v>
      </c>
      <c r="AE31" t="str" cm="1">
        <f t="array" aca="1" ref="AE31" ca="1">IF(ISBLANK(INDIRECT("'"&amp;AE36)),"",TRIM(CLEAN(INDIRECT("'"&amp;AE36))))</f>
        <v>0.007</v>
      </c>
      <c r="AF31" t="str" cm="1">
        <f t="array" aca="1" ref="AF31" ca="1">IF(ISBLANK(INDIRECT("'"&amp;AF36)),"",TRIM(CLEAN(INDIRECT("'"&amp;AF36))))</f>
        <v>50.767</v>
      </c>
      <c r="AG31" t="str" cm="1">
        <f t="array" aca="1" ref="AG31" ca="1">IF(ISBLANK(INDIRECT("'"&amp;AG36)),"",TRIM(CLEAN(INDIRECT("'"&amp;AG36))))</f>
        <v>99.999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</v>
      </c>
      <c r="AL31" t="str" cm="1">
        <f t="array" aca="1" ref="AL31" ca="1">IF(ISBLANK(INDIRECT("'"&amp;AL36)),"",TRIM(CLEAN(INDIRECT("'"&amp;AL36))))</f>
        <v>0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11.6</v>
      </c>
      <c r="AS31" t="str" cm="1">
        <f t="array" aca="1" ref="AS31" ca="1">IF(ISBLANK(INDIRECT("'"&amp;AS36)),"",TRIM(CLEAN(INDIRECT("'"&amp;AS36))))</f>
        <v>10300.17</v>
      </c>
      <c r="AT31" t="str" cm="1">
        <f t="array" aca="1" ref="AT31" ca="1">IF(ISBLANK(INDIRECT("'"&amp;AT36)),"",TRIM(CLEAN(INDIRECT("'"&amp;AT36))))</f>
        <v>172940.02</v>
      </c>
      <c r="AU31" t="str" cm="1">
        <f t="array" aca="1" ref="AU31" ca="1">IF(ISBLANK(INDIRECT("'"&amp;AU36)),"",TRIM(CLEAN(INDIRECT("'"&amp;AU36))))</f>
        <v>25.5</v>
      </c>
      <c r="AV31" t="str" cm="1">
        <f t="array" aca="1" ref="AV31" ca="1">IF(ISBLANK(INDIRECT("'"&amp;AV36)),"",TRIM(CLEAN(INDIRECT("'"&amp;AV36))))</f>
        <v>0.46</v>
      </c>
      <c r="AW31" t="str" cm="1">
        <f t="array" aca="1" ref="AW31" ca="1">IF(ISBLANK(INDIRECT("'"&amp;AW36)),"",TRIM(CLEAN(INDIRECT("'"&amp;AW36))))</f>
        <v>0.11</v>
      </c>
      <c r="AX31" t="str" cm="1">
        <f t="array" aca="1" ref="AX31" ca="1">IF(ISBLANK(INDIRECT("'"&amp;AX36)),"",TRIM(CLEAN(INDIRECT("'"&amp;AX36))))</f>
        <v>38</v>
      </c>
      <c r="AY31" t="str" cm="1">
        <f t="array" aca="1" ref="AY31" ca="1">IF(ISBLANK(INDIRECT("'"&amp;AY36)),"",TRIM(CLEAN(INDIRECT("'"&amp;AY36))))</f>
        <v>16</v>
      </c>
      <c r="AZ31" t="str" cm="1">
        <f t="array" aca="1" ref="AZ31" ca="1">IF(ISBLANK(INDIRECT("'"&amp;AZ36)),"",TRIM(CLEAN(INDIRECT("'"&amp;AZ36))))</f>
        <v>0</v>
      </c>
      <c r="BA31" t="str" cm="1">
        <f t="array" aca="1" ref="BA31" ca="1">IF(ISBLANK(INDIRECT("'"&amp;BA36)),"",TRIM(CLEAN(INDIRECT("'"&amp;BA36))))</f>
        <v>5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1</v>
      </c>
      <c r="BD31" t="str" cm="1">
        <f t="array" aca="1" ref="BD31" ca="1">IF(ISBLANK(INDIRECT("'"&amp;BD36)),"",TRIM(CLEAN(INDIRECT("'"&amp;BD36))))</f>
        <v>8</v>
      </c>
      <c r="BE31" t="str" cm="1">
        <f t="array" aca="1" ref="BE31" ca="1">IF(ISBLANK(INDIRECT("'"&amp;BE36)),"",TRIM(CLEAN(INDIRECT("'"&amp;BE36))))</f>
        <v>0</v>
      </c>
      <c r="BF31" t="str" cm="1">
        <f t="array" aca="1" ref="BF31" ca="1">IF(ISBLANK(INDIRECT("'"&amp;BF36)),"",TRIM(CLEAN(INDIRECT("'"&amp;BF36))))</f>
        <v>5</v>
      </c>
      <c r="BG31" t="str" cm="1">
        <f t="array" aca="1" ref="BG31" ca="1">IF(ISBLANK(INDIRECT("'"&amp;BG36)),"",TRIM(CLEAN(INDIRECT("'"&amp;BG36))))</f>
        <v>1</v>
      </c>
      <c r="BH31" t="str" cm="1">
        <f t="array" aca="1" ref="BH31" ca="1">IF(ISBLANK(INDIRECT("'"&amp;BH36)),"",TRIM(CLEAN(INDIRECT("'"&amp;BH36))))</f>
        <v>1</v>
      </c>
      <c r="BI31" t="str" cm="1">
        <f t="array" aca="1" ref="BI31" ca="1">IF(ISBLANK(INDIRECT("'"&amp;BI36)),"",TRIM(CLEAN(INDIRECT("'"&amp;BI36))))</f>
        <v>2.631</v>
      </c>
      <c r="BJ31" t="str" cm="1">
        <f t="array" aca="1" ref="BJ31" ca="1">IF(ISBLANK(INDIRECT("'"&amp;BJ36)),"",TRIM(CLEAN(INDIRECT("'"&amp;BJ36))))</f>
        <v>0.036</v>
      </c>
      <c r="BK31" t="str" cm="1">
        <f t="array" aca="1" ref="BK31" ca="1">IF(ISBLANK(INDIRECT("'"&amp;BK36)),"",TRIM(CLEAN(INDIRECT("'"&amp;BK36))))</f>
        <v>73.652</v>
      </c>
      <c r="BL31" t="str" cm="1">
        <f t="array" aca="1" ref="BL31" ca="1">IF(ISBLANK(INDIRECT("'"&amp;BL36)),"",TRIM(CLEAN(INDIRECT("'"&amp;BL36))))</f>
        <v>99.997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Alpena Power Co.</v>
      </c>
      <c r="C35" s="104">
        <f>'System Reliability Data'!C4</f>
        <v>45016</v>
      </c>
      <c r="D35" s="244">
        <f>'System Reliability Data'!C11</f>
        <v>0</v>
      </c>
      <c r="E35" s="244">
        <f>'System Reliability Data'!D11</f>
        <v>0</v>
      </c>
      <c r="F35" s="244">
        <f>'System Reliability Data'!E11</f>
        <v>0</v>
      </c>
      <c r="G35" s="244">
        <f>'System Reliability Data'!F11</f>
        <v>0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1</v>
      </c>
      <c r="K35" s="244">
        <f>'System Reliability Data'!J11</f>
        <v>1</v>
      </c>
      <c r="L35" s="245">
        <f>'System Reliability Data'!K11</f>
        <v>0</v>
      </c>
      <c r="M35" s="189">
        <f>'System Reliability Data'!L11</f>
        <v>4.3</v>
      </c>
      <c r="N35">
        <f>'System Reliability Data'!M11</f>
        <v>2442.8000000000002</v>
      </c>
      <c r="O35">
        <f>'System Reliability Data'!N11</f>
        <v>73517.94</v>
      </c>
      <c r="P35" s="189">
        <f>'System Reliability Data'!O11</f>
        <v>25.5</v>
      </c>
      <c r="Q35" s="244">
        <f>'System Reliability Data'!P11</f>
        <v>0.17</v>
      </c>
      <c r="R35" s="244">
        <f>'System Reliability Data'!Q11</f>
        <v>0.04</v>
      </c>
      <c r="S35" s="245">
        <f>'System Reliability Data'!R11</f>
        <v>18</v>
      </c>
      <c r="T35" s="245">
        <f>'System Reliability Data'!S11</f>
        <v>6</v>
      </c>
      <c r="U35" s="245">
        <f>'System Reliability Data'!T11</f>
        <v>0</v>
      </c>
      <c r="V35" s="245">
        <f>'System Reliability Data'!U11</f>
        <v>4</v>
      </c>
      <c r="W35" s="245">
        <f>'System Reliability Data'!V11</f>
        <v>0</v>
      </c>
      <c r="X35" s="245">
        <f>'System Reliability Data'!W11</f>
        <v>1</v>
      </c>
      <c r="Y35" s="245">
        <f>'System Reliability Data'!X11</f>
        <v>1</v>
      </c>
      <c r="Z35" s="245">
        <f>'System Reliability Data'!Y11</f>
        <v>0</v>
      </c>
      <c r="AA35" s="245">
        <f>'System Reliability Data'!Z11</f>
        <v>2</v>
      </c>
      <c r="AB35" s="245">
        <f>'System Reliability Data'!AA11</f>
        <v>1</v>
      </c>
      <c r="AC35" s="245">
        <f>'System Reliability Data'!AB11</f>
        <v>1</v>
      </c>
      <c r="AD35" s="189">
        <f>'System Reliability Data'!AC11</f>
        <v>0.35399999999999998</v>
      </c>
      <c r="AE35" s="189">
        <f>'System Reliability Data'!AD11</f>
        <v>7.0000000000000001E-3</v>
      </c>
      <c r="AF35" s="189">
        <f>'System Reliability Data'!AE11</f>
        <v>50.767000000000003</v>
      </c>
      <c r="AG35" s="189">
        <f>'System Reliability Data'!AF11</f>
        <v>99.998999999999995</v>
      </c>
      <c r="AH35" s="244">
        <f>'System Reliability Data'!AG11</f>
        <v>0</v>
      </c>
      <c r="AI35" s="244">
        <f>'System Reliability Data'!C12</f>
        <v>0</v>
      </c>
      <c r="AJ35" s="244">
        <f>'System Reliability Data'!D12</f>
        <v>0</v>
      </c>
      <c r="AK35" s="244">
        <f>'System Reliability Data'!E12</f>
        <v>0</v>
      </c>
      <c r="AL35" s="244">
        <f>'System Reliability Data'!F12</f>
        <v>0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1</v>
      </c>
      <c r="AP35" s="245">
        <f>'System Reliability Data'!J12</f>
        <v>1</v>
      </c>
      <c r="AQ35" s="189">
        <f>'System Reliability Data'!K12</f>
        <v>0</v>
      </c>
      <c r="AR35" s="189">
        <f>'System Reliability Data'!L12</f>
        <v>11.6</v>
      </c>
      <c r="AS35">
        <f>'System Reliability Data'!M12</f>
        <v>10300.17</v>
      </c>
      <c r="AT35" s="189">
        <f>'System Reliability Data'!N12</f>
        <v>172940.02</v>
      </c>
      <c r="AU35" s="244">
        <f>'System Reliability Data'!O12</f>
        <v>25.5</v>
      </c>
      <c r="AV35" s="244">
        <f>'System Reliability Data'!P12</f>
        <v>0.46</v>
      </c>
      <c r="AW35" s="245">
        <f>'System Reliability Data'!Q12</f>
        <v>0.11</v>
      </c>
      <c r="AX35" s="245">
        <f>'System Reliability Data'!R12</f>
        <v>38</v>
      </c>
      <c r="AY35" s="245">
        <f>'System Reliability Data'!S12</f>
        <v>16</v>
      </c>
      <c r="AZ35" s="245">
        <f>'System Reliability Data'!T12</f>
        <v>0</v>
      </c>
      <c r="BA35" s="245">
        <f>'System Reliability Data'!U12</f>
        <v>5</v>
      </c>
      <c r="BB35" s="245">
        <f>'System Reliability Data'!V12</f>
        <v>0</v>
      </c>
      <c r="BC35" s="245">
        <f>'System Reliability Data'!W12</f>
        <v>1</v>
      </c>
      <c r="BD35" s="245">
        <f>'System Reliability Data'!X12</f>
        <v>8</v>
      </c>
      <c r="BE35" s="245">
        <f>'System Reliability Data'!Y12</f>
        <v>0</v>
      </c>
      <c r="BF35" s="245">
        <f>'System Reliability Data'!Z12</f>
        <v>5</v>
      </c>
      <c r="BG35" s="245">
        <f>'System Reliability Data'!AA12</f>
        <v>1</v>
      </c>
      <c r="BH35" s="189">
        <f>'System Reliability Data'!AB12</f>
        <v>1</v>
      </c>
      <c r="BI35" s="189">
        <f>'System Reliability Data'!AC12</f>
        <v>2.6309999999999998</v>
      </c>
      <c r="BJ35" s="189">
        <f>'System Reliability Data'!AD12</f>
        <v>3.5999999999999997E-2</v>
      </c>
      <c r="BK35" s="189">
        <f>'System Reliability Data'!AE12</f>
        <v>73.652000000000001</v>
      </c>
      <c r="BL35" s="189">
        <f>'System Reliability Data'!AF12</f>
        <v>99.997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762CD32-56EC-4808-9C31-B19DF52BAA1D}"/>
</file>

<file path=customXml/itemProps3.xml><?xml version="1.0" encoding="utf-8"?>
<ds:datastoreItem xmlns:ds="http://schemas.openxmlformats.org/officeDocument/2006/customXml" ds:itemID="{8450BBCB-2251-4DCD-A060-E11786E20FC6}"/>
</file>

<file path=customXml/itemProps4.xml><?xml version="1.0" encoding="utf-8"?>
<ds:datastoreItem xmlns:ds="http://schemas.openxmlformats.org/officeDocument/2006/customXml" ds:itemID="{3C80748A-49AC-434B-AD54-9735E8A22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