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egulatory Department\Case No. U-20629 - Monthly Distribution Reporting\2023\2023 Q1\For Filing\"/>
    </mc:Choice>
  </mc:AlternateContent>
  <xr:revisionPtr revIDLastSave="0" documentId="13_ncr:1_{9658B5E9-5598-4051-881A-385E4797EF6D}" xr6:coauthVersionLast="47" xr6:coauthVersionMax="47" xr10:uidLastSave="{00000000-0000-0000-0000-000000000000}"/>
  <bookViews>
    <workbookView xWindow="-120" yWindow="-120" windowWidth="29040" windowHeight="15840" activeTab="1" xr2:uid="{806CA9BB-CD56-437C-AB81-5C62420469F7}"/>
  </bookViews>
  <sheets>
    <sheet name="Credits, worst circuits, storms" sheetId="5" r:id="rId1"/>
    <sheet name="Circuit" sheetId="1" r:id="rId2"/>
    <sheet name="Zip Code" sheetId="3" r:id="rId3"/>
    <sheet name="Census Tract" sheetId="4" r:id="rId4"/>
    <sheet name="SourceData" sheetId="6" r:id="rId5"/>
    <sheet name="NormalizedData" sheetId="11" r:id="rId6"/>
  </sheets>
  <definedNames>
    <definedName name="_xlnm.Print_Area" localSheetId="1">Circuit!$B$6:$AH$19</definedName>
    <definedName name="_xlnm.Print_Area" localSheetId="0">'Credits, worst circuits, storms'!$B$1:$M$96</definedName>
  </definedNames>
  <calcPr calcId="191029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17" i="1" l="1"/>
  <c r="AF17" i="1"/>
  <c r="H25" i="11" l="1"/>
  <c r="C21" i="11"/>
  <c r="B21" i="11"/>
  <c r="C11" i="11"/>
  <c r="B11" i="1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2" i="11"/>
  <c r="B2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CE21" i="11" a="1"/>
  <c r="CE2" i="11" a="1"/>
  <c r="H2" i="11" a="1"/>
  <c r="J21" i="11" a="1"/>
  <c r="V21" i="11" a="1"/>
  <c r="CT11" i="11" a="1"/>
  <c r="FU11" i="11" a="1"/>
  <c r="FA21" i="11" a="1"/>
  <c r="BZ21" i="11" a="1"/>
  <c r="BE2" i="11" a="1"/>
  <c r="M21" i="11" a="1"/>
  <c r="CK11" i="11" a="1"/>
  <c r="V2" i="11" a="1"/>
  <c r="BX21" i="11" a="1"/>
  <c r="DA2" i="11" a="1"/>
  <c r="EG11" i="11" a="1"/>
  <c r="BU21" i="11" a="1"/>
  <c r="CU21" i="11" a="1"/>
  <c r="DS21" i="11" a="1"/>
  <c r="EC11" i="11" a="1"/>
  <c r="BV21" i="11" a="1"/>
  <c r="AS2" i="11" a="1"/>
  <c r="L21" i="11" a="1"/>
  <c r="FS11" i="11" a="1"/>
  <c r="EB11" i="11" a="1"/>
  <c r="DE2" i="11" a="1"/>
  <c r="GF11" i="11" a="1"/>
  <c r="GP11" i="11" a="1"/>
  <c r="DU11" i="11" a="1"/>
  <c r="DQ11" i="11" a="1"/>
  <c r="F2" i="11" a="1"/>
  <c r="DF11" i="11" a="1"/>
  <c r="FE11" i="11" a="1"/>
  <c r="CG2" i="11" a="1"/>
  <c r="ER21" i="11" a="1"/>
  <c r="F11" i="11" a="1"/>
  <c r="K2" i="11" a="1"/>
  <c r="BG21" i="11" a="1"/>
  <c r="Q2" i="11" a="1"/>
  <c r="AJ2" i="11" a="1"/>
  <c r="G2" i="11" a="1"/>
  <c r="BZ11" i="11" a="1"/>
  <c r="FW21" i="11" a="1"/>
  <c r="FZ21" i="11" a="1"/>
  <c r="EP21" i="11" a="1"/>
  <c r="BE11" i="11" a="1"/>
  <c r="CX2" i="11" a="1"/>
  <c r="AM11" i="11" a="1"/>
  <c r="DQ21" i="11" a="1"/>
  <c r="CC21" i="11" a="1"/>
  <c r="BL21" i="11" a="1"/>
  <c r="CI11" i="11" a="1"/>
  <c r="AU21" i="11" a="1"/>
  <c r="EI21" i="11" a="1"/>
  <c r="CB2" i="11" a="1"/>
  <c r="DN11" i="11" a="1"/>
  <c r="BA2" i="11" a="1"/>
  <c r="FJ11" i="11" a="1"/>
  <c r="FF21" i="11" a="1"/>
  <c r="CF21" i="11" a="1"/>
  <c r="DC11" i="11" a="1"/>
  <c r="BR11" i="11" a="1"/>
  <c r="DH2" i="11" a="1"/>
  <c r="DR2" i="11" a="1"/>
  <c r="GN21" i="11" a="1"/>
  <c r="ED11" i="11" a="1"/>
  <c r="EQ2" i="11" a="1"/>
  <c r="FQ21" i="11" a="1"/>
  <c r="Y2" i="11" a="1"/>
  <c r="EU2" i="11" a="1"/>
  <c r="F21" i="11" a="1"/>
  <c r="DO21" i="11" a="1"/>
  <c r="ED2" i="11" a="1"/>
  <c r="BD21" i="11" a="1"/>
  <c r="AD2" i="11" a="1"/>
  <c r="U21" i="11" a="1"/>
  <c r="BJ21" i="11" a="1"/>
  <c r="O21" i="11" a="1"/>
  <c r="BX11" i="11" a="1"/>
  <c r="H21" i="11" a="1"/>
  <c r="AZ11" i="11" a="1"/>
  <c r="BU11" i="11" a="1"/>
  <c r="CF11" i="11" a="1"/>
  <c r="BA11" i="11" a="1"/>
  <c r="W21" i="11" a="1"/>
  <c r="CP2" i="11" a="1"/>
  <c r="EX11" i="11" a="1"/>
  <c r="CJ2" i="11" a="1"/>
  <c r="ET21" i="11" a="1"/>
  <c r="DJ21" i="11" a="1"/>
  <c r="DV11" i="11" a="1"/>
  <c r="AF21" i="11" a="1"/>
  <c r="GU21" i="11" a="1"/>
  <c r="DP21" i="11" a="1"/>
  <c r="AU2" i="11" a="1"/>
  <c r="BQ11" i="11" a="1"/>
  <c r="AE21" i="11" a="1"/>
  <c r="FK11" i="11" a="1"/>
  <c r="Q11" i="11" a="1"/>
  <c r="AJ11" i="11" a="1"/>
  <c r="AC21" i="11" a="1"/>
  <c r="CU11" i="11" a="1"/>
  <c r="BR2" i="11" a="1"/>
  <c r="FP11" i="11" a="1"/>
  <c r="CH2" i="11" a="1"/>
  <c r="FY11" i="11" a="1"/>
  <c r="DA21" i="11" a="1"/>
  <c r="CS11" i="11" a="1"/>
  <c r="DD21" i="11" a="1"/>
  <c r="DS2" i="11" a="1"/>
  <c r="EQ21" i="11" a="1"/>
  <c r="AT11" i="11" a="1"/>
  <c r="BK2" i="11" a="1"/>
  <c r="FO11" i="11" a="1"/>
  <c r="GC11" i="11" a="1"/>
  <c r="CR11" i="11" a="1"/>
  <c r="CV11" i="11" a="1"/>
  <c r="CO21" i="11" a="1"/>
  <c r="CS2" i="11" a="1"/>
  <c r="AP11" i="11" a="1"/>
  <c r="DZ11" i="11" a="1"/>
  <c r="DG21" i="11" a="1"/>
  <c r="BV2" i="11" a="1"/>
  <c r="FO21" i="11" a="1"/>
  <c r="CU2" i="11" a="1"/>
  <c r="CI21" i="11" a="1"/>
  <c r="EM11" i="11" a="1"/>
  <c r="EJ2" i="11" a="1"/>
  <c r="G11" i="11" a="1"/>
  <c r="FV11" i="11" a="1"/>
  <c r="Z2" i="11" a="1"/>
  <c r="BQ2" i="11" a="1"/>
  <c r="CW11" i="11" a="1"/>
  <c r="AE11" i="11" a="1"/>
  <c r="DO2" i="11" a="1"/>
  <c r="BZ2" i="11" a="1"/>
  <c r="FH11" i="11" a="1"/>
  <c r="GR11" i="11" a="1"/>
  <c r="BI2" i="11" a="1"/>
  <c r="BT2" i="11" a="1"/>
  <c r="BT21" i="11" a="1"/>
  <c r="CH21" i="11" a="1"/>
  <c r="AZ21" i="11" a="1"/>
  <c r="W11" i="11" a="1"/>
  <c r="BS2" i="11" a="1"/>
  <c r="BO2" i="11" a="1"/>
  <c r="GR21" i="11" a="1"/>
  <c r="BL2" i="11" a="1"/>
  <c r="CX11" i="11" a="1"/>
  <c r="DZ2" i="11" a="1"/>
  <c r="BY21" i="11" a="1"/>
  <c r="CN21" i="11" a="1"/>
  <c r="BS11" i="11" a="1"/>
  <c r="EW21" i="11" a="1"/>
  <c r="DE11" i="11" a="1"/>
  <c r="BH11" i="11" a="1"/>
  <c r="DN21" i="11" a="1"/>
  <c r="BG2" i="11" a="1"/>
  <c r="FF11" i="11" a="1"/>
  <c r="DZ21" i="11" a="1"/>
  <c r="CC2" i="11" a="1"/>
  <c r="FK21" i="11" a="1"/>
  <c r="DI2" i="11" a="1"/>
  <c r="BY2" i="11" a="1"/>
  <c r="U2" i="11" a="1"/>
  <c r="EH11" i="11" a="1"/>
  <c r="ED21" i="11" a="1"/>
  <c r="BJ11" i="11" a="1"/>
  <c r="AC11" i="11" a="1"/>
  <c r="DM21" i="11" a="1"/>
  <c r="FX11" i="11" a="1"/>
  <c r="EN11" i="11" a="1"/>
  <c r="GA21" i="11" a="1"/>
  <c r="FU21" i="11" a="1"/>
  <c r="EW11" i="11" a="1"/>
  <c r="FV21" i="11" a="1"/>
  <c r="AV11" i="11" a="1"/>
  <c r="DI21" i="11" a="1"/>
  <c r="EJ21" i="11" a="1"/>
  <c r="Z11" i="11" a="1"/>
  <c r="CK21" i="11" a="1"/>
  <c r="AX2" i="11" a="1"/>
  <c r="BO11" i="11" a="1"/>
  <c r="FD11" i="11" a="1"/>
  <c r="BF11" i="11" a="1"/>
  <c r="AB21" i="11" a="1"/>
  <c r="FC11" i="11" a="1"/>
  <c r="AH11" i="11" a="1"/>
  <c r="GJ21" i="11" a="1"/>
  <c r="AS11" i="11" a="1"/>
  <c r="AX11" i="11" a="1"/>
  <c r="AO21" i="11" a="1"/>
  <c r="EL2" i="11" a="1"/>
  <c r="GI21" i="11" a="1"/>
  <c r="GS21" i="11" a="1"/>
  <c r="BC11" i="11" a="1"/>
  <c r="DU2" i="11" a="1"/>
  <c r="EO21" i="11" a="1"/>
  <c r="CO11" i="11" a="1"/>
  <c r="M2" i="11" a="1"/>
  <c r="DO11" i="11" a="1"/>
  <c r="P11" i="11" a="1"/>
  <c r="CE11" i="11" a="1"/>
  <c r="S2" i="11" a="1"/>
  <c r="BG11" i="11" a="1"/>
  <c r="AQ11" i="11" a="1"/>
  <c r="FM21" i="11" a="1"/>
  <c r="BD2" i="11" a="1"/>
  <c r="GJ11" i="11" a="1"/>
  <c r="AO11" i="11" a="1"/>
  <c r="G21" i="11" a="1"/>
  <c r="DH21" i="11" a="1"/>
  <c r="FB21" i="11" a="1"/>
  <c r="AX21" i="11" a="1"/>
  <c r="DT21" i="11" a="1"/>
  <c r="AG21" i="11" a="1"/>
  <c r="BB2" i="11" a="1"/>
  <c r="FG21" i="11" a="1"/>
  <c r="N2" i="11" a="1"/>
  <c r="AB11" i="11" a="1"/>
  <c r="DS11" i="11" a="1"/>
  <c r="GQ21" i="11" a="1"/>
  <c r="AB2" i="11" a="1"/>
  <c r="AL11" i="11" a="1"/>
  <c r="EX21" i="11" a="1"/>
  <c r="GL11" i="11" a="1"/>
  <c r="AD21" i="11" a="1"/>
  <c r="DL2" i="11" a="1"/>
  <c r="BT11" i="11" a="1"/>
  <c r="CZ2" i="11" a="1"/>
  <c r="AH2" i="11" a="1"/>
  <c r="FN11" i="11" a="1"/>
  <c r="EA11" i="11" a="1"/>
  <c r="DP11" i="11" a="1"/>
  <c r="CZ21" i="11" a="1"/>
  <c r="AW11" i="11" a="1"/>
  <c r="AW2" i="11" a="1"/>
  <c r="Y11" i="11" a="1"/>
  <c r="GQ11" i="11" a="1"/>
  <c r="ET2" i="11" a="1"/>
  <c r="GE21" i="11" a="1"/>
  <c r="E2" i="11" a="1"/>
  <c r="FI11" i="11" a="1"/>
  <c r="EB2" i="11" a="1"/>
  <c r="EY21" i="11" a="1"/>
  <c r="BL11" i="11" a="1"/>
  <c r="R2" i="11" a="1"/>
  <c r="FQ11" i="11" a="1"/>
  <c r="EB21" i="11" a="1"/>
  <c r="EK2" i="11" a="1"/>
  <c r="AJ21" i="11" a="1"/>
  <c r="BI21" i="11" a="1"/>
  <c r="DU21" i="11" a="1"/>
  <c r="DW21" i="11" a="1"/>
  <c r="CW21" i="11" a="1"/>
  <c r="CK2" i="11" a="1"/>
  <c r="DA11" i="11" a="1"/>
  <c r="CM21" i="11" a="1"/>
  <c r="BS21" i="11" a="1"/>
  <c r="FA11" i="11" a="1"/>
  <c r="EL11" i="11" a="1"/>
  <c r="BM2" i="11" a="1"/>
  <c r="P2" i="11" a="1"/>
  <c r="X21" i="11" a="1"/>
  <c r="T2" i="11" a="1"/>
  <c r="EQ11" i="11" a="1"/>
  <c r="R21" i="11" a="1"/>
  <c r="EC2" i="11" a="1"/>
  <c r="FM11" i="11" a="1"/>
  <c r="BK11" i="11" a="1"/>
  <c r="GH21" i="11" a="1"/>
  <c r="GG11" i="11" a="1"/>
  <c r="ES21" i="11" a="1"/>
  <c r="CL11" i="11" a="1"/>
  <c r="GK11" i="11" a="1"/>
  <c r="EL21" i="11" a="1"/>
  <c r="DC21" i="11" a="1"/>
  <c r="DM2" i="11" a="1"/>
  <c r="BX2" i="11" a="1"/>
  <c r="J2" i="11" a="1"/>
  <c r="DB2" i="11" a="1"/>
  <c r="AC2" i="11" a="1"/>
  <c r="BP21" i="11" a="1"/>
  <c r="AA2" i="11" a="1"/>
  <c r="GK21" i="11" a="1"/>
  <c r="GE11" i="11" a="1"/>
  <c r="DE21" i="11" a="1"/>
  <c r="AG2" i="11" a="1"/>
  <c r="DP2" i="11" a="1"/>
  <c r="FL21" i="11" a="1"/>
  <c r="GO21" i="11" a="1"/>
  <c r="GB11" i="11" a="1"/>
  <c r="EE2" i="11" a="1"/>
  <c r="EO11" i="11" a="1"/>
  <c r="EO2" i="11" a="1"/>
  <c r="DL11" i="11" a="1"/>
  <c r="GO11" i="11" a="1"/>
  <c r="CQ21" i="11" a="1"/>
  <c r="I21" i="11" a="1"/>
  <c r="CM2" i="11" a="1"/>
  <c r="CO2" i="11" a="1"/>
  <c r="EE21" i="11" a="1"/>
  <c r="AL2" i="11" a="1"/>
  <c r="EU21" i="11" a="1"/>
  <c r="EC21" i="11" a="1"/>
  <c r="AO2" i="11" a="1"/>
  <c r="N21" i="11" a="1"/>
  <c r="BB21" i="11" a="1"/>
  <c r="CB11" i="11" a="1"/>
  <c r="CP11" i="11" a="1"/>
  <c r="CI2" i="11" a="1"/>
  <c r="GP21" i="11" a="1"/>
  <c r="BJ2" i="11" a="1"/>
  <c r="X11" i="11" a="1"/>
  <c r="CR21" i="11" a="1"/>
  <c r="CM11" i="11" a="1"/>
  <c r="BN2" i="11" a="1"/>
  <c r="BU2" i="11" a="1"/>
  <c r="CL2" i="11" a="1"/>
  <c r="DQ2" i="11" a="1"/>
  <c r="DT11" i="11" a="1"/>
  <c r="EN2" i="11" a="1"/>
  <c r="DG11" i="11" a="1"/>
  <c r="DY2" i="11" a="1"/>
  <c r="CZ11" i="11" a="1"/>
  <c r="DT2" i="11" a="1"/>
  <c r="I2" i="11" a="1"/>
  <c r="CT2" i="11" a="1"/>
  <c r="AM2" i="11" a="1"/>
  <c r="CJ11" i="11" a="1"/>
  <c r="DC2" i="11" a="1"/>
  <c r="DY21" i="11" a="1"/>
  <c r="DF21" i="11" a="1"/>
  <c r="T11" i="11" a="1"/>
  <c r="N11" i="11" a="1"/>
  <c r="FG11" i="11" a="1"/>
  <c r="BK21" i="11" a="1"/>
  <c r="P21" i="11" a="1"/>
  <c r="AY21" i="11" a="1"/>
  <c r="V11" i="11" a="1"/>
  <c r="D21" i="11" a="1"/>
  <c r="Q21" i="11" a="1"/>
  <c r="AA21" i="11" a="1"/>
  <c r="AU11" i="11" a="1"/>
  <c r="AS21" i="11" a="1"/>
  <c r="GF21" i="11" a="1"/>
  <c r="BY11" i="11" a="1"/>
  <c r="CY2" i="11" a="1"/>
  <c r="DK2" i="11" a="1"/>
  <c r="EV11" i="11" a="1"/>
  <c r="CD21" i="11" a="1"/>
  <c r="GH11" i="11" a="1"/>
  <c r="CY21" i="11" a="1"/>
  <c r="BO21" i="11" a="1"/>
  <c r="FE21" i="11" a="1"/>
  <c r="AN2" i="11" a="1"/>
  <c r="AL21" i="11" a="1"/>
  <c r="CX21" i="11" a="1"/>
  <c r="CV2" i="11" a="1"/>
  <c r="CV21" i="11" a="1"/>
  <c r="AG11" i="11" a="1"/>
  <c r="EF2" i="11" a="1"/>
  <c r="BQ21" i="11" a="1"/>
  <c r="AR21" i="11" a="1"/>
  <c r="FT11" i="11" a="1"/>
  <c r="EP2" i="11" a="1"/>
  <c r="D11" i="11" a="1"/>
  <c r="GM21" i="11" a="1"/>
  <c r="DN2" i="11" a="1"/>
  <c r="EF21" i="11" a="1"/>
  <c r="FJ21" i="11" a="1"/>
  <c r="DM11" i="11" a="1"/>
  <c r="U11" i="11" a="1"/>
  <c r="AI2" i="11" a="1"/>
  <c r="CG11" i="11" a="1"/>
  <c r="GN11" i="11" a="1"/>
  <c r="DK21" i="11" a="1"/>
  <c r="CT21" i="11" a="1"/>
  <c r="ER11" i="11" a="1"/>
  <c r="EI11" i="11" a="1"/>
  <c r="CD11" i="11" a="1"/>
  <c r="AT21" i="11" a="1"/>
  <c r="AI11" i="11" a="1"/>
  <c r="BD11" i="11" a="1"/>
  <c r="CC11" i="11" a="1"/>
  <c r="CA21" i="11" a="1"/>
  <c r="ER2" i="11" a="1"/>
  <c r="Y21" i="11" a="1"/>
  <c r="X2" i="11" a="1"/>
  <c r="AD11" i="11" a="1"/>
  <c r="BP11" i="11" a="1"/>
  <c r="CL21" i="11" a="1"/>
  <c r="CF2" i="11" a="1"/>
  <c r="GI11" i="11" a="1"/>
  <c r="GB21" i="11" a="1"/>
  <c r="EJ11" i="11" a="1"/>
  <c r="BM11" i="11" a="1"/>
  <c r="FX21" i="11" a="1"/>
  <c r="FD21" i="11" a="1"/>
  <c r="BN21" i="11" a="1"/>
  <c r="FR11" i="11" a="1"/>
  <c r="EM2" i="11" a="1"/>
  <c r="T21" i="11" a="1"/>
  <c r="BV11" i="11" a="1"/>
  <c r="AK2" i="11" a="1"/>
  <c r="DW2" i="11" a="1"/>
  <c r="FI21" i="11" a="1"/>
  <c r="AQ21" i="11" a="1"/>
  <c r="FY21" i="11" a="1"/>
  <c r="AF11" i="11" a="1"/>
  <c r="EZ21" i="11" a="1"/>
  <c r="DJ2" i="11" a="1"/>
  <c r="AY2" i="11" a="1"/>
  <c r="EU11" i="11" a="1"/>
  <c r="BN11" i="11" a="1"/>
  <c r="CW2" i="11" a="1"/>
  <c r="D2" i="11" a="1"/>
  <c r="EM21" i="11" a="1"/>
  <c r="DG2" i="11" a="1"/>
  <c r="EH2" i="11" a="1"/>
  <c r="AN21" i="11" a="1"/>
  <c r="AV2" i="11" a="1"/>
  <c r="DD11" i="11" a="1"/>
  <c r="GC21" i="11" a="1"/>
  <c r="CS21" i="11" a="1"/>
  <c r="AY11" i="11" a="1"/>
  <c r="DR11" i="11" a="1"/>
  <c r="DF2" i="11" a="1"/>
  <c r="EP11" i="11" a="1"/>
  <c r="S11" i="11" a="1"/>
  <c r="AE2" i="11" a="1"/>
  <c r="DJ11" i="11" a="1"/>
  <c r="L2" i="11" a="1"/>
  <c r="AP21" i="11" a="1"/>
  <c r="GM11" i="11" a="1"/>
  <c r="AW21" i="11" a="1"/>
  <c r="EK11" i="11" a="1"/>
  <c r="DB21" i="11" a="1"/>
  <c r="EG21" i="11" a="1"/>
  <c r="DR21" i="11" a="1"/>
  <c r="EF11" i="11" a="1"/>
  <c r="AK11" i="11" a="1"/>
  <c r="AI21" i="11" a="1"/>
  <c r="BA21" i="11" a="1"/>
  <c r="BI11" i="11" a="1"/>
  <c r="GL21" i="11" a="1"/>
  <c r="EA21" i="11" a="1"/>
  <c r="BW21" i="11" a="1"/>
  <c r="CJ21" i="11" a="1"/>
  <c r="CR2" i="11" a="1"/>
  <c r="FB11" i="11" a="1"/>
  <c r="S21" i="11" a="1"/>
  <c r="DV2" i="11" a="1"/>
  <c r="FZ11" i="11" a="1"/>
  <c r="R11" i="11" a="1"/>
  <c r="AN11" i="11" a="1"/>
  <c r="EG2" i="11" a="1"/>
  <c r="CY11" i="11" a="1"/>
  <c r="AQ2" i="11" a="1"/>
  <c r="GT21" i="11" a="1"/>
  <c r="GA11" i="11" a="1"/>
  <c r="AA11" i="11" a="1"/>
  <c r="BP2" i="11" a="1"/>
  <c r="Z21" i="11" a="1"/>
  <c r="DI11" i="11" a="1"/>
  <c r="K21" i="11" a="1"/>
  <c r="GD21" i="11" a="1"/>
  <c r="FC21" i="11" a="1"/>
  <c r="FT21" i="11" a="1"/>
  <c r="CN11" i="11" a="1"/>
  <c r="EZ11" i="11" a="1"/>
  <c r="FS21" i="11" a="1"/>
  <c r="EN21" i="11" a="1"/>
  <c r="EA2" i="11" a="1"/>
  <c r="EH21" i="11" a="1"/>
  <c r="BM21" i="11" a="1"/>
  <c r="E11" i="11" a="1"/>
  <c r="DV21" i="11" a="1"/>
  <c r="DW11" i="11" a="1"/>
  <c r="GG21" i="11" a="1"/>
  <c r="FH21" i="11" a="1"/>
  <c r="CQ11" i="11" a="1"/>
  <c r="EY11" i="11" a="1"/>
  <c r="CG21" i="11" a="1"/>
  <c r="GD11" i="11" a="1"/>
  <c r="BW2" i="11" a="1"/>
  <c r="AZ2" i="11" a="1"/>
  <c r="AR11" i="11" a="1"/>
  <c r="DX11" i="11" a="1"/>
  <c r="DB11" i="11" a="1"/>
  <c r="GS11" i="11" a="1"/>
  <c r="BF2" i="11" a="1"/>
  <c r="BC2" i="11" a="1"/>
  <c r="GT11" i="11" a="1"/>
  <c r="DX21" i="11" a="1"/>
  <c r="CQ2" i="11" a="1"/>
  <c r="DD2" i="11" a="1"/>
  <c r="BR21" i="11" a="1"/>
  <c r="FP21" i="11" a="1"/>
  <c r="AV21" i="11" a="1"/>
  <c r="AH21" i="11" a="1"/>
  <c r="DH11" i="11" a="1"/>
  <c r="EE11" i="11" a="1"/>
  <c r="GU11" i="11" a="1"/>
  <c r="BF21" i="11" a="1"/>
  <c r="CA2" i="11" a="1"/>
  <c r="AF2" i="11" a="1"/>
  <c r="DK11" i="11" a="1"/>
  <c r="EK21" i="11" a="1"/>
  <c r="O2" i="11" a="1"/>
  <c r="FL11" i="11" a="1"/>
  <c r="ES2" i="11" a="1"/>
  <c r="AK21" i="11" a="1"/>
  <c r="AT2" i="11" a="1"/>
  <c r="EI2" i="11" a="1"/>
  <c r="CA11" i="11" a="1"/>
  <c r="EV21" i="11" a="1"/>
  <c r="ET11" i="11" a="1"/>
  <c r="ES11" i="11" a="1"/>
  <c r="W2" i="11" a="1"/>
  <c r="E21" i="11" a="1"/>
  <c r="BH2" i="11" a="1"/>
  <c r="CH11" i="11" a="1"/>
  <c r="DL21" i="11" a="1"/>
  <c r="CD2" i="11" a="1"/>
  <c r="DY11" i="11" a="1"/>
  <c r="AM21" i="11" a="1"/>
  <c r="CB21" i="11" a="1"/>
  <c r="BB11" i="11" a="1"/>
  <c r="CP21" i="11" a="1"/>
  <c r="BE21" i="11" a="1"/>
  <c r="FR21" i="11" a="1"/>
  <c r="AP2" i="11" a="1"/>
  <c r="FW11" i="11" a="1"/>
  <c r="AR2" i="11" a="1"/>
  <c r="CN2" i="11" a="1"/>
  <c r="DX2" i="11" a="1"/>
  <c r="FN21" i="11" a="1"/>
  <c r="BW11" i="11" a="1"/>
  <c r="BH21" i="11" a="1"/>
  <c r="BC21" i="11" a="1"/>
  <c r="Y11" i="11" l="1"/>
  <c r="BT21" i="11"/>
  <c r="FQ21" i="11"/>
  <c r="E21" i="11"/>
  <c r="DZ21" i="11"/>
  <c r="AV2" i="11"/>
  <c r="EM21" i="11"/>
  <c r="T11" i="11"/>
  <c r="AW2" i="11"/>
  <c r="BT2" i="11"/>
  <c r="EQ2" i="11"/>
  <c r="BI11" i="11"/>
  <c r="F21" i="11"/>
  <c r="GE21" i="11"/>
  <c r="D2" i="11"/>
  <c r="DF21" i="11"/>
  <c r="AW11" i="11"/>
  <c r="BI2" i="11"/>
  <c r="ED11" i="11"/>
  <c r="BC21" i="11"/>
  <c r="DA11" i="11"/>
  <c r="W11" i="11"/>
  <c r="CW2" i="11"/>
  <c r="DY21" i="11"/>
  <c r="CZ21" i="11"/>
  <c r="GR11" i="11"/>
  <c r="GN21" i="11"/>
  <c r="DM21" i="11"/>
  <c r="BB11" i="11"/>
  <c r="P21" i="11"/>
  <c r="BN11" i="11"/>
  <c r="DC2" i="11"/>
  <c r="DP11" i="11"/>
  <c r="FH11" i="11"/>
  <c r="DR2" i="11"/>
  <c r="R21" i="11"/>
  <c r="DK11" i="11"/>
  <c r="AN21" i="11"/>
  <c r="EU11" i="11"/>
  <c r="CJ11" i="11"/>
  <c r="EA11" i="11"/>
  <c r="BZ2" i="11"/>
  <c r="DH2" i="11"/>
  <c r="W2" i="11"/>
  <c r="AP21" i="11"/>
  <c r="FP21" i="11"/>
  <c r="AY2" i="11"/>
  <c r="AM2" i="11"/>
  <c r="FN11" i="11"/>
  <c r="DO2" i="11"/>
  <c r="BR11" i="11"/>
  <c r="CD21" i="11"/>
  <c r="D21" i="11"/>
  <c r="ET2" i="11"/>
  <c r="DJ2" i="11"/>
  <c r="CT2" i="11"/>
  <c r="AH2" i="11"/>
  <c r="AE11" i="11"/>
  <c r="DC11" i="11"/>
  <c r="BA21" i="11"/>
  <c r="FF11" i="11"/>
  <c r="AZ21" i="11"/>
  <c r="EZ21" i="11"/>
  <c r="I2" i="11"/>
  <c r="CZ2" i="11"/>
  <c r="CW11" i="11"/>
  <c r="CF21" i="11"/>
  <c r="BH21" i="11"/>
  <c r="CK2" i="11"/>
  <c r="BK21" i="11"/>
  <c r="AF11" i="11"/>
  <c r="DT2" i="11"/>
  <c r="BT11" i="11"/>
  <c r="BQ2" i="11"/>
  <c r="FF21" i="11"/>
  <c r="AC11" i="11"/>
  <c r="CB21" i="11"/>
  <c r="EH2" i="11"/>
  <c r="FY21" i="11"/>
  <c r="CZ11" i="11"/>
  <c r="DL2" i="11"/>
  <c r="Z2" i="11"/>
  <c r="FJ11" i="11"/>
  <c r="EQ11" i="11"/>
  <c r="AF2" i="11"/>
  <c r="BR21" i="11"/>
  <c r="AQ21" i="11"/>
  <c r="DY2" i="11"/>
  <c r="AD21" i="11"/>
  <c r="FV11" i="11"/>
  <c r="BA2" i="11"/>
  <c r="ES11" i="11"/>
  <c r="L2" i="11"/>
  <c r="CH21" i="11"/>
  <c r="FI21" i="11"/>
  <c r="DG11" i="11"/>
  <c r="GL11" i="11"/>
  <c r="G11" i="11"/>
  <c r="DN11" i="11"/>
  <c r="EV11" i="11"/>
  <c r="BG2" i="11"/>
  <c r="GQ11" i="11"/>
  <c r="DW2" i="11"/>
  <c r="EN2" i="11"/>
  <c r="EX21" i="11"/>
  <c r="EJ2" i="11"/>
  <c r="CB2" i="11"/>
  <c r="AI21" i="11"/>
  <c r="CW21" i="11"/>
  <c r="DD2" i="11"/>
  <c r="AK2" i="11"/>
  <c r="DT11" i="11"/>
  <c r="AL11" i="11"/>
  <c r="EM11" i="11"/>
  <c r="EI21" i="11"/>
  <c r="BW11" i="11"/>
  <c r="AM21" i="11"/>
  <c r="FG11" i="11"/>
  <c r="BV11" i="11"/>
  <c r="DQ2" i="11"/>
  <c r="AB2" i="11"/>
  <c r="CI21" i="11"/>
  <c r="AU21" i="11"/>
  <c r="BJ11" i="11"/>
  <c r="CA2" i="11"/>
  <c r="DG2" i="11"/>
  <c r="T21" i="11"/>
  <c r="CL2" i="11"/>
  <c r="GQ21" i="11"/>
  <c r="CU2" i="11"/>
  <c r="CI11" i="11"/>
  <c r="T2" i="11"/>
  <c r="V11" i="11"/>
  <c r="CQ2" i="11"/>
  <c r="EM2" i="11"/>
  <c r="BU2" i="11"/>
  <c r="DS11" i="11"/>
  <c r="FO21" i="11"/>
  <c r="BL21" i="11"/>
  <c r="ET11" i="11"/>
  <c r="DN21" i="11"/>
  <c r="DX21" i="11"/>
  <c r="FR11" i="11"/>
  <c r="BN2" i="11"/>
  <c r="AB11" i="11"/>
  <c r="BV2" i="11"/>
  <c r="CC21" i="11"/>
  <c r="DK2" i="11"/>
  <c r="DJ11" i="11"/>
  <c r="GT11" i="11"/>
  <c r="BN21" i="11"/>
  <c r="CM11" i="11"/>
  <c r="N2" i="11"/>
  <c r="DG21" i="11"/>
  <c r="DQ21" i="11"/>
  <c r="AK11" i="11"/>
  <c r="DW21" i="11"/>
  <c r="BC2" i="11"/>
  <c r="FD21" i="11"/>
  <c r="CR21" i="11"/>
  <c r="FG21" i="11"/>
  <c r="DZ11" i="11"/>
  <c r="AM11" i="11"/>
  <c r="ED2" i="11"/>
  <c r="DY11" i="11"/>
  <c r="BF2" i="11"/>
  <c r="FX21" i="11"/>
  <c r="X11" i="11"/>
  <c r="BB2" i="11"/>
  <c r="AP11" i="11"/>
  <c r="CX2" i="11"/>
  <c r="FN21" i="11"/>
  <c r="BH11" i="11"/>
  <c r="GS11" i="11"/>
  <c r="BM11" i="11"/>
  <c r="BJ2" i="11"/>
  <c r="AG21" i="11"/>
  <c r="CS2" i="11"/>
  <c r="BE11" i="11"/>
  <c r="ED21" i="11"/>
  <c r="BF21" i="11"/>
  <c r="DB11" i="11"/>
  <c r="EJ11" i="11"/>
  <c r="GP21" i="11"/>
  <c r="DT21" i="11"/>
  <c r="CO21" i="11"/>
  <c r="EP21" i="11"/>
  <c r="X21" i="11"/>
  <c r="DU21" i="11"/>
  <c r="DX11" i="11"/>
  <c r="GB21" i="11"/>
  <c r="CI2" i="11"/>
  <c r="AX21" i="11"/>
  <c r="CV11" i="11"/>
  <c r="FZ21" i="11"/>
  <c r="EV21" i="11"/>
  <c r="AE2" i="11"/>
  <c r="AR11" i="11"/>
  <c r="GI11" i="11"/>
  <c r="CP11" i="11"/>
  <c r="FB21" i="11"/>
  <c r="CR11" i="11"/>
  <c r="FW21" i="11"/>
  <c r="CY2" i="11"/>
  <c r="EU2" i="11"/>
  <c r="AZ2" i="11"/>
  <c r="CF2" i="11"/>
  <c r="CB11" i="11"/>
  <c r="DH21" i="11"/>
  <c r="GC11" i="11"/>
  <c r="BZ11" i="11"/>
  <c r="EF11" i="11"/>
  <c r="DE11" i="11"/>
  <c r="BW2" i="11"/>
  <c r="CL21" i="11"/>
  <c r="BB21" i="11"/>
  <c r="G21" i="11"/>
  <c r="FO11" i="11"/>
  <c r="G2" i="11"/>
  <c r="DX2" i="11"/>
  <c r="CD2" i="11"/>
  <c r="GD11" i="11"/>
  <c r="BP11" i="11"/>
  <c r="N21" i="11"/>
  <c r="AO11" i="11"/>
  <c r="BK2" i="11"/>
  <c r="AJ2" i="11"/>
  <c r="EH11" i="11"/>
  <c r="GU11" i="11"/>
  <c r="CG21" i="11"/>
  <c r="AD11" i="11"/>
  <c r="AO2" i="11"/>
  <c r="GJ11" i="11"/>
  <c r="AT11" i="11"/>
  <c r="Q2" i="11"/>
  <c r="P2" i="11"/>
  <c r="BI21" i="11"/>
  <c r="EY11" i="11"/>
  <c r="X2" i="11"/>
  <c r="EC21" i="11"/>
  <c r="BD2" i="11"/>
  <c r="EQ21" i="11"/>
  <c r="BG21" i="11"/>
  <c r="CA11" i="11"/>
  <c r="S11" i="11"/>
  <c r="CQ11" i="11"/>
  <c r="Y21" i="11"/>
  <c r="EU21" i="11"/>
  <c r="FM21" i="11"/>
  <c r="DS2" i="11"/>
  <c r="K2" i="11"/>
  <c r="BY11" i="11"/>
  <c r="EW21" i="11"/>
  <c r="FH21" i="11"/>
  <c r="ER2" i="11"/>
  <c r="AL2" i="11"/>
  <c r="AQ11" i="11"/>
  <c r="DD21" i="11"/>
  <c r="F11" i="11"/>
  <c r="DR21" i="11"/>
  <c r="AJ21" i="11"/>
  <c r="GG21" i="11"/>
  <c r="CA21" i="11"/>
  <c r="EE21" i="11"/>
  <c r="BG11" i="11"/>
  <c r="CS11" i="11"/>
  <c r="ER21" i="11"/>
  <c r="CN2" i="11"/>
  <c r="EE11" i="11"/>
  <c r="DW11" i="11"/>
  <c r="CC11" i="11"/>
  <c r="CO2" i="11"/>
  <c r="S2" i="11"/>
  <c r="DA21" i="11"/>
  <c r="CG2" i="11"/>
  <c r="U2" i="11"/>
  <c r="DL21" i="11"/>
  <c r="DV21" i="11"/>
  <c r="BD11" i="11"/>
  <c r="CM2" i="11"/>
  <c r="CE11" i="11"/>
  <c r="FY11" i="11"/>
  <c r="FE11" i="11"/>
  <c r="BM2" i="11"/>
  <c r="AY21" i="11"/>
  <c r="E11" i="11"/>
  <c r="AI11" i="11"/>
  <c r="I21" i="11"/>
  <c r="P11" i="11"/>
  <c r="CH2" i="11"/>
  <c r="DF11" i="11"/>
  <c r="EI2" i="11"/>
  <c r="BS11" i="11"/>
  <c r="BM21" i="11"/>
  <c r="AT21" i="11"/>
  <c r="CQ21" i="11"/>
  <c r="DO11" i="11"/>
  <c r="FP11" i="11"/>
  <c r="F2" i="11"/>
  <c r="GF21" i="11"/>
  <c r="EP11" i="11"/>
  <c r="EH21" i="11"/>
  <c r="CD11" i="11"/>
  <c r="GO11" i="11"/>
  <c r="M2" i="11"/>
  <c r="BR2" i="11"/>
  <c r="DQ11" i="11"/>
  <c r="EG21" i="11"/>
  <c r="EK2" i="11"/>
  <c r="EA2" i="11"/>
  <c r="EI11" i="11"/>
  <c r="DL11" i="11"/>
  <c r="CO11" i="11"/>
  <c r="CU11" i="11"/>
  <c r="DU11" i="11"/>
  <c r="AR2" i="11"/>
  <c r="DH11" i="11"/>
  <c r="EN21" i="11"/>
  <c r="ER11" i="11"/>
  <c r="EO2" i="11"/>
  <c r="EO21" i="11"/>
  <c r="AC21" i="11"/>
  <c r="GP11" i="11"/>
  <c r="BY2" i="11"/>
  <c r="CN21" i="11"/>
  <c r="FS21" i="11"/>
  <c r="CT21" i="11"/>
  <c r="EO11" i="11"/>
  <c r="DU2" i="11"/>
  <c r="AJ11" i="11"/>
  <c r="GF11" i="11"/>
  <c r="EL11" i="11"/>
  <c r="EB21" i="11"/>
  <c r="EZ11" i="11"/>
  <c r="DK21" i="11"/>
  <c r="EE2" i="11"/>
  <c r="BC11" i="11"/>
  <c r="Q11" i="11"/>
  <c r="DE2" i="11"/>
  <c r="AT2" i="11"/>
  <c r="DF2" i="11"/>
  <c r="CN11" i="11"/>
  <c r="GN11" i="11"/>
  <c r="GB11" i="11"/>
  <c r="GS21" i="11"/>
  <c r="FK11" i="11"/>
  <c r="EB11" i="11"/>
  <c r="AS21" i="11"/>
  <c r="CH11" i="11"/>
  <c r="FT21" i="11"/>
  <c r="CG11" i="11"/>
  <c r="GO21" i="11"/>
  <c r="GI21" i="11"/>
  <c r="AE21" i="11"/>
  <c r="FS11" i="11"/>
  <c r="DB21" i="11"/>
  <c r="BY21" i="11"/>
  <c r="FC21" i="11"/>
  <c r="AI2" i="11"/>
  <c r="FL21" i="11"/>
  <c r="EL2" i="11"/>
  <c r="BQ11" i="11"/>
  <c r="L21" i="11"/>
  <c r="FW11" i="11"/>
  <c r="FQ11" i="11"/>
  <c r="GD21" i="11"/>
  <c r="U11" i="11"/>
  <c r="DP2" i="11"/>
  <c r="AO21" i="11"/>
  <c r="AU2" i="11"/>
  <c r="AS2" i="11"/>
  <c r="DI2" i="11"/>
  <c r="AH21" i="11"/>
  <c r="K21" i="11"/>
  <c r="DM11" i="11"/>
  <c r="AG2" i="11"/>
  <c r="AX11" i="11"/>
  <c r="DP21" i="11"/>
  <c r="BV21" i="11"/>
  <c r="FA11" i="11"/>
  <c r="DR11" i="11"/>
  <c r="DI11" i="11"/>
  <c r="FJ21" i="11"/>
  <c r="DE21" i="11"/>
  <c r="AS11" i="11"/>
  <c r="GU21" i="11"/>
  <c r="EC11" i="11"/>
  <c r="AK21" i="11"/>
  <c r="DZ2" i="11"/>
  <c r="Z21" i="11"/>
  <c r="EF21" i="11"/>
  <c r="GE11" i="11"/>
  <c r="GJ21" i="11"/>
  <c r="AF21" i="11"/>
  <c r="DS21" i="11"/>
  <c r="AU11" i="11"/>
  <c r="R2" i="11"/>
  <c r="BP2" i="11"/>
  <c r="DN2" i="11"/>
  <c r="GK21" i="11"/>
  <c r="AH11" i="11"/>
  <c r="DV11" i="11"/>
  <c r="CU21" i="11"/>
  <c r="AP2" i="11"/>
  <c r="AY11" i="11"/>
  <c r="AA11" i="11"/>
  <c r="GM21" i="11"/>
  <c r="AA2" i="11"/>
  <c r="FC11" i="11"/>
  <c r="DJ21" i="11"/>
  <c r="BU21" i="11"/>
  <c r="EK11" i="11"/>
  <c r="CX11" i="11"/>
  <c r="GA11" i="11"/>
  <c r="D11" i="11"/>
  <c r="BP21" i="11"/>
  <c r="AB21" i="11"/>
  <c r="ET21" i="11"/>
  <c r="EG11" i="11"/>
  <c r="ES2" i="11"/>
  <c r="BL11" i="11"/>
  <c r="GT21" i="11"/>
  <c r="EP2" i="11"/>
  <c r="AC2" i="11"/>
  <c r="BF11" i="11"/>
  <c r="CJ2" i="11"/>
  <c r="DA2" i="11"/>
  <c r="FK21" i="11"/>
  <c r="CS21" i="11"/>
  <c r="AQ2" i="11"/>
  <c r="FT11" i="11"/>
  <c r="DB2" i="11"/>
  <c r="FD11" i="11"/>
  <c r="EX11" i="11"/>
  <c r="BX21" i="11"/>
  <c r="AA21" i="11"/>
  <c r="BL2" i="11"/>
  <c r="CY11" i="11"/>
  <c r="AR21" i="11"/>
  <c r="J2" i="11"/>
  <c r="BO11" i="11"/>
  <c r="CP2" i="11"/>
  <c r="V2" i="11"/>
  <c r="BS21" i="11"/>
  <c r="EY21" i="11"/>
  <c r="EG2" i="11"/>
  <c r="BQ21" i="11"/>
  <c r="BX2" i="11"/>
  <c r="AX2" i="11"/>
  <c r="W21" i="11"/>
  <c r="CK11" i="11"/>
  <c r="FR21" i="11"/>
  <c r="GC21" i="11"/>
  <c r="AN11" i="11"/>
  <c r="EF2" i="11"/>
  <c r="DM2" i="11"/>
  <c r="CK21" i="11"/>
  <c r="BA11" i="11"/>
  <c r="M21" i="11"/>
  <c r="AW21" i="11"/>
  <c r="EB2" i="11"/>
  <c r="R11" i="11"/>
  <c r="AG11" i="11"/>
  <c r="DC21" i="11"/>
  <c r="Z11" i="11"/>
  <c r="CF11" i="11"/>
  <c r="BE2" i="11"/>
  <c r="FL11" i="11"/>
  <c r="GR21" i="11"/>
  <c r="FZ11" i="11"/>
  <c r="CV21" i="11"/>
  <c r="EL21" i="11"/>
  <c r="EJ21" i="11"/>
  <c r="BU11" i="11"/>
  <c r="BZ21" i="11"/>
  <c r="BE21" i="11"/>
  <c r="BH2" i="11"/>
  <c r="DV2" i="11"/>
  <c r="CV2" i="11"/>
  <c r="GK11" i="11"/>
  <c r="DI21" i="11"/>
  <c r="AZ11" i="11"/>
  <c r="FA21" i="11"/>
  <c r="O2" i="11"/>
  <c r="FI11" i="11"/>
  <c r="S21" i="11"/>
  <c r="CX21" i="11"/>
  <c r="CL11" i="11"/>
  <c r="AV11" i="11"/>
  <c r="H21" i="11"/>
  <c r="FU11" i="11"/>
  <c r="DO21" i="11"/>
  <c r="BO2" i="11"/>
  <c r="FB11" i="11"/>
  <c r="AL21" i="11"/>
  <c r="ES21" i="11"/>
  <c r="FV21" i="11"/>
  <c r="BX11" i="11"/>
  <c r="CT11" i="11"/>
  <c r="EK21" i="11"/>
  <c r="Y2" i="11"/>
  <c r="CR2" i="11"/>
  <c r="AN2" i="11"/>
  <c r="GG11" i="11"/>
  <c r="EW11" i="11"/>
  <c r="O21" i="11"/>
  <c r="V21" i="11"/>
  <c r="GM11" i="11"/>
  <c r="AV21" i="11"/>
  <c r="CJ21" i="11"/>
  <c r="FE21" i="11"/>
  <c r="GH21" i="11"/>
  <c r="FU21" i="11"/>
  <c r="BJ21" i="11"/>
  <c r="J21" i="11"/>
  <c r="CP21" i="11"/>
  <c r="DD11" i="11"/>
  <c r="BW21" i="11"/>
  <c r="BO21" i="11"/>
  <c r="BK11" i="11"/>
  <c r="GA21" i="11"/>
  <c r="U21" i="11"/>
  <c r="H2" i="11"/>
  <c r="Q21" i="11"/>
  <c r="BS2" i="11"/>
  <c r="EA21" i="11"/>
  <c r="CY21" i="11"/>
  <c r="FM11" i="11"/>
  <c r="EN11" i="11"/>
  <c r="AD2" i="11"/>
  <c r="CE2" i="11"/>
  <c r="CC2" i="11"/>
  <c r="E2" i="11"/>
  <c r="GL21" i="11"/>
  <c r="GH11" i="11"/>
  <c r="EC2" i="11"/>
  <c r="FX11" i="11"/>
  <c r="BD21" i="11"/>
  <c r="CE21" i="11"/>
  <c r="CM21" i="11"/>
  <c r="N11" i="11"/>
  <c r="N15" i="11"/>
  <c r="K15" i="11"/>
  <c r="K11" i="11" a="1"/>
  <c r="K11" i="11" l="1"/>
  <c r="H15" i="11"/>
  <c r="H11" i="11" a="1"/>
  <c r="H11" i="11" l="1"/>
  <c r="I15" i="11"/>
  <c r="I11" i="11" a="1"/>
  <c r="I11" i="11" l="1"/>
  <c r="J15" i="11"/>
  <c r="J11" i="11" a="1"/>
  <c r="L11" i="11" a="1"/>
  <c r="L11" i="11" l="1"/>
  <c r="J11" i="11"/>
  <c r="L15" i="11"/>
  <c r="M11" i="11" a="1"/>
  <c r="M11" i="11" l="1"/>
  <c r="M15" i="11"/>
  <c r="O11" i="11" a="1"/>
  <c r="O11" i="11" l="1"/>
  <c r="O1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<sst xmlns="http://schemas.openxmlformats.org/spreadsheetml/2006/main" count="2160" uniqueCount="1319">
  <si>
    <t>Percentage of Customers Restored in 8 Hours or Less</t>
  </si>
  <si>
    <t>Outage Restoration</t>
  </si>
  <si>
    <t>Percentage of Customers Restored in 36 Hours or Less</t>
  </si>
  <si>
    <t>SAIDI</t>
  </si>
  <si>
    <t>Industrial</t>
  </si>
  <si>
    <t>SAIFI</t>
  </si>
  <si>
    <t>Capital Spend ($000)</t>
  </si>
  <si>
    <t>O&amp;M Spend ($000)</t>
  </si>
  <si>
    <t>Quarterly Line Clearing Target (miles)</t>
  </si>
  <si>
    <t xml:space="preserve">MPSC Annual Performance Standard </t>
  </si>
  <si>
    <t>90% or more completed within 15 business days</t>
  </si>
  <si>
    <t>95% or more</t>
  </si>
  <si>
    <t>90% or more within 180 minutes in non-MSAs</t>
  </si>
  <si>
    <t>90% or more within 120 minutes in MSAs</t>
  </si>
  <si>
    <t>90% or more customers restored in 36 hours or less</t>
  </si>
  <si>
    <t>90% or more customers restored in 8 hours or less</t>
  </si>
  <si>
    <t>Percentage of Customers Restored in 24 Hours or Less</t>
  </si>
  <si>
    <t>90% or more customers restored in 24 hours or less</t>
  </si>
  <si>
    <t>Percentage of Customers Restored in 48 Hours or Less</t>
  </si>
  <si>
    <t>CEMI4</t>
  </si>
  <si>
    <t>Number of Customers Experiencing 4 or More Sustained Interruptions</t>
  </si>
  <si>
    <t>Item</t>
  </si>
  <si>
    <t>Total Customer Credits ($)</t>
  </si>
  <si>
    <t>Residential</t>
  </si>
  <si>
    <t>Sector</t>
  </si>
  <si>
    <t>Commercial</t>
  </si>
  <si>
    <t>Customer Credits Provided to Individual Customers Who Experienced 6 or more Sustained Interruptions.</t>
  </si>
  <si>
    <t>Number of Non-Residential Customers Experiencing Momentary Interruptions</t>
  </si>
  <si>
    <t>Meter Reading Factor     R460.732 (a)</t>
  </si>
  <si>
    <t>New Service Installation Factor R460.732(b)</t>
  </si>
  <si>
    <t>All Conditions      R460.732 (d)</t>
  </si>
  <si>
    <t>Normal Conditions   R460.732 (e)</t>
  </si>
  <si>
    <t>Gray-Sky Conditions  R460.732 (f)</t>
  </si>
  <si>
    <t>Catastrophic Conditions  R460.732 (g)</t>
  </si>
  <si>
    <t>CELID8hours</t>
  </si>
  <si>
    <t>CELID24hours</t>
  </si>
  <si>
    <t>CELID48hours</t>
  </si>
  <si>
    <t>Number of CELID Reporting for Indices:</t>
  </si>
  <si>
    <t>Customer Credits Provided for Failure to Restore Service within 96 Hours of the Start of Sustained Interruption during Catastrophic Conditions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</si>
  <si>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</si>
  <si>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</si>
  <si>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Amount of Line Cleared (miles)</t>
  </si>
  <si>
    <t>Wire Down Relief Factor                                       R460.732 (c)</t>
  </si>
  <si>
    <t>Number of Minutes until Police/Fire Guarded Downed Wires Reached in Metropolitan Statistical Areas</t>
  </si>
  <si>
    <t>Number of Minutes until Police/Fire Guarded Downed Wires Reached in Non-Metropolitan Statistical Areas</t>
  </si>
  <si>
    <t>CAIDI</t>
  </si>
  <si>
    <t>Storm Type</t>
  </si>
  <si>
    <t>Meter Reading Factor (Percentage)</t>
  </si>
  <si>
    <t>New Services Installed in 15 Business Days or Less (Percentage)</t>
  </si>
  <si>
    <t>6% or less before 2030; 5% or less in 2030 or later</t>
  </si>
  <si>
    <t>CEMI1</t>
  </si>
  <si>
    <t>CEMI2</t>
  </si>
  <si>
    <t>CEMI3</t>
  </si>
  <si>
    <t>CEMI5</t>
  </si>
  <si>
    <t>CEMI6</t>
  </si>
  <si>
    <t>CEMI7</t>
  </si>
  <si>
    <t>CEMI8</t>
  </si>
  <si>
    <t>CEMI9</t>
  </si>
  <si>
    <t>Storm Name</t>
  </si>
  <si>
    <t>Storm #1</t>
  </si>
  <si>
    <t>Storm #2</t>
  </si>
  <si>
    <t>Storm #3</t>
  </si>
  <si>
    <t>Storm #4</t>
  </si>
  <si>
    <t>Storm #5</t>
  </si>
  <si>
    <t>System Average Interruption Duration Index</t>
  </si>
  <si>
    <t>System Average Interruption Frequency Index</t>
  </si>
  <si>
    <t>Total Customer outages</t>
  </si>
  <si>
    <t xml:space="preserve">Total Customer outages </t>
  </si>
  <si>
    <t>Total number of outages caused by trees</t>
  </si>
  <si>
    <t>Downed wires</t>
  </si>
  <si>
    <t>Sustained Interruptions  R460.732 (h(i))</t>
  </si>
  <si>
    <t>ASAI</t>
  </si>
  <si>
    <t>Average Service Availability Index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</si>
  <si>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</si>
  <si>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</si>
  <si>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</si>
  <si>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</si>
  <si>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</si>
  <si>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</si>
  <si>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</si>
  <si>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</si>
  <si>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</si>
  <si>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</si>
  <si>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RELIABILITY DATA REPORTED BY ZIP CODE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</si>
  <si>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</si>
  <si>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</si>
  <si>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</si>
  <si>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</si>
  <si>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</si>
  <si>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</si>
  <si>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</si>
  <si>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</si>
  <si>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</si>
  <si>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</si>
  <si>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RELIABILITY DATA REPORTED BY CENSUS TRACT</t>
  </si>
  <si>
    <t>RELIABILITY DATA REPORTED BY CIRCUIT</t>
  </si>
  <si>
    <t>Unknown</t>
  </si>
  <si>
    <t>Cumulative Line Clearing Target
(%)</t>
  </si>
  <si>
    <t>Outage Causes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</si>
  <si>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</si>
  <si>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</si>
  <si>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Item/Area</t>
  </si>
  <si>
    <t>Circuit Name</t>
  </si>
  <si>
    <t>Circuit Number</t>
  </si>
  <si>
    <t xml:space="preserve">Overall </t>
  </si>
  <si>
    <t>Circuit Length (miles)</t>
  </si>
  <si>
    <t>Number of Customers Served</t>
  </si>
  <si>
    <t>Substation Name</t>
  </si>
  <si>
    <t>CUSTOMER CREDITS PROVIDED DURING THE MONTH</t>
  </si>
  <si>
    <t>Census Tract Number</t>
  </si>
  <si>
    <t xml:space="preserve">Line Clearing/ Tree Trimming 
                                                             </t>
  </si>
  <si>
    <t>All zip codes (month)</t>
  </si>
  <si>
    <t>All zip codes (year to date)</t>
  </si>
  <si>
    <t>All Census Tracts (month)</t>
  </si>
  <si>
    <t>All Census Tracts (year to date)</t>
  </si>
  <si>
    <t xml:space="preserve">Customer Average Interruption Duration Index (contribution to total CAIDI) </t>
  </si>
  <si>
    <t>Planned</t>
  </si>
  <si>
    <t>All circuits or areas (month)</t>
  </si>
  <si>
    <t>All circuits or areas (year to date)</t>
  </si>
  <si>
    <t>Number of Customers Eligible for Credits</t>
  </si>
  <si>
    <t>Equipment</t>
  </si>
  <si>
    <t>Total number of outages causes by equipment failure</t>
  </si>
  <si>
    <t>Lightning</t>
  </si>
  <si>
    <t>Total number of planned and forced outages</t>
  </si>
  <si>
    <t>Power Supply</t>
  </si>
  <si>
    <t>Public</t>
  </si>
  <si>
    <t>Vegetation</t>
  </si>
  <si>
    <t>Weather (other than lightning)</t>
  </si>
  <si>
    <t>Wildlife</t>
  </si>
  <si>
    <t>Total number of outages caused by unknonwn causes</t>
  </si>
  <si>
    <t>Other</t>
  </si>
  <si>
    <t>Total number of outages caused by other causes</t>
  </si>
  <si>
    <t>Total number of outages caused by lightning</t>
  </si>
  <si>
    <t>Total number of outages caused by  transmission or generation failure</t>
  </si>
  <si>
    <t>Total number of outages caused by an act of the public at large</t>
  </si>
  <si>
    <t>Total number of outage caused by weather</t>
  </si>
  <si>
    <t>Total number of outages caued by animal interference</t>
  </si>
  <si>
    <t xml:space="preserve">List of Outages and Causes </t>
  </si>
  <si>
    <t>MAIFI</t>
  </si>
  <si>
    <t>SAIDI excluding MEDs (annual only)</t>
  </si>
  <si>
    <t>SAIFI excluding MEDs (annual only)</t>
  </si>
  <si>
    <t>SAIFI all weather (monthly)</t>
  </si>
  <si>
    <t>SAIDI all weather (monthly)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</si>
  <si>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</si>
  <si>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</si>
  <si>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 xml:space="preserve">Momentary Average Interruption Duration Index </t>
  </si>
  <si>
    <t>90% or more customers restored in 48 hours or less</t>
  </si>
  <si>
    <t>Location of Circuit Span - Zip Codes</t>
  </si>
  <si>
    <t>Location of Circuit Span - Census Tracts</t>
  </si>
  <si>
    <t xml:space="preserve">RELIABILITY DATA TEMPLATE </t>
  </si>
  <si>
    <t>Storm Outage</t>
  </si>
  <si>
    <t>Last Circuit Trim</t>
  </si>
  <si>
    <t xml:space="preserve">Zip Code </t>
  </si>
  <si>
    <t>WORST PERFORMING CIRCUITS DURING THE MONTH AND YEAR</t>
  </si>
  <si>
    <t xml:space="preserve"> Quarterly Line Clearing Target 
(% of internal target met)</t>
  </si>
  <si>
    <t>Non-baseload resources requested (Y/N)</t>
  </si>
  <si>
    <t xml:space="preserve"> Reliability Metrics (all weather)</t>
  </si>
  <si>
    <t>Utility_Name</t>
  </si>
  <si>
    <t>Reporting Periods</t>
  </si>
  <si>
    <t>Alpena Power Co.</t>
  </si>
  <si>
    <t>Citizens Gas Fuel Co.</t>
  </si>
  <si>
    <t>Consumers Energy Co.</t>
  </si>
  <si>
    <t>DTE Energy Co.</t>
  </si>
  <si>
    <t>Indiana Michigan Power Co.</t>
  </si>
  <si>
    <t>Michigan Gas Utilities</t>
  </si>
  <si>
    <t>Northern States Power Co. (Xcel)</t>
  </si>
  <si>
    <t>Semco Energy Gas Co.</t>
  </si>
  <si>
    <t>Upper Michigan Energy Resources</t>
  </si>
  <si>
    <t>Upper Peninsula Power Co.</t>
  </si>
  <si>
    <t>Utility:</t>
  </si>
  <si>
    <t>Reporting Month: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</si>
  <si>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</si>
  <si>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</si>
  <si>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C1_SAIDI_CName</t>
  </si>
  <si>
    <t>C2_SAIDI_CName</t>
  </si>
  <si>
    <t>C3_SAIDI_CName</t>
  </si>
  <si>
    <t>C4_SAIDI_CName</t>
  </si>
  <si>
    <t>C5_SAIDI_CName</t>
  </si>
  <si>
    <t>C6_SAIDI_CName</t>
  </si>
  <si>
    <t>C7_SAIDI_CName</t>
  </si>
  <si>
    <t>C8_SAIDI_CName</t>
  </si>
  <si>
    <t>C9_SAIDI_CName</t>
  </si>
  <si>
    <t>C10_SAIDI_CName</t>
  </si>
  <si>
    <t>C1_SAIDI_CNum</t>
  </si>
  <si>
    <t>C2_SAIDI_CNum</t>
  </si>
  <si>
    <t>C3_SAIDI_CNum</t>
  </si>
  <si>
    <t>C4_SAIDI_CNum</t>
  </si>
  <si>
    <t>C5_SAIDI_CNum</t>
  </si>
  <si>
    <t>C6_SAIDI_CNum</t>
  </si>
  <si>
    <t>C7_SAIDI_CNum</t>
  </si>
  <si>
    <t>C8_SAIDI_CNum</t>
  </si>
  <si>
    <t>C9_SAIDI_CNum</t>
  </si>
  <si>
    <t>C10_SAIDI_CNum</t>
  </si>
  <si>
    <t>C1_SAIDI_M_W_R</t>
  </si>
  <si>
    <t>C2_SAIDI_M_W_R</t>
  </si>
  <si>
    <t>C3_SAIDI_M_W_R</t>
  </si>
  <si>
    <t>C4_SAIDI_M_W_R</t>
  </si>
  <si>
    <t>C5_SAIDI_M_W_R</t>
  </si>
  <si>
    <t>C6_SAIDI_M_W_R</t>
  </si>
  <si>
    <t>C7_SAIDI_M_W_R</t>
  </si>
  <si>
    <t>C8_SAIDI_M_W_R</t>
  </si>
  <si>
    <t>C9_SAIDI_M_W_R</t>
  </si>
  <si>
    <t>C10_SAIDI_M_W_R</t>
  </si>
  <si>
    <t>C1_SAIDI_M_W_C</t>
  </si>
  <si>
    <t>C2_SAIDI_M_W_C</t>
  </si>
  <si>
    <t>C3_SAIDI_M_W_C</t>
  </si>
  <si>
    <t>C4_SAIDI_M_W_C</t>
  </si>
  <si>
    <t>C5_SAIDI_M_W_C</t>
  </si>
  <si>
    <t>C6_SAIDI_M_W_C</t>
  </si>
  <si>
    <t>C7_SAIDI_M_W_C</t>
  </si>
  <si>
    <t>C8_SAIDI_M_W_C</t>
  </si>
  <si>
    <t>C9_SAIDI_M_W_C</t>
  </si>
  <si>
    <t>C10_SAIDI_M_W_C</t>
  </si>
  <si>
    <t>C1_SAIDI_M_W_I</t>
  </si>
  <si>
    <t>C2_SAIDI_M_W_I</t>
  </si>
  <si>
    <t>C3_SAIDI_M_W_I</t>
  </si>
  <si>
    <t>C4_SAIDI_M_W_I</t>
  </si>
  <si>
    <t>C5_SAIDI_M_W_I</t>
  </si>
  <si>
    <t>C6_SAIDI_M_W_I</t>
  </si>
  <si>
    <t>C7_SAIDI_M_W_I</t>
  </si>
  <si>
    <t>C8_SAIDI_M_W_I</t>
  </si>
  <si>
    <t>C9_SAIDI_M_W_I</t>
  </si>
  <si>
    <t>C10_SAIDI_M_W_I</t>
  </si>
  <si>
    <t>C1_SAIDI_M_W_O</t>
  </si>
  <si>
    <t>C2_SAIDI_M_W_O</t>
  </si>
  <si>
    <t>C3_SAIDI_M_W_O</t>
  </si>
  <si>
    <t>C4_SAIDI_M_W_O</t>
  </si>
  <si>
    <t>C5_SAIDI_M_W_O</t>
  </si>
  <si>
    <t>C6_SAIDI_M_W_O</t>
  </si>
  <si>
    <t>C7_SAIDI_M_W_O</t>
  </si>
  <si>
    <t>C8_SAIDI_M_W_O</t>
  </si>
  <si>
    <t>C9_SAIDI_M_W_O</t>
  </si>
  <si>
    <t>C10_SAIDI_M_W_O</t>
  </si>
  <si>
    <t>C1_SAIDI_A_ExMED_R</t>
  </si>
  <si>
    <t>C2_SAIDI_A_ExMED_R</t>
  </si>
  <si>
    <t>C3_SAIDI_A_ExMED_R</t>
  </si>
  <si>
    <t>C4_SAIDI_A_ExMED_R</t>
  </si>
  <si>
    <t>C5_SAIDI_A_ExMED_R</t>
  </si>
  <si>
    <t>C6_SAIDI_A_ExMED_R</t>
  </si>
  <si>
    <t>C7_SAIDI_A_ExMED_R</t>
  </si>
  <si>
    <t>C8_SAIDI_A_ExMED_R</t>
  </si>
  <si>
    <t>C9_SAIDI_A_ExMED_R</t>
  </si>
  <si>
    <t>C10_SAIDI_A_ExMED_R</t>
  </si>
  <si>
    <t>C1_SAIDI_A_ExMED_C</t>
  </si>
  <si>
    <t>C2_SAIDI_A_ExMED_C</t>
  </si>
  <si>
    <t>C3_SAIDI_A_ExMED_C</t>
  </si>
  <si>
    <t>C4_SAIDI_A_ExMED_C</t>
  </si>
  <si>
    <t>C5_SAIDI_A_ExMED_C</t>
  </si>
  <si>
    <t>C6_SAIDI_A_ExMED_C</t>
  </si>
  <si>
    <t>C7_SAIDI_A_ExMED_C</t>
  </si>
  <si>
    <t>C8_SAIDI_A_ExMED_C</t>
  </si>
  <si>
    <t>C9_SAIDI_A_ExMED_C</t>
  </si>
  <si>
    <t>C10_SAIDI_A_ExMED_C</t>
  </si>
  <si>
    <t>C1_SAIDI_A_ExMED_I</t>
  </si>
  <si>
    <t>C2_SAIDI_A_ExMED_I</t>
  </si>
  <si>
    <t>C3_SAIDI_A_ExMED_I</t>
  </si>
  <si>
    <t>C4_SAIDI_A_ExMED_I</t>
  </si>
  <si>
    <t>C5_SAIDI_A_ExMED_I</t>
  </si>
  <si>
    <t>C6_SAIDI_A_ExMED_I</t>
  </si>
  <si>
    <t>C7_SAIDI_A_ExMED_I</t>
  </si>
  <si>
    <t>C8_SAIDI_A_ExMED_I</t>
  </si>
  <si>
    <t>C9_SAIDI_A_ExMED_I</t>
  </si>
  <si>
    <t>C10_SAIDI_A_ExMED_I</t>
  </si>
  <si>
    <t>C1_SAIDI_A_ExMED_O</t>
  </si>
  <si>
    <t>C2_SAIDI_A_ExMED_O</t>
  </si>
  <si>
    <t>C3_SAIDI_A_ExMED_O</t>
  </si>
  <si>
    <t>C4_SAIDI_A_ExMED_O</t>
  </si>
  <si>
    <t>C5_SAIDI_A_ExMED_O</t>
  </si>
  <si>
    <t>C6_SAIDI_A_ExMED_O</t>
  </si>
  <si>
    <t>C7_SAIDI_A_ExMED_O</t>
  </si>
  <si>
    <t>C8_SAIDI_A_ExMED_O</t>
  </si>
  <si>
    <t>C9_SAIDI_A_ExMED_O</t>
  </si>
  <si>
    <t>C10_SAIDI_A_ExMED_O</t>
  </si>
  <si>
    <t>C1_SAIDI_MCL</t>
  </si>
  <si>
    <t>C2_SAIDI_MCL</t>
  </si>
  <si>
    <t>C3_SAIDI_MCL</t>
  </si>
  <si>
    <t>C4_SAIDI_MCL</t>
  </si>
  <si>
    <t>C5_SAIDI_MCL</t>
  </si>
  <si>
    <t>C6_SAIDI_MCL</t>
  </si>
  <si>
    <t>C7_SAIDI_MCL</t>
  </si>
  <si>
    <t>C8_SAIDI_MCL</t>
  </si>
  <si>
    <t>C9_SAIDI_MCL</t>
  </si>
  <si>
    <t>C10_SAIDI_MCL</t>
  </si>
  <si>
    <t>C1_SAIDI_CS_R</t>
  </si>
  <si>
    <t>C2_SAIDI_CS_R</t>
  </si>
  <si>
    <t>C3_SAIDI_CS_R</t>
  </si>
  <si>
    <t>C4_SAIDI_CS_R</t>
  </si>
  <si>
    <t>C5_SAIDI_CS_R</t>
  </si>
  <si>
    <t>C6_SAIDI_CS_R</t>
  </si>
  <si>
    <t>C7_SAIDI_CS_R</t>
  </si>
  <si>
    <t>C8_SAIDI_CS_R</t>
  </si>
  <si>
    <t>C9_SAIDI_CS_R</t>
  </si>
  <si>
    <t>C10_SAIDI_CS_R</t>
  </si>
  <si>
    <t>C1_SAIDI_CS_C</t>
  </si>
  <si>
    <t>C2_SAIDI_CS_C</t>
  </si>
  <si>
    <t>C3_SAIDI_CS_C</t>
  </si>
  <si>
    <t>C4_SAIDI_CS_C</t>
  </si>
  <si>
    <t>C5_SAIDI_CS_C</t>
  </si>
  <si>
    <t>C6_SAIDI_CS_C</t>
  </si>
  <si>
    <t>C7_SAIDI_CS_C</t>
  </si>
  <si>
    <t>C8_SAIDI_CS_C</t>
  </si>
  <si>
    <t>C9_SAIDI_CS_C</t>
  </si>
  <si>
    <t>C10_SAIDI_CS_C</t>
  </si>
  <si>
    <t>C1_SAIDI_CS_I</t>
  </si>
  <si>
    <t>C2_SAIDI_CS_I</t>
  </si>
  <si>
    <t>C3_SAIDI_CS_I</t>
  </si>
  <si>
    <t>C4_SAIDI_CS_I</t>
  </si>
  <si>
    <t>C5_SAIDI_CS_I</t>
  </si>
  <si>
    <t>C6_SAIDI_CS_I</t>
  </si>
  <si>
    <t>C7_SAIDI_CS_I</t>
  </si>
  <si>
    <t>C8_SAIDI_CS_I</t>
  </si>
  <si>
    <t>C9_SAIDI_CS_I</t>
  </si>
  <si>
    <t>C10_SAIDI_CS_I</t>
  </si>
  <si>
    <t>C1_SAIDI_Sub_Name</t>
  </si>
  <si>
    <t>C2_SAIDI_Sub_Name</t>
  </si>
  <si>
    <t>C3_SAIDI_Sub_Name</t>
  </si>
  <si>
    <t>C4_SAIDI_Sub_Name</t>
  </si>
  <si>
    <t>C5_SAIDI_Sub_Name</t>
  </si>
  <si>
    <t>C6_SAIDI_Sub_Name</t>
  </si>
  <si>
    <t>C7_SAIDI_Sub_Name</t>
  </si>
  <si>
    <t>C8_SAIDI_Sub_Name</t>
  </si>
  <si>
    <t>C9_SAIDI_Sub_Name</t>
  </si>
  <si>
    <t>C10_SAIDI_Sub_Name</t>
  </si>
  <si>
    <t>C1_SAIDI_S_ZC</t>
  </si>
  <si>
    <t>C2_SAIDI_S_ZC</t>
  </si>
  <si>
    <t>C3_SAIDI_S_ZC</t>
  </si>
  <si>
    <t>C4_SAIDI_S_ZC</t>
  </si>
  <si>
    <t>C5_SAIDI_S_ZC</t>
  </si>
  <si>
    <t>C6_SAIDI_S_ZC</t>
  </si>
  <si>
    <t>C7_SAIDI_S_ZC</t>
  </si>
  <si>
    <t>C8_SAIDI_S_ZC</t>
  </si>
  <si>
    <t>C9_SAIDI_S_ZC</t>
  </si>
  <si>
    <t>C10_SAIDI_S_ZC</t>
  </si>
  <si>
    <t>C1_SAIDI_S_CT</t>
  </si>
  <si>
    <t>C2_SAIDI_S_CT</t>
  </si>
  <si>
    <t>C3_SAIDI_S_CT</t>
  </si>
  <si>
    <t>C4_SAIDI_S_CT</t>
  </si>
  <si>
    <t>C5_SAIDI_S_CT</t>
  </si>
  <si>
    <t>C6_SAIDI_S_CT</t>
  </si>
  <si>
    <t>C7_SAIDI_S_CT</t>
  </si>
  <si>
    <t>C8_SAIDI_S_CT</t>
  </si>
  <si>
    <t>C9_SAIDI_S_CT</t>
  </si>
  <si>
    <t>C10_SAIDI_S_CT</t>
  </si>
  <si>
    <t>C1_SAIDI_LCT</t>
  </si>
  <si>
    <t>C2_SAIDI_LCT</t>
  </si>
  <si>
    <t>C3_SAIDI_LCT</t>
  </si>
  <si>
    <t>C4_SAIDI_LCT</t>
  </si>
  <si>
    <t>C5_SAIDI_LCT</t>
  </si>
  <si>
    <t>C6_SAIDI_LCT</t>
  </si>
  <si>
    <t>C7_SAIDI_LCT</t>
  </si>
  <si>
    <t>C8_SAIDI_LCT</t>
  </si>
  <si>
    <t>C9_SAIDI_LCT</t>
  </si>
  <si>
    <t>C10_SAIDI_LCT</t>
  </si>
  <si>
    <t>C1_SAIDI_LOC</t>
  </si>
  <si>
    <t>C2_SAIDI_LOC</t>
  </si>
  <si>
    <t>C3_SAIDI_LOC</t>
  </si>
  <si>
    <t>C4_SAIDI_LOC</t>
  </si>
  <si>
    <t>C5_SAIDI_LOC</t>
  </si>
  <si>
    <t>C6_SAIDI_LOC</t>
  </si>
  <si>
    <t>C7_SAIDI_LOC</t>
  </si>
  <si>
    <t>C8_SAIDI_LOC</t>
  </si>
  <si>
    <t>C9_SAIDI_LOC</t>
  </si>
  <si>
    <t>C10_SAIDI_LOC</t>
  </si>
  <si>
    <t>C1_SAIFI_CName</t>
  </si>
  <si>
    <t>C2_SAIFI_CName</t>
  </si>
  <si>
    <t>C3_SAIFI_CName</t>
  </si>
  <si>
    <t>C4_SAIFI_CName</t>
  </si>
  <si>
    <t>C5_SAIFI_CName</t>
  </si>
  <si>
    <t>C6_SAIFI_CName</t>
  </si>
  <si>
    <t>C7_SAIFI_CName</t>
  </si>
  <si>
    <t>C8_SAIFI_CName</t>
  </si>
  <si>
    <t>C9_SAIFI_CName</t>
  </si>
  <si>
    <t>C10_SAIFI_CName</t>
  </si>
  <si>
    <t>C1_SAIFI_CNum</t>
  </si>
  <si>
    <t>C2_SAIFI_CNum</t>
  </si>
  <si>
    <t>C3_SAIFI_CNum</t>
  </si>
  <si>
    <t>C4_SAIFI_CNum</t>
  </si>
  <si>
    <t>C5_SAIFI_CNum</t>
  </si>
  <si>
    <t>C6_SAIFI_CNum</t>
  </si>
  <si>
    <t>C7_SAIFI_CNum</t>
  </si>
  <si>
    <t>C8_SAIFI_CNum</t>
  </si>
  <si>
    <t>C9_SAIFI_CNum</t>
  </si>
  <si>
    <t>C10_SAIFI_CNum</t>
  </si>
  <si>
    <t>C1_SAIFI_M_W_R</t>
  </si>
  <si>
    <t>C2_SAIFI_M_W_R</t>
  </si>
  <si>
    <t>C3_SAIFI_M_W_R</t>
  </si>
  <si>
    <t>C4_SAIFI_M_W_R</t>
  </si>
  <si>
    <t>C5_SAIFI_M_W_R</t>
  </si>
  <si>
    <t>C6_SAIFI_M_W_R</t>
  </si>
  <si>
    <t>C7_SAIFI_M_W_R</t>
  </si>
  <si>
    <t>C8_SAIFI_M_W_R</t>
  </si>
  <si>
    <t>C9_SAIFI_M_W_R</t>
  </si>
  <si>
    <t>C10_SAIFI_M_W_R</t>
  </si>
  <si>
    <t>C1_SAIFI_M_W_C</t>
  </si>
  <si>
    <t>C2_SAIFI_M_W_C</t>
  </si>
  <si>
    <t>C3_SAIFI_M_W_C</t>
  </si>
  <si>
    <t>C4_SAIFI_M_W_C</t>
  </si>
  <si>
    <t>C5_SAIFI_M_W_C</t>
  </si>
  <si>
    <t>C6_SAIFI_M_W_C</t>
  </si>
  <si>
    <t>C7_SAIFI_M_W_C</t>
  </si>
  <si>
    <t>C8_SAIFI_M_W_C</t>
  </si>
  <si>
    <t>C9_SAIFI_M_W_C</t>
  </si>
  <si>
    <t>C10_SAIFI_M_W_C</t>
  </si>
  <si>
    <t>C1_SAIFI_M_W_I</t>
  </si>
  <si>
    <t>C2_SAIFI_M_W_I</t>
  </si>
  <si>
    <t>C3_SAIFI_M_W_I</t>
  </si>
  <si>
    <t>C4_SAIFI_M_W_I</t>
  </si>
  <si>
    <t>C5_SAIFI_M_W_I</t>
  </si>
  <si>
    <t>C6_SAIFI_M_W_I</t>
  </si>
  <si>
    <t>C7_SAIFI_M_W_I</t>
  </si>
  <si>
    <t>C8_SAIFI_M_W_I</t>
  </si>
  <si>
    <t>C9_SAIFI_M_W_I</t>
  </si>
  <si>
    <t>C10_SAIFI_M_W_I</t>
  </si>
  <si>
    <t>C1_SAIFI_M_W_O</t>
  </si>
  <si>
    <t>C2_SAIFI_M_W_O</t>
  </si>
  <si>
    <t>C3_SAIFI_M_W_O</t>
  </si>
  <si>
    <t>C4_SAIFI_M_W_O</t>
  </si>
  <si>
    <t>C5_SAIFI_M_W_O</t>
  </si>
  <si>
    <t>C6_SAIFI_M_W_O</t>
  </si>
  <si>
    <t>C7_SAIFI_M_W_O</t>
  </si>
  <si>
    <t>C8_SAIFI_M_W_O</t>
  </si>
  <si>
    <t>C9_SAIFI_M_W_O</t>
  </si>
  <si>
    <t>C10_SAIFI_M_W_O</t>
  </si>
  <si>
    <t>C1_SAIFI_A_ExMED_R</t>
  </si>
  <si>
    <t>C2_SAIFI_A_ExMED_R</t>
  </si>
  <si>
    <t>C3_SAIFI_A_ExMED_R</t>
  </si>
  <si>
    <t>C4_SAIFI_A_ExMED_R</t>
  </si>
  <si>
    <t>C5_SAIFI_A_ExMED_R</t>
  </si>
  <si>
    <t>C6_SAIFI_A_ExMED_R</t>
  </si>
  <si>
    <t>C7_SAIFI_A_ExMED_R</t>
  </si>
  <si>
    <t>C8_SAIFI_A_ExMED_R</t>
  </si>
  <si>
    <t>C9_SAIFI_A_ExMED_R</t>
  </si>
  <si>
    <t>C10_SAIFI_A_ExMED_R</t>
  </si>
  <si>
    <t>C1_SAIFI_A_ExMED_C</t>
  </si>
  <si>
    <t>C2_SAIFI_A_ExMED_C</t>
  </si>
  <si>
    <t>C3_SAIFI_A_ExMED_C</t>
  </si>
  <si>
    <t>C4_SAIFI_A_ExMED_C</t>
  </si>
  <si>
    <t>C5_SAIFI_A_ExMED_C</t>
  </si>
  <si>
    <t>C6_SAIFI_A_ExMED_C</t>
  </si>
  <si>
    <t>C7_SAIFI_A_ExMED_C</t>
  </si>
  <si>
    <t>C8_SAIFI_A_ExMED_C</t>
  </si>
  <si>
    <t>C9_SAIFI_A_ExMED_C</t>
  </si>
  <si>
    <t>C10_SAIFI_A_ExMED_C</t>
  </si>
  <si>
    <t>C1_SAIFI_A_ExMED_I</t>
  </si>
  <si>
    <t>C2_SAIFI_A_ExMED_I</t>
  </si>
  <si>
    <t>C3_SAIFI_A_ExMED_I</t>
  </si>
  <si>
    <t>C4_SAIFI_A_ExMED_I</t>
  </si>
  <si>
    <t>C5_SAIFI_A_ExMED_I</t>
  </si>
  <si>
    <t>C6_SAIFI_A_ExMED_I</t>
  </si>
  <si>
    <t>C7_SAIFI_A_ExMED_I</t>
  </si>
  <si>
    <t>C8_SAIFI_A_ExMED_I</t>
  </si>
  <si>
    <t>C9_SAIFI_A_ExMED_I</t>
  </si>
  <si>
    <t>C10_SAIFI_A_ExMED_I</t>
  </si>
  <si>
    <t>C1_SAIFI_A_ExMED_O</t>
  </si>
  <si>
    <t>C2_SAIFI_A_ExMED_O</t>
  </si>
  <si>
    <t>C3_SAIFI_A_ExMED_O</t>
  </si>
  <si>
    <t>C4_SAIFI_A_ExMED_O</t>
  </si>
  <si>
    <t>C5_SAIFI_A_ExMED_O</t>
  </si>
  <si>
    <t>C6_SAIFI_A_ExMED_O</t>
  </si>
  <si>
    <t>C7_SAIFI_A_ExMED_O</t>
  </si>
  <si>
    <t>C8_SAIFI_A_ExMED_O</t>
  </si>
  <si>
    <t>C9_SAIFI_A_ExMED_O</t>
  </si>
  <si>
    <t>C10_SAIFI_A_ExMED_O</t>
  </si>
  <si>
    <t>C1_SAIFI_MCL</t>
  </si>
  <si>
    <t>C2_SAIFI_MCL</t>
  </si>
  <si>
    <t>C3_SAIFI_MCL</t>
  </si>
  <si>
    <t>C4_SAIFI_MCL</t>
  </si>
  <si>
    <t>C5_SAIFI_MCL</t>
  </si>
  <si>
    <t>C6_SAIFI_MCL</t>
  </si>
  <si>
    <t>C7_SAIFI_MCL</t>
  </si>
  <si>
    <t>C8_SAIFI_MCL</t>
  </si>
  <si>
    <t>C9_SAIFI_MCL</t>
  </si>
  <si>
    <t>C10_SAIFI_MCL</t>
  </si>
  <si>
    <t>C1_SAIFI_CS_R</t>
  </si>
  <si>
    <t>C2_SAIFI_CS_R</t>
  </si>
  <si>
    <t>C3_SAIFI_CS_R</t>
  </si>
  <si>
    <t>C4_SAIFI_CS_R</t>
  </si>
  <si>
    <t>C5_SAIFI_CS_R</t>
  </si>
  <si>
    <t>C6_SAIFI_CS_R</t>
  </si>
  <si>
    <t>C7_SAIFI_CS_R</t>
  </si>
  <si>
    <t>C8_SAIFI_CS_R</t>
  </si>
  <si>
    <t>C9_SAIFI_CS_R</t>
  </si>
  <si>
    <t>C10_SAIFI_CS_R</t>
  </si>
  <si>
    <t>C1_SAIFI_CS_C</t>
  </si>
  <si>
    <t>C2_SAIFI_CS_C</t>
  </si>
  <si>
    <t>C3_SAIFI_CS_C</t>
  </si>
  <si>
    <t>C4_SAIFI_CS_C</t>
  </si>
  <si>
    <t>C5_SAIFI_CS_C</t>
  </si>
  <si>
    <t>C6_SAIFI_CS_C</t>
  </si>
  <si>
    <t>C7_SAIFI_CS_C</t>
  </si>
  <si>
    <t>C8_SAIFI_CS_C</t>
  </si>
  <si>
    <t>C9_SAIFI_CS_C</t>
  </si>
  <si>
    <t>C10_SAIFI_CS_C</t>
  </si>
  <si>
    <t>C1_SAIFI_CS_I</t>
  </si>
  <si>
    <t>C2_SAIFI_CS_I</t>
  </si>
  <si>
    <t>C3_SAIFI_CS_I</t>
  </si>
  <si>
    <t>C4_SAIFI_CS_I</t>
  </si>
  <si>
    <t>C5_SAIFI_CS_I</t>
  </si>
  <si>
    <t>C6_SAIFI_CS_I</t>
  </si>
  <si>
    <t>C7_SAIFI_CS_I</t>
  </si>
  <si>
    <t>C8_SAIFI_CS_I</t>
  </si>
  <si>
    <t>C9_SAIFI_CS_I</t>
  </si>
  <si>
    <t>C10_SAIFI_CS_I</t>
  </si>
  <si>
    <t>C1_SAIFI_Sub_Name</t>
  </si>
  <si>
    <t>C2_SAIFI_Sub_Name</t>
  </si>
  <si>
    <t>C3_SAIFI_Sub_Name</t>
  </si>
  <si>
    <t>C4_SAIFI_Sub_Name</t>
  </si>
  <si>
    <t>C5_SAIFI_Sub_Name</t>
  </si>
  <si>
    <t>C6_SAIFI_Sub_Name</t>
  </si>
  <si>
    <t>C7_SAIFI_Sub_Name</t>
  </si>
  <si>
    <t>C8_SAIFI_Sub_Name</t>
  </si>
  <si>
    <t>C9_SAIFI_Sub_Name</t>
  </si>
  <si>
    <t>C10_SAIFI_Sub_Name</t>
  </si>
  <si>
    <t>C1_SAIFI_S_ZC</t>
  </si>
  <si>
    <t>C2_SAIFI_S_ZC</t>
  </si>
  <si>
    <t>C3_SAIFI_S_ZC</t>
  </si>
  <si>
    <t>C4_SAIFI_S_ZC</t>
  </si>
  <si>
    <t>C5_SAIFI_S_ZC</t>
  </si>
  <si>
    <t>C6_SAIFI_S_ZC</t>
  </si>
  <si>
    <t>C7_SAIFI_S_ZC</t>
  </si>
  <si>
    <t>C8_SAIFI_S_ZC</t>
  </si>
  <si>
    <t>C9_SAIFI_S_ZC</t>
  </si>
  <si>
    <t>C10_SAIFI_S_ZC</t>
  </si>
  <si>
    <t>C1_SAIFI_S_CT</t>
  </si>
  <si>
    <t>C2_SAIFI_S_CT</t>
  </si>
  <si>
    <t>C3_SAIFI_S_CT</t>
  </si>
  <si>
    <t>C4_SAIFI_S_CT</t>
  </si>
  <si>
    <t>C5_SAIFI_S_CT</t>
  </si>
  <si>
    <t>C6_SAIFI_S_CT</t>
  </si>
  <si>
    <t>C7_SAIFI_S_CT</t>
  </si>
  <si>
    <t>C8_SAIFI_S_CT</t>
  </si>
  <si>
    <t>C9_SAIFI_S_CT</t>
  </si>
  <si>
    <t>C10_SAIFI_S_CT</t>
  </si>
  <si>
    <t>C1_SAIFI_LCT</t>
  </si>
  <si>
    <t>C2_SAIFI_LCT</t>
  </si>
  <si>
    <t>C3_SAIFI_LCT</t>
  </si>
  <si>
    <t>C4_SAIFI_LCT</t>
  </si>
  <si>
    <t>C5_SAIFI_LCT</t>
  </si>
  <si>
    <t>C6_SAIFI_LCT</t>
  </si>
  <si>
    <t>C7_SAIFI_LCT</t>
  </si>
  <si>
    <t>C8_SAIFI_LCT</t>
  </si>
  <si>
    <t>C9_SAIFI_LCT</t>
  </si>
  <si>
    <t>C10_SAIFI_LCT</t>
  </si>
  <si>
    <t>C1_SAIFI_LOC</t>
  </si>
  <si>
    <t>C2_SAIFI_LOC</t>
  </si>
  <si>
    <t>C3_SAIFI_LOC</t>
  </si>
  <si>
    <t>C4_SAIFI_LOC</t>
  </si>
  <si>
    <t>C5_SAIFI_LOC</t>
  </si>
  <si>
    <t>C6_SAIFI_LOC</t>
  </si>
  <si>
    <t>C7_SAIFI_LOC</t>
  </si>
  <si>
    <t>C8_SAIFI_LOC</t>
  </si>
  <si>
    <t>C9_SAIFI_LOC</t>
  </si>
  <si>
    <t>C10_SAIFI_LOC</t>
  </si>
  <si>
    <t>CEMI1_M</t>
  </si>
  <si>
    <t>CEMI2_M</t>
  </si>
  <si>
    <t>CEMI3_M</t>
  </si>
  <si>
    <t>CEMI4_M</t>
  </si>
  <si>
    <t>CEMI5_M</t>
  </si>
  <si>
    <t>CEMI6_M</t>
  </si>
  <si>
    <t>CEMI7_M</t>
  </si>
  <si>
    <t>CEMI8_M</t>
  </si>
  <si>
    <t>CEMI9_M</t>
  </si>
  <si>
    <t>CEMI1_YTD</t>
  </si>
  <si>
    <t>CEMI2_YTD</t>
  </si>
  <si>
    <t>CEMI3_YTD</t>
  </si>
  <si>
    <t>CEMI4_YTD</t>
  </si>
  <si>
    <t>CEMI5_YTD</t>
  </si>
  <si>
    <t>CEMI6_YTD</t>
  </si>
  <si>
    <t>CEMI7_YTD</t>
  </si>
  <si>
    <t>CEMI8_YTD</t>
  </si>
  <si>
    <t>CEMI9_YTD</t>
  </si>
  <si>
    <t>CELID_MI</t>
  </si>
  <si>
    <t>S1_Name</t>
  </si>
  <si>
    <t>S2_Name</t>
  </si>
  <si>
    <t>S3_Name</t>
  </si>
  <si>
    <t>S4_Name</t>
  </si>
  <si>
    <t>S5_Name</t>
  </si>
  <si>
    <t>S1_DB</t>
  </si>
  <si>
    <t>S2_DB</t>
  </si>
  <si>
    <t>S3_DB</t>
  </si>
  <si>
    <t>S4_DB</t>
  </si>
  <si>
    <t>S5_DB</t>
  </si>
  <si>
    <t>S1_DE</t>
  </si>
  <si>
    <t>S2_DE</t>
  </si>
  <si>
    <t>S3_DE</t>
  </si>
  <si>
    <t>S4_DE</t>
  </si>
  <si>
    <t>S5_DE</t>
  </si>
  <si>
    <t>S1_Type</t>
  </si>
  <si>
    <t>S2_Type</t>
  </si>
  <si>
    <t>S3_Type</t>
  </si>
  <si>
    <t>S4_Type</t>
  </si>
  <si>
    <t>S5_Type</t>
  </si>
  <si>
    <t>S1_NCI</t>
  </si>
  <si>
    <t>S2_NCI</t>
  </si>
  <si>
    <t>S3_NCI</t>
  </si>
  <si>
    <t>S4_NCI</t>
  </si>
  <si>
    <t>S5_NCI</t>
  </si>
  <si>
    <t>S1_SD</t>
  </si>
  <si>
    <t>S2_SD</t>
  </si>
  <si>
    <t>S3_SD</t>
  </si>
  <si>
    <t>S4_SD</t>
  </si>
  <si>
    <t>S5_SD</t>
  </si>
  <si>
    <t>S1_RED</t>
  </si>
  <si>
    <t>S2_RED</t>
  </si>
  <si>
    <t>S3_RED</t>
  </si>
  <si>
    <t>S4_RED</t>
  </si>
  <si>
    <t>S5_RED</t>
  </si>
  <si>
    <t>S1_M_Spent</t>
  </si>
  <si>
    <t>S2_M_Spent</t>
  </si>
  <si>
    <t>S3_M_Spent</t>
  </si>
  <si>
    <t>S4_M_Spent</t>
  </si>
  <si>
    <t>S5_M_Spent</t>
  </si>
  <si>
    <t>S1_M_OC</t>
  </si>
  <si>
    <t>S2_M_OC</t>
  </si>
  <si>
    <t>S3_M_OC</t>
  </si>
  <si>
    <t>S4_M_OC</t>
  </si>
  <si>
    <t>S5_M_OC</t>
  </si>
  <si>
    <t>S1_NBRR</t>
  </si>
  <si>
    <t>S2_NBRR</t>
  </si>
  <si>
    <t>S3_NBRR</t>
  </si>
  <si>
    <t>S4_NBRR</t>
  </si>
  <si>
    <t>S5_NBRR</t>
  </si>
  <si>
    <t>S1_NCL</t>
  </si>
  <si>
    <t>S2_NCL</t>
  </si>
  <si>
    <t>S3_NCL</t>
  </si>
  <si>
    <t>S4_NCL</t>
  </si>
  <si>
    <t>S5_NCL</t>
  </si>
  <si>
    <t>S1_NConW</t>
  </si>
  <si>
    <t>S2_NConW</t>
  </si>
  <si>
    <t>S3_NConW</t>
  </si>
  <si>
    <t>S4_NConW</t>
  </si>
  <si>
    <t>S5_NConW</t>
  </si>
  <si>
    <t>S1_NBW</t>
  </si>
  <si>
    <t>S2_NBW</t>
  </si>
  <si>
    <t>S3_NBW</t>
  </si>
  <si>
    <t>S4_NBW</t>
  </si>
  <si>
    <t>S5_NBW</t>
  </si>
  <si>
    <t>S1_NCC</t>
  </si>
  <si>
    <t>S2_NCC</t>
  </si>
  <si>
    <t>S3_NCC</t>
  </si>
  <si>
    <t>S4_NCC</t>
  </si>
  <si>
    <t>S5_NCC</t>
  </si>
  <si>
    <t>S1_NConC</t>
  </si>
  <si>
    <t>S2_NConC</t>
  </si>
  <si>
    <t>S3_NConC</t>
  </si>
  <si>
    <t>S4_NConC</t>
  </si>
  <si>
    <t>S5_NConC</t>
  </si>
  <si>
    <t>S1_NBC</t>
  </si>
  <si>
    <t>S2_NBC</t>
  </si>
  <si>
    <t>S3_NBC</t>
  </si>
  <si>
    <t>S4_NBC</t>
  </si>
  <si>
    <t>S5_NBC</t>
  </si>
  <si>
    <t>S1_NWD</t>
  </si>
  <si>
    <t>S2_NWD</t>
  </si>
  <si>
    <t>S3_NWD</t>
  </si>
  <si>
    <t>S4_NWD</t>
  </si>
  <si>
    <t>S5_NWD</t>
  </si>
  <si>
    <t>S1_DW</t>
  </si>
  <si>
    <t>S2_DW</t>
  </si>
  <si>
    <t>S3_DW</t>
  </si>
  <si>
    <t>S4_DW</t>
  </si>
  <si>
    <t>S5_DW</t>
  </si>
  <si>
    <t>S1_NBRC</t>
  </si>
  <si>
    <t>S2_NBRC</t>
  </si>
  <si>
    <t>S3_NBRC</t>
  </si>
  <si>
    <t>S4_NBRC</t>
  </si>
  <si>
    <t>S5_NBRC</t>
  </si>
  <si>
    <t>Date Storm Began</t>
  </si>
  <si>
    <t>Date Storm Ended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</si>
  <si>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</si>
  <si>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</si>
  <si>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</si>
  <si>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</si>
  <si>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</si>
  <si>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</si>
  <si>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</si>
  <si>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</si>
  <si>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</si>
  <si>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</si>
  <si>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</si>
  <si>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</si>
  <si>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</si>
  <si>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</si>
  <si>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</si>
  <si>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</si>
  <si>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</si>
  <si>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</si>
  <si>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</si>
  <si>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</si>
  <si>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</si>
  <si>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</si>
  <si>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</si>
  <si>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</si>
  <si>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Utility</t>
  </si>
  <si>
    <t>Reporting_Period</t>
  </si>
  <si>
    <t>Title</t>
  </si>
  <si>
    <t>Linked</t>
  </si>
  <si>
    <t>Static</t>
  </si>
  <si>
    <t>CEMI10</t>
  </si>
  <si>
    <t>Storm Duration (hours)</t>
  </si>
  <si>
    <t>Duration of restoration efforts (hours)</t>
  </si>
  <si>
    <t>Circuit or Area Name</t>
  </si>
  <si>
    <t xml:space="preserve">Circuit or Geographical Area </t>
  </si>
  <si>
    <t>CEMI10_M</t>
  </si>
  <si>
    <t>CEMI10_YTD</t>
  </si>
  <si>
    <t>U-21122 Response Data</t>
  </si>
  <si>
    <t>Wind</t>
  </si>
  <si>
    <t>Ice</t>
  </si>
  <si>
    <t>Rain</t>
  </si>
  <si>
    <t>Thunderstorm</t>
  </si>
  <si>
    <t>Snow</t>
  </si>
  <si>
    <t>Combination</t>
  </si>
  <si>
    <t>Customers Interrupted (#)</t>
  </si>
  <si>
    <t>spent per event ($)</t>
  </si>
  <si>
    <t>paid in outage credits ($)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</si>
  <si>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</si>
  <si>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</si>
  <si>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</si>
  <si>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</si>
  <si>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</si>
  <si>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Wire down personnel used (#)</t>
  </si>
  <si>
    <t>Non-baseload crews used (#)</t>
  </si>
  <si>
    <t>Date restoration efforts ended</t>
  </si>
  <si>
    <t>C10_SAIFI_I-A</t>
  </si>
  <si>
    <t>C9_SAIFI_I-A</t>
  </si>
  <si>
    <t>C8_SAIFI_I-A</t>
  </si>
  <si>
    <t>C7_SAIFI_I-A</t>
  </si>
  <si>
    <t>C6_SAIFI_I-A</t>
  </si>
  <si>
    <t>C5_SAIFI_I-A</t>
  </si>
  <si>
    <t>C4_SAIFI_I-A</t>
  </si>
  <si>
    <t>C3_SAIFI_I-A</t>
  </si>
  <si>
    <t>C2_SAIFI_I-A</t>
  </si>
  <si>
    <t>C1_SAIFI_I-A</t>
  </si>
  <si>
    <t>C10_SAIDI_I-A</t>
  </si>
  <si>
    <t>C9_SAIDI_I-A</t>
  </si>
  <si>
    <t>C8_SAIDI_I-A</t>
  </si>
  <si>
    <t>C7_SAIDI_I-A</t>
  </si>
  <si>
    <t>C6_SAIDI_I-A</t>
  </si>
  <si>
    <t>C5_SAIDI_I-A</t>
  </si>
  <si>
    <t>C4_SAIDI_I-A</t>
  </si>
  <si>
    <t>C3_SAIDI_I-A</t>
  </si>
  <si>
    <t>C2_SAIDI_I-A</t>
  </si>
  <si>
    <t>C1_SAIDI_I-A</t>
  </si>
  <si>
    <t>S1_RE_DE</t>
  </si>
  <si>
    <t>S2_RE_DE</t>
  </si>
  <si>
    <t>S3_RE_DE</t>
  </si>
  <si>
    <t>S4_RE_DE</t>
  </si>
  <si>
    <t>S5_RE_DE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</si>
  <si>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</si>
  <si>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</si>
  <si>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</si>
  <si>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</si>
  <si>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</si>
  <si>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</si>
  <si>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</si>
  <si>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</si>
  <si>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</si>
  <si>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</si>
  <si>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</si>
  <si>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</si>
  <si>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</si>
  <si>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</si>
  <si>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</si>
  <si>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</si>
  <si>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</si>
  <si>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</si>
  <si>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</si>
  <si>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</si>
  <si>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</si>
  <si>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</si>
  <si>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</si>
  <si>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</si>
  <si>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</si>
  <si>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</si>
  <si>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</si>
  <si>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</si>
  <si>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</si>
  <si>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</si>
  <si>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</si>
  <si>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</si>
  <si>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</si>
  <si>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</si>
  <si>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</si>
  <si>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</si>
  <si>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</si>
  <si>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</si>
  <si>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</si>
  <si>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</si>
  <si>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</si>
  <si>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</si>
  <si>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</si>
  <si>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</si>
  <si>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</si>
  <si>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</si>
  <si>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</si>
  <si>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</si>
  <si>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</si>
  <si>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</si>
  <si>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</si>
  <si>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</si>
  <si>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</si>
  <si>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</si>
  <si>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</si>
  <si>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</si>
  <si>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</si>
  <si>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</si>
  <si>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</si>
  <si>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</si>
  <si>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</si>
  <si>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</si>
  <si>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</si>
  <si>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</si>
  <si>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</si>
  <si>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</si>
  <si>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</si>
  <si>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</si>
  <si>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</si>
  <si>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</si>
  <si>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</si>
  <si>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</si>
  <si>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</si>
  <si>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</si>
  <si>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</si>
  <si>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</si>
  <si>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</si>
  <si>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</si>
  <si>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</si>
  <si>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</si>
  <si>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</si>
  <si>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</si>
  <si>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</si>
  <si>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</si>
  <si>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</si>
  <si>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</si>
  <si>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</si>
  <si>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</si>
  <si>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</si>
  <si>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</si>
  <si>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</si>
  <si>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</si>
  <si>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</si>
  <si>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</si>
  <si>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</si>
  <si>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</si>
  <si>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</si>
  <si>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</si>
  <si>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</si>
  <si>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</si>
  <si>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</si>
  <si>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</si>
  <si>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</si>
  <si>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</si>
  <si>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</si>
  <si>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</si>
  <si>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</si>
  <si>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</si>
  <si>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</si>
  <si>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</si>
  <si>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</si>
  <si>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</si>
  <si>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</si>
  <si>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</si>
  <si>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</si>
  <si>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</si>
  <si>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</si>
  <si>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</si>
  <si>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</si>
  <si>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</si>
  <si>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</si>
  <si>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</si>
  <si>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</si>
  <si>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</si>
  <si>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</si>
  <si>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</si>
  <si>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</si>
  <si>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</si>
  <si>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</si>
  <si>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</si>
  <si>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</si>
  <si>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</si>
  <si>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</si>
  <si>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</si>
  <si>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</si>
  <si>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</si>
  <si>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</si>
  <si>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</si>
  <si>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</si>
  <si>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</si>
  <si>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</si>
  <si>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</si>
  <si>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</si>
  <si>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</si>
  <si>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</si>
  <si>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</si>
  <si>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</si>
  <si>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</si>
  <si>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</si>
  <si>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</si>
  <si>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</si>
  <si>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</si>
  <si>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</si>
  <si>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</si>
  <si>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</si>
  <si>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</si>
  <si>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</si>
  <si>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</si>
  <si>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</si>
  <si>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</si>
  <si>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</si>
  <si>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</si>
  <si>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</si>
  <si>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</si>
  <si>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</si>
  <si>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</si>
  <si>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</si>
  <si>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</si>
  <si>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</si>
  <si>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</si>
  <si>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</si>
  <si>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</si>
  <si>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</si>
  <si>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</si>
  <si>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</si>
  <si>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</si>
  <si>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</si>
  <si>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</si>
  <si>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</si>
  <si>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</si>
  <si>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</si>
  <si>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</si>
  <si>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</si>
  <si>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</si>
  <si>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</si>
  <si>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</si>
  <si>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</si>
  <si>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</si>
  <si>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</si>
  <si>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</si>
  <si>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</si>
  <si>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</si>
  <si>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</si>
  <si>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</si>
  <si>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</si>
  <si>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</si>
  <si>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</si>
  <si>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</si>
  <si>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</si>
  <si>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</si>
  <si>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</si>
  <si>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</si>
  <si>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</si>
  <si>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</si>
  <si>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</si>
  <si>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</si>
  <si>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</si>
  <si>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</si>
  <si>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</si>
  <si>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</si>
  <si>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</si>
  <si>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</si>
  <si>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</si>
  <si>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</si>
  <si>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</si>
  <si>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</si>
  <si>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</si>
  <si>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</si>
  <si>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</si>
  <si>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</si>
  <si>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</si>
  <si>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</si>
  <si>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</si>
  <si>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</si>
  <si>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</si>
  <si>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</si>
  <si>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</si>
  <si>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</si>
  <si>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</si>
  <si>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</si>
  <si>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</si>
  <si>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</si>
  <si>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</si>
  <si>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</si>
  <si>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</si>
  <si>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</si>
  <si>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</si>
  <si>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</si>
  <si>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</si>
  <si>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</si>
  <si>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</si>
  <si>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</si>
  <si>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</si>
  <si>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</si>
  <si>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</si>
  <si>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</si>
  <si>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</si>
  <si>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</si>
  <si>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</si>
  <si>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</si>
  <si>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</si>
  <si>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</si>
  <si>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</si>
  <si>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</si>
  <si>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</si>
  <si>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</si>
  <si>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</si>
  <si>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</si>
  <si>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</si>
  <si>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</si>
  <si>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</si>
  <si>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</si>
  <si>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</si>
  <si>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</si>
  <si>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</si>
  <si>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</si>
  <si>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</si>
  <si>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</si>
  <si>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</si>
  <si>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</si>
  <si>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</si>
  <si>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</si>
  <si>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</si>
  <si>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</si>
  <si>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</si>
  <si>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</si>
  <si>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</si>
  <si>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</si>
  <si>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</si>
  <si>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</si>
  <si>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</si>
  <si>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</si>
  <si>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</si>
  <si>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</si>
  <si>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</si>
  <si>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</si>
  <si>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</si>
  <si>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</si>
  <si>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</si>
  <si>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</si>
  <si>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</si>
  <si>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</si>
  <si>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</si>
  <si>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</si>
  <si>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</si>
  <si>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</si>
  <si>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</si>
  <si>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</si>
  <si>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</si>
  <si>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</si>
  <si>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</si>
  <si>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</si>
  <si>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</si>
  <si>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</si>
  <si>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</si>
  <si>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</si>
  <si>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</si>
  <si>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</si>
  <si>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</si>
  <si>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</si>
  <si>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</si>
  <si>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</si>
  <si>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</si>
  <si>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</si>
  <si>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</si>
  <si>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</si>
  <si>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</si>
  <si>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</si>
  <si>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</si>
  <si>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</si>
  <si>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</si>
  <si>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</si>
  <si>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</si>
  <si>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</si>
  <si>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</si>
  <si>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</si>
  <si>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</si>
  <si>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</si>
  <si>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</si>
  <si>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</si>
  <si>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</si>
  <si>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</si>
  <si>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</si>
  <si>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</si>
  <si>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</si>
  <si>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</si>
  <si>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</si>
  <si>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</si>
  <si>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</si>
  <si>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</si>
  <si>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</si>
  <si>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</si>
  <si>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</si>
  <si>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</si>
  <si>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</si>
  <si>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</si>
  <si>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</si>
  <si>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</si>
  <si>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</si>
  <si>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</si>
  <si>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</si>
  <si>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</si>
  <si>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</si>
  <si>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</si>
  <si>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</si>
  <si>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</si>
  <si>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</si>
  <si>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</si>
  <si>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</si>
  <si>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</si>
  <si>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</si>
  <si>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</si>
  <si>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</si>
  <si>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</si>
  <si>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</si>
  <si>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</si>
  <si>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</si>
  <si>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</si>
  <si>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</si>
  <si>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</si>
  <si>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</si>
  <si>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</si>
  <si>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</si>
  <si>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</si>
  <si>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</si>
  <si>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</si>
  <si>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</si>
  <si>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</si>
  <si>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</si>
  <si>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</si>
  <si>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</si>
  <si>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</si>
  <si>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</si>
  <si>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</si>
  <si>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</si>
  <si>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</si>
  <si>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</si>
  <si>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</si>
  <si>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</si>
  <si>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</si>
  <si>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</si>
  <si>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</si>
  <si>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</si>
  <si>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</si>
  <si>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</si>
  <si>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</si>
  <si>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</si>
  <si>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</si>
  <si>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</si>
  <si>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</si>
  <si>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</si>
  <si>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</si>
  <si>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</si>
  <si>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</si>
  <si>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</si>
  <si>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</si>
  <si>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</si>
  <si>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</si>
  <si>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</si>
  <si>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</si>
  <si>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</si>
  <si>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</si>
  <si>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</si>
  <si>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</si>
  <si>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</si>
  <si>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</si>
  <si>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</si>
  <si>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</si>
  <si>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</si>
  <si>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</si>
  <si>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</si>
  <si>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</si>
  <si>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</si>
  <si>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</si>
  <si>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</si>
  <si>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</si>
  <si>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</si>
  <si>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</si>
  <si>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</si>
  <si>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</si>
  <si>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</si>
  <si>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</si>
  <si>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</si>
  <si>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</si>
  <si>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</si>
  <si>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</si>
  <si>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</si>
  <si>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</si>
  <si>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</si>
  <si>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</si>
  <si>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</si>
  <si>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</si>
  <si>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</si>
  <si>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</si>
  <si>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</si>
  <si>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</si>
  <si>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</si>
  <si>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</si>
  <si>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</si>
  <si>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</si>
  <si>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</si>
  <si>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</si>
  <si>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</si>
  <si>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</si>
  <si>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</si>
  <si>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</si>
  <si>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</si>
  <si>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</si>
  <si>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</si>
  <si>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</si>
  <si>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</si>
  <si>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</si>
  <si>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</si>
  <si>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</si>
  <si>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</si>
  <si>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</si>
  <si>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</si>
  <si>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</si>
  <si>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</si>
  <si>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</si>
  <si>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</si>
  <si>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</si>
  <si>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</si>
  <si>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</si>
  <si>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</si>
  <si>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</si>
  <si>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</si>
  <si>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</si>
  <si>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</si>
  <si>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</si>
  <si>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</si>
  <si>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</si>
  <si>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</si>
  <si>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</si>
  <si>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</si>
  <si>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</si>
  <si>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</si>
  <si>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</si>
  <si>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</si>
  <si>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</si>
  <si>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</si>
  <si>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</si>
  <si>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</si>
  <si>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</si>
  <si>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</si>
  <si>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</si>
  <si>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</si>
  <si>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</si>
  <si>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</si>
  <si>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</si>
  <si>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</si>
  <si>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</si>
  <si>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</si>
  <si>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</si>
  <si>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</si>
  <si>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</si>
  <si>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</si>
  <si>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</si>
  <si>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</si>
  <si>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</si>
  <si>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</si>
  <si>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</si>
  <si>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</si>
  <si>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</si>
  <si>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</si>
  <si>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</si>
  <si>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</si>
  <si>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</si>
  <si>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</si>
  <si>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</si>
  <si>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</si>
  <si>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</si>
  <si>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</si>
  <si>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</si>
  <si>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</si>
  <si>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</si>
  <si>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</si>
  <si>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</si>
  <si>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</si>
  <si>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</si>
  <si>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</si>
  <si>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</si>
  <si>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</si>
  <si>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</si>
  <si>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</si>
  <si>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</si>
  <si>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</si>
  <si>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</si>
  <si>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</si>
  <si>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</si>
  <si>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</si>
  <si>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</si>
  <si>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</si>
  <si>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</si>
  <si>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</si>
  <si>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</si>
  <si>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</si>
  <si>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</si>
  <si>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</si>
  <si>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</si>
  <si>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Z-Test-Utility</t>
  </si>
  <si>
    <t>Non-baseload resources cost ($)</t>
  </si>
  <si>
    <t>21 - Houghton</t>
  </si>
  <si>
    <t>24 - Iron River</t>
  </si>
  <si>
    <t>25 - Ontonagon</t>
  </si>
  <si>
    <t>26 - Ishpeming</t>
  </si>
  <si>
    <t>27 - Munising</t>
  </si>
  <si>
    <t>28 - Delta</t>
  </si>
  <si>
    <t>Area</t>
  </si>
  <si>
    <t>Circuit 1</t>
  </si>
  <si>
    <t>Keweenaw</t>
  </si>
  <si>
    <t>NA</t>
  </si>
  <si>
    <t>Barnum</t>
  </si>
  <si>
    <t>I23010100003 Wildlife
I23010400011 Wx-Other
I23010400014 Wx-Other
I23010500002 Wx-Other
I23010500009 Wx-Other
I23010500012 Wx-Other
I23010500011 Veg
I23010500017 Wx-Other
I23010600006 Wx-Other
I23010800006 Wx-Other
I23010800006 Wx-Other
I23010900005 Wx-Other
I23011200001 Wx-Other
I23011500001 Wx-Other
I23011700003 Wx-Other
I23012700001 Equip
I23013000001 Wildlife</t>
  </si>
  <si>
    <t>H23011500003 Veg
H23011900005 Equip
H23012400002 Veg</t>
  </si>
  <si>
    <t>49805, 49901, 49913, 49918, 49942, 49950</t>
  </si>
  <si>
    <t>Cooper Lake &amp; Ely</t>
  </si>
  <si>
    <t>49814, 49849, 49866</t>
  </si>
  <si>
    <t>26103001500
26103001800
26103002000
26103002100
26103002200
26103002300
26103002900</t>
  </si>
  <si>
    <t>26061000100
26061000200
26061000400
26083000100</t>
  </si>
  <si>
    <t>*Subject to waiver request in Case U-21420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</si>
</sst>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0.0000"/>
    <numFmt numFmtId="168" formatCode="0.0000%"/>
    <numFmt numFmtId="169" formatCode="0.0%"/>
    <numFmt numFmtId="170" formatCode="_(&quot;$&quot;* #,##0_);_(&quot;$&quot;* \(#,##0\);_(&quot;$&quot;* &quot;-&quot;??_);_(@_)"/>
    <numFmt numFmtId="171" formatCode="0.00000"/>
    <numFmt numFmtId="172" formatCode="0.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b/>
      <i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43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39" xfId="0" applyFont="1" applyBorder="1"/>
    <xf numFmtId="0" fontId="3" fillId="0" borderId="44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3" fillId="0" borderId="0" xfId="0" applyFont="1" applyAlignment="1">
      <alignment vertical="center"/>
    </xf>
    <xf numFmtId="0" fontId="3" fillId="0" borderId="37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3" fillId="0" borderId="38" xfId="0" applyFont="1" applyBorder="1"/>
    <xf numFmtId="0" fontId="3" fillId="0" borderId="61" xfId="0" applyFont="1" applyBorder="1"/>
    <xf numFmtId="0" fontId="0" fillId="0" borderId="47" xfId="0" applyBorder="1"/>
    <xf numFmtId="0" fontId="0" fillId="0" borderId="24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0" fillId="0" borderId="48" xfId="0" applyBorder="1"/>
    <xf numFmtId="0" fontId="0" fillId="0" borderId="23" xfId="0" applyBorder="1"/>
    <xf numFmtId="0" fontId="4" fillId="0" borderId="2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8" xfId="0" applyFont="1" applyBorder="1"/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3" fillId="0" borderId="10" xfId="0" applyFont="1" applyBorder="1"/>
    <xf numFmtId="0" fontId="0" fillId="0" borderId="25" xfId="0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3" fillId="4" borderId="45" xfId="0" applyFont="1" applyFill="1" applyBorder="1"/>
    <xf numFmtId="0" fontId="3" fillId="4" borderId="37" xfId="0" applyFont="1" applyFill="1" applyBorder="1"/>
    <xf numFmtId="0" fontId="5" fillId="4" borderId="43" xfId="0" applyFont="1" applyFill="1" applyBorder="1" applyAlignment="1">
      <alignment horizontal="center"/>
    </xf>
    <xf numFmtId="0" fontId="3" fillId="4" borderId="4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0" fillId="4" borderId="47" xfId="0" applyFill="1" applyBorder="1"/>
    <xf numFmtId="0" fontId="0" fillId="4" borderId="24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34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5" fillId="0" borderId="47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3" fillId="4" borderId="46" xfId="0" applyFont="1" applyFill="1" applyBorder="1"/>
    <xf numFmtId="0" fontId="3" fillId="4" borderId="2" xfId="0" applyFont="1" applyFill="1" applyBorder="1"/>
    <xf numFmtId="0" fontId="5" fillId="4" borderId="47" xfId="0" applyFont="1" applyFill="1" applyBorder="1" applyAlignment="1">
      <alignment horizontal="center"/>
    </xf>
    <xf numFmtId="0" fontId="3" fillId="4" borderId="25" xfId="0" applyFont="1" applyFill="1" applyBorder="1"/>
    <xf numFmtId="0" fontId="0" fillId="4" borderId="48" xfId="0" applyFill="1" applyBorder="1"/>
    <xf numFmtId="0" fontId="3" fillId="0" borderId="56" xfId="0" applyFont="1" applyBorder="1"/>
    <xf numFmtId="0" fontId="3" fillId="4" borderId="22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0" fontId="3" fillId="5" borderId="2" xfId="0" applyFont="1" applyFill="1" applyBorder="1" applyAlignment="1">
      <alignment horizontal="center"/>
    </xf>
    <xf numFmtId="0" fontId="3" fillId="5" borderId="37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 vertical="center"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0" fontId="4" fillId="0" borderId="35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9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4" fillId="0" borderId="2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vertical="center"/>
    </xf>
    <xf numFmtId="2" fontId="3" fillId="0" borderId="63" xfId="0" applyNumberFormat="1" applyFont="1" applyBorder="1" applyAlignment="1">
      <alignment vertical="center"/>
    </xf>
    <xf numFmtId="2" fontId="3" fillId="0" borderId="11" xfId="0" applyNumberFormat="1" applyFont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3" fontId="3" fillId="0" borderId="17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vertical="center"/>
    </xf>
    <xf numFmtId="2" fontId="3" fillId="0" borderId="30" xfId="0" applyNumberFormat="1" applyFont="1" applyBorder="1" applyAlignment="1">
      <alignment vertical="center"/>
    </xf>
    <xf numFmtId="2" fontId="3" fillId="0" borderId="62" xfId="0" applyNumberFormat="1" applyFont="1" applyBorder="1" applyAlignment="1">
      <alignment vertical="center"/>
    </xf>
    <xf numFmtId="0" fontId="3" fillId="0" borderId="66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63" xfId="0" applyFont="1" applyBorder="1" applyAlignment="1">
      <alignment vertical="center"/>
    </xf>
    <xf numFmtId="0" fontId="3" fillId="0" borderId="66" xfId="0" quotePrefix="1" applyFont="1" applyBorder="1" applyAlignment="1">
      <alignment horizontal="center" vertical="center" wrapText="1"/>
    </xf>
    <xf numFmtId="0" fontId="4" fillId="0" borderId="54" xfId="0" applyFont="1" applyBorder="1" applyAlignment="1">
      <alignment horizontal="left" vertical="center"/>
    </xf>
    <xf numFmtId="0" fontId="4" fillId="0" borderId="62" xfId="0" applyFont="1" applyBorder="1" applyAlignment="1">
      <alignment horizontal="center" vertical="center"/>
    </xf>
    <xf numFmtId="0" fontId="3" fillId="0" borderId="62" xfId="0" applyFont="1" applyBorder="1" applyAlignment="1">
      <alignment vertical="center"/>
    </xf>
    <xf numFmtId="14" fontId="3" fillId="0" borderId="66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vertical="center"/>
    </xf>
    <xf numFmtId="14" fontId="3" fillId="0" borderId="63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 wrapText="1"/>
    </xf>
    <xf numFmtId="0" fontId="3" fillId="0" borderId="70" xfId="0" applyFont="1" applyBorder="1" applyAlignment="1">
      <alignment vertical="center" wrapText="1"/>
    </xf>
    <xf numFmtId="0" fontId="3" fillId="0" borderId="43" xfId="0" applyFont="1" applyBorder="1" applyAlignment="1">
      <alignment vertical="center" wrapText="1"/>
    </xf>
    <xf numFmtId="0" fontId="3" fillId="0" borderId="47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8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vertical="center"/>
    </xf>
    <xf numFmtId="14" fontId="4" fillId="0" borderId="35" xfId="0" applyNumberFormat="1" applyFont="1" applyBorder="1" applyAlignment="1">
      <alignment vertical="center"/>
    </xf>
    <xf numFmtId="14" fontId="4" fillId="0" borderId="33" xfId="0" applyNumberFormat="1" applyFont="1" applyBorder="1" applyAlignment="1">
      <alignment vertical="center"/>
    </xf>
    <xf numFmtId="3" fontId="4" fillId="0" borderId="33" xfId="0" applyNumberFormat="1" applyFont="1" applyBorder="1" applyAlignment="1">
      <alignment vertical="center"/>
    </xf>
    <xf numFmtId="166" fontId="4" fillId="0" borderId="33" xfId="0" applyNumberFormat="1" applyFont="1" applyBorder="1" applyAlignment="1">
      <alignment vertical="center"/>
    </xf>
    <xf numFmtId="0" fontId="4" fillId="0" borderId="33" xfId="0" applyFont="1" applyBorder="1" applyAlignment="1">
      <alignment vertical="center" wrapText="1"/>
    </xf>
    <xf numFmtId="0" fontId="7" fillId="0" borderId="33" xfId="0" applyFont="1" applyBorder="1" applyAlignment="1">
      <alignment vertical="center" wrapText="1"/>
    </xf>
    <xf numFmtId="44" fontId="4" fillId="0" borderId="33" xfId="2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3" fontId="4" fillId="0" borderId="34" xfId="0" applyNumberFormat="1" applyFont="1" applyBorder="1" applyAlignment="1">
      <alignment vertical="center"/>
    </xf>
    <xf numFmtId="0" fontId="4" fillId="0" borderId="34" xfId="0" applyFont="1" applyBorder="1" applyAlignment="1">
      <alignment vertical="center" wrapText="1"/>
    </xf>
    <xf numFmtId="0" fontId="4" fillId="0" borderId="36" xfId="0" applyFont="1" applyBorder="1" applyAlignment="1">
      <alignment vertical="center" wrapText="1"/>
    </xf>
    <xf numFmtId="44" fontId="4" fillId="0" borderId="37" xfId="2" applyFont="1" applyBorder="1" applyAlignment="1">
      <alignment vertical="center"/>
    </xf>
    <xf numFmtId="49" fontId="3" fillId="0" borderId="43" xfId="0" applyNumberFormat="1" applyFont="1" applyBorder="1" applyAlignment="1">
      <alignment horizontal="left" vertical="center" wrapText="1"/>
    </xf>
    <xf numFmtId="1" fontId="3" fillId="0" borderId="32" xfId="0" applyNumberFormat="1" applyFont="1" applyBorder="1" applyAlignment="1">
      <alignment horizontal="center" vertical="center"/>
    </xf>
    <xf numFmtId="1" fontId="3" fillId="0" borderId="33" xfId="0" applyNumberFormat="1" applyFont="1" applyBorder="1" applyAlignment="1">
      <alignment horizontal="center" vertical="center"/>
    </xf>
    <xf numFmtId="14" fontId="4" fillId="0" borderId="35" xfId="0" applyNumberFormat="1" applyFont="1" applyBorder="1" applyAlignment="1">
      <alignment horizontal="center" vertical="center"/>
    </xf>
    <xf numFmtId="14" fontId="4" fillId="0" borderId="33" xfId="0" applyNumberFormat="1" applyFont="1" applyBorder="1" applyAlignment="1">
      <alignment horizontal="center" vertical="center"/>
    </xf>
    <xf numFmtId="3" fontId="4" fillId="0" borderId="33" xfId="0" applyNumberFormat="1" applyFont="1" applyBorder="1" applyAlignment="1">
      <alignment horizontal="center" vertical="center"/>
    </xf>
    <xf numFmtId="166" fontId="4" fillId="0" borderId="33" xfId="0" applyNumberFormat="1" applyFont="1" applyBorder="1" applyAlignment="1">
      <alignment horizontal="center" vertical="center"/>
    </xf>
    <xf numFmtId="44" fontId="4" fillId="0" borderId="33" xfId="2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3" fontId="4" fillId="0" borderId="34" xfId="0" applyNumberFormat="1" applyFont="1" applyBorder="1" applyAlignment="1">
      <alignment horizontal="center" vertical="center"/>
    </xf>
    <xf numFmtId="44" fontId="4" fillId="0" borderId="37" xfId="2" applyFont="1" applyBorder="1" applyAlignment="1">
      <alignment horizontal="center" vertical="center"/>
    </xf>
    <xf numFmtId="168" fontId="3" fillId="0" borderId="27" xfId="3" applyNumberFormat="1" applyFont="1" applyBorder="1" applyAlignment="1">
      <alignment horizontal="center" vertical="center"/>
    </xf>
    <xf numFmtId="168" fontId="3" fillId="0" borderId="13" xfId="3" applyNumberFormat="1" applyFont="1" applyBorder="1" applyAlignment="1">
      <alignment horizontal="center" vertical="center"/>
    </xf>
    <xf numFmtId="168" fontId="3" fillId="0" borderId="48" xfId="3" applyNumberFormat="1" applyFont="1" applyBorder="1" applyAlignment="1">
      <alignment horizontal="center" vertical="center"/>
    </xf>
    <xf numFmtId="9" fontId="3" fillId="0" borderId="6" xfId="0" applyNumberFormat="1" applyFont="1" applyBorder="1" applyAlignment="1">
      <alignment horizontal="center"/>
    </xf>
    <xf numFmtId="9" fontId="3" fillId="0" borderId="1" xfId="3" applyFont="1" applyBorder="1" applyAlignment="1">
      <alignment horizontal="center"/>
    </xf>
    <xf numFmtId="9" fontId="3" fillId="0" borderId="24" xfId="3" applyFont="1" applyBorder="1" applyAlignment="1">
      <alignment horizontal="center"/>
    </xf>
    <xf numFmtId="9" fontId="3" fillId="0" borderId="39" xfId="3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169" fontId="3" fillId="0" borderId="1" xfId="3" applyNumberFormat="1" applyFont="1" applyBorder="1" applyAlignment="1">
      <alignment horizontal="center"/>
    </xf>
    <xf numFmtId="169" fontId="3" fillId="0" borderId="24" xfId="3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9" fontId="3" fillId="0" borderId="7" xfId="0" applyNumberFormat="1" applyFont="1" applyBorder="1" applyAlignment="1">
      <alignment horizontal="center"/>
    </xf>
    <xf numFmtId="9" fontId="3" fillId="0" borderId="18" xfId="3" applyFont="1" applyBorder="1" applyAlignment="1">
      <alignment horizontal="center"/>
    </xf>
    <xf numFmtId="9" fontId="3" fillId="0" borderId="25" xfId="3" applyFont="1" applyBorder="1" applyAlignment="1">
      <alignment horizontal="center"/>
    </xf>
    <xf numFmtId="9" fontId="3" fillId="0" borderId="44" xfId="3" applyFont="1" applyBorder="1" applyAlignment="1">
      <alignment horizontal="center"/>
    </xf>
    <xf numFmtId="9" fontId="3" fillId="0" borderId="56" xfId="3" applyFont="1" applyBorder="1" applyAlignment="1">
      <alignment horizontal="center"/>
    </xf>
    <xf numFmtId="9" fontId="3" fillId="0" borderId="70" xfId="3" applyFont="1" applyBorder="1" applyAlignment="1">
      <alignment horizontal="center"/>
    </xf>
    <xf numFmtId="10" fontId="3" fillId="0" borderId="2" xfId="3" applyNumberFormat="1" applyFont="1" applyFill="1" applyBorder="1" applyAlignment="1">
      <alignment horizontal="center"/>
    </xf>
    <xf numFmtId="1" fontId="3" fillId="0" borderId="36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172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0" fontId="3" fillId="0" borderId="64" xfId="0" applyFont="1" applyBorder="1" applyAlignment="1">
      <alignment horizontal="left" vertical="center"/>
    </xf>
    <xf numFmtId="171" fontId="3" fillId="0" borderId="17" xfId="0" applyNumberFormat="1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54" xfId="0" applyFont="1" applyBorder="1" applyAlignment="1">
      <alignment vertic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2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167" fontId="0" fillId="0" borderId="0" xfId="0" applyNumberFormat="1" applyAlignment="1">
      <alignment vertical="center"/>
    </xf>
    <xf numFmtId="0" fontId="0" fillId="0" borderId="28" xfId="0" applyBorder="1" applyAlignment="1">
      <alignment horizontal="center" vertical="center" wrapText="1"/>
    </xf>
    <xf numFmtId="166" fontId="3" fillId="0" borderId="16" xfId="0" applyNumberFormat="1" applyFont="1" applyBorder="1" applyAlignment="1">
      <alignment horizontal="center" vertical="center"/>
    </xf>
    <xf numFmtId="166" fontId="3" fillId="0" borderId="14" xfId="0" applyNumberFormat="1" applyFont="1" applyBorder="1" applyAlignment="1">
      <alignment horizontal="center" vertical="center"/>
    </xf>
    <xf numFmtId="166" fontId="3" fillId="0" borderId="24" xfId="0" applyNumberFormat="1" applyFont="1" applyBorder="1" applyAlignment="1">
      <alignment horizontal="center" vertical="center"/>
    </xf>
    <xf numFmtId="167" fontId="3" fillId="0" borderId="2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166" fontId="3" fillId="0" borderId="27" xfId="0" applyNumberFormat="1" applyFont="1" applyBorder="1" applyAlignment="1">
      <alignment horizontal="center" vertical="center"/>
    </xf>
    <xf numFmtId="167" fontId="3" fillId="0" borderId="6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2" fontId="3" fillId="0" borderId="13" xfId="0" applyNumberFormat="1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44" fontId="3" fillId="4" borderId="6" xfId="0" applyNumberFormat="1" applyFont="1" applyFill="1" applyBorder="1"/>
    <xf numFmtId="170" fontId="3" fillId="4" borderId="6" xfId="0" applyNumberFormat="1" applyFont="1" applyFill="1" applyBorder="1"/>
    <xf numFmtId="0" fontId="14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44" fontId="3" fillId="4" borderId="1" xfId="0" applyNumberFormat="1" applyFont="1" applyFill="1" applyBorder="1"/>
    <xf numFmtId="170" fontId="3" fillId="4" borderId="1" xfId="0" applyNumberFormat="1" applyFont="1" applyFill="1" applyBorder="1"/>
    <xf numFmtId="0" fontId="14" fillId="0" borderId="14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44" fontId="3" fillId="0" borderId="24" xfId="0" applyNumberFormat="1" applyFont="1" applyBorder="1"/>
    <xf numFmtId="170" fontId="3" fillId="0" borderId="24" xfId="0" applyNumberFormat="1" applyFont="1" applyBorder="1"/>
    <xf numFmtId="3" fontId="14" fillId="0" borderId="24" xfId="0" applyNumberFormat="1" applyFont="1" applyBorder="1" applyAlignment="1">
      <alignment horizontal="center"/>
    </xf>
    <xf numFmtId="2" fontId="3" fillId="6" borderId="43" xfId="0" applyNumberFormat="1" applyFont="1" applyFill="1" applyBorder="1" applyAlignment="1">
      <alignment vertical="center"/>
    </xf>
    <xf numFmtId="2" fontId="3" fillId="6" borderId="39" xfId="0" applyNumberFormat="1" applyFont="1" applyFill="1" applyBorder="1" applyAlignment="1">
      <alignment vertical="center"/>
    </xf>
    <xf numFmtId="2" fontId="3" fillId="6" borderId="44" xfId="0" applyNumberFormat="1" applyFont="1" applyFill="1" applyBorder="1" applyAlignment="1">
      <alignment vertical="center"/>
    </xf>
    <xf numFmtId="2" fontId="3" fillId="6" borderId="37" xfId="0" applyNumberFormat="1" applyFont="1" applyFill="1" applyBorder="1" applyAlignment="1">
      <alignment vertical="center"/>
    </xf>
    <xf numFmtId="0" fontId="3" fillId="6" borderId="27" xfId="0" applyFont="1" applyFill="1" applyBorder="1"/>
    <xf numFmtId="0" fontId="3" fillId="6" borderId="13" xfId="0" applyFont="1" applyFill="1" applyBorder="1"/>
    <xf numFmtId="0" fontId="3" fillId="6" borderId="46" xfId="0" applyFont="1" applyFill="1" applyBorder="1"/>
    <xf numFmtId="0" fontId="3" fillId="6" borderId="45" xfId="0" applyFont="1" applyFill="1" applyBorder="1"/>
    <xf numFmtId="9" fontId="3" fillId="0" borderId="48" xfId="3" applyFont="1" applyFill="1" applyBorder="1" applyAlignment="1">
      <alignment horizontal="center"/>
    </xf>
    <xf numFmtId="0" fontId="3" fillId="6" borderId="7" xfId="0" applyFont="1" applyFill="1" applyBorder="1"/>
    <xf numFmtId="0" fontId="3" fillId="6" borderId="18" xfId="0" applyFont="1" applyFill="1" applyBorder="1"/>
    <xf numFmtId="0" fontId="3" fillId="6" borderId="25" xfId="0" applyFont="1" applyFill="1" applyBorder="1"/>
    <xf numFmtId="0" fontId="3" fillId="3" borderId="22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56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3" borderId="46" xfId="0" applyFont="1" applyFill="1" applyBorder="1" applyAlignment="1">
      <alignment horizontal="center" vertical="center" wrapText="1"/>
    </xf>
    <xf numFmtId="0" fontId="4" fillId="3" borderId="56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3" fillId="0" borderId="70" xfId="0" applyFont="1" applyBorder="1" applyAlignment="1">
      <alignment horizontal="left" vertical="center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 vertical="center"/>
    </xf>
    <xf numFmtId="0" fontId="4" fillId="0" borderId="65" xfId="0" applyFont="1" applyBorder="1" applyAlignment="1">
      <alignment horizontal="left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>
      <alignment vertical="center"/>
    </xf>
    <xf numFmtId="0" fontId="0" fillId="3" borderId="56" xfId="0" applyFill="1" applyBorder="1" applyAlignment="1">
      <alignment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 vertical="center"/>
    </xf>
    <xf numFmtId="0" fontId="0" fillId="0" borderId="63" xfId="0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41" xfId="0" applyFont="1" applyBorder="1" applyAlignment="1">
      <alignment horizontal="left" vertical="center" wrapText="1"/>
    </xf>
    <xf numFmtId="0" fontId="4" fillId="0" borderId="55" xfId="0" applyFont="1" applyBorder="1" applyAlignment="1">
      <alignment horizontal="left" vertical="center" wrapText="1"/>
    </xf>
    <xf numFmtId="0" fontId="4" fillId="0" borderId="54" xfId="0" applyFont="1" applyBorder="1" applyAlignment="1">
      <alignment horizontal="left" vertical="center" wrapText="1"/>
    </xf>
    <xf numFmtId="0" fontId="4" fillId="0" borderId="51" xfId="0" applyFont="1" applyBorder="1" applyAlignment="1">
      <alignment horizontal="left" vertical="center" wrapText="1"/>
    </xf>
    <xf numFmtId="0" fontId="4" fillId="0" borderId="53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7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73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6" fillId="0" borderId="73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65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65" xfId="0" applyFont="1" applyBorder="1" applyAlignment="1">
      <alignment horizontal="center" vertical="center" wrapText="1"/>
    </xf>
    <xf numFmtId="0" fontId="5" fillId="0" borderId="72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5">
    <dxf>
      <numFmt numFmtId="164" formatCode="[$-409]mmmm\ yyyy"/>
    </dxf>
    <dxf>
      <numFmt numFmtId="164" formatCode="[$-409]mmmm\ yyyy"/>
    </dxf>
    <dxf>
      <numFmt numFmtId="164" formatCode="[$-409]mmmm\ 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4">
  <autoFilter ref="C1:C8" xr:uid="{E8D89185-CDD1-405B-B105-B5A0DC69F8C1}"/>
  <tableColumns count="1">
    <tableColumn id="1" xr3:uid="{E8650E73-D620-45DE-836E-6CF1B12C7962}" name="Reporting Periods" dataDxfId="3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/>
    <tableColumn id="3" xr3:uid="{EF0286CE-290E-45D4-B4A8-55FED98B4DC1}" name="Reporting_Period" dataDxfId="2"/>
    <tableColumn id="4" xr3:uid="{66F92C4D-3517-4DE2-A9AB-B0E086532DC6}" name="Cred_96_R_N">
      <calculatedColumnFormula array="1">IF(ISBLANK(INDIRECT("'"&amp;D7)),"",TRIM(CLEAN(INDIRECT("'"&amp;D7))))</calculatedColumnFormula>
    </tableColumn>
    <tableColumn id="5" xr3:uid="{2AD158A0-71A4-4C5B-BD48-2B7C8CBCF52A}" name="Cred_96_C_N">
      <calculatedColumnFormula array="1">IF(ISBLANK(INDIRECT("'"&amp;E7)),"",TRIM(CLEAN(INDIRECT("'"&amp;E7))))</calculatedColumnFormula>
    </tableColumn>
    <tableColumn id="6" xr3:uid="{D019629A-680B-47BE-BCF7-41D00D8C1587}" name="Cred_96_I_N">
      <calculatedColumnFormula array="1">IF(ISBLANK(INDIRECT("'"&amp;F7)),"",TRIM(CLEAN(INDIRECT("'"&amp;F7))))</calculatedColumnFormula>
    </tableColumn>
    <tableColumn id="7" xr3:uid="{747D6C5F-B387-49AB-965E-608581A88A08}" name="Cred_48_R_N">
      <calculatedColumnFormula array="1">IF(ISBLANK(INDIRECT("'"&amp;G7)),"",TRIM(CLEAN(INDIRECT("'"&amp;G7))))</calculatedColumnFormula>
    </tableColumn>
    <tableColumn id="8" xr3:uid="{3A3119CA-6F68-4102-BC0B-D6CE6F36851E}" name="Cred_48_C_N">
      <calculatedColumnFormula array="1">IF(ISBLANK(INDIRECT("'"&amp;H7)),"",TRIM(CLEAN(INDIRECT("'"&amp;H7))))</calculatedColumnFormula>
    </tableColumn>
    <tableColumn id="9" xr3:uid="{F017AC25-E363-472F-8841-9469398013C2}" name="Cred_48_I_N">
      <calculatedColumnFormula array="1">IF(ISBLANK(INDIRECT("'"&amp;I7)),"",TRIM(CLEAN(INDIRECT("'"&amp;I7))))</calculatedColumnFormula>
    </tableColumn>
    <tableColumn id="10" xr3:uid="{0A749DA7-E1D6-4EE5-827D-BAB9DF714EAF}" name="Cred_16_R_N">
      <calculatedColumnFormula array="1">IF(ISBLANK(INDIRECT("'"&amp;J7)),"",TRIM(CLEAN(INDIRECT("'"&amp;J7))))</calculatedColumnFormula>
    </tableColumn>
    <tableColumn id="11" xr3:uid="{D474E21E-81D2-49B5-AF84-54D1AD9E5FCE}" name="Cred_16_C_N">
      <calculatedColumnFormula array="1">IF(ISBLANK(INDIRECT("'"&amp;K7)),"",TRIM(CLEAN(INDIRECT("'"&amp;K7))))</calculatedColumnFormula>
    </tableColumn>
    <tableColumn id="12" xr3:uid="{2F6A51E0-A9E4-4F6C-B0BC-693BCFDCA12A}" name="Cred_16_I_N">
      <calculatedColumnFormula array="1">IF(ISBLANK(INDIRECT("'"&amp;L7)),"",TRIM(CLEAN(INDIRECT("'"&amp;L7))))</calculatedColumnFormula>
    </tableColumn>
    <tableColumn id="13" xr3:uid="{55C41FDA-D492-4D8B-B7D5-49E787009757}" name="Cred_6_R_N">
      <calculatedColumnFormula array="1">IF(ISBLANK(INDIRECT("'"&amp;M7)),"",TRIM(CLEAN(INDIRECT("'"&amp;M7))))</calculatedColumnFormula>
    </tableColumn>
    <tableColumn id="14" xr3:uid="{16CB1C51-3E23-49EA-8A61-4A3495A33491}" name="Cred_6_C_N">
      <calculatedColumnFormula array="1">IF(ISBLANK(INDIRECT("'"&amp;N7)),"",TRIM(CLEAN(INDIRECT("'"&amp;N7))))</calculatedColumnFormula>
    </tableColumn>
    <tableColumn id="15" xr3:uid="{D577EF92-4AA7-4DF3-AE0F-D274A60DD415}" name="Cred_6_I_N">
      <calculatedColumnFormula array="1">IF(ISBLANK(INDIRECT("'"&amp;O7)),"",TRIM(CLEAN(INDIRECT("'"&amp;O7))))</calculatedColumnFormula>
    </tableColumn>
    <tableColumn id="16" xr3:uid="{ACBA3F79-3A07-48C9-8205-6886ACC2077D}" name="Cred_96_R_Dol">
      <calculatedColumnFormula array="1">IF(ISBLANK(INDIRECT("'"&amp;P7)),"",TRIM(CLEAN(INDIRECT("'"&amp;P7))))</calculatedColumnFormula>
    </tableColumn>
    <tableColumn id="17" xr3:uid="{E9ED0AD3-B00E-4879-82BA-BD35E590AB1C}" name="Cred_96_C_Dol">
      <calculatedColumnFormula array="1">IF(ISBLANK(INDIRECT("'"&amp;Q7)),"",TRIM(CLEAN(INDIRECT("'"&amp;Q7))))</calculatedColumnFormula>
    </tableColumn>
    <tableColumn id="18" xr3:uid="{FAADFF94-A918-4668-9F46-3E2B63D1AD92}" name="Cred_96_I_Dol">
      <calculatedColumnFormula array="1">IF(ISBLANK(INDIRECT("'"&amp;R7)),"",TRIM(CLEAN(INDIRECT("'"&amp;R7))))</calculatedColumnFormula>
    </tableColumn>
    <tableColumn id="19" xr3:uid="{21C0ABD0-1311-4E74-B550-446A0E047234}" name="Cred_48_R_Dol">
      <calculatedColumnFormula array="1">IF(ISBLANK(INDIRECT("'"&amp;S7)),"",TRIM(CLEAN(INDIRECT("'"&amp;S7))))</calculatedColumnFormula>
    </tableColumn>
    <tableColumn id="20" xr3:uid="{2D122F5D-6F2B-436C-97B3-A1E6FD8CB57B}" name="Cred_48_C_Dol">
      <calculatedColumnFormula array="1">IF(ISBLANK(INDIRECT("'"&amp;T7)),"",TRIM(CLEAN(INDIRECT("'"&amp;T7))))</calculatedColumnFormula>
    </tableColumn>
    <tableColumn id="21" xr3:uid="{0CA575BC-FD38-47DC-9BE1-72465CF1614C}" name="Cred_48_I_Dol">
      <calculatedColumnFormula array="1">IF(ISBLANK(INDIRECT("'"&amp;U7)),"",TRIM(CLEAN(INDIRECT("'"&amp;U7))))</calculatedColumnFormula>
    </tableColumn>
    <tableColumn id="22" xr3:uid="{D0E39FCE-9197-4514-B662-8EA5DBE8EF06}" name="Cred_16_R_Dol">
      <calculatedColumnFormula array="1">IF(ISBLANK(INDIRECT("'"&amp;V7)),"",TRIM(CLEAN(INDIRECT("'"&amp;V7))))</calculatedColumnFormula>
    </tableColumn>
    <tableColumn id="23" xr3:uid="{24683C29-AA12-4B6A-812E-4BEE54BEC090}" name="Cred_16_C_Dol">
      <calculatedColumnFormula array="1">IF(ISBLANK(INDIRECT("'"&amp;W7)),"",TRIM(CLEAN(INDIRECT("'"&amp;W7))))</calculatedColumnFormula>
    </tableColumn>
    <tableColumn id="24" xr3:uid="{35F9ECB6-52B5-476C-9D3C-24252447AA23}" name="Cred_16_I_Dol">
      <calculatedColumnFormula array="1">IF(ISBLANK(INDIRECT("'"&amp;X7)),"",TRIM(CLEAN(INDIRECT("'"&amp;X7))))</calculatedColumnFormula>
    </tableColumn>
    <tableColumn id="25" xr3:uid="{08FADDD0-DD47-4FF4-88EE-63B0B972FA67}" name="Cred_6_R_Dol">
      <calculatedColumnFormula array="1">IF(ISBLANK(INDIRECT("'"&amp;Y7)),"",TRIM(CLEAN(INDIRECT("'"&amp;Y7))))</calculatedColumnFormula>
    </tableColumn>
    <tableColumn id="26" xr3:uid="{63033191-602E-4A4E-AA1C-DB1E58F295A0}" name="Cred_6_C_Dol">
      <calculatedColumnFormula array="1">IF(ISBLANK(INDIRECT("'"&amp;Z7)),"",TRIM(CLEAN(INDIRECT("'"&amp;Z7))))</calculatedColumnFormula>
    </tableColumn>
    <tableColumn id="27" xr3:uid="{A7EB1B98-2E8D-4574-BDF8-A45D36CF0E47}" name="Cred_6_I_Dol">
      <calculatedColumnFormula array="1">IF(ISBLANK(INDIRECT("'"&amp;AA7)),"",TRIM(CLEAN(INDIRECT("'"&amp;AA7))))</calculatedColumnFormula>
    </tableColumn>
    <tableColumn id="428" xr3:uid="{39863D71-C87A-4EED-A07A-9295ECDFEC76}" name="CEMI1_M">
      <calculatedColumnFormula array="1">IF(ISBLANK(INDIRECT("'"&amp;AB7)),"",TRIM(CLEAN(INDIRECT("'"&amp;AB7))))</calculatedColumnFormula>
    </tableColumn>
    <tableColumn id="429" xr3:uid="{03DC40AA-A7B1-4E77-B526-A20E1121E215}" name="CEMI1_YTD">
      <calculatedColumnFormula array="1">IF(ISBLANK(INDIRECT("'"&amp;AC7)),"",TRIM(CLEAN(INDIRECT("'"&amp;AC7))))</calculatedColumnFormula>
    </tableColumn>
    <tableColumn id="430" xr3:uid="{1DCDE35B-5BD1-423E-92B0-D0E265EEDF43}" name="CEMI2_M">
      <calculatedColumnFormula array="1">IF(ISBLANK(INDIRECT("'"&amp;AD7)),"",TRIM(CLEAN(INDIRECT("'"&amp;AD7))))</calculatedColumnFormula>
    </tableColumn>
    <tableColumn id="431" xr3:uid="{1347D12C-460B-4790-8587-D0485A8DC739}" name="CEMI2_YTD">
      <calculatedColumnFormula array="1">IF(ISBLANK(INDIRECT("'"&amp;AE7)),"",TRIM(CLEAN(INDIRECT("'"&amp;AE7))))</calculatedColumnFormula>
    </tableColumn>
    <tableColumn id="432" xr3:uid="{309E9A84-37F8-4BD6-86E3-D0B92CAD6FC3}" name="CEMI3_M">
      <calculatedColumnFormula array="1">IF(ISBLANK(INDIRECT("'"&amp;AF7)),"",TRIM(CLEAN(INDIRECT("'"&amp;AF7))))</calculatedColumnFormula>
    </tableColumn>
    <tableColumn id="433" xr3:uid="{2BF0EE26-C96B-4964-B73D-1CCE9EDE790A}" name="CEMI3_YTD">
      <calculatedColumnFormula array="1">IF(ISBLANK(INDIRECT("'"&amp;AG7)),"",TRIM(CLEAN(INDIRECT("'"&amp;AG7))))</calculatedColumnFormula>
    </tableColumn>
    <tableColumn id="434" xr3:uid="{3D70EC86-D3F9-449B-A942-5E5E135D2966}" name="CEMI4_M">
      <calculatedColumnFormula array="1">IF(ISBLANK(INDIRECT("'"&amp;AH7)),"",TRIM(CLEAN(INDIRECT("'"&amp;AH7))))</calculatedColumnFormula>
    </tableColumn>
    <tableColumn id="435" xr3:uid="{73F2E2AB-5CD7-4C76-AD40-EA68917409B1}" name="CEMI4_YTD">
      <calculatedColumnFormula array="1">IF(ISBLANK(INDIRECT("'"&amp;AI7)),"",TRIM(CLEAN(INDIRECT("'"&amp;AI7))))</calculatedColumnFormula>
    </tableColumn>
    <tableColumn id="436" xr3:uid="{EB7FBD04-AB38-4AEC-864C-622B4EC10155}" name="CEMI5_M">
      <calculatedColumnFormula array="1">IF(ISBLANK(INDIRECT("'"&amp;AJ7)),"",TRIM(CLEAN(INDIRECT("'"&amp;AJ7))))</calculatedColumnFormula>
    </tableColumn>
    <tableColumn id="437" xr3:uid="{978539D2-696A-4A8A-8EDE-783F6FEC0D26}" name="CEMI5_YTD">
      <calculatedColumnFormula array="1">IF(ISBLANK(INDIRECT("'"&amp;AK7)),"",TRIM(CLEAN(INDIRECT("'"&amp;AK7))))</calculatedColumnFormula>
    </tableColumn>
    <tableColumn id="438" xr3:uid="{DB7C9BB9-D2CA-4135-9066-C4D495A33DC3}" name="CEMI6_M">
      <calculatedColumnFormula array="1">IF(ISBLANK(INDIRECT("'"&amp;AL7)),"",TRIM(CLEAN(INDIRECT("'"&amp;AL7))))</calculatedColumnFormula>
    </tableColumn>
    <tableColumn id="439" xr3:uid="{5C325A32-1A46-4B05-9B79-903536696204}" name="CEMI6_YTD">
      <calculatedColumnFormula array="1">IF(ISBLANK(INDIRECT("'"&amp;AM7)),"",TRIM(CLEAN(INDIRECT("'"&amp;AM7))))</calculatedColumnFormula>
    </tableColumn>
    <tableColumn id="440" xr3:uid="{E5945FBD-D8F5-454C-A6BD-F4F71DCDBA6C}" name="CEMI7_M">
      <calculatedColumnFormula array="1">IF(ISBLANK(INDIRECT("'"&amp;AN7)),"",TRIM(CLEAN(INDIRECT("'"&amp;AN7))))</calculatedColumnFormula>
    </tableColumn>
    <tableColumn id="441" xr3:uid="{1BF387DA-8A95-40C7-8533-598D0D0A0685}" name="CEMI7_YTD">
      <calculatedColumnFormula array="1">IF(ISBLANK(INDIRECT("'"&amp;AO7)),"",TRIM(CLEAN(INDIRECT("'"&amp;AO7))))</calculatedColumnFormula>
    </tableColumn>
    <tableColumn id="442" xr3:uid="{9C5C58FF-7AA7-4B3F-AE92-455FF82459E2}" name="CEMI8_M">
      <calculatedColumnFormula array="1">IF(ISBLANK(INDIRECT("'"&amp;AP7)),"",TRIM(CLEAN(INDIRECT("'"&amp;AP7))))</calculatedColumnFormula>
    </tableColumn>
    <tableColumn id="443" xr3:uid="{362F4558-57F8-47EB-92BB-AEAC107CB2BE}" name="CEMI8_YTD">
      <calculatedColumnFormula array="1">IF(ISBLANK(INDIRECT("'"&amp;AQ7)),"",TRIM(CLEAN(INDIRECT("'"&amp;AQ7))))</calculatedColumnFormula>
    </tableColumn>
    <tableColumn id="444" xr3:uid="{447A1AD9-4332-440C-804A-5ADB715F1FFC}" name="CEMI9_M">
      <calculatedColumnFormula array="1">IF(ISBLANK(INDIRECT("'"&amp;AR7)),"",TRIM(CLEAN(INDIRECT("'"&amp;AR7))))</calculatedColumnFormula>
    </tableColumn>
    <tableColumn id="445" xr3:uid="{993B6825-C967-47FE-8A16-A532E44374A1}" name="CEMI9_YTD">
      <calculatedColumnFormula array="1">IF(ISBLANK(INDIRECT("'"&amp;AS7)),"",TRIM(CLEAN(INDIRECT("'"&amp;AS7))))</calculatedColumnFormula>
    </tableColumn>
    <tableColumn id="446" xr3:uid="{B90AD443-825D-47A0-B8E5-72E2039C315C}" name="CEMI10_M">
      <calculatedColumnFormula array="1">IF(ISBLANK(INDIRECT("'"&amp;AT7)),"",TRIM(CLEAN(INDIRECT("'"&amp;AT7))))</calculatedColumnFormula>
    </tableColumn>
    <tableColumn id="447" xr3:uid="{EA200B7E-ECF1-4F79-BC68-62636C3ED0D0}" name="CEMI10_YTD">
      <calculatedColumnFormula array="1">IF(ISBLANK(INDIRECT("'"&amp;AU7)),"",TRIM(CLEAN(INDIRECT("'"&amp;AU7))))</calculatedColumnFormula>
    </tableColumn>
    <tableColumn id="448" xr3:uid="{296E5227-4B8A-4075-87BD-3A43FC14CB30}" name="CELID8hours">
      <calculatedColumnFormula array="1">IF(ISBLANK(INDIRECT("'"&amp;AV7)),"",TRIM(CLEAN(INDIRECT("'"&amp;AV7))))</calculatedColumnFormula>
    </tableColumn>
    <tableColumn id="449" xr3:uid="{D19DD6DD-5679-43EF-B938-2CEBBC7F3323}" name="CELID24hours">
      <calculatedColumnFormula array="1">IF(ISBLANK(INDIRECT("'"&amp;AW7)),"",TRIM(CLEAN(INDIRECT("'"&amp;AW7))))</calculatedColumnFormula>
    </tableColumn>
    <tableColumn id="450" xr3:uid="{A3E69002-A302-4C27-AD31-AD15F5D03DC8}" name="CELID48hours">
      <calculatedColumnFormula array="1">IF(ISBLANK(INDIRECT("'"&amp;AX7)),"",TRIM(CLEAN(INDIRECT("'"&amp;AX7))))</calculatedColumnFormula>
    </tableColumn>
    <tableColumn id="451" xr3:uid="{106DE551-BE5A-4F0E-A9D5-AECFD56B6828}" name="CELID_MI">
      <calculatedColumnFormula array="1">IF(ISBLANK(INDIRECT("'"&amp;AY7)),"",TRIM(CLEAN(INDIRECT("'"&amp;AY7))))</calculatedColumnFormula>
    </tableColumn>
    <tableColumn id="452" xr3:uid="{3137CC1F-B799-43D0-84A0-9292A46EEE71}" name="S1_Name">
      <calculatedColumnFormula array="1">IF(ISBLANK(INDIRECT("'"&amp;AZ7)),"",TRIM(CLEAN(INDIRECT("'"&amp;AZ7))))</calculatedColumnFormula>
    </tableColumn>
    <tableColumn id="453" xr3:uid="{1E9D75A7-62E6-4395-8181-10FD0CE0067F}" name="S1_DB">
      <calculatedColumnFormula array="1">IF(ISBLANK(INDIRECT("'"&amp;BA7)),"",TRIM(CLEAN(INDIRECT("'"&amp;BA7))))</calculatedColumnFormula>
    </tableColumn>
    <tableColumn id="454" xr3:uid="{D15455DF-71F7-4FA2-93AD-73CEC9341C60}" name="S1_DE">
      <calculatedColumnFormula array="1">IF(ISBLANK(INDIRECT("'"&amp;BB7)),"",TRIM(CLEAN(INDIRECT("'"&amp;BB7))))</calculatedColumnFormula>
    </tableColumn>
    <tableColumn id="455" xr3:uid="{34F9683D-A4FB-498B-B4EE-BCB12199F225}" name="S1_Type">
      <calculatedColumnFormula array="1">IF(ISBLANK(INDIRECT("'"&amp;BC7)),"",TRIM(CLEAN(INDIRECT("'"&amp;BC7))))</calculatedColumnFormula>
    </tableColumn>
    <tableColumn id="456" xr3:uid="{B36B02F8-28AA-4617-8748-E0FD62BCE7E7}" name="S1_NCI">
      <calculatedColumnFormula array="1">IF(ISBLANK(INDIRECT("'"&amp;BD7)),"",TRIM(CLEAN(INDIRECT("'"&amp;BD7))))</calculatedColumnFormula>
    </tableColumn>
    <tableColumn id="457" xr3:uid="{0DF64F9A-B6AC-4D9C-AB00-B9769392BDE0}" name="S1_SD">
      <calculatedColumnFormula array="1">IF(ISBLANK(INDIRECT("'"&amp;BE7)),"",TRIM(CLEAN(INDIRECT("'"&amp;BE7))))</calculatedColumnFormula>
    </tableColumn>
    <tableColumn id="458" xr3:uid="{BEFEE184-E180-4AD6-8E18-3DF8BE394AF8}" name="S1_RED">
      <calculatedColumnFormula array="1">IF(ISBLANK(INDIRECT("'"&amp;BF7)),"",TRIM(CLEAN(INDIRECT("'"&amp;BF7))))</calculatedColumnFormula>
    </tableColumn>
    <tableColumn id="459" xr3:uid="{602CE729-8B00-486C-9118-56791C477A7B}" name="S1_RE_DE">
      <calculatedColumnFormula array="1">IF(ISBLANK(INDIRECT("'"&amp;BG7)),"",TRIM(CLEAN(INDIRECT("'"&amp;BG7))))</calculatedColumnFormula>
    </tableColumn>
    <tableColumn id="460" xr3:uid="{C66E9427-6780-4B01-A408-EE4869887455}" name="S1_M_Spent">
      <calculatedColumnFormula array="1">IF(ISBLANK(INDIRECT("'"&amp;BH7)),"",TRIM(CLEAN(INDIRECT("'"&amp;BH7))))</calculatedColumnFormula>
    </tableColumn>
    <tableColumn id="461" xr3:uid="{24947711-0B82-43D1-932B-E74E73B5715A}" name="S1_M_OC">
      <calculatedColumnFormula array="1">IF(ISBLANK(INDIRECT("'"&amp;BI7)),"",TRIM(CLEAN(INDIRECT("'"&amp;BI7))))</calculatedColumnFormula>
    </tableColumn>
    <tableColumn id="462" xr3:uid="{509C7B88-1556-4E73-AE63-951ACA34B6C8}" name="S1_NBRR">
      <calculatedColumnFormula array="1">IF(ISBLANK(INDIRECT("'"&amp;BJ7)),"",TRIM(CLEAN(INDIRECT("'"&amp;BJ7))))</calculatedColumnFormula>
    </tableColumn>
    <tableColumn id="463" xr3:uid="{8CFB694F-D68D-4162-82D9-5E856B231E68}" name="S1_NCL">
      <calculatedColumnFormula array="1">IF(ISBLANK(INDIRECT("'"&amp;BK7)),"",TRIM(CLEAN(INDIRECT("'"&amp;BK7))))</calculatedColumnFormula>
    </tableColumn>
    <tableColumn id="464" xr3:uid="{F76F7425-4BC2-490C-A635-1FE9B4760A5F}" name="S1_NConW">
      <calculatedColumnFormula array="1">IF(ISBLANK(INDIRECT("'"&amp;BL7)),"",TRIM(CLEAN(INDIRECT("'"&amp;BL7))))</calculatedColumnFormula>
    </tableColumn>
    <tableColumn id="465" xr3:uid="{1EC0AEE5-24A1-4242-A90F-F2D45A59FE99}" name="S1_NBW">
      <calculatedColumnFormula array="1">IF(ISBLANK(INDIRECT("'"&amp;BM7)),"",TRIM(CLEAN(INDIRECT("'"&amp;BM7))))</calculatedColumnFormula>
    </tableColumn>
    <tableColumn id="466" xr3:uid="{B1C44E1E-3299-42E1-9957-55D3F6E46BCC}" name="S1_NCC">
      <calculatedColumnFormula array="1">IF(ISBLANK(INDIRECT("'"&amp;BN7)),"",TRIM(CLEAN(INDIRECT("'"&amp;BN7))))</calculatedColumnFormula>
    </tableColumn>
    <tableColumn id="467" xr3:uid="{D35B15D2-67F2-4FF9-A145-B5781BEF2F78}" name="S1_NConC">
      <calculatedColumnFormula array="1">IF(ISBLANK(INDIRECT("'"&amp;BO7)),"",TRIM(CLEAN(INDIRECT("'"&amp;BO7))))</calculatedColumnFormula>
    </tableColumn>
    <tableColumn id="468" xr3:uid="{D838159B-3A17-4AC5-9321-26A1999573A7}" name="S1_NBC">
      <calculatedColumnFormula array="1">IF(ISBLANK(INDIRECT("'"&amp;BP7)),"",TRIM(CLEAN(INDIRECT("'"&amp;BP7))))</calculatedColumnFormula>
    </tableColumn>
    <tableColumn id="469" xr3:uid="{40E23AC1-E618-4B62-B8AF-F0E7461B2259}" name="S1_NWD">
      <calculatedColumnFormula array="1">IF(ISBLANK(INDIRECT("'"&amp;BQ7)),"",TRIM(CLEAN(INDIRECT("'"&amp;BQ7))))</calculatedColumnFormula>
    </tableColumn>
    <tableColumn id="470" xr3:uid="{1057A40F-5BEF-49E9-A9D1-61AB7CCC2B58}" name="S1_DW">
      <calculatedColumnFormula array="1">IF(ISBLANK(INDIRECT("'"&amp;BR7)),"",TRIM(CLEAN(INDIRECT("'"&amp;BR7))))</calculatedColumnFormula>
    </tableColumn>
    <tableColumn id="471" xr3:uid="{4D1FD4D6-92DC-430B-98A2-F611F2F75E21}" name="S1_NBRC">
      <calculatedColumnFormula array="1">IF(ISBLANK(INDIRECT("'"&amp;BS7)),"",TRIM(CLEAN(INDIRECT("'"&amp;BS7))))</calculatedColumnFormula>
    </tableColumn>
    <tableColumn id="472" xr3:uid="{B912164C-D907-4EEE-89A3-D6B2F04BCE31}" name="S2_Name">
      <calculatedColumnFormula array="1">IF(ISBLANK(INDIRECT("'"&amp;BT7)),"",TRIM(CLEAN(INDIRECT("'"&amp;BT7))))</calculatedColumnFormula>
    </tableColumn>
    <tableColumn id="473" xr3:uid="{F1FF374D-3778-4CCE-A8E1-E7C662F2C52B}" name="S2_DB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>'Credits, worst circuits, storms'!C3</calculatedColumnFormula>
    </tableColumn>
    <tableColumn id="3" xr3:uid="{7BD43694-3CCF-4EB2-A1B3-8363BE4FCB13}" name="Reporting_Period" dataDxfId="1">
      <calculatedColumnFormula>'Credits, worst circuits, storms'!C4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>'Credits, worst circuits, storms'!C4</calculatedColumnFormula>
    </tableColumn>
    <tableColumn id="3" xr3:uid="{982FB663-EB2C-4EFC-A630-B4CA562A83B2}" name="Reporting_Period" dataDxfId="0">
      <calculatedColumnFormula>'Credits, worst circuits, storms'!C4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4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sheetPr>
    <pageSetUpPr fitToPage="1"/>
  </sheetPr>
  <dimension ref="A1:BB96"/>
  <sheetViews>
    <sheetView showGridLines="0" topLeftCell="A65" zoomScale="85" zoomScaleNormal="85" workbookViewId="0">
      <selection activeCell="N68" sqref="N68"/>
    </sheetView>
  </sheetViews>
  <sheetFormatPr defaultColWidth="9.28515625" defaultRowHeight="15" x14ac:dyDescent="0.25"/>
  <cols>
    <col min="1" max="1" width="8.85546875" style="132" customWidth="1"/>
    <col min="2" max="2" width="29.7109375" style="61" customWidth="1"/>
    <col min="3" max="3" width="21.7109375" style="61" customWidth="1"/>
    <col min="4" max="4" width="21.42578125" style="61" customWidth="1"/>
    <col min="5" max="5" width="25.7109375" style="61" customWidth="1"/>
    <col min="6" max="6" width="24.28515625" style="61" customWidth="1"/>
    <col min="7" max="7" width="23" style="61" customWidth="1"/>
    <col min="8" max="8" width="14.5703125" style="61" customWidth="1"/>
    <col min="9" max="10" width="14.28515625" style="61" customWidth="1"/>
    <col min="11" max="11" width="21.28515625" style="61" customWidth="1"/>
    <col min="12" max="13" width="14.28515625" style="61" customWidth="1"/>
    <col min="14" max="14" width="10.7109375" style="132" customWidth="1"/>
    <col min="15" max="15" width="12.28515625" style="61" customWidth="1"/>
    <col min="16" max="21" width="16.5703125" style="61" customWidth="1"/>
    <col min="22" max="22" width="14.7109375" style="61" customWidth="1"/>
    <col min="23" max="23" width="15.7109375" style="61" customWidth="1"/>
    <col min="24" max="25" width="14" style="61" customWidth="1"/>
    <col min="26" max="26" width="15.7109375" style="61" customWidth="1"/>
    <col min="27" max="27" width="11.5703125" style="61" bestFit="1" customWidth="1"/>
    <col min="28" max="28" width="12.28515625" style="61" bestFit="1" customWidth="1"/>
    <col min="29" max="29" width="10" style="61" bestFit="1" customWidth="1"/>
    <col min="30" max="30" width="6.5703125" style="61" customWidth="1"/>
    <col min="31" max="31" width="11.5703125" style="61" bestFit="1" customWidth="1"/>
    <col min="32" max="32" width="12.28515625" style="132" bestFit="1" customWidth="1"/>
    <col min="33" max="33" width="10" style="132" bestFit="1" customWidth="1"/>
    <col min="34" max="34" width="6.7109375" style="132" customWidth="1"/>
    <col min="35" max="35" width="11.28515625" style="132" customWidth="1"/>
    <col min="36" max="36" width="12.28515625" style="132" bestFit="1" customWidth="1"/>
    <col min="37" max="37" width="9.28515625" style="132"/>
    <col min="38" max="38" width="6.5703125" style="132" customWidth="1"/>
    <col min="39" max="39" width="11.28515625" style="132" customWidth="1"/>
    <col min="40" max="40" width="12.28515625" style="132" bestFit="1" customWidth="1"/>
    <col min="41" max="41" width="10" style="132" bestFit="1" customWidth="1"/>
    <col min="42" max="42" width="6.5703125" style="132" customWidth="1"/>
    <col min="43" max="44" width="12.42578125" style="132" customWidth="1"/>
    <col min="45" max="45" width="10" style="132" bestFit="1" customWidth="1"/>
    <col min="46" max="49" width="9.28515625" style="132"/>
    <col min="50" max="50" width="13.7109375" style="132" customWidth="1"/>
    <col min="51" max="16384" width="9.28515625" style="132"/>
  </cols>
  <sheetData>
    <row r="1" spans="2:31" ht="46.15" customHeight="1" x14ac:dyDescent="0.25">
      <c r="B1" s="367" t="s">
        <v>149</v>
      </c>
      <c r="C1" s="367"/>
    </row>
    <row r="2" spans="2:31" ht="19.5" thickBot="1" x14ac:dyDescent="0.3">
      <c r="B2" s="161"/>
    </row>
    <row r="3" spans="2:31" ht="33" x14ac:dyDescent="0.25">
      <c r="B3" s="85" t="s">
        <v>169</v>
      </c>
      <c r="C3" s="368" t="s">
        <v>168</v>
      </c>
      <c r="D3" s="369"/>
      <c r="F3" s="86" t="s">
        <v>171</v>
      </c>
    </row>
    <row r="4" spans="2:31" s="48" customFormat="1" ht="33.75" thickBot="1" x14ac:dyDescent="0.3">
      <c r="B4" s="87" t="s">
        <v>170</v>
      </c>
      <c r="C4" s="370">
        <v>44957</v>
      </c>
      <c r="D4" s="371"/>
      <c r="E4" s="61"/>
      <c r="F4" s="88" t="s">
        <v>172</v>
      </c>
      <c r="G4" s="52"/>
      <c r="H4" s="52"/>
      <c r="I4" s="52"/>
      <c r="J4" s="52"/>
      <c r="K4" s="52"/>
      <c r="L4" s="52"/>
      <c r="M4" s="52"/>
    </row>
    <row r="5" spans="2:31" s="48" customFormat="1" ht="19.5" thickBot="1" x14ac:dyDescent="0.3">
      <c r="B5" s="162"/>
      <c r="C5" s="51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2:31" ht="33" customHeight="1" thickBot="1" x14ac:dyDescent="0.3">
      <c r="B6" s="324" t="s">
        <v>108</v>
      </c>
      <c r="C6" s="325"/>
      <c r="D6" s="325"/>
      <c r="E6" s="325"/>
      <c r="F6" s="326"/>
      <c r="G6" s="133"/>
    </row>
    <row r="7" spans="2:31" s="164" customFormat="1" ht="29.25" thickBot="1" x14ac:dyDescent="0.3">
      <c r="B7" s="346" t="s">
        <v>21</v>
      </c>
      <c r="C7" s="372"/>
      <c r="D7" s="163" t="s">
        <v>24</v>
      </c>
      <c r="E7" s="49" t="s">
        <v>119</v>
      </c>
      <c r="F7" s="68" t="s">
        <v>22</v>
      </c>
      <c r="G7" s="133"/>
      <c r="H7" s="133"/>
      <c r="I7" s="133"/>
      <c r="J7" s="133"/>
      <c r="K7" s="133"/>
      <c r="L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</row>
    <row r="8" spans="2:31" ht="18" customHeight="1" x14ac:dyDescent="0.25">
      <c r="B8" s="361" t="s">
        <v>38</v>
      </c>
      <c r="C8" s="362"/>
      <c r="D8" s="165" t="s">
        <v>23</v>
      </c>
      <c r="E8" s="156">
        <v>0</v>
      </c>
      <c r="F8" s="137">
        <v>0</v>
      </c>
      <c r="M8" s="132"/>
      <c r="N8" s="61"/>
      <c r="AE8" s="132"/>
    </row>
    <row r="9" spans="2:31" x14ac:dyDescent="0.25">
      <c r="B9" s="363"/>
      <c r="C9" s="364"/>
      <c r="D9" s="166" t="s">
        <v>25</v>
      </c>
      <c r="E9" s="157">
        <v>0</v>
      </c>
      <c r="F9" s="138">
        <v>0</v>
      </c>
      <c r="M9" s="132"/>
      <c r="N9" s="61"/>
      <c r="AE9" s="132"/>
    </row>
    <row r="10" spans="2:31" ht="15.75" thickBot="1" x14ac:dyDescent="0.3">
      <c r="B10" s="365"/>
      <c r="C10" s="366"/>
      <c r="D10" s="167" t="s">
        <v>4</v>
      </c>
      <c r="E10" s="158">
        <v>0</v>
      </c>
      <c r="F10" s="139">
        <v>0</v>
      </c>
      <c r="M10" s="132"/>
      <c r="N10" s="61"/>
      <c r="AE10" s="132"/>
    </row>
    <row r="11" spans="2:31" ht="14.65" customHeight="1" x14ac:dyDescent="0.25">
      <c r="B11" s="361" t="s">
        <v>39</v>
      </c>
      <c r="C11" s="362"/>
      <c r="D11" s="168" t="s">
        <v>23</v>
      </c>
      <c r="E11" s="159">
        <v>0</v>
      </c>
      <c r="F11" s="140">
        <v>0</v>
      </c>
      <c r="M11" s="132"/>
      <c r="N11" s="61"/>
      <c r="AE11" s="132"/>
    </row>
    <row r="12" spans="2:31" x14ac:dyDescent="0.25">
      <c r="B12" s="363"/>
      <c r="C12" s="364"/>
      <c r="D12" s="166" t="s">
        <v>25</v>
      </c>
      <c r="E12" s="157">
        <v>0</v>
      </c>
      <c r="F12" s="138">
        <v>0</v>
      </c>
      <c r="M12" s="132"/>
      <c r="N12" s="61"/>
      <c r="AE12" s="132"/>
    </row>
    <row r="13" spans="2:31" ht="15.75" thickBot="1" x14ac:dyDescent="0.3">
      <c r="B13" s="365"/>
      <c r="C13" s="366"/>
      <c r="D13" s="169" t="s">
        <v>4</v>
      </c>
      <c r="E13" s="160">
        <v>0</v>
      </c>
      <c r="F13" s="141">
        <v>0</v>
      </c>
      <c r="M13" s="132"/>
      <c r="N13" s="61"/>
      <c r="AE13" s="132"/>
    </row>
    <row r="14" spans="2:31" ht="14.65" customHeight="1" x14ac:dyDescent="0.25">
      <c r="B14" s="361" t="s">
        <v>40</v>
      </c>
      <c r="C14" s="362"/>
      <c r="D14" s="165" t="s">
        <v>23</v>
      </c>
      <c r="E14" s="156">
        <v>0</v>
      </c>
      <c r="F14" s="137">
        <v>0</v>
      </c>
      <c r="M14" s="132"/>
      <c r="N14" s="61"/>
      <c r="AE14" s="132"/>
    </row>
    <row r="15" spans="2:31" x14ac:dyDescent="0.25">
      <c r="B15" s="363"/>
      <c r="C15" s="364"/>
      <c r="D15" s="166" t="s">
        <v>25</v>
      </c>
      <c r="E15" s="157">
        <v>0</v>
      </c>
      <c r="F15" s="138">
        <v>0</v>
      </c>
      <c r="M15" s="132"/>
      <c r="N15" s="61"/>
      <c r="AE15" s="132"/>
    </row>
    <row r="16" spans="2:31" ht="15.75" thickBot="1" x14ac:dyDescent="0.3">
      <c r="B16" s="365"/>
      <c r="C16" s="366"/>
      <c r="D16" s="169" t="s">
        <v>4</v>
      </c>
      <c r="E16" s="160">
        <v>0</v>
      </c>
      <c r="F16" s="141">
        <v>0</v>
      </c>
      <c r="M16" s="132"/>
      <c r="N16" s="61"/>
      <c r="AE16" s="132"/>
    </row>
    <row r="17" spans="1:31" ht="14.65" customHeight="1" x14ac:dyDescent="0.25">
      <c r="B17" s="361" t="s">
        <v>26</v>
      </c>
      <c r="C17" s="362"/>
      <c r="D17" s="165" t="s">
        <v>23</v>
      </c>
      <c r="E17" s="156">
        <v>0</v>
      </c>
      <c r="F17" s="137">
        <v>0</v>
      </c>
      <c r="M17" s="132"/>
      <c r="N17" s="61"/>
      <c r="AE17" s="132"/>
    </row>
    <row r="18" spans="1:31" x14ac:dyDescent="0.25">
      <c r="B18" s="363"/>
      <c r="C18" s="364"/>
      <c r="D18" s="166" t="s">
        <v>25</v>
      </c>
      <c r="E18" s="157">
        <v>0</v>
      </c>
      <c r="F18" s="138">
        <v>0</v>
      </c>
      <c r="M18" s="132"/>
      <c r="N18" s="61"/>
      <c r="AE18" s="132"/>
    </row>
    <row r="19" spans="1:31" ht="15.75" thickBot="1" x14ac:dyDescent="0.3">
      <c r="B19" s="365"/>
      <c r="C19" s="366"/>
      <c r="D19" s="169" t="s">
        <v>4</v>
      </c>
      <c r="E19" s="160">
        <v>0</v>
      </c>
      <c r="F19" s="141">
        <v>0</v>
      </c>
      <c r="M19" s="132"/>
      <c r="N19" s="61"/>
      <c r="AE19" s="132"/>
    </row>
    <row r="20" spans="1:31" ht="15.75" thickBot="1" x14ac:dyDescent="0.3">
      <c r="B20" s="170"/>
      <c r="C20" s="170"/>
      <c r="D20" s="171"/>
    </row>
    <row r="21" spans="1:31" ht="33" customHeight="1" thickBot="1" x14ac:dyDescent="0.3">
      <c r="B21" s="324" t="s">
        <v>153</v>
      </c>
      <c r="C21" s="325"/>
      <c r="D21" s="325"/>
      <c r="E21" s="325"/>
      <c r="F21" s="325"/>
      <c r="G21" s="325"/>
      <c r="H21" s="325"/>
      <c r="I21" s="325"/>
      <c r="J21" s="325"/>
      <c r="K21" s="325"/>
      <c r="L21" s="325"/>
      <c r="M21" s="326"/>
      <c r="AE21" s="132"/>
    </row>
    <row r="22" spans="1:31" x14ac:dyDescent="0.25">
      <c r="B22" s="318" t="s">
        <v>99</v>
      </c>
      <c r="C22" s="319"/>
      <c r="D22" s="319"/>
      <c r="E22" s="319"/>
      <c r="F22" s="319"/>
      <c r="G22" s="319"/>
      <c r="H22" s="319"/>
      <c r="I22" s="319"/>
      <c r="J22" s="319"/>
      <c r="K22" s="319"/>
      <c r="L22" s="319"/>
      <c r="M22" s="320"/>
      <c r="AE22" s="132"/>
    </row>
    <row r="23" spans="1:31" ht="15.75" thickBot="1" x14ac:dyDescent="0.3">
      <c r="B23" s="327" t="s">
        <v>100</v>
      </c>
      <c r="C23" s="328"/>
      <c r="D23" s="328"/>
      <c r="E23" s="328"/>
      <c r="F23" s="328"/>
      <c r="G23" s="328"/>
      <c r="H23" s="328"/>
      <c r="I23" s="328"/>
      <c r="J23" s="328"/>
      <c r="K23" s="328"/>
      <c r="L23" s="328"/>
      <c r="M23" s="329"/>
      <c r="AE23" s="132"/>
    </row>
    <row r="24" spans="1:31" ht="33" customHeight="1" thickBot="1" x14ac:dyDescent="0.3">
      <c r="B24" s="330" t="s">
        <v>3</v>
      </c>
      <c r="C24" s="331"/>
      <c r="D24" s="331"/>
      <c r="E24" s="331"/>
      <c r="F24" s="331"/>
      <c r="G24" s="331"/>
      <c r="H24" s="331"/>
      <c r="I24" s="331"/>
      <c r="J24" s="331"/>
      <c r="K24" s="331"/>
      <c r="L24" s="331"/>
      <c r="M24" s="332"/>
      <c r="AE24" s="132"/>
    </row>
    <row r="25" spans="1:31" s="175" customFormat="1" x14ac:dyDescent="0.25">
      <c r="B25" s="355" t="s">
        <v>101</v>
      </c>
      <c r="C25" s="356"/>
      <c r="D25" s="172" t="s">
        <v>1307</v>
      </c>
      <c r="E25" s="173"/>
      <c r="F25" s="173"/>
      <c r="G25" s="173"/>
      <c r="H25" s="173"/>
      <c r="I25" s="173"/>
      <c r="J25" s="173"/>
      <c r="K25" s="173"/>
      <c r="L25" s="173"/>
      <c r="M25" s="174"/>
      <c r="O25" s="176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176"/>
      <c r="AA25" s="176"/>
      <c r="AB25" s="176"/>
      <c r="AC25" s="176"/>
      <c r="AD25" s="176"/>
    </row>
    <row r="26" spans="1:31" s="175" customFormat="1" x14ac:dyDescent="0.25">
      <c r="B26" s="333" t="s">
        <v>102</v>
      </c>
      <c r="C26" s="334"/>
      <c r="D26" s="177" t="s">
        <v>1308</v>
      </c>
      <c r="E26" s="261"/>
      <c r="F26" s="178"/>
      <c r="G26" s="178"/>
      <c r="H26" s="178"/>
      <c r="I26" s="178"/>
      <c r="J26" s="178"/>
      <c r="K26" s="178"/>
      <c r="L26" s="178"/>
      <c r="M26" s="179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176"/>
      <c r="AA26" s="176"/>
      <c r="AB26" s="176"/>
      <c r="AC26" s="176"/>
      <c r="AD26" s="176"/>
    </row>
    <row r="27" spans="1:31" s="175" customFormat="1" x14ac:dyDescent="0.25">
      <c r="B27" s="333" t="s">
        <v>103</v>
      </c>
      <c r="C27" s="334"/>
      <c r="D27" s="177">
        <v>927</v>
      </c>
      <c r="E27" s="178"/>
      <c r="F27" s="178"/>
      <c r="G27" s="178"/>
      <c r="H27" s="178"/>
      <c r="I27" s="178"/>
      <c r="J27" s="178"/>
      <c r="K27" s="178"/>
      <c r="L27" s="178"/>
      <c r="M27" s="179"/>
      <c r="O27" s="176"/>
      <c r="P27" s="176"/>
      <c r="Q27" s="176"/>
      <c r="R27" s="176"/>
      <c r="S27" s="176"/>
      <c r="T27" s="176"/>
      <c r="U27" s="176"/>
      <c r="V27" s="176"/>
      <c r="W27" s="176"/>
      <c r="X27" s="176"/>
      <c r="Y27" s="176"/>
      <c r="Z27" s="176"/>
      <c r="AA27" s="176"/>
      <c r="AB27" s="176"/>
      <c r="AC27" s="176"/>
      <c r="AD27" s="176"/>
    </row>
    <row r="28" spans="1:31" s="175" customFormat="1" x14ac:dyDescent="0.25">
      <c r="B28" s="333" t="s">
        <v>105</v>
      </c>
      <c r="C28" s="334"/>
      <c r="D28" s="177">
        <v>141.80000000000001</v>
      </c>
      <c r="F28" s="178"/>
      <c r="G28" s="178"/>
      <c r="H28" s="178"/>
      <c r="I28" s="178"/>
      <c r="J28" s="178"/>
      <c r="K28" s="178"/>
      <c r="L28" s="178"/>
      <c r="M28" s="179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176"/>
      <c r="Z28" s="176"/>
      <c r="AA28" s="176"/>
      <c r="AB28" s="176"/>
      <c r="AC28" s="176"/>
      <c r="AD28" s="176"/>
    </row>
    <row r="29" spans="1:31" x14ac:dyDescent="0.25">
      <c r="B29" s="359" t="s">
        <v>142</v>
      </c>
      <c r="C29" s="180" t="s">
        <v>23</v>
      </c>
      <c r="D29" s="181">
        <v>1.6670887630057805</v>
      </c>
      <c r="E29" s="182"/>
      <c r="F29" s="182"/>
      <c r="G29" s="182"/>
      <c r="H29" s="182"/>
      <c r="I29" s="182"/>
      <c r="J29" s="182"/>
      <c r="K29" s="182"/>
      <c r="L29" s="182"/>
      <c r="M29" s="183"/>
      <c r="AE29" s="132"/>
    </row>
    <row r="30" spans="1:31" x14ac:dyDescent="0.25">
      <c r="B30" s="360"/>
      <c r="C30" s="180" t="s">
        <v>25</v>
      </c>
      <c r="D30" s="181">
        <v>0.30829723699421968</v>
      </c>
      <c r="E30" s="182"/>
      <c r="F30" s="182"/>
      <c r="G30" s="182"/>
      <c r="H30" s="182"/>
      <c r="I30" s="182"/>
      <c r="J30" s="182"/>
      <c r="K30" s="182"/>
      <c r="L30" s="182"/>
      <c r="M30" s="183"/>
      <c r="AE30" s="132"/>
    </row>
    <row r="31" spans="1:31" x14ac:dyDescent="0.25">
      <c r="B31" s="360"/>
      <c r="C31" s="180" t="s">
        <v>4</v>
      </c>
      <c r="D31" s="181">
        <v>0</v>
      </c>
      <c r="E31" s="182"/>
      <c r="F31" s="182"/>
      <c r="G31" s="182"/>
      <c r="H31" s="182"/>
      <c r="I31" s="182"/>
      <c r="J31" s="182"/>
      <c r="K31" s="182"/>
      <c r="L31" s="182"/>
      <c r="M31" s="183"/>
      <c r="AE31" s="132"/>
    </row>
    <row r="32" spans="1:31" x14ac:dyDescent="0.25">
      <c r="A32" s="259"/>
      <c r="B32" s="336"/>
      <c r="C32" s="180" t="s">
        <v>104</v>
      </c>
      <c r="D32" s="181">
        <v>1.9753860000000001</v>
      </c>
      <c r="E32" s="182"/>
      <c r="F32" s="182"/>
      <c r="G32" s="182"/>
      <c r="H32" s="182"/>
      <c r="I32" s="182"/>
      <c r="J32" s="182"/>
      <c r="K32" s="182"/>
      <c r="L32" s="182"/>
      <c r="M32" s="183"/>
      <c r="AE32" s="132"/>
    </row>
    <row r="33" spans="1:31" x14ac:dyDescent="0.25">
      <c r="B33" s="359" t="s">
        <v>139</v>
      </c>
      <c r="C33" s="180" t="s">
        <v>23</v>
      </c>
      <c r="D33" s="181">
        <v>1.6670887630057805</v>
      </c>
      <c r="E33" s="182"/>
      <c r="F33" s="182"/>
      <c r="G33" s="182"/>
      <c r="H33" s="182"/>
      <c r="I33" s="182"/>
      <c r="J33" s="182"/>
      <c r="K33" s="182"/>
      <c r="L33" s="182"/>
      <c r="M33" s="183"/>
      <c r="AE33" s="132"/>
    </row>
    <row r="34" spans="1:31" x14ac:dyDescent="0.25">
      <c r="B34" s="360"/>
      <c r="C34" s="180" t="s">
        <v>25</v>
      </c>
      <c r="D34" s="181">
        <v>0.30829723699421968</v>
      </c>
      <c r="E34" s="182"/>
      <c r="F34" s="182"/>
      <c r="G34" s="182"/>
      <c r="H34" s="182"/>
      <c r="I34" s="182"/>
      <c r="J34" s="182"/>
      <c r="K34" s="182"/>
      <c r="L34" s="182"/>
      <c r="M34" s="183"/>
      <c r="AE34" s="132"/>
    </row>
    <row r="35" spans="1:31" x14ac:dyDescent="0.25">
      <c r="B35" s="360"/>
      <c r="C35" s="180" t="s">
        <v>4</v>
      </c>
      <c r="D35" s="181">
        <v>0</v>
      </c>
      <c r="E35" s="182"/>
      <c r="F35" s="182"/>
      <c r="G35" s="182"/>
      <c r="H35" s="182"/>
      <c r="I35" s="182"/>
      <c r="J35" s="182"/>
      <c r="K35" s="182"/>
      <c r="L35" s="182"/>
      <c r="M35" s="183"/>
      <c r="AE35" s="132"/>
    </row>
    <row r="36" spans="1:31" x14ac:dyDescent="0.25">
      <c r="A36" s="259"/>
      <c r="B36" s="336"/>
      <c r="C36" s="180" t="s">
        <v>104</v>
      </c>
      <c r="D36" s="181">
        <v>1.9753860000000001</v>
      </c>
      <c r="E36" s="184"/>
      <c r="F36" s="184"/>
      <c r="G36" s="184"/>
      <c r="H36" s="184"/>
      <c r="I36" s="184"/>
      <c r="J36" s="184"/>
      <c r="K36" s="184"/>
      <c r="L36" s="184"/>
      <c r="M36" s="183"/>
      <c r="AE36" s="132"/>
    </row>
    <row r="37" spans="1:31" x14ac:dyDescent="0.25">
      <c r="B37" s="335" t="s">
        <v>106</v>
      </c>
      <c r="C37" s="185" t="s">
        <v>23</v>
      </c>
      <c r="D37" s="186">
        <v>1037</v>
      </c>
      <c r="E37" s="187"/>
      <c r="F37" s="187"/>
      <c r="G37" s="187"/>
      <c r="H37" s="187"/>
      <c r="I37" s="187"/>
      <c r="J37" s="187"/>
      <c r="K37" s="187"/>
      <c r="L37" s="187"/>
      <c r="M37" s="188"/>
      <c r="AE37" s="132"/>
    </row>
    <row r="38" spans="1:31" x14ac:dyDescent="0.25">
      <c r="B38" s="335"/>
      <c r="C38" s="180" t="s">
        <v>25</v>
      </c>
      <c r="D38" s="186">
        <v>192</v>
      </c>
      <c r="E38" s="187"/>
      <c r="F38" s="187"/>
      <c r="G38" s="187"/>
      <c r="H38" s="187"/>
      <c r="I38" s="187"/>
      <c r="J38" s="187"/>
      <c r="K38" s="187"/>
      <c r="L38" s="187"/>
      <c r="M38" s="183"/>
      <c r="AE38" s="132"/>
    </row>
    <row r="39" spans="1:31" x14ac:dyDescent="0.25">
      <c r="B39" s="336"/>
      <c r="C39" s="180" t="s">
        <v>4</v>
      </c>
      <c r="D39" s="186">
        <v>0</v>
      </c>
      <c r="E39" s="187"/>
      <c r="F39" s="187"/>
      <c r="G39" s="187"/>
      <c r="H39" s="187"/>
      <c r="I39" s="187"/>
      <c r="J39" s="187"/>
      <c r="K39" s="187"/>
      <c r="L39" s="187"/>
      <c r="M39" s="189"/>
      <c r="AE39" s="132"/>
    </row>
    <row r="40" spans="1:31" x14ac:dyDescent="0.25">
      <c r="A40" s="260"/>
      <c r="B40" s="337" t="s">
        <v>107</v>
      </c>
      <c r="C40" s="338"/>
      <c r="D40" s="190" t="s">
        <v>1308</v>
      </c>
      <c r="E40" s="191"/>
      <c r="F40" s="191"/>
      <c r="G40" s="191"/>
      <c r="H40" s="191"/>
      <c r="I40" s="191"/>
      <c r="J40" s="191"/>
      <c r="K40" s="191"/>
      <c r="L40" s="191"/>
      <c r="M40" s="192"/>
      <c r="AE40" s="132"/>
    </row>
    <row r="41" spans="1:31" ht="30" x14ac:dyDescent="0.25">
      <c r="B41" s="353" t="s">
        <v>147</v>
      </c>
      <c r="C41" s="354"/>
      <c r="D41" s="193" t="s">
        <v>1313</v>
      </c>
      <c r="E41" s="191"/>
      <c r="F41" s="191"/>
      <c r="G41" s="191"/>
      <c r="H41" s="191"/>
      <c r="I41" s="191"/>
      <c r="J41" s="191"/>
      <c r="K41" s="191"/>
      <c r="L41" s="191"/>
      <c r="M41" s="192"/>
      <c r="AE41" s="132"/>
    </row>
    <row r="42" spans="1:31" ht="60" x14ac:dyDescent="0.25">
      <c r="B42" s="194" t="s">
        <v>148</v>
      </c>
      <c r="C42" s="195"/>
      <c r="D42" s="271" t="s">
        <v>1317</v>
      </c>
      <c r="E42" s="191"/>
      <c r="F42" s="191"/>
      <c r="G42" s="191"/>
      <c r="H42" s="191"/>
      <c r="I42" s="191"/>
      <c r="J42" s="191"/>
      <c r="K42" s="191"/>
      <c r="L42" s="191"/>
      <c r="M42" s="196"/>
      <c r="AE42" s="132"/>
    </row>
    <row r="43" spans="1:31" x14ac:dyDescent="0.25">
      <c r="B43" s="316" t="s">
        <v>151</v>
      </c>
      <c r="C43" s="343"/>
      <c r="D43" s="197">
        <v>44866</v>
      </c>
      <c r="E43" s="198"/>
      <c r="F43" s="198"/>
      <c r="G43" s="198"/>
      <c r="H43" s="198"/>
      <c r="I43" s="198"/>
      <c r="J43" s="198"/>
      <c r="K43" s="198"/>
      <c r="L43" s="198"/>
      <c r="M43" s="199"/>
      <c r="AE43" s="132"/>
    </row>
    <row r="44" spans="1:31" ht="60.4" customHeight="1" thickBot="1" x14ac:dyDescent="0.3">
      <c r="B44" s="344" t="s">
        <v>137</v>
      </c>
      <c r="C44" s="345"/>
      <c r="D44" s="222" t="s">
        <v>1312</v>
      </c>
      <c r="E44" s="200"/>
      <c r="F44" s="200"/>
      <c r="G44" s="200"/>
      <c r="H44" s="200"/>
      <c r="I44" s="200"/>
      <c r="J44" s="200"/>
      <c r="K44" s="200"/>
      <c r="L44" s="200"/>
      <c r="M44" s="201"/>
      <c r="AE44" s="132"/>
    </row>
    <row r="45" spans="1:31" ht="33" customHeight="1" thickBot="1" x14ac:dyDescent="0.3">
      <c r="B45" s="330" t="s">
        <v>5</v>
      </c>
      <c r="C45" s="351"/>
      <c r="D45" s="351"/>
      <c r="E45" s="351"/>
      <c r="F45" s="351"/>
      <c r="G45" s="351"/>
      <c r="H45" s="351"/>
      <c r="I45" s="351"/>
      <c r="J45" s="351"/>
      <c r="K45" s="351"/>
      <c r="L45" s="351"/>
      <c r="M45" s="352"/>
      <c r="AE45" s="132"/>
    </row>
    <row r="46" spans="1:31" s="175" customFormat="1" x14ac:dyDescent="0.25">
      <c r="B46" s="355" t="s">
        <v>101</v>
      </c>
      <c r="C46" s="356"/>
      <c r="D46" s="172" t="s">
        <v>1307</v>
      </c>
      <c r="E46" s="173"/>
      <c r="F46" s="173"/>
      <c r="G46" s="173"/>
      <c r="H46" s="173"/>
      <c r="I46" s="173"/>
      <c r="J46" s="173"/>
      <c r="K46" s="173"/>
      <c r="L46" s="173"/>
      <c r="M46" s="174"/>
      <c r="O46" s="176"/>
      <c r="P46" s="176"/>
      <c r="Q46" s="176"/>
      <c r="R46" s="176"/>
      <c r="S46" s="176"/>
      <c r="T46" s="176"/>
      <c r="U46" s="176"/>
      <c r="V46" s="176"/>
      <c r="W46" s="176"/>
      <c r="X46" s="176"/>
      <c r="Y46" s="176"/>
      <c r="Z46" s="176"/>
      <c r="AA46" s="176"/>
      <c r="AB46" s="176"/>
      <c r="AC46" s="176"/>
      <c r="AD46" s="176"/>
    </row>
    <row r="47" spans="1:31" s="175" customFormat="1" x14ac:dyDescent="0.25">
      <c r="B47" s="333" t="s">
        <v>102</v>
      </c>
      <c r="C47" s="334"/>
      <c r="D47" s="177" t="s">
        <v>1314</v>
      </c>
      <c r="E47" s="178"/>
      <c r="F47" s="178"/>
      <c r="G47" s="178"/>
      <c r="H47" s="178"/>
      <c r="I47" s="178"/>
      <c r="J47" s="178"/>
      <c r="K47" s="178"/>
      <c r="L47" s="178"/>
      <c r="M47" s="179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176"/>
      <c r="AA47" s="176"/>
      <c r="AB47" s="176"/>
      <c r="AC47" s="176"/>
      <c r="AD47" s="176"/>
    </row>
    <row r="48" spans="1:31" s="175" customFormat="1" x14ac:dyDescent="0.25">
      <c r="B48" s="333" t="s">
        <v>103</v>
      </c>
      <c r="C48" s="334"/>
      <c r="D48" s="177">
        <v>1231</v>
      </c>
      <c r="E48" s="178"/>
      <c r="F48" s="178"/>
      <c r="G48" s="178"/>
      <c r="H48" s="178"/>
      <c r="I48" s="178"/>
      <c r="J48" s="178"/>
      <c r="K48" s="178"/>
      <c r="L48" s="178"/>
      <c r="M48" s="179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176"/>
      <c r="AA48" s="176"/>
      <c r="AB48" s="176"/>
      <c r="AC48" s="176"/>
      <c r="AD48" s="176"/>
    </row>
    <row r="49" spans="1:31" s="175" customFormat="1" x14ac:dyDescent="0.25">
      <c r="B49" s="357" t="s">
        <v>105</v>
      </c>
      <c r="C49" s="358"/>
      <c r="D49" s="177">
        <v>200.7</v>
      </c>
      <c r="E49" s="178"/>
      <c r="F49" s="178"/>
      <c r="G49" s="178"/>
      <c r="H49" s="178"/>
      <c r="I49" s="178"/>
      <c r="J49" s="178"/>
      <c r="K49" s="178"/>
      <c r="L49" s="178"/>
      <c r="M49" s="179"/>
      <c r="O49" s="176"/>
      <c r="P49" s="176"/>
      <c r="Q49" s="176"/>
      <c r="R49" s="176"/>
      <c r="S49" s="176"/>
      <c r="T49" s="176"/>
      <c r="U49" s="176"/>
      <c r="V49" s="176"/>
      <c r="W49" s="176"/>
      <c r="X49" s="176"/>
      <c r="Y49" s="176"/>
      <c r="Z49" s="176"/>
      <c r="AA49" s="176"/>
      <c r="AB49" s="176"/>
      <c r="AC49" s="176"/>
      <c r="AD49" s="176"/>
    </row>
    <row r="50" spans="1:31" x14ac:dyDescent="0.25">
      <c r="B50" s="359" t="s">
        <v>141</v>
      </c>
      <c r="C50" s="180" t="s">
        <v>23</v>
      </c>
      <c r="D50" s="262">
        <v>7.8477664109121905E-3</v>
      </c>
      <c r="E50" s="182"/>
      <c r="F50" s="182"/>
      <c r="G50" s="182"/>
      <c r="H50" s="182"/>
      <c r="I50" s="182"/>
      <c r="J50" s="182"/>
      <c r="K50" s="182"/>
      <c r="L50" s="182"/>
      <c r="M50" s="183"/>
      <c r="AE50" s="132"/>
    </row>
    <row r="51" spans="1:31" x14ac:dyDescent="0.25">
      <c r="B51" s="360"/>
      <c r="C51" s="180" t="s">
        <v>25</v>
      </c>
      <c r="D51" s="262">
        <v>5.215174765558397E-4</v>
      </c>
      <c r="E51" s="182"/>
      <c r="F51" s="182"/>
      <c r="G51" s="182"/>
      <c r="H51" s="182"/>
      <c r="I51" s="182"/>
      <c r="J51" s="182"/>
      <c r="K51" s="182"/>
      <c r="L51" s="182"/>
      <c r="M51" s="183"/>
      <c r="AE51" s="132"/>
    </row>
    <row r="52" spans="1:31" x14ac:dyDescent="0.25">
      <c r="A52" s="272"/>
      <c r="B52" s="360"/>
      <c r="C52" s="180" t="s">
        <v>4</v>
      </c>
      <c r="D52" s="262">
        <v>1.071611253196931E-5</v>
      </c>
      <c r="E52" s="182"/>
      <c r="F52" s="182"/>
      <c r="G52" s="182"/>
      <c r="H52" s="182"/>
      <c r="I52" s="182"/>
      <c r="J52" s="182"/>
      <c r="K52" s="182"/>
      <c r="L52" s="182"/>
      <c r="M52" s="183"/>
      <c r="AE52" s="132"/>
    </row>
    <row r="53" spans="1:31" x14ac:dyDescent="0.25">
      <c r="A53" s="259"/>
      <c r="B53" s="336"/>
      <c r="C53" s="180" t="s">
        <v>104</v>
      </c>
      <c r="D53" s="262">
        <v>8.3800000000000003E-3</v>
      </c>
      <c r="E53" s="182"/>
      <c r="F53" s="182"/>
      <c r="G53" s="182"/>
      <c r="H53" s="182"/>
      <c r="I53" s="182"/>
      <c r="J53" s="182"/>
      <c r="K53" s="182"/>
      <c r="L53" s="182"/>
      <c r="M53" s="183"/>
      <c r="AE53" s="132"/>
    </row>
    <row r="54" spans="1:31" x14ac:dyDescent="0.25">
      <c r="B54" s="359" t="s">
        <v>140</v>
      </c>
      <c r="C54" s="180" t="s">
        <v>23</v>
      </c>
      <c r="D54" s="262">
        <v>7.8477664109121905E-3</v>
      </c>
      <c r="E54" s="182"/>
      <c r="F54" s="182"/>
      <c r="G54" s="182"/>
      <c r="H54" s="182"/>
      <c r="I54" s="182"/>
      <c r="J54" s="182"/>
      <c r="K54" s="182"/>
      <c r="L54" s="182"/>
      <c r="M54" s="183"/>
      <c r="AE54" s="132"/>
    </row>
    <row r="55" spans="1:31" x14ac:dyDescent="0.25">
      <c r="B55" s="360"/>
      <c r="C55" s="180" t="s">
        <v>25</v>
      </c>
      <c r="D55" s="262">
        <v>5.215174765558397E-4</v>
      </c>
      <c r="E55" s="182"/>
      <c r="F55" s="182"/>
      <c r="G55" s="182"/>
      <c r="H55" s="182"/>
      <c r="I55" s="182"/>
      <c r="J55" s="182"/>
      <c r="K55" s="182"/>
      <c r="L55" s="182"/>
      <c r="M55" s="183"/>
      <c r="AE55" s="132"/>
    </row>
    <row r="56" spans="1:31" x14ac:dyDescent="0.25">
      <c r="A56" s="272"/>
      <c r="B56" s="360"/>
      <c r="C56" s="180" t="s">
        <v>4</v>
      </c>
      <c r="D56" s="262">
        <v>1.071611253196931E-5</v>
      </c>
      <c r="E56" s="182"/>
      <c r="F56" s="182"/>
      <c r="G56" s="182"/>
      <c r="H56" s="182"/>
      <c r="I56" s="182"/>
      <c r="J56" s="182"/>
      <c r="K56" s="182"/>
      <c r="L56" s="182"/>
      <c r="M56" s="183"/>
      <c r="AE56" s="132"/>
    </row>
    <row r="57" spans="1:31" x14ac:dyDescent="0.25">
      <c r="A57" s="259"/>
      <c r="B57" s="336"/>
      <c r="C57" s="180" t="s">
        <v>104</v>
      </c>
      <c r="D57" s="262">
        <v>8.3800000000000003E-3</v>
      </c>
      <c r="E57" s="182"/>
      <c r="F57" s="182"/>
      <c r="G57" s="182"/>
      <c r="H57" s="182"/>
      <c r="I57" s="182"/>
      <c r="J57" s="182"/>
      <c r="K57" s="182"/>
      <c r="L57" s="182"/>
      <c r="M57" s="183"/>
      <c r="AE57" s="132"/>
    </row>
    <row r="58" spans="1:31" x14ac:dyDescent="0.25">
      <c r="B58" s="335" t="s">
        <v>106</v>
      </c>
      <c r="C58" s="185" t="s">
        <v>23</v>
      </c>
      <c r="D58" s="186">
        <v>2227</v>
      </c>
      <c r="E58" s="187"/>
      <c r="F58" s="187"/>
      <c r="G58" s="187"/>
      <c r="H58" s="187"/>
      <c r="I58" s="187"/>
      <c r="J58" s="187"/>
      <c r="K58" s="187"/>
      <c r="L58" s="187"/>
      <c r="M58" s="188"/>
      <c r="AE58" s="132"/>
    </row>
    <row r="59" spans="1:31" x14ac:dyDescent="0.25">
      <c r="B59" s="335"/>
      <c r="C59" s="180" t="s">
        <v>25</v>
      </c>
      <c r="D59" s="186">
        <v>148</v>
      </c>
      <c r="E59" s="187"/>
      <c r="F59" s="187"/>
      <c r="G59" s="187"/>
      <c r="H59" s="187"/>
      <c r="I59" s="187"/>
      <c r="J59" s="187"/>
      <c r="K59" s="187"/>
      <c r="L59" s="187"/>
      <c r="M59" s="183"/>
      <c r="AE59" s="132"/>
    </row>
    <row r="60" spans="1:31" x14ac:dyDescent="0.25">
      <c r="A60" s="272"/>
      <c r="B60" s="336"/>
      <c r="C60" s="180" t="s">
        <v>4</v>
      </c>
      <c r="D60" s="186">
        <v>3</v>
      </c>
      <c r="E60" s="187"/>
      <c r="F60" s="187"/>
      <c r="G60" s="187"/>
      <c r="H60" s="187"/>
      <c r="I60" s="187"/>
      <c r="J60" s="187"/>
      <c r="K60" s="187"/>
      <c r="L60" s="187"/>
      <c r="M60" s="189"/>
      <c r="AE60" s="132"/>
    </row>
    <row r="61" spans="1:31" x14ac:dyDescent="0.25">
      <c r="A61" s="260"/>
      <c r="B61" s="337" t="s">
        <v>107</v>
      </c>
      <c r="C61" s="338"/>
      <c r="D61" s="190" t="s">
        <v>1310</v>
      </c>
      <c r="E61" s="191"/>
      <c r="F61" s="191"/>
      <c r="G61" s="191"/>
      <c r="H61" s="191"/>
      <c r="I61" s="191"/>
      <c r="J61" s="191"/>
      <c r="K61" s="191"/>
      <c r="L61" s="191"/>
      <c r="M61" s="192"/>
      <c r="AE61" s="132"/>
    </row>
    <row r="62" spans="1:31" x14ac:dyDescent="0.25">
      <c r="B62" s="353" t="s">
        <v>147</v>
      </c>
      <c r="C62" s="354"/>
      <c r="D62" s="193" t="s">
        <v>1315</v>
      </c>
      <c r="E62" s="191"/>
      <c r="F62" s="191"/>
      <c r="G62" s="191"/>
      <c r="H62" s="191"/>
      <c r="I62" s="191"/>
      <c r="J62" s="191"/>
      <c r="K62" s="191"/>
      <c r="L62" s="191"/>
      <c r="M62" s="192"/>
      <c r="AE62" s="132"/>
    </row>
    <row r="63" spans="1:31" ht="105" x14ac:dyDescent="0.25">
      <c r="B63" s="194" t="s">
        <v>148</v>
      </c>
      <c r="C63" s="195"/>
      <c r="D63" s="271" t="s">
        <v>1316</v>
      </c>
      <c r="E63" s="191"/>
      <c r="F63" s="191"/>
      <c r="G63" s="191"/>
      <c r="H63" s="191"/>
      <c r="I63" s="191"/>
      <c r="J63" s="191"/>
      <c r="K63" s="191"/>
      <c r="L63" s="191"/>
      <c r="M63" s="196"/>
      <c r="AE63" s="132"/>
    </row>
    <row r="64" spans="1:31" x14ac:dyDescent="0.25">
      <c r="B64" s="316" t="s">
        <v>151</v>
      </c>
      <c r="C64" s="317"/>
      <c r="D64" s="197">
        <v>44136</v>
      </c>
      <c r="E64" s="198"/>
      <c r="F64" s="198"/>
      <c r="G64" s="198"/>
      <c r="H64" s="198"/>
      <c r="I64" s="198"/>
      <c r="J64" s="198"/>
      <c r="K64" s="198"/>
      <c r="L64" s="198"/>
      <c r="M64" s="199"/>
      <c r="AE64" s="132"/>
    </row>
    <row r="65" spans="2:54" ht="240.4" customHeight="1" thickBot="1" x14ac:dyDescent="0.3">
      <c r="B65" s="344" t="s">
        <v>137</v>
      </c>
      <c r="C65" s="345"/>
      <c r="D65" s="202" t="s">
        <v>1311</v>
      </c>
      <c r="E65" s="200"/>
      <c r="F65" s="200"/>
      <c r="G65" s="200"/>
      <c r="H65" s="200"/>
      <c r="I65" s="200"/>
      <c r="J65" s="200"/>
      <c r="K65" s="200"/>
      <c r="L65" s="200"/>
      <c r="M65" s="201"/>
      <c r="AE65" s="132"/>
    </row>
    <row r="66" spans="2:54" ht="33" customHeight="1" thickBot="1" x14ac:dyDescent="0.3">
      <c r="B66" s="348"/>
      <c r="C66" s="349"/>
      <c r="D66" s="349"/>
      <c r="E66" s="349"/>
      <c r="F66" s="349"/>
      <c r="G66" s="349"/>
      <c r="H66" s="349"/>
      <c r="I66" s="349"/>
      <c r="J66" s="349"/>
      <c r="K66" s="349"/>
      <c r="L66" s="349"/>
      <c r="M66" s="350"/>
      <c r="N66" s="61"/>
      <c r="AD66" s="132"/>
      <c r="AE66" s="132"/>
    </row>
    <row r="67" spans="2:54" ht="27.6" customHeight="1" thickBot="1" x14ac:dyDescent="0.3">
      <c r="B67" s="346"/>
      <c r="C67" s="347"/>
      <c r="D67" s="203" t="s">
        <v>50</v>
      </c>
      <c r="E67" s="204" t="s">
        <v>51</v>
      </c>
      <c r="F67" s="204" t="s">
        <v>52</v>
      </c>
      <c r="G67" s="204" t="s">
        <v>19</v>
      </c>
      <c r="H67" s="204" t="s">
        <v>53</v>
      </c>
      <c r="I67" s="204" t="s">
        <v>54</v>
      </c>
      <c r="J67" s="204" t="s">
        <v>55</v>
      </c>
      <c r="K67" s="204" t="s">
        <v>56</v>
      </c>
      <c r="L67" s="204" t="s">
        <v>57</v>
      </c>
      <c r="M67" s="205" t="s">
        <v>698</v>
      </c>
      <c r="N67" s="61"/>
      <c r="AE67" s="132"/>
    </row>
    <row r="68" spans="2:54" ht="37.15" customHeight="1" thickBot="1" x14ac:dyDescent="0.3">
      <c r="B68" s="339" t="s">
        <v>143</v>
      </c>
      <c r="C68" s="340"/>
      <c r="D68" s="301"/>
      <c r="E68" s="302"/>
      <c r="F68" s="302"/>
      <c r="G68" s="302"/>
      <c r="H68" s="302"/>
      <c r="I68" s="302"/>
      <c r="J68" s="302"/>
      <c r="K68" s="302"/>
      <c r="L68" s="302"/>
      <c r="M68" s="303"/>
      <c r="N68" s="61" t="s">
        <v>1318</v>
      </c>
      <c r="AE68" s="132"/>
    </row>
    <row r="69" spans="2:54" ht="52.15" customHeight="1" thickBot="1" x14ac:dyDescent="0.3">
      <c r="B69" s="339" t="s">
        <v>144</v>
      </c>
      <c r="C69" s="340"/>
      <c r="D69" s="301"/>
      <c r="E69" s="302"/>
      <c r="F69" s="302"/>
      <c r="G69" s="302"/>
      <c r="H69" s="302"/>
      <c r="I69" s="302"/>
      <c r="J69" s="302"/>
      <c r="K69" s="302"/>
      <c r="L69" s="302"/>
      <c r="M69" s="303"/>
      <c r="N69" s="61" t="s">
        <v>1318</v>
      </c>
      <c r="AE69" s="132"/>
    </row>
    <row r="70" spans="2:54" ht="33" customHeight="1" thickBot="1" x14ac:dyDescent="0.3">
      <c r="B70" s="321"/>
      <c r="C70" s="322"/>
      <c r="D70" s="322"/>
      <c r="E70" s="322"/>
      <c r="F70" s="322"/>
      <c r="G70" s="322"/>
      <c r="H70" s="322"/>
      <c r="I70" s="322"/>
      <c r="J70" s="322"/>
      <c r="K70" s="322"/>
      <c r="L70" s="322"/>
      <c r="M70" s="323"/>
      <c r="N70" s="61"/>
      <c r="AE70" s="132"/>
    </row>
    <row r="71" spans="2:54" ht="19.149999999999999" customHeight="1" x14ac:dyDescent="0.25">
      <c r="B71" s="341" t="s">
        <v>37</v>
      </c>
      <c r="C71" s="37" t="s">
        <v>34</v>
      </c>
      <c r="D71" s="223">
        <v>21</v>
      </c>
      <c r="E71" s="263"/>
      <c r="F71" s="206"/>
      <c r="G71" s="206"/>
      <c r="H71" s="206"/>
      <c r="I71" s="206"/>
      <c r="J71" s="206"/>
      <c r="K71" s="206"/>
      <c r="L71" s="206"/>
      <c r="N71" s="61"/>
      <c r="AE71" s="132"/>
    </row>
    <row r="72" spans="2:54" ht="15" customHeight="1" x14ac:dyDescent="0.25">
      <c r="B72" s="335"/>
      <c r="C72" s="38" t="s">
        <v>35</v>
      </c>
      <c r="D72" s="224">
        <v>0</v>
      </c>
      <c r="E72" s="264"/>
    </row>
    <row r="73" spans="2:54" ht="15.75" thickBot="1" x14ac:dyDescent="0.3">
      <c r="B73" s="342"/>
      <c r="C73" s="53" t="s">
        <v>36</v>
      </c>
      <c r="D73" s="257">
        <v>0</v>
      </c>
      <c r="E73" s="264"/>
    </row>
    <row r="74" spans="2:54" ht="32.65" customHeight="1" thickBot="1" x14ac:dyDescent="0.3">
      <c r="B74" s="339" t="s">
        <v>27</v>
      </c>
      <c r="C74" s="340"/>
      <c r="D74" s="304"/>
      <c r="E74" s="61" t="s">
        <v>1318</v>
      </c>
      <c r="F74" s="207"/>
      <c r="G74" s="207"/>
    </row>
    <row r="75" spans="2:54" ht="33" customHeight="1" thickBot="1" x14ac:dyDescent="0.3">
      <c r="B75" s="313"/>
      <c r="C75" s="314"/>
      <c r="D75" s="314"/>
      <c r="E75" s="314"/>
      <c r="F75" s="314"/>
      <c r="G75" s="315"/>
      <c r="BA75" s="171"/>
      <c r="BB75" s="61"/>
    </row>
    <row r="76" spans="2:54" ht="15.75" x14ac:dyDescent="0.25">
      <c r="B76" s="208" t="s">
        <v>150</v>
      </c>
      <c r="C76" s="154" t="s">
        <v>59</v>
      </c>
      <c r="D76" s="154" t="s">
        <v>60</v>
      </c>
      <c r="E76" s="154" t="s">
        <v>61</v>
      </c>
      <c r="F76" s="154" t="s">
        <v>62</v>
      </c>
      <c r="G76" s="154" t="s">
        <v>63</v>
      </c>
      <c r="N76" s="61"/>
      <c r="Y76" s="132"/>
      <c r="Z76" s="132"/>
      <c r="AA76" s="132"/>
      <c r="AB76" s="132"/>
      <c r="AC76" s="132"/>
      <c r="AD76" s="132"/>
      <c r="AE76" s="132"/>
    </row>
    <row r="77" spans="2:54" ht="30" customHeight="1" x14ac:dyDescent="0.25">
      <c r="B77" s="209" t="s">
        <v>58</v>
      </c>
      <c r="C77" s="153" t="s">
        <v>1309</v>
      </c>
      <c r="D77" s="153"/>
      <c r="E77" s="153"/>
      <c r="F77" s="153"/>
      <c r="G77" s="153"/>
      <c r="N77" s="61"/>
      <c r="Y77" s="132"/>
      <c r="Z77" s="132"/>
      <c r="AA77" s="132"/>
      <c r="AB77" s="132"/>
      <c r="AC77" s="132"/>
      <c r="AD77" s="132"/>
      <c r="AE77" s="132"/>
    </row>
    <row r="78" spans="2:54" x14ac:dyDescent="0.25">
      <c r="B78" s="209" t="s">
        <v>667</v>
      </c>
      <c r="C78" s="225"/>
      <c r="D78" s="210"/>
      <c r="E78" s="210"/>
      <c r="F78" s="210"/>
      <c r="G78" s="210"/>
      <c r="N78" s="61"/>
      <c r="Y78" s="132"/>
      <c r="Z78" s="132"/>
      <c r="AA78" s="132"/>
      <c r="AB78" s="132"/>
      <c r="AC78" s="132"/>
      <c r="AD78" s="132"/>
      <c r="AE78" s="132"/>
    </row>
    <row r="79" spans="2:54" x14ac:dyDescent="0.25">
      <c r="B79" s="209" t="s">
        <v>668</v>
      </c>
      <c r="C79" s="226"/>
      <c r="D79" s="211"/>
      <c r="E79" s="211"/>
      <c r="F79" s="211"/>
      <c r="G79" s="211"/>
      <c r="N79" s="61"/>
      <c r="Y79" s="132"/>
      <c r="Z79" s="132"/>
      <c r="AA79" s="132"/>
      <c r="AB79" s="132"/>
      <c r="AC79" s="132"/>
      <c r="AD79" s="132"/>
      <c r="AE79" s="132"/>
    </row>
    <row r="80" spans="2:54" x14ac:dyDescent="0.25">
      <c r="B80" s="209" t="s">
        <v>46</v>
      </c>
      <c r="C80" s="155"/>
      <c r="D80" s="209"/>
      <c r="E80" s="209"/>
      <c r="F80" s="209"/>
      <c r="G80" s="209"/>
      <c r="N80" s="61"/>
      <c r="Y80" s="132"/>
      <c r="Z80" s="132"/>
      <c r="AA80" s="132"/>
      <c r="AB80" s="132"/>
      <c r="AC80" s="132"/>
      <c r="AD80" s="132"/>
      <c r="AE80" s="132"/>
    </row>
    <row r="81" spans="2:31" x14ac:dyDescent="0.25">
      <c r="B81" s="209" t="s">
        <v>712</v>
      </c>
      <c r="C81" s="227"/>
      <c r="D81" s="212"/>
      <c r="E81" s="212"/>
      <c r="F81" s="212"/>
      <c r="G81" s="212"/>
      <c r="N81" s="61"/>
      <c r="Y81" s="132"/>
      <c r="Z81" s="132"/>
      <c r="AA81" s="132"/>
      <c r="AB81" s="132"/>
      <c r="AC81" s="132"/>
      <c r="AD81" s="132"/>
      <c r="AE81" s="132"/>
    </row>
    <row r="82" spans="2:31" x14ac:dyDescent="0.25">
      <c r="B82" s="209" t="s">
        <v>699</v>
      </c>
      <c r="C82" s="228"/>
      <c r="D82" s="213"/>
      <c r="E82" s="213"/>
      <c r="F82" s="213"/>
      <c r="G82" s="213"/>
      <c r="N82" s="61"/>
      <c r="Y82" s="132"/>
      <c r="Z82" s="132"/>
      <c r="AA82" s="132"/>
      <c r="AB82" s="132"/>
      <c r="AC82" s="132"/>
      <c r="AD82" s="132"/>
      <c r="AE82" s="132"/>
    </row>
    <row r="83" spans="2:31" ht="28.5" x14ac:dyDescent="0.25">
      <c r="B83" s="214" t="s">
        <v>700</v>
      </c>
      <c r="C83" s="228"/>
      <c r="D83" s="213"/>
      <c r="E83" s="213"/>
      <c r="F83" s="213"/>
      <c r="G83" s="213"/>
      <c r="N83" s="61"/>
      <c r="Y83" s="132"/>
      <c r="Z83" s="132"/>
      <c r="AA83" s="132"/>
      <c r="AB83" s="132"/>
      <c r="AC83" s="132"/>
      <c r="AD83" s="132"/>
      <c r="AE83" s="132"/>
    </row>
    <row r="84" spans="2:31" ht="28.5" x14ac:dyDescent="0.25">
      <c r="B84" s="215" t="s">
        <v>722</v>
      </c>
      <c r="C84" s="226"/>
      <c r="D84" s="211"/>
      <c r="E84" s="211"/>
      <c r="F84" s="211"/>
      <c r="G84" s="211"/>
      <c r="N84" s="61"/>
      <c r="Y84" s="132"/>
      <c r="Z84" s="132"/>
      <c r="AA84" s="132"/>
      <c r="AB84" s="132"/>
      <c r="AC84" s="132"/>
      <c r="AD84" s="132"/>
      <c r="AE84" s="132"/>
    </row>
    <row r="85" spans="2:31" x14ac:dyDescent="0.25">
      <c r="B85" s="214" t="s">
        <v>713</v>
      </c>
      <c r="C85" s="229"/>
      <c r="D85" s="216"/>
      <c r="E85" s="216"/>
      <c r="F85" s="216"/>
      <c r="G85" s="216"/>
      <c r="N85" s="61"/>
      <c r="Y85" s="132"/>
      <c r="Z85" s="132"/>
      <c r="AA85" s="132"/>
      <c r="AB85" s="132"/>
      <c r="AC85" s="132"/>
      <c r="AD85" s="132"/>
      <c r="AE85" s="132"/>
    </row>
    <row r="86" spans="2:31" x14ac:dyDescent="0.25">
      <c r="B86" s="209" t="s">
        <v>714</v>
      </c>
      <c r="C86" s="229"/>
      <c r="D86" s="216"/>
      <c r="E86" s="216"/>
      <c r="F86" s="216"/>
      <c r="G86" s="216"/>
      <c r="N86" s="61"/>
      <c r="Y86" s="132"/>
      <c r="Z86" s="132"/>
      <c r="AA86" s="132"/>
      <c r="AB86" s="132"/>
      <c r="AC86" s="132"/>
      <c r="AD86" s="132"/>
      <c r="AE86" s="132"/>
    </row>
    <row r="87" spans="2:31" ht="33.6" customHeight="1" x14ac:dyDescent="0.25">
      <c r="B87" s="214" t="s">
        <v>155</v>
      </c>
      <c r="C87" s="230"/>
      <c r="D87" s="217"/>
      <c r="E87" s="217"/>
      <c r="F87" s="217"/>
      <c r="G87" s="217"/>
      <c r="N87" s="61"/>
      <c r="Y87" s="132"/>
      <c r="Z87" s="132"/>
      <c r="AA87" s="132"/>
      <c r="AB87" s="132"/>
      <c r="AC87" s="132"/>
      <c r="AD87" s="132"/>
      <c r="AE87" s="132"/>
    </row>
    <row r="88" spans="2:31" x14ac:dyDescent="0.25">
      <c r="B88" s="217" t="s">
        <v>715</v>
      </c>
      <c r="C88" s="231"/>
      <c r="D88" s="218"/>
      <c r="E88" s="218"/>
      <c r="F88" s="218"/>
      <c r="G88" s="218"/>
      <c r="N88" s="61"/>
      <c r="Y88" s="132"/>
      <c r="Z88" s="132"/>
      <c r="AA88" s="132"/>
      <c r="AB88" s="132"/>
      <c r="AC88" s="132"/>
      <c r="AD88" s="132"/>
      <c r="AE88" s="132"/>
    </row>
    <row r="89" spans="2:31" x14ac:dyDescent="0.25">
      <c r="B89" s="217" t="s">
        <v>716</v>
      </c>
      <c r="C89" s="231"/>
      <c r="D89" s="218"/>
      <c r="E89" s="218"/>
      <c r="F89" s="218"/>
      <c r="G89" s="218"/>
      <c r="N89" s="61"/>
      <c r="Y89" s="132"/>
      <c r="Z89" s="132"/>
      <c r="AA89" s="132"/>
      <c r="AB89" s="132"/>
      <c r="AC89" s="132"/>
      <c r="AD89" s="132"/>
      <c r="AE89" s="132"/>
    </row>
    <row r="90" spans="2:31" ht="34.5" customHeight="1" x14ac:dyDescent="0.25">
      <c r="B90" s="219" t="s">
        <v>717</v>
      </c>
      <c r="C90" s="231"/>
      <c r="D90" s="218"/>
      <c r="E90" s="218"/>
      <c r="F90" s="218"/>
      <c r="G90" s="218"/>
      <c r="N90" s="61"/>
      <c r="Y90" s="132"/>
      <c r="Z90" s="132"/>
      <c r="AA90" s="132"/>
      <c r="AB90" s="132"/>
      <c r="AC90" s="132"/>
      <c r="AD90" s="132"/>
      <c r="AE90" s="132"/>
    </row>
    <row r="91" spans="2:31" x14ac:dyDescent="0.25">
      <c r="B91" s="217" t="s">
        <v>718</v>
      </c>
      <c r="C91" s="231"/>
      <c r="D91" s="218"/>
      <c r="E91" s="218"/>
      <c r="F91" s="218"/>
      <c r="G91" s="218"/>
      <c r="N91" s="61"/>
      <c r="Y91" s="132"/>
      <c r="Z91" s="132"/>
      <c r="AA91" s="132"/>
      <c r="AB91" s="132"/>
      <c r="AC91" s="132"/>
      <c r="AD91" s="132"/>
      <c r="AE91" s="132"/>
    </row>
    <row r="92" spans="2:31" x14ac:dyDescent="0.25">
      <c r="B92" s="217" t="s">
        <v>719</v>
      </c>
      <c r="C92" s="231"/>
      <c r="D92" s="218"/>
      <c r="E92" s="218"/>
      <c r="F92" s="218"/>
      <c r="G92" s="218"/>
      <c r="N92" s="61"/>
      <c r="Y92" s="132"/>
      <c r="Z92" s="132"/>
      <c r="AA92" s="132"/>
      <c r="AB92" s="132"/>
      <c r="AC92" s="132"/>
      <c r="AD92" s="132"/>
      <c r="AE92" s="132"/>
    </row>
    <row r="93" spans="2:31" ht="22.15" customHeight="1" x14ac:dyDescent="0.25">
      <c r="B93" s="219" t="s">
        <v>721</v>
      </c>
      <c r="C93" s="231"/>
      <c r="D93" s="218"/>
      <c r="E93" s="218"/>
      <c r="F93" s="218"/>
      <c r="G93" s="218"/>
      <c r="N93" s="61"/>
      <c r="Y93" s="132"/>
      <c r="Z93" s="132"/>
      <c r="AA93" s="132"/>
      <c r="AB93" s="132"/>
      <c r="AC93" s="132"/>
      <c r="AD93" s="132"/>
      <c r="AE93" s="132"/>
    </row>
    <row r="94" spans="2:31" x14ac:dyDescent="0.25">
      <c r="B94" s="217" t="s">
        <v>720</v>
      </c>
      <c r="C94" s="231"/>
      <c r="D94" s="218"/>
      <c r="E94" s="218"/>
      <c r="F94" s="218"/>
      <c r="G94" s="218"/>
      <c r="N94" s="61"/>
      <c r="Y94" s="132"/>
      <c r="Z94" s="132"/>
      <c r="AA94" s="132"/>
      <c r="AB94" s="132"/>
      <c r="AC94" s="132"/>
      <c r="AD94" s="132"/>
      <c r="AE94" s="132"/>
    </row>
    <row r="95" spans="2:31" x14ac:dyDescent="0.25">
      <c r="B95" s="217" t="s">
        <v>69</v>
      </c>
      <c r="C95" s="227"/>
      <c r="D95" s="212"/>
      <c r="E95" s="212"/>
      <c r="F95" s="212"/>
      <c r="G95" s="212"/>
      <c r="N95" s="61"/>
      <c r="Y95" s="132"/>
      <c r="Z95" s="132"/>
      <c r="AA95" s="132"/>
      <c r="AB95" s="132"/>
      <c r="AC95" s="132"/>
      <c r="AD95" s="132"/>
      <c r="AE95" s="132"/>
    </row>
    <row r="96" spans="2:31" ht="32.65" customHeight="1" thickBot="1" x14ac:dyDescent="0.3">
      <c r="B96" s="220" t="s">
        <v>1299</v>
      </c>
      <c r="C96" s="232"/>
      <c r="D96" s="221"/>
      <c r="E96" s="221"/>
      <c r="F96" s="221"/>
      <c r="G96" s="221"/>
      <c r="N96" s="61"/>
      <c r="Y96" s="132"/>
      <c r="Z96" s="132"/>
      <c r="AA96" s="132"/>
      <c r="AB96" s="132"/>
      <c r="AC96" s="132"/>
      <c r="AD96" s="132"/>
      <c r="AE96" s="132"/>
    </row>
  </sheetData>
  <mergeCells count="44"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</mergeCells>
  <phoneticPr fontId="2" type="noConversion"/>
  <dataValidations count="4">
    <dataValidation type="whole" operator="greaterThanOrEqual" allowBlank="1" showInputMessage="1" showErrorMessage="1" sqref="E8:E19 C81:G81 D71:D74 D68:M69 C88:G95" xr:uid="{0DED4EA1-EC55-49C1-A759-D982595D2B61}">
      <formula1>0</formula1>
    </dataValidation>
    <dataValidation type="decimal" operator="greaterThanOrEqual" allowBlank="1" showInputMessage="1" showErrorMessage="1" sqref="F8:F19 D49:M60 D28 E27 D29:M39 F28:M28" xr:uid="{9A695C40-62D0-4237-92D1-C7586D2C9919}">
      <formula1>0</formula1>
    </dataValidation>
    <dataValidation type="list" allowBlank="1" showInputMessage="1" showErrorMessage="1" sqref="C87:G87" xr:uid="{826BFDC0-0A0D-42A2-9563-6DD56C25F253}">
      <formula1>"Yes, No"</formula1>
    </dataValidation>
    <dataValidation type="date" operator="greaterThanOrEqual" allowBlank="1" showInputMessage="1" showErrorMessage="1" sqref="C78:G79 C84:G84" xr:uid="{F2FAA58B-3AF9-4318-89DE-E0873685735A}">
      <formula1>43831</formula1>
    </dataValidation>
  </dataValidations>
  <printOptions horizontalCentered="1"/>
  <pageMargins left="0" right="0" top="0.25" bottom="0.25" header="0.05" footer="0.05"/>
  <pageSetup scale="56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CFCE0D7-F50A-4A26-BDBA-D77914319AD9}">
          <x14:formula1>
            <xm:f>SourceData!$C$2:$C$8</xm:f>
          </x14:formula1>
          <xm:sqref>C4:D4</xm:sqref>
        </x14:dataValidation>
        <x14:dataValidation type="list" allowBlank="1" showInputMessage="1" showErrorMessage="1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xr:uid="{DF5F57AF-918D-4B8A-B727-67C06E9BB3C1}">
          <x14:formula1>
            <xm:f>SourceData!$E$2:$E$7</xm:f>
          </x14:formula1>
          <xm:sqref>C80:G80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sheetPr>
    <pageSetUpPr fitToPage="1"/>
  </sheetPr>
  <dimension ref="B1:AK20"/>
  <sheetViews>
    <sheetView showGridLines="0" tabSelected="1" topLeftCell="A6" zoomScale="80" zoomScaleNormal="80" workbookViewId="0">
      <pane xSplit="3" ySplit="5" topLeftCell="T11" activePane="bottomRight" state="frozen"/>
      <selection activeCell="A6" sqref="A6"/>
      <selection pane="topRight" activeCell="D6" sqref="D6"/>
      <selection pane="bottomLeft" activeCell="A11" sqref="A11"/>
      <selection pane="bottomRight" activeCell="N25" sqref="N25"/>
    </sheetView>
  </sheetViews>
  <sheetFormatPr defaultRowHeight="15" x14ac:dyDescent="0.25"/>
  <cols>
    <col min="1" max="1" width="5.7109375" customWidth="1"/>
    <col min="2" max="2" width="29.7109375" style="2" customWidth="1"/>
    <col min="3" max="3" width="21.7109375" style="2" customWidth="1"/>
    <col min="4" max="4" width="16.71093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14.7109375" style="2" customWidth="1"/>
    <col min="12" max="13" width="14.28515625" style="2" customWidth="1"/>
    <col min="14" max="14" width="10.7109375" customWidth="1"/>
    <col min="15" max="17" width="12.28515625" style="2" customWidth="1"/>
    <col min="18" max="22" width="16.5703125" style="2" customWidth="1"/>
    <col min="23" max="23" width="16.5703125" style="265" customWidth="1"/>
    <col min="24" max="28" width="16.5703125" style="2" customWidth="1"/>
    <col min="29" max="29" width="14.71093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73" t="s">
        <v>149</v>
      </c>
      <c r="C1" s="373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85" t="s">
        <v>169</v>
      </c>
      <c r="C3" s="374" t="str">
        <f>IF(ISBLANK('Credits, worst circuits, storms'!C3), "", 'Credits, worst circuits, storms'!C3)</f>
        <v>Upper Peninsula Power Co.</v>
      </c>
      <c r="D3" s="375"/>
      <c r="E3" s="61"/>
      <c r="F3" s="86" t="s">
        <v>171</v>
      </c>
      <c r="AF3"/>
      <c r="AG3"/>
      <c r="AH3"/>
      <c r="AI3"/>
      <c r="AJ3"/>
      <c r="AK3"/>
    </row>
    <row r="4" spans="2:37" s="48" customFormat="1" ht="33.75" thickBot="1" x14ac:dyDescent="0.3">
      <c r="B4" s="87" t="s">
        <v>170</v>
      </c>
      <c r="C4" s="376">
        <f>IF(ISBLANK('Credits, worst circuits, storms'!C4), "", 'Credits, worst circuits, storms'!C4)</f>
        <v>44957</v>
      </c>
      <c r="D4" s="377"/>
      <c r="E4" s="61"/>
      <c r="F4" s="88" t="s">
        <v>172</v>
      </c>
      <c r="G4" s="52"/>
      <c r="H4" s="52"/>
      <c r="I4" s="52"/>
      <c r="J4" s="52"/>
      <c r="K4" s="52"/>
      <c r="L4" s="52"/>
      <c r="M4" s="52"/>
      <c r="W4" s="266"/>
    </row>
    <row r="5" spans="2:37" s="48" customFormat="1" ht="19.5" thickBot="1" x14ac:dyDescent="0.35">
      <c r="B5" s="54"/>
      <c r="C5" s="51"/>
      <c r="D5" s="52"/>
      <c r="E5" s="52"/>
      <c r="F5" s="52"/>
      <c r="G5" s="52"/>
      <c r="H5" s="52"/>
      <c r="I5" s="52"/>
      <c r="J5" s="52"/>
      <c r="K5" s="52"/>
      <c r="L5" s="52"/>
      <c r="M5" s="52"/>
      <c r="W5" s="266"/>
    </row>
    <row r="6" spans="2:37" s="132" customFormat="1" ht="33" customHeight="1" thickBot="1" x14ac:dyDescent="0.3">
      <c r="B6" s="378" t="s">
        <v>95</v>
      </c>
      <c r="C6" s="379"/>
      <c r="D6" s="379"/>
      <c r="E6" s="379"/>
      <c r="F6" s="379"/>
      <c r="G6" s="379"/>
      <c r="H6" s="379"/>
      <c r="I6" s="379"/>
      <c r="J6" s="379"/>
      <c r="K6" s="380"/>
      <c r="L6" s="61"/>
      <c r="M6" s="61"/>
      <c r="O6" s="61"/>
      <c r="P6" s="61"/>
      <c r="Q6" s="61"/>
      <c r="R6" s="61"/>
      <c r="S6" s="61"/>
      <c r="T6" s="61"/>
      <c r="U6" s="61"/>
      <c r="V6" s="61"/>
      <c r="W6" s="267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spans="2:37" x14ac:dyDescent="0.25">
      <c r="B7" s="384"/>
      <c r="C7" s="404"/>
      <c r="D7" s="386" t="s">
        <v>28</v>
      </c>
      <c r="E7" s="386" t="s">
        <v>29</v>
      </c>
      <c r="F7" s="406" t="s">
        <v>42</v>
      </c>
      <c r="G7" s="407"/>
      <c r="H7" s="355" t="s">
        <v>1</v>
      </c>
      <c r="I7" s="402"/>
      <c r="J7" s="402"/>
      <c r="K7" s="403"/>
      <c r="L7" s="26" t="s">
        <v>19</v>
      </c>
      <c r="M7" s="406" t="s">
        <v>110</v>
      </c>
      <c r="N7" s="412"/>
      <c r="O7" s="412"/>
      <c r="P7" s="412"/>
      <c r="Q7" s="412"/>
      <c r="R7" s="407"/>
      <c r="S7" s="386" t="s">
        <v>66</v>
      </c>
      <c r="T7" s="381" t="s">
        <v>98</v>
      </c>
      <c r="U7" s="382"/>
      <c r="V7" s="382"/>
      <c r="W7" s="382"/>
      <c r="X7" s="382"/>
      <c r="Y7" s="382"/>
      <c r="Z7" s="382"/>
      <c r="AA7" s="382"/>
      <c r="AB7" s="382"/>
      <c r="AC7" s="383"/>
      <c r="AD7" s="381" t="s">
        <v>156</v>
      </c>
      <c r="AE7" s="382"/>
      <c r="AF7" s="382"/>
      <c r="AG7" s="382"/>
      <c r="AH7" s="383"/>
      <c r="AI7"/>
      <c r="AJ7"/>
      <c r="AK7"/>
    </row>
    <row r="8" spans="2:37" s="1" customFormat="1" ht="45" customHeight="1" x14ac:dyDescent="0.25">
      <c r="B8" s="385"/>
      <c r="C8" s="405"/>
      <c r="D8" s="387"/>
      <c r="E8" s="387"/>
      <c r="F8" s="408"/>
      <c r="G8" s="409"/>
      <c r="H8" s="12" t="s">
        <v>30</v>
      </c>
      <c r="I8" s="7" t="s">
        <v>31</v>
      </c>
      <c r="J8" s="7" t="s">
        <v>32</v>
      </c>
      <c r="K8" s="7" t="s">
        <v>33</v>
      </c>
      <c r="L8" s="11" t="s">
        <v>70</v>
      </c>
      <c r="M8" s="408"/>
      <c r="N8" s="413"/>
      <c r="O8" s="413"/>
      <c r="P8" s="413"/>
      <c r="Q8" s="413"/>
      <c r="R8" s="409"/>
      <c r="S8" s="387"/>
      <c r="T8" s="269" t="s">
        <v>120</v>
      </c>
      <c r="U8" s="12" t="s">
        <v>122</v>
      </c>
      <c r="V8" s="12" t="s">
        <v>116</v>
      </c>
      <c r="W8" s="270" t="s">
        <v>124</v>
      </c>
      <c r="X8" s="12" t="s">
        <v>125</v>
      </c>
      <c r="Y8" s="7" t="s">
        <v>126</v>
      </c>
      <c r="Z8" s="7" t="s">
        <v>127</v>
      </c>
      <c r="AA8" s="7" t="s">
        <v>128</v>
      </c>
      <c r="AB8" s="11" t="s">
        <v>96</v>
      </c>
      <c r="AC8" s="38" t="s">
        <v>130</v>
      </c>
      <c r="AD8" s="12" t="s">
        <v>3</v>
      </c>
      <c r="AE8" s="7" t="s">
        <v>5</v>
      </c>
      <c r="AF8" s="12" t="s">
        <v>45</v>
      </c>
      <c r="AG8" s="258" t="s">
        <v>71</v>
      </c>
      <c r="AH8" s="38" t="s">
        <v>138</v>
      </c>
      <c r="AI8"/>
    </row>
    <row r="9" spans="2:37" s="6" customFormat="1" ht="15.75" customHeight="1" x14ac:dyDescent="0.25">
      <c r="B9" s="390" t="s">
        <v>702</v>
      </c>
      <c r="C9" s="390" t="s">
        <v>701</v>
      </c>
      <c r="D9" s="390" t="s">
        <v>47</v>
      </c>
      <c r="E9" s="390" t="s">
        <v>48</v>
      </c>
      <c r="F9" s="400" t="s">
        <v>43</v>
      </c>
      <c r="G9" s="397" t="s">
        <v>44</v>
      </c>
      <c r="H9" s="400" t="s">
        <v>2</v>
      </c>
      <c r="I9" s="394" t="s">
        <v>0</v>
      </c>
      <c r="J9" s="394" t="s">
        <v>16</v>
      </c>
      <c r="K9" s="394" t="s">
        <v>18</v>
      </c>
      <c r="L9" s="397" t="s">
        <v>20</v>
      </c>
      <c r="M9" s="359" t="s">
        <v>41</v>
      </c>
      <c r="N9" s="399" t="s">
        <v>6</v>
      </c>
      <c r="O9" s="399" t="s">
        <v>7</v>
      </c>
      <c r="P9" s="399" t="s">
        <v>8</v>
      </c>
      <c r="Q9" s="399" t="s">
        <v>154</v>
      </c>
      <c r="R9" s="414" t="s">
        <v>97</v>
      </c>
      <c r="S9" s="416" t="s">
        <v>67</v>
      </c>
      <c r="T9" s="417" t="s">
        <v>121</v>
      </c>
      <c r="U9" s="392" t="s">
        <v>132</v>
      </c>
      <c r="V9" s="392" t="s">
        <v>123</v>
      </c>
      <c r="W9" s="395" t="s">
        <v>133</v>
      </c>
      <c r="X9" s="392" t="s">
        <v>134</v>
      </c>
      <c r="Y9" s="392" t="s">
        <v>68</v>
      </c>
      <c r="Z9" s="392" t="s">
        <v>135</v>
      </c>
      <c r="AA9" s="392" t="s">
        <v>136</v>
      </c>
      <c r="AB9" s="392" t="s">
        <v>129</v>
      </c>
      <c r="AC9" s="415" t="s">
        <v>131</v>
      </c>
      <c r="AD9" s="335" t="s">
        <v>64</v>
      </c>
      <c r="AE9" s="388" t="s">
        <v>65</v>
      </c>
      <c r="AF9" s="388" t="s">
        <v>115</v>
      </c>
      <c r="AG9" s="388" t="s">
        <v>72</v>
      </c>
      <c r="AH9" s="410" t="s">
        <v>145</v>
      </c>
      <c r="AI9" s="1"/>
    </row>
    <row r="10" spans="2:37" s="6" customFormat="1" ht="90.6" customHeight="1" thickBot="1" x14ac:dyDescent="0.3">
      <c r="B10" s="391"/>
      <c r="C10" s="391"/>
      <c r="D10" s="391"/>
      <c r="E10" s="391"/>
      <c r="F10" s="401"/>
      <c r="G10" s="398"/>
      <c r="H10" s="401"/>
      <c r="I10" s="393"/>
      <c r="J10" s="393"/>
      <c r="K10" s="393"/>
      <c r="L10" s="398"/>
      <c r="M10" s="342"/>
      <c r="N10" s="389"/>
      <c r="O10" s="389"/>
      <c r="P10" s="389"/>
      <c r="Q10" s="389"/>
      <c r="R10" s="411"/>
      <c r="S10" s="391"/>
      <c r="T10" s="401"/>
      <c r="U10" s="393"/>
      <c r="V10" s="393"/>
      <c r="W10" s="396"/>
      <c r="X10" s="393"/>
      <c r="Y10" s="393"/>
      <c r="Z10" s="393"/>
      <c r="AA10" s="393"/>
      <c r="AB10" s="393"/>
      <c r="AC10" s="398"/>
      <c r="AD10" s="342"/>
      <c r="AE10" s="389"/>
      <c r="AF10" s="389"/>
      <c r="AG10" s="389"/>
      <c r="AH10" s="411"/>
      <c r="AK10" s="2"/>
    </row>
    <row r="11" spans="2:37" ht="15" customHeight="1" x14ac:dyDescent="0.25">
      <c r="B11" s="134" t="s">
        <v>1306</v>
      </c>
      <c r="C11" s="136" t="s">
        <v>1300</v>
      </c>
      <c r="D11" s="89"/>
      <c r="E11" s="90"/>
      <c r="F11" s="246" t="s">
        <v>1309</v>
      </c>
      <c r="G11" s="250">
        <v>1</v>
      </c>
      <c r="H11" s="236">
        <v>1</v>
      </c>
      <c r="I11" s="236">
        <v>1</v>
      </c>
      <c r="J11" s="240" t="s">
        <v>1309</v>
      </c>
      <c r="K11" s="240" t="s">
        <v>1309</v>
      </c>
      <c r="L11" s="305"/>
      <c r="M11" s="289">
        <v>10.4</v>
      </c>
      <c r="N11" s="290"/>
      <c r="O11" s="291"/>
      <c r="P11" s="279" t="s">
        <v>1309</v>
      </c>
      <c r="Q11" s="278" t="s">
        <v>1309</v>
      </c>
      <c r="R11" s="136" t="s">
        <v>1309</v>
      </c>
      <c r="S11" s="55">
        <v>648</v>
      </c>
      <c r="T11" s="289">
        <v>42</v>
      </c>
      <c r="U11" s="240"/>
      <c r="V11" s="240">
        <v>29</v>
      </c>
      <c r="W11" s="292" t="s">
        <v>1309</v>
      </c>
      <c r="X11" s="240"/>
      <c r="Y11" s="278">
        <v>430</v>
      </c>
      <c r="Z11" s="278"/>
      <c r="AA11" s="278">
        <v>139</v>
      </c>
      <c r="AB11" s="279"/>
      <c r="AC11" s="280">
        <v>8</v>
      </c>
      <c r="AD11" s="281">
        <v>2.3632909999999998</v>
      </c>
      <c r="AE11" s="282">
        <v>1.0992E-2</v>
      </c>
      <c r="AF11" s="274">
        <v>67.535563091129418</v>
      </c>
      <c r="AG11" s="233">
        <v>0.99987147507974539</v>
      </c>
      <c r="AH11" s="310"/>
      <c r="AI11"/>
      <c r="AJ11"/>
      <c r="AK11"/>
    </row>
    <row r="12" spans="2:37" x14ac:dyDescent="0.25">
      <c r="B12" s="112" t="s">
        <v>1306</v>
      </c>
      <c r="C12" s="135" t="s">
        <v>1301</v>
      </c>
      <c r="D12" s="93"/>
      <c r="E12" s="94"/>
      <c r="F12" s="247" t="s">
        <v>1309</v>
      </c>
      <c r="G12" s="251">
        <v>1</v>
      </c>
      <c r="H12" s="237">
        <v>1</v>
      </c>
      <c r="I12" s="237">
        <v>1</v>
      </c>
      <c r="J12" s="241" t="s">
        <v>1309</v>
      </c>
      <c r="K12" s="241" t="s">
        <v>1309</v>
      </c>
      <c r="L12" s="306"/>
      <c r="M12" s="293">
        <v>0</v>
      </c>
      <c r="N12" s="294"/>
      <c r="O12" s="295"/>
      <c r="P12" s="284" t="s">
        <v>1309</v>
      </c>
      <c r="Q12" s="283" t="s">
        <v>1309</v>
      </c>
      <c r="R12" s="135" t="s">
        <v>1309</v>
      </c>
      <c r="S12" s="56"/>
      <c r="T12" s="293"/>
      <c r="U12" s="241"/>
      <c r="V12" s="241"/>
      <c r="W12" s="296" t="s">
        <v>1309</v>
      </c>
      <c r="X12" s="241"/>
      <c r="Y12" s="283"/>
      <c r="Z12" s="283"/>
      <c r="AA12" s="283"/>
      <c r="AB12" s="284"/>
      <c r="AC12" s="247"/>
      <c r="AD12" s="285">
        <v>8.6630000000000006E-3</v>
      </c>
      <c r="AE12" s="286">
        <v>2.7099999999999997E-4</v>
      </c>
      <c r="AF12" s="275">
        <v>0.24756018710615607</v>
      </c>
      <c r="AG12" s="234">
        <v>0.99999730106498486</v>
      </c>
      <c r="AH12" s="311"/>
      <c r="AI12"/>
      <c r="AJ12"/>
      <c r="AK12"/>
    </row>
    <row r="13" spans="2:37" x14ac:dyDescent="0.25">
      <c r="B13" s="112" t="s">
        <v>1306</v>
      </c>
      <c r="C13" s="135" t="s">
        <v>1302</v>
      </c>
      <c r="D13" s="93"/>
      <c r="E13" s="94"/>
      <c r="F13" s="247" t="s">
        <v>1309</v>
      </c>
      <c r="G13" s="251">
        <v>1</v>
      </c>
      <c r="H13" s="237" t="s">
        <v>1309</v>
      </c>
      <c r="I13" s="237" t="s">
        <v>1309</v>
      </c>
      <c r="J13" s="241" t="s">
        <v>1309</v>
      </c>
      <c r="K13" s="241" t="s">
        <v>1309</v>
      </c>
      <c r="L13" s="306"/>
      <c r="M13" s="293">
        <v>0</v>
      </c>
      <c r="N13" s="294"/>
      <c r="O13" s="295"/>
      <c r="P13" s="284" t="s">
        <v>1309</v>
      </c>
      <c r="Q13" s="283" t="s">
        <v>1309</v>
      </c>
      <c r="R13" s="135" t="s">
        <v>1309</v>
      </c>
      <c r="S13" s="56">
        <v>16</v>
      </c>
      <c r="T13" s="293"/>
      <c r="U13" s="241"/>
      <c r="V13" s="241"/>
      <c r="W13" s="296" t="s">
        <v>1309</v>
      </c>
      <c r="X13" s="241"/>
      <c r="Y13" s="283"/>
      <c r="Z13" s="283"/>
      <c r="AA13" s="283">
        <v>15</v>
      </c>
      <c r="AB13" s="284">
        <v>1</v>
      </c>
      <c r="AC13" s="247"/>
      <c r="AD13" s="287" t="s">
        <v>1309</v>
      </c>
      <c r="AE13" s="286" t="s">
        <v>1309</v>
      </c>
      <c r="AF13" s="275" t="s">
        <v>1309</v>
      </c>
      <c r="AG13" s="234">
        <v>1</v>
      </c>
      <c r="AH13" s="311"/>
      <c r="AI13"/>
      <c r="AJ13"/>
      <c r="AK13"/>
    </row>
    <row r="14" spans="2:37" x14ac:dyDescent="0.25">
      <c r="B14" s="112" t="s">
        <v>1306</v>
      </c>
      <c r="C14" s="135" t="s">
        <v>1303</v>
      </c>
      <c r="D14" s="93"/>
      <c r="E14" s="94"/>
      <c r="F14" s="247" t="s">
        <v>1309</v>
      </c>
      <c r="G14" s="251">
        <v>1</v>
      </c>
      <c r="H14" s="237">
        <v>1</v>
      </c>
      <c r="I14" s="244">
        <v>0.97091412742382266</v>
      </c>
      <c r="J14" s="241" t="s">
        <v>1309</v>
      </c>
      <c r="K14" s="241" t="s">
        <v>1309</v>
      </c>
      <c r="L14" s="306"/>
      <c r="M14" s="293">
        <v>23.3</v>
      </c>
      <c r="N14" s="294"/>
      <c r="O14" s="295"/>
      <c r="P14" s="284" t="s">
        <v>1309</v>
      </c>
      <c r="Q14" s="283" t="s">
        <v>1309</v>
      </c>
      <c r="R14" s="135" t="s">
        <v>1309</v>
      </c>
      <c r="S14" s="56">
        <v>722</v>
      </c>
      <c r="T14" s="293">
        <v>31</v>
      </c>
      <c r="U14" s="241"/>
      <c r="V14" s="241"/>
      <c r="W14" s="296" t="s">
        <v>1309</v>
      </c>
      <c r="X14" s="241">
        <v>3</v>
      </c>
      <c r="Y14" s="283">
        <v>86</v>
      </c>
      <c r="Z14" s="283">
        <v>499</v>
      </c>
      <c r="AA14" s="283">
        <v>71</v>
      </c>
      <c r="AB14" s="284">
        <v>32</v>
      </c>
      <c r="AC14" s="247"/>
      <c r="AD14" s="287">
        <v>2.488969</v>
      </c>
      <c r="AE14" s="286">
        <v>1.2246999999999999E-2</v>
      </c>
      <c r="AF14" s="275">
        <v>71.126918721279651</v>
      </c>
      <c r="AG14" s="234">
        <v>0.99977076012002686</v>
      </c>
      <c r="AH14" s="311"/>
      <c r="AI14"/>
      <c r="AJ14"/>
      <c r="AK14"/>
    </row>
    <row r="15" spans="2:37" x14ac:dyDescent="0.25">
      <c r="B15" s="112" t="s">
        <v>1306</v>
      </c>
      <c r="C15" s="135" t="s">
        <v>1304</v>
      </c>
      <c r="D15" s="93"/>
      <c r="E15" s="94"/>
      <c r="F15" s="247" t="s">
        <v>1309</v>
      </c>
      <c r="G15" s="251">
        <v>1</v>
      </c>
      <c r="H15" s="237">
        <v>1</v>
      </c>
      <c r="I15" s="237">
        <v>1</v>
      </c>
      <c r="J15" s="241" t="s">
        <v>1309</v>
      </c>
      <c r="K15" s="241" t="s">
        <v>1309</v>
      </c>
      <c r="L15" s="306"/>
      <c r="M15" s="293">
        <v>0.6</v>
      </c>
      <c r="N15" s="294"/>
      <c r="O15" s="295"/>
      <c r="P15" s="284" t="s">
        <v>1309</v>
      </c>
      <c r="Q15" s="283" t="s">
        <v>1309</v>
      </c>
      <c r="R15" s="135" t="s">
        <v>1309</v>
      </c>
      <c r="S15" s="56">
        <v>546</v>
      </c>
      <c r="T15" s="293">
        <v>1</v>
      </c>
      <c r="U15" s="241"/>
      <c r="V15" s="241"/>
      <c r="W15" s="296" t="s">
        <v>1309</v>
      </c>
      <c r="X15" s="241">
        <v>306</v>
      </c>
      <c r="Y15" s="283">
        <v>46</v>
      </c>
      <c r="Z15" s="283">
        <v>163</v>
      </c>
      <c r="AA15" s="283">
        <v>27</v>
      </c>
      <c r="AB15" s="284">
        <v>3</v>
      </c>
      <c r="AC15" s="247"/>
      <c r="AD15" s="287">
        <v>2.0192950000000001</v>
      </c>
      <c r="AE15" s="286">
        <v>9.2599999999999991E-3</v>
      </c>
      <c r="AF15" s="275">
        <v>57.705000806107613</v>
      </c>
      <c r="AG15" s="234">
        <v>0.99952370280269986</v>
      </c>
      <c r="AH15" s="311"/>
      <c r="AI15"/>
      <c r="AJ15"/>
      <c r="AK15"/>
    </row>
    <row r="16" spans="2:37" ht="15.75" thickBot="1" x14ac:dyDescent="0.3">
      <c r="B16" s="112" t="s">
        <v>1306</v>
      </c>
      <c r="C16" s="135" t="s">
        <v>1305</v>
      </c>
      <c r="D16" s="93"/>
      <c r="E16" s="94"/>
      <c r="F16" s="247" t="s">
        <v>1309</v>
      </c>
      <c r="G16" s="251">
        <v>1</v>
      </c>
      <c r="H16" s="237">
        <v>1</v>
      </c>
      <c r="I16" s="237">
        <v>1</v>
      </c>
      <c r="J16" s="241" t="s">
        <v>1309</v>
      </c>
      <c r="K16" s="241" t="s">
        <v>1309</v>
      </c>
      <c r="L16" s="306"/>
      <c r="M16" s="293">
        <v>6.5</v>
      </c>
      <c r="N16" s="294"/>
      <c r="O16" s="295"/>
      <c r="P16" s="284" t="s">
        <v>1309</v>
      </c>
      <c r="Q16" s="283" t="s">
        <v>1309</v>
      </c>
      <c r="R16" s="135" t="s">
        <v>1309</v>
      </c>
      <c r="S16" s="56">
        <v>131</v>
      </c>
      <c r="T16" s="293">
        <v>4</v>
      </c>
      <c r="U16" s="241"/>
      <c r="V16" s="241"/>
      <c r="W16" s="296" t="s">
        <v>1309</v>
      </c>
      <c r="X16" s="241"/>
      <c r="Y16" s="283">
        <v>16</v>
      </c>
      <c r="Z16" s="283">
        <v>70</v>
      </c>
      <c r="AA16" s="283">
        <v>40</v>
      </c>
      <c r="AB16" s="284">
        <v>1</v>
      </c>
      <c r="AC16" s="247"/>
      <c r="AD16" s="287">
        <v>0.16011500000000001</v>
      </c>
      <c r="AE16" s="286">
        <v>2.222E-3</v>
      </c>
      <c r="AF16" s="275">
        <v>4.5756341880756173</v>
      </c>
      <c r="AG16" s="234">
        <v>0.99997179417367299</v>
      </c>
      <c r="AH16" s="311"/>
      <c r="AI16"/>
      <c r="AJ16"/>
      <c r="AK16"/>
    </row>
    <row r="17" spans="2:37" ht="15.75" thickBot="1" x14ac:dyDescent="0.3">
      <c r="B17" s="120" t="s">
        <v>117</v>
      </c>
      <c r="C17" s="142"/>
      <c r="D17" s="256">
        <v>0.99870000000000003</v>
      </c>
      <c r="E17" s="254">
        <v>1</v>
      </c>
      <c r="F17" s="248" t="s">
        <v>1309</v>
      </c>
      <c r="G17" s="252">
        <v>1</v>
      </c>
      <c r="H17" s="238">
        <v>1</v>
      </c>
      <c r="I17" s="245">
        <v>0.98982064953950555</v>
      </c>
      <c r="J17" s="242" t="s">
        <v>1309</v>
      </c>
      <c r="K17" s="242" t="s">
        <v>1309</v>
      </c>
      <c r="L17" s="307"/>
      <c r="M17" s="297">
        <v>40.800000000000004</v>
      </c>
      <c r="N17" s="298">
        <v>0</v>
      </c>
      <c r="O17" s="299">
        <v>306931.48</v>
      </c>
      <c r="P17" s="288">
        <v>93</v>
      </c>
      <c r="Q17" s="238">
        <v>0.43</v>
      </c>
      <c r="R17" s="309" t="s">
        <v>1309</v>
      </c>
      <c r="S17" s="120">
        <v>2063</v>
      </c>
      <c r="T17" s="242">
        <v>78</v>
      </c>
      <c r="U17" s="288"/>
      <c r="V17" s="288">
        <v>29</v>
      </c>
      <c r="W17" s="300" t="s">
        <v>1309</v>
      </c>
      <c r="X17" s="288">
        <v>309</v>
      </c>
      <c r="Y17" s="288">
        <v>578</v>
      </c>
      <c r="Z17" s="288">
        <v>732</v>
      </c>
      <c r="AA17" s="288">
        <v>292</v>
      </c>
      <c r="AB17" s="288">
        <v>37</v>
      </c>
      <c r="AC17" s="288">
        <v>8</v>
      </c>
      <c r="AD17" s="276">
        <v>7.0403329999999995</v>
      </c>
      <c r="AE17" s="277">
        <f>SUM(AE11:AE16)</f>
        <v>3.4992000000000002E-2</v>
      </c>
      <c r="AF17" s="276">
        <f>SUM(AF11:AF16)</f>
        <v>201.19067699369845</v>
      </c>
      <c r="AG17" s="235">
        <v>0.9998422353834634</v>
      </c>
      <c r="AH17" s="312"/>
      <c r="AI17"/>
      <c r="AJ17"/>
      <c r="AK17"/>
    </row>
    <row r="18" spans="2:37" ht="15.75" thickBot="1" x14ac:dyDescent="0.3">
      <c r="B18" s="62" t="s">
        <v>118</v>
      </c>
      <c r="C18" s="143"/>
      <c r="D18" s="256">
        <v>0.99870000000000003</v>
      </c>
      <c r="E18" s="255">
        <v>1</v>
      </c>
      <c r="F18" s="249" t="s">
        <v>1309</v>
      </c>
      <c r="G18" s="253">
        <v>1</v>
      </c>
      <c r="H18" s="239">
        <v>1</v>
      </c>
      <c r="I18" s="245">
        <v>0.98982064953950555</v>
      </c>
      <c r="J18" s="243" t="s">
        <v>1309</v>
      </c>
      <c r="K18" s="243" t="s">
        <v>1309</v>
      </c>
      <c r="L18" s="308"/>
      <c r="M18" s="297">
        <v>40.799999999999997</v>
      </c>
      <c r="N18" s="298">
        <v>0</v>
      </c>
      <c r="O18" s="299">
        <v>306931.48</v>
      </c>
      <c r="P18" s="288">
        <v>93</v>
      </c>
      <c r="Q18" s="238">
        <v>0.43</v>
      </c>
      <c r="R18" s="309">
        <v>0.11</v>
      </c>
      <c r="S18" s="120">
        <v>2063</v>
      </c>
      <c r="T18" s="242">
        <v>78</v>
      </c>
      <c r="U18" s="288"/>
      <c r="V18" s="288">
        <v>29</v>
      </c>
      <c r="W18" s="300" t="s">
        <v>1309</v>
      </c>
      <c r="X18" s="288">
        <v>309</v>
      </c>
      <c r="Y18" s="288">
        <v>578</v>
      </c>
      <c r="Z18" s="288">
        <v>732</v>
      </c>
      <c r="AA18" s="288">
        <v>292</v>
      </c>
      <c r="AB18" s="288">
        <v>37</v>
      </c>
      <c r="AC18" s="288">
        <v>8</v>
      </c>
      <c r="AD18" s="276">
        <v>7.0403329999999995</v>
      </c>
      <c r="AE18" s="277">
        <v>3.4992000000000002E-2</v>
      </c>
      <c r="AF18" s="276">
        <v>201.19835962505712</v>
      </c>
      <c r="AG18" s="235">
        <v>0.9998422353834634</v>
      </c>
      <c r="AH18" s="312"/>
      <c r="AI18"/>
      <c r="AJ18"/>
      <c r="AK18"/>
    </row>
    <row r="19" spans="2:37" s="48" customFormat="1" ht="60.75" thickBot="1" x14ac:dyDescent="0.3">
      <c r="B19" s="74" t="s">
        <v>9</v>
      </c>
      <c r="C19" s="144"/>
      <c r="D19" s="28" t="s">
        <v>11</v>
      </c>
      <c r="E19" s="29" t="s">
        <v>10</v>
      </c>
      <c r="F19" s="30" t="s">
        <v>13</v>
      </c>
      <c r="G19" s="31" t="s">
        <v>12</v>
      </c>
      <c r="H19" s="32" t="s">
        <v>14</v>
      </c>
      <c r="I19" s="24" t="s">
        <v>15</v>
      </c>
      <c r="J19" s="24" t="s">
        <v>17</v>
      </c>
      <c r="K19" s="24" t="s">
        <v>146</v>
      </c>
      <c r="L19" s="25" t="s">
        <v>49</v>
      </c>
      <c r="M19" s="77"/>
      <c r="N19" s="78"/>
      <c r="O19" s="79"/>
      <c r="P19" s="79"/>
      <c r="Q19" s="79"/>
      <c r="R19" s="79"/>
      <c r="S19" s="79"/>
      <c r="T19" s="79"/>
      <c r="U19" s="79"/>
      <c r="V19" s="79"/>
      <c r="W19" s="268"/>
      <c r="X19" s="79"/>
      <c r="Y19" s="79"/>
      <c r="Z19" s="79"/>
      <c r="AA19" s="79"/>
      <c r="AB19" s="79"/>
      <c r="AC19" s="79"/>
      <c r="AD19" s="79"/>
      <c r="AE19" s="79"/>
      <c r="AF19" s="273"/>
      <c r="AG19" s="79"/>
      <c r="AH19" s="79"/>
    </row>
    <row r="20" spans="2:37" s="48" customFormat="1" x14ac:dyDescent="0.25">
      <c r="B20" s="50"/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W20" s="266"/>
    </row>
  </sheetData>
  <customSheetViews>
    <customSheetView guid="{04AFBA36-B4C4-40AA-B8AC-EAE9C0C9E42E}" scale="110">
      <selection activeCell="N11" sqref="N11"/>
      <pageMargins left="0.7" right="0.7" top="0.75" bottom="0.75" header="0.3" footer="0.3"/>
      <pageSetup orientation="portrait" r:id="rId1"/>
    </customSheetView>
    <customSheetView guid="{972BA726-832A-4CA2-8F70-107A9AC2FD34}" scale="80" topLeftCell="A22">
      <selection activeCell="G30" sqref="G30"/>
      <pageMargins left="0.7" right="0.7" top="0.75" bottom="0.75" header="0.3" footer="0.3"/>
      <pageSetup orientation="portrait" r:id="rId2"/>
    </customSheetView>
    <customSheetView guid="{3821C375-89D1-434B-9917-481F5F1EBEF7}" scale="110" topLeftCell="A61">
      <selection activeCell="C18" sqref="C18"/>
      <pageMargins left="0.7" right="0.7" top="0.75" bottom="0.75" header="0.3" footer="0.3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16" xr:uid="{89763BDB-93F9-4025-8B31-702FADAF4A44}">
      <formula1>"Circuit, Area"</formula1>
    </dataValidation>
  </dataValidations>
  <pageMargins left="0.2" right="0.2" top="0.25" bottom="0.25" header="0.05" footer="0.3"/>
  <pageSetup scale="47" fitToWidth="2" orientation="landscape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sheetPr>
    <tabColor rgb="FFFF0000"/>
  </sheetPr>
  <dimension ref="B1:AN24"/>
  <sheetViews>
    <sheetView zoomScale="80" zoomScaleNormal="80" workbookViewId="0">
      <selection activeCell="D16" sqref="D16"/>
    </sheetView>
  </sheetViews>
  <sheetFormatPr defaultColWidth="9.28515625" defaultRowHeight="15" x14ac:dyDescent="0.25"/>
  <cols>
    <col min="1" max="1" width="5.7109375" customWidth="1"/>
    <col min="2" max="2" width="29.7109375" style="2" customWidth="1"/>
    <col min="3" max="3" width="21.7109375" style="2" customWidth="1"/>
    <col min="4" max="4" width="16.71093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28515625" style="2" customWidth="1"/>
    <col min="14" max="30" width="16.5703125" style="2" customWidth="1"/>
    <col min="31" max="31" width="14.71093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71093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73" t="s">
        <v>149</v>
      </c>
      <c r="C1" s="373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85" t="s">
        <v>169</v>
      </c>
      <c r="C3" s="374" t="str">
        <f>IF(ISBLANK('Credits, worst circuits, storms'!C3), "", 'Credits, worst circuits, storms'!C3)</f>
        <v>Upper Peninsula Power Co.</v>
      </c>
      <c r="D3" s="375"/>
      <c r="E3" s="61"/>
      <c r="F3" s="86" t="s">
        <v>171</v>
      </c>
      <c r="N3"/>
      <c r="AF3"/>
      <c r="AG3"/>
      <c r="AH3"/>
      <c r="AI3"/>
      <c r="AJ3"/>
      <c r="AK3"/>
      <c r="AL3"/>
      <c r="AM3"/>
    </row>
    <row r="4" spans="2:39" s="48" customFormat="1" ht="33.75" thickBot="1" x14ac:dyDescent="0.3">
      <c r="B4" s="87" t="s">
        <v>170</v>
      </c>
      <c r="C4" s="376">
        <f>IF(ISBLANK('Credits, worst circuits, storms'!C4), "", 'Credits, worst circuits, storms'!C4)</f>
        <v>44957</v>
      </c>
      <c r="D4" s="377"/>
      <c r="E4" s="61"/>
      <c r="F4" s="88" t="s">
        <v>172</v>
      </c>
      <c r="G4" s="52"/>
      <c r="H4" s="52"/>
      <c r="I4" s="52"/>
      <c r="J4" s="52"/>
      <c r="K4" s="52"/>
      <c r="L4" s="52"/>
      <c r="M4" s="52"/>
    </row>
    <row r="5" spans="2:39" s="48" customFormat="1" ht="19.5" thickBot="1" x14ac:dyDescent="0.35">
      <c r="B5" s="54"/>
      <c r="C5" s="51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2:39" s="132" customFormat="1" ht="33" customHeight="1" thickBot="1" x14ac:dyDescent="0.3">
      <c r="B6" s="378" t="s">
        <v>83</v>
      </c>
      <c r="C6" s="379"/>
      <c r="D6" s="379"/>
      <c r="E6" s="379"/>
      <c r="F6" s="379"/>
      <c r="G6" s="379"/>
      <c r="H6" s="379"/>
      <c r="I6" s="379"/>
      <c r="J6" s="379"/>
      <c r="K6" s="380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</row>
    <row r="7" spans="2:39" ht="28.5" customHeight="1" x14ac:dyDescent="0.25">
      <c r="B7" s="384"/>
      <c r="C7" s="382" t="s">
        <v>28</v>
      </c>
      <c r="D7" s="419" t="s">
        <v>29</v>
      </c>
      <c r="E7" s="406" t="s">
        <v>42</v>
      </c>
      <c r="F7" s="407"/>
      <c r="G7" s="355" t="s">
        <v>1</v>
      </c>
      <c r="H7" s="402"/>
      <c r="I7" s="402"/>
      <c r="J7" s="403"/>
      <c r="K7" s="26" t="s">
        <v>19</v>
      </c>
      <c r="L7" s="406" t="s">
        <v>110</v>
      </c>
      <c r="M7" s="412"/>
      <c r="N7" s="412"/>
      <c r="O7" s="412"/>
      <c r="P7" s="412"/>
      <c r="Q7" s="407"/>
      <c r="R7" s="386" t="s">
        <v>66</v>
      </c>
      <c r="S7" s="381" t="s">
        <v>98</v>
      </c>
      <c r="T7" s="423"/>
      <c r="U7" s="423"/>
      <c r="V7" s="423"/>
      <c r="W7" s="423"/>
      <c r="X7" s="423"/>
      <c r="Y7" s="423"/>
      <c r="Z7" s="423"/>
      <c r="AA7" s="423"/>
      <c r="AB7" s="424"/>
      <c r="AC7" s="381" t="s">
        <v>156</v>
      </c>
      <c r="AD7" s="423"/>
      <c r="AE7" s="423"/>
      <c r="AF7" s="423"/>
      <c r="AG7" s="424"/>
      <c r="AH7"/>
      <c r="AI7"/>
      <c r="AJ7"/>
      <c r="AK7"/>
      <c r="AL7"/>
      <c r="AM7"/>
    </row>
    <row r="8" spans="2:39" s="1" customFormat="1" ht="54" customHeight="1" thickBot="1" x14ac:dyDescent="0.3">
      <c r="B8" s="385"/>
      <c r="C8" s="418"/>
      <c r="D8" s="420"/>
      <c r="E8" s="408"/>
      <c r="F8" s="409"/>
      <c r="G8" s="12" t="s">
        <v>30</v>
      </c>
      <c r="H8" s="7" t="s">
        <v>31</v>
      </c>
      <c r="I8" s="7" t="s">
        <v>32</v>
      </c>
      <c r="J8" s="7" t="s">
        <v>33</v>
      </c>
      <c r="K8" s="11" t="s">
        <v>70</v>
      </c>
      <c r="L8" s="425"/>
      <c r="M8" s="426"/>
      <c r="N8" s="426"/>
      <c r="O8" s="426"/>
      <c r="P8" s="426"/>
      <c r="Q8" s="427"/>
      <c r="R8" s="428"/>
      <c r="S8" s="46" t="s">
        <v>120</v>
      </c>
      <c r="T8" s="45" t="s">
        <v>122</v>
      </c>
      <c r="U8" s="45" t="s">
        <v>116</v>
      </c>
      <c r="V8" s="45" t="s">
        <v>124</v>
      </c>
      <c r="W8" s="45" t="s">
        <v>125</v>
      </c>
      <c r="X8" s="39" t="s">
        <v>126</v>
      </c>
      <c r="Y8" s="39" t="s">
        <v>127</v>
      </c>
      <c r="Z8" s="39" t="s">
        <v>128</v>
      </c>
      <c r="AA8" s="57" t="s">
        <v>96</v>
      </c>
      <c r="AB8" s="47" t="s">
        <v>130</v>
      </c>
      <c r="AC8" s="45" t="s">
        <v>3</v>
      </c>
      <c r="AD8" s="39" t="s">
        <v>5</v>
      </c>
      <c r="AE8" s="41" t="s">
        <v>45</v>
      </c>
      <c r="AF8" s="75" t="s">
        <v>71</v>
      </c>
      <c r="AG8" s="73" t="s">
        <v>138</v>
      </c>
      <c r="AH8"/>
    </row>
    <row r="9" spans="2:39" s="6" customFormat="1" ht="15.75" customHeight="1" x14ac:dyDescent="0.25">
      <c r="B9" s="421" t="s">
        <v>152</v>
      </c>
      <c r="C9" s="390" t="s">
        <v>47</v>
      </c>
      <c r="D9" s="390" t="s">
        <v>48</v>
      </c>
      <c r="E9" s="400" t="s">
        <v>43</v>
      </c>
      <c r="F9" s="397" t="s">
        <v>44</v>
      </c>
      <c r="G9" s="400" t="s">
        <v>2</v>
      </c>
      <c r="H9" s="394" t="s">
        <v>0</v>
      </c>
      <c r="I9" s="394" t="s">
        <v>16</v>
      </c>
      <c r="J9" s="394" t="s">
        <v>18</v>
      </c>
      <c r="K9" s="397" t="s">
        <v>20</v>
      </c>
      <c r="L9" s="359" t="s">
        <v>41</v>
      </c>
      <c r="M9" s="399" t="s">
        <v>6</v>
      </c>
      <c r="N9" s="399" t="s">
        <v>7</v>
      </c>
      <c r="O9" s="430" t="s">
        <v>8</v>
      </c>
      <c r="P9" s="399" t="s">
        <v>154</v>
      </c>
      <c r="Q9" s="414" t="s">
        <v>97</v>
      </c>
      <c r="R9" s="429" t="s">
        <v>67</v>
      </c>
      <c r="S9" s="432" t="s">
        <v>121</v>
      </c>
      <c r="T9" s="433" t="s">
        <v>132</v>
      </c>
      <c r="U9" s="433" t="s">
        <v>123</v>
      </c>
      <c r="V9" s="433" t="s">
        <v>133</v>
      </c>
      <c r="W9" s="433" t="s">
        <v>134</v>
      </c>
      <c r="X9" s="433" t="s">
        <v>68</v>
      </c>
      <c r="Y9" s="433" t="s">
        <v>135</v>
      </c>
      <c r="Z9" s="433" t="s">
        <v>136</v>
      </c>
      <c r="AA9" s="433" t="s">
        <v>129</v>
      </c>
      <c r="AB9" s="436" t="s">
        <v>131</v>
      </c>
      <c r="AC9" s="341" t="s">
        <v>64</v>
      </c>
      <c r="AD9" s="437" t="s">
        <v>65</v>
      </c>
      <c r="AE9" s="437" t="s">
        <v>115</v>
      </c>
      <c r="AF9" s="438" t="s">
        <v>72</v>
      </c>
      <c r="AG9" s="435" t="s">
        <v>145</v>
      </c>
      <c r="AH9" s="1"/>
    </row>
    <row r="10" spans="2:39" s="6" customFormat="1" ht="86.25" customHeight="1" thickBot="1" x14ac:dyDescent="0.3">
      <c r="B10" s="422"/>
      <c r="C10" s="391"/>
      <c r="D10" s="391"/>
      <c r="E10" s="401"/>
      <c r="F10" s="398"/>
      <c r="G10" s="401"/>
      <c r="H10" s="393"/>
      <c r="I10" s="393"/>
      <c r="J10" s="393"/>
      <c r="K10" s="398"/>
      <c r="L10" s="342"/>
      <c r="M10" s="389"/>
      <c r="N10" s="389"/>
      <c r="O10" s="431"/>
      <c r="P10" s="389"/>
      <c r="Q10" s="411"/>
      <c r="R10" s="391"/>
      <c r="S10" s="401"/>
      <c r="T10" s="434"/>
      <c r="U10" s="434"/>
      <c r="V10" s="434"/>
      <c r="W10" s="434"/>
      <c r="X10" s="393"/>
      <c r="Y10" s="393"/>
      <c r="Z10" s="393"/>
      <c r="AA10" s="393"/>
      <c r="AB10" s="398"/>
      <c r="AC10" s="342"/>
      <c r="AD10" s="389"/>
      <c r="AE10" s="389"/>
      <c r="AF10" s="431"/>
      <c r="AG10" s="411"/>
      <c r="AJ10" s="2"/>
    </row>
    <row r="11" spans="2:39" ht="15" customHeight="1" x14ac:dyDescent="0.25">
      <c r="B11" s="55" t="s">
        <v>73</v>
      </c>
      <c r="C11" s="89"/>
      <c r="D11" s="90"/>
      <c r="E11" s="91"/>
      <c r="F11" s="92"/>
      <c r="G11" s="18"/>
      <c r="H11" s="34"/>
      <c r="I11" s="5"/>
      <c r="J11" s="18"/>
      <c r="K11" s="33"/>
      <c r="L11" s="102"/>
      <c r="M11" s="103"/>
      <c r="N11" s="103"/>
      <c r="O11" s="104"/>
      <c r="P11" s="103"/>
      <c r="Q11" s="105"/>
      <c r="R11" s="44"/>
      <c r="S11" s="35"/>
      <c r="T11" s="69"/>
      <c r="U11" s="69"/>
      <c r="V11" s="69"/>
      <c r="W11" s="69"/>
      <c r="X11" s="36"/>
      <c r="Y11" s="36"/>
      <c r="Z11" s="36"/>
      <c r="AA11" s="58"/>
      <c r="AB11" s="60"/>
      <c r="AC11" s="42"/>
      <c r="AD11" s="36"/>
      <c r="AE11" s="18"/>
      <c r="AF11" s="33"/>
      <c r="AG11" s="14"/>
      <c r="AH11"/>
      <c r="AI11"/>
      <c r="AJ11"/>
      <c r="AK11"/>
      <c r="AL11"/>
      <c r="AM11"/>
    </row>
    <row r="12" spans="2:39" x14ac:dyDescent="0.25">
      <c r="B12" s="56" t="s">
        <v>74</v>
      </c>
      <c r="C12" s="93"/>
      <c r="D12" s="94"/>
      <c r="E12" s="95"/>
      <c r="F12" s="96"/>
      <c r="G12" s="10"/>
      <c r="H12" s="9"/>
      <c r="I12" s="3"/>
      <c r="J12" s="10"/>
      <c r="K12" s="16"/>
      <c r="L12" s="106"/>
      <c r="M12" s="107"/>
      <c r="N12" s="107"/>
      <c r="O12" s="108"/>
      <c r="P12" s="107"/>
      <c r="Q12" s="109"/>
      <c r="R12" s="43"/>
      <c r="S12" s="17"/>
      <c r="T12" s="70"/>
      <c r="U12" s="70"/>
      <c r="V12" s="70"/>
      <c r="W12" s="70"/>
      <c r="X12" s="4"/>
      <c r="Y12" s="4"/>
      <c r="Z12" s="4"/>
      <c r="AA12" s="59"/>
      <c r="AB12" s="15"/>
      <c r="AC12" s="40"/>
      <c r="AD12" s="4"/>
      <c r="AE12" s="10"/>
      <c r="AF12" s="16"/>
      <c r="AG12" s="13"/>
      <c r="AH12"/>
      <c r="AI12"/>
      <c r="AJ12"/>
      <c r="AK12"/>
      <c r="AL12"/>
      <c r="AM12"/>
    </row>
    <row r="13" spans="2:39" x14ac:dyDescent="0.25">
      <c r="B13" s="56" t="s">
        <v>75</v>
      </c>
      <c r="C13" s="93"/>
      <c r="D13" s="94"/>
      <c r="E13" s="95"/>
      <c r="F13" s="96"/>
      <c r="G13" s="10"/>
      <c r="H13" s="9"/>
      <c r="I13" s="3"/>
      <c r="J13" s="10"/>
      <c r="K13" s="16"/>
      <c r="L13" s="106"/>
      <c r="M13" s="107"/>
      <c r="N13" s="107"/>
      <c r="O13" s="108"/>
      <c r="P13" s="107"/>
      <c r="Q13" s="109"/>
      <c r="R13" s="43"/>
      <c r="S13" s="17"/>
      <c r="T13" s="70"/>
      <c r="U13" s="70"/>
      <c r="V13" s="70"/>
      <c r="W13" s="70"/>
      <c r="X13" s="4"/>
      <c r="Y13" s="4"/>
      <c r="Z13" s="4"/>
      <c r="AA13" s="59"/>
      <c r="AB13" s="15"/>
      <c r="AC13" s="40"/>
      <c r="AD13" s="4"/>
      <c r="AE13" s="10"/>
      <c r="AF13" s="16"/>
      <c r="AG13" s="13"/>
      <c r="AH13"/>
      <c r="AI13"/>
      <c r="AJ13"/>
      <c r="AK13"/>
      <c r="AL13"/>
      <c r="AM13"/>
    </row>
    <row r="14" spans="2:39" x14ac:dyDescent="0.25">
      <c r="B14" s="56" t="s">
        <v>76</v>
      </c>
      <c r="C14" s="93"/>
      <c r="D14" s="94"/>
      <c r="E14" s="97"/>
      <c r="F14" s="96"/>
      <c r="G14" s="10"/>
      <c r="H14" s="9"/>
      <c r="I14" s="3"/>
      <c r="J14" s="10"/>
      <c r="K14" s="16"/>
      <c r="L14" s="106"/>
      <c r="M14" s="107"/>
      <c r="N14" s="107"/>
      <c r="O14" s="108"/>
      <c r="P14" s="107"/>
      <c r="Q14" s="109"/>
      <c r="R14" s="43"/>
      <c r="S14" s="17"/>
      <c r="T14" s="70"/>
      <c r="U14" s="70"/>
      <c r="V14" s="70"/>
      <c r="W14" s="70"/>
      <c r="X14" s="4"/>
      <c r="Y14" s="4"/>
      <c r="Z14" s="4"/>
      <c r="AA14" s="59"/>
      <c r="AB14" s="15"/>
      <c r="AC14" s="40"/>
      <c r="AD14" s="4"/>
      <c r="AE14" s="10"/>
      <c r="AF14" s="16"/>
      <c r="AG14" s="13"/>
      <c r="AH14"/>
      <c r="AI14"/>
      <c r="AJ14"/>
      <c r="AK14"/>
      <c r="AL14"/>
      <c r="AM14"/>
    </row>
    <row r="15" spans="2:39" x14ac:dyDescent="0.25">
      <c r="B15" s="56" t="s">
        <v>77</v>
      </c>
      <c r="C15" s="93"/>
      <c r="D15" s="94"/>
      <c r="E15" s="97"/>
      <c r="F15" s="96"/>
      <c r="G15" s="10"/>
      <c r="H15" s="9"/>
      <c r="I15" s="3"/>
      <c r="J15" s="10"/>
      <c r="K15" s="16"/>
      <c r="L15" s="106"/>
      <c r="M15" s="107"/>
      <c r="N15" s="107"/>
      <c r="O15" s="108"/>
      <c r="P15" s="107"/>
      <c r="Q15" s="109"/>
      <c r="R15" s="43"/>
      <c r="S15" s="17"/>
      <c r="T15" s="70"/>
      <c r="U15" s="70"/>
      <c r="V15" s="70"/>
      <c r="W15" s="70"/>
      <c r="X15" s="4"/>
      <c r="Y15" s="4"/>
      <c r="Z15" s="4"/>
      <c r="AA15" s="59"/>
      <c r="AB15" s="15"/>
      <c r="AC15" s="40"/>
      <c r="AD15" s="4"/>
      <c r="AE15" s="10"/>
      <c r="AF15" s="16"/>
      <c r="AG15" s="13"/>
      <c r="AH15"/>
      <c r="AI15"/>
      <c r="AJ15"/>
      <c r="AK15"/>
      <c r="AL15"/>
      <c r="AM15"/>
    </row>
    <row r="16" spans="2:39" x14ac:dyDescent="0.25">
      <c r="B16" s="56" t="s">
        <v>78</v>
      </c>
      <c r="C16" s="93"/>
      <c r="D16" s="94"/>
      <c r="E16" s="95"/>
      <c r="F16" s="96"/>
      <c r="G16" s="10"/>
      <c r="H16" s="9"/>
      <c r="I16" s="3"/>
      <c r="J16" s="10"/>
      <c r="K16" s="16"/>
      <c r="L16" s="106"/>
      <c r="M16" s="107"/>
      <c r="N16" s="107"/>
      <c r="O16" s="108"/>
      <c r="P16" s="107"/>
      <c r="Q16" s="109"/>
      <c r="R16" s="43"/>
      <c r="S16" s="17"/>
      <c r="T16" s="70"/>
      <c r="U16" s="70"/>
      <c r="V16" s="70"/>
      <c r="W16" s="70"/>
      <c r="X16" s="4"/>
      <c r="Y16" s="4"/>
      <c r="Z16" s="4"/>
      <c r="AA16" s="59"/>
      <c r="AB16" s="15"/>
      <c r="AC16" s="40"/>
      <c r="AD16" s="4"/>
      <c r="AE16" s="10"/>
      <c r="AF16" s="16"/>
      <c r="AG16" s="13"/>
      <c r="AH16"/>
      <c r="AI16"/>
      <c r="AJ16"/>
      <c r="AK16"/>
      <c r="AL16"/>
      <c r="AM16"/>
    </row>
    <row r="17" spans="2:40" x14ac:dyDescent="0.25">
      <c r="B17" s="56" t="s">
        <v>79</v>
      </c>
      <c r="C17" s="93"/>
      <c r="D17" s="94"/>
      <c r="E17" s="95"/>
      <c r="F17" s="96"/>
      <c r="G17" s="10"/>
      <c r="H17" s="9"/>
      <c r="I17" s="3"/>
      <c r="J17" s="10"/>
      <c r="K17" s="16"/>
      <c r="L17" s="106"/>
      <c r="M17" s="107"/>
      <c r="N17" s="107"/>
      <c r="O17" s="108"/>
      <c r="P17" s="107"/>
      <c r="Q17" s="109"/>
      <c r="R17" s="43"/>
      <c r="S17" s="17"/>
      <c r="T17" s="70"/>
      <c r="U17" s="70"/>
      <c r="V17" s="70"/>
      <c r="W17" s="70"/>
      <c r="X17" s="4"/>
      <c r="Y17" s="4"/>
      <c r="Z17" s="4"/>
      <c r="AA17" s="59"/>
      <c r="AB17" s="15"/>
      <c r="AC17" s="40"/>
      <c r="AD17" s="4"/>
      <c r="AE17" s="10"/>
      <c r="AF17" s="16"/>
      <c r="AG17" s="13"/>
      <c r="AH17"/>
      <c r="AI17"/>
      <c r="AJ17"/>
      <c r="AK17"/>
      <c r="AL17"/>
      <c r="AM17"/>
    </row>
    <row r="18" spans="2:40" x14ac:dyDescent="0.25">
      <c r="B18" s="56" t="s">
        <v>80</v>
      </c>
      <c r="C18" s="93"/>
      <c r="D18" s="94"/>
      <c r="E18" s="95"/>
      <c r="F18" s="96"/>
      <c r="G18" s="10"/>
      <c r="H18" s="9"/>
      <c r="I18" s="3"/>
      <c r="J18" s="10"/>
      <c r="K18" s="16"/>
      <c r="L18" s="106"/>
      <c r="M18" s="107"/>
      <c r="N18" s="107"/>
      <c r="O18" s="108"/>
      <c r="P18" s="107"/>
      <c r="Q18" s="109"/>
      <c r="R18" s="43"/>
      <c r="S18" s="17"/>
      <c r="T18" s="70"/>
      <c r="U18" s="70"/>
      <c r="V18" s="70"/>
      <c r="W18" s="70"/>
      <c r="X18" s="4"/>
      <c r="Y18" s="4"/>
      <c r="Z18" s="4"/>
      <c r="AA18" s="59"/>
      <c r="AB18" s="15"/>
      <c r="AC18" s="40"/>
      <c r="AD18" s="4"/>
      <c r="AE18" s="10"/>
      <c r="AF18" s="16"/>
      <c r="AG18" s="13"/>
      <c r="AH18"/>
      <c r="AI18"/>
      <c r="AJ18"/>
      <c r="AK18"/>
      <c r="AL18"/>
      <c r="AM18"/>
    </row>
    <row r="19" spans="2:40" x14ac:dyDescent="0.25">
      <c r="B19" s="56" t="s">
        <v>81</v>
      </c>
      <c r="C19" s="93"/>
      <c r="D19" s="94"/>
      <c r="E19" s="97"/>
      <c r="F19" s="96"/>
      <c r="G19" s="10"/>
      <c r="H19" s="9"/>
      <c r="I19" s="3"/>
      <c r="J19" s="10"/>
      <c r="K19" s="16"/>
      <c r="L19" s="106"/>
      <c r="M19" s="107"/>
      <c r="N19" s="107"/>
      <c r="O19" s="108"/>
      <c r="P19" s="107"/>
      <c r="Q19" s="109"/>
      <c r="R19" s="43"/>
      <c r="S19" s="17"/>
      <c r="T19" s="70"/>
      <c r="U19" s="70"/>
      <c r="V19" s="70"/>
      <c r="W19" s="70"/>
      <c r="X19" s="4"/>
      <c r="Y19" s="4"/>
      <c r="Z19" s="4"/>
      <c r="AA19" s="59"/>
      <c r="AB19" s="15"/>
      <c r="AC19" s="40"/>
      <c r="AD19" s="4"/>
      <c r="AE19" s="10"/>
      <c r="AF19" s="16"/>
      <c r="AG19" s="13"/>
      <c r="AH19"/>
      <c r="AI19"/>
      <c r="AJ19"/>
      <c r="AK19"/>
      <c r="AL19"/>
      <c r="AM19"/>
    </row>
    <row r="20" spans="2:40" ht="15.75" thickBot="1" x14ac:dyDescent="0.3">
      <c r="B20" s="112" t="s">
        <v>82</v>
      </c>
      <c r="C20" s="113"/>
      <c r="D20" s="114"/>
      <c r="E20" s="123"/>
      <c r="F20" s="124"/>
      <c r="G20" s="115"/>
      <c r="H20" s="116"/>
      <c r="I20" s="117"/>
      <c r="J20" s="115"/>
      <c r="K20" s="118"/>
      <c r="L20" s="106"/>
      <c r="M20" s="107"/>
      <c r="N20" s="107"/>
      <c r="O20" s="108"/>
      <c r="P20" s="107"/>
      <c r="Q20" s="109"/>
      <c r="R20" s="119"/>
      <c r="S20" s="17"/>
      <c r="T20" s="70"/>
      <c r="U20" s="70"/>
      <c r="V20" s="70"/>
      <c r="W20" s="70"/>
      <c r="X20" s="4"/>
      <c r="Y20" s="4"/>
      <c r="Z20" s="4"/>
      <c r="AA20" s="59"/>
      <c r="AB20" s="15"/>
      <c r="AC20" s="40"/>
      <c r="AD20" s="4"/>
      <c r="AE20" s="10"/>
      <c r="AF20" s="16"/>
      <c r="AG20" s="80"/>
      <c r="AH20"/>
      <c r="AI20"/>
      <c r="AJ20"/>
      <c r="AK20"/>
      <c r="AL20"/>
      <c r="AM20"/>
    </row>
    <row r="21" spans="2:40" ht="15.75" thickBot="1" x14ac:dyDescent="0.3">
      <c r="B21" s="120" t="s">
        <v>111</v>
      </c>
      <c r="C21" s="125"/>
      <c r="D21" s="126"/>
      <c r="E21" s="127"/>
      <c r="F21" s="128"/>
      <c r="G21" s="122"/>
      <c r="H21" s="21"/>
      <c r="I21" s="19"/>
      <c r="J21" s="76"/>
      <c r="K21" s="21"/>
      <c r="L21" s="110"/>
      <c r="M21" s="111"/>
      <c r="N21" s="111"/>
      <c r="O21" s="111"/>
      <c r="P21" s="111"/>
      <c r="Q21" s="129"/>
      <c r="R21" s="121"/>
      <c r="S21" s="72"/>
      <c r="T21" s="67"/>
      <c r="U21" s="67"/>
      <c r="V21" s="67"/>
      <c r="W21" s="67"/>
      <c r="X21" s="67"/>
      <c r="Y21" s="67"/>
      <c r="Z21" s="67"/>
      <c r="AA21" s="67"/>
      <c r="AB21" s="71"/>
      <c r="AC21" s="66"/>
      <c r="AD21" s="67"/>
      <c r="AE21" s="67"/>
      <c r="AF21" s="67"/>
      <c r="AG21" s="130"/>
      <c r="AH21"/>
      <c r="AI21"/>
      <c r="AJ21"/>
      <c r="AN21" s="2"/>
    </row>
    <row r="22" spans="2:40" ht="15.75" thickBot="1" x14ac:dyDescent="0.3">
      <c r="B22" s="62" t="s">
        <v>112</v>
      </c>
      <c r="C22" s="98"/>
      <c r="D22" s="99"/>
      <c r="E22" s="100"/>
      <c r="F22" s="101"/>
      <c r="G22" s="63"/>
      <c r="H22" s="23"/>
      <c r="I22" s="64"/>
      <c r="J22" s="65"/>
      <c r="K22" s="22"/>
      <c r="L22" s="110"/>
      <c r="M22" s="111"/>
      <c r="N22" s="111"/>
      <c r="O22" s="111"/>
      <c r="P22" s="111"/>
      <c r="Q22" s="129"/>
      <c r="R22" s="121"/>
      <c r="S22" s="72"/>
      <c r="T22" s="67"/>
      <c r="U22" s="67"/>
      <c r="V22" s="67"/>
      <c r="W22" s="67"/>
      <c r="X22" s="67"/>
      <c r="Y22" s="67"/>
      <c r="Z22" s="67"/>
      <c r="AA22" s="67"/>
      <c r="AB22" s="71"/>
      <c r="AC22" s="66"/>
      <c r="AD22" s="67"/>
      <c r="AE22" s="67"/>
      <c r="AF22" s="67"/>
      <c r="AG22" s="130"/>
      <c r="AH22"/>
      <c r="AI22"/>
      <c r="AJ22"/>
      <c r="AN22" s="2"/>
    </row>
    <row r="23" spans="2:40" s="48" customFormat="1" ht="60.75" thickBot="1" x14ac:dyDescent="0.3">
      <c r="B23" s="27" t="s">
        <v>9</v>
      </c>
      <c r="C23" s="28" t="s">
        <v>11</v>
      </c>
      <c r="D23" s="29" t="s">
        <v>10</v>
      </c>
      <c r="E23" s="30" t="s">
        <v>13</v>
      </c>
      <c r="F23" s="31" t="s">
        <v>12</v>
      </c>
      <c r="G23" s="32" t="s">
        <v>14</v>
      </c>
      <c r="H23" s="24" t="s">
        <v>15</v>
      </c>
      <c r="I23" s="24" t="s">
        <v>17</v>
      </c>
      <c r="J23" s="24" t="s">
        <v>146</v>
      </c>
      <c r="K23" s="25" t="s">
        <v>49</v>
      </c>
      <c r="L23" s="77"/>
      <c r="M23" s="78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</row>
    <row r="24" spans="2:40" s="48" customFormat="1" x14ac:dyDescent="0.25">
      <c r="B24" s="50"/>
      <c r="C24" s="51"/>
      <c r="D24" s="52"/>
      <c r="E24" s="52"/>
      <c r="F24" s="52"/>
      <c r="G24" s="52"/>
      <c r="H24" s="52"/>
      <c r="I24" s="52"/>
      <c r="J24" s="52"/>
      <c r="K24" s="52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sheetPr>
    <tabColor rgb="FFFF0000"/>
  </sheetPr>
  <dimension ref="B1:AN24"/>
  <sheetViews>
    <sheetView zoomScale="80" zoomScaleNormal="80" workbookViewId="0">
      <selection activeCell="C11" sqref="C11:D15"/>
    </sheetView>
  </sheetViews>
  <sheetFormatPr defaultColWidth="9.28515625" defaultRowHeight="15" x14ac:dyDescent="0.25"/>
  <cols>
    <col min="1" max="1" width="5.7109375" customWidth="1"/>
    <col min="2" max="2" width="29.7109375" style="2" customWidth="1"/>
    <col min="3" max="3" width="21.7109375" style="2" customWidth="1"/>
    <col min="4" max="4" width="16.71093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28515625" style="2" customWidth="1"/>
    <col min="14" max="30" width="16.5703125" style="2" customWidth="1"/>
    <col min="31" max="31" width="14.71093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73" t="s">
        <v>149</v>
      </c>
      <c r="C1" s="373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85" t="s">
        <v>169</v>
      </c>
      <c r="C3" s="374" t="str">
        <f>IF(ISBLANK('Credits, worst circuits, storms'!C3), "", 'Credits, worst circuits, storms'!C3)</f>
        <v>Upper Peninsula Power Co.</v>
      </c>
      <c r="D3" s="375"/>
      <c r="E3" s="61"/>
      <c r="F3" s="86" t="s">
        <v>171</v>
      </c>
      <c r="N3"/>
      <c r="AF3"/>
      <c r="AG3"/>
      <c r="AH3"/>
      <c r="AI3"/>
      <c r="AJ3"/>
      <c r="AK3"/>
      <c r="AL3"/>
      <c r="AM3"/>
    </row>
    <row r="4" spans="2:39" s="48" customFormat="1" ht="33.75" thickBot="1" x14ac:dyDescent="0.3">
      <c r="B4" s="87" t="s">
        <v>170</v>
      </c>
      <c r="C4" s="376">
        <f>IF(ISBLANK('Credits, worst circuits, storms'!C4), "", 'Credits, worst circuits, storms'!C4)</f>
        <v>44957</v>
      </c>
      <c r="D4" s="377"/>
      <c r="E4" s="61"/>
      <c r="F4" s="88" t="s">
        <v>172</v>
      </c>
      <c r="G4" s="52"/>
      <c r="H4" s="52"/>
      <c r="I4" s="52"/>
      <c r="J4" s="52"/>
      <c r="K4" s="52"/>
      <c r="L4" s="52"/>
      <c r="M4" s="52"/>
    </row>
    <row r="5" spans="2:39" s="48" customFormat="1" ht="19.5" thickBot="1" x14ac:dyDescent="0.35">
      <c r="B5" s="54"/>
      <c r="C5" s="51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2:39" s="132" customFormat="1" ht="33" customHeight="1" thickBot="1" x14ac:dyDescent="0.3">
      <c r="B6" s="378" t="s">
        <v>94</v>
      </c>
      <c r="C6" s="379"/>
      <c r="D6" s="379"/>
      <c r="E6" s="379"/>
      <c r="F6" s="379"/>
      <c r="G6" s="379"/>
      <c r="H6" s="379"/>
      <c r="I6" s="379"/>
      <c r="J6" s="379"/>
      <c r="K6" s="380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</row>
    <row r="7" spans="2:39" ht="28.5" customHeight="1" x14ac:dyDescent="0.25">
      <c r="B7" s="384"/>
      <c r="C7" s="382" t="s">
        <v>28</v>
      </c>
      <c r="D7" s="419" t="s">
        <v>29</v>
      </c>
      <c r="E7" s="406" t="s">
        <v>42</v>
      </c>
      <c r="F7" s="407"/>
      <c r="G7" s="355" t="s">
        <v>1</v>
      </c>
      <c r="H7" s="402"/>
      <c r="I7" s="402"/>
      <c r="J7" s="403"/>
      <c r="K7" s="26" t="s">
        <v>19</v>
      </c>
      <c r="L7" s="406" t="s">
        <v>110</v>
      </c>
      <c r="M7" s="412"/>
      <c r="N7" s="412"/>
      <c r="O7" s="412"/>
      <c r="P7" s="412"/>
      <c r="Q7" s="407"/>
      <c r="R7" s="386" t="s">
        <v>66</v>
      </c>
      <c r="S7" s="381" t="s">
        <v>98</v>
      </c>
      <c r="T7" s="423"/>
      <c r="U7" s="423"/>
      <c r="V7" s="423"/>
      <c r="W7" s="423"/>
      <c r="X7" s="423"/>
      <c r="Y7" s="423"/>
      <c r="Z7" s="423"/>
      <c r="AA7" s="423"/>
      <c r="AB7" s="424"/>
      <c r="AC7" s="381" t="s">
        <v>156</v>
      </c>
      <c r="AD7" s="423"/>
      <c r="AE7" s="423"/>
      <c r="AF7" s="423"/>
      <c r="AG7" s="424"/>
      <c r="AH7"/>
      <c r="AI7"/>
      <c r="AJ7"/>
      <c r="AK7"/>
      <c r="AL7"/>
      <c r="AM7"/>
    </row>
    <row r="8" spans="2:39" s="1" customFormat="1" ht="73.900000000000006" customHeight="1" thickBot="1" x14ac:dyDescent="0.3">
      <c r="B8" s="385"/>
      <c r="C8" s="418"/>
      <c r="D8" s="420"/>
      <c r="E8" s="408"/>
      <c r="F8" s="409"/>
      <c r="G8" s="12" t="s">
        <v>30</v>
      </c>
      <c r="H8" s="7" t="s">
        <v>31</v>
      </c>
      <c r="I8" s="7" t="s">
        <v>32</v>
      </c>
      <c r="J8" s="7" t="s">
        <v>33</v>
      </c>
      <c r="K8" s="11" t="s">
        <v>70</v>
      </c>
      <c r="L8" s="425"/>
      <c r="M8" s="426"/>
      <c r="N8" s="426"/>
      <c r="O8" s="426"/>
      <c r="P8" s="426"/>
      <c r="Q8" s="427"/>
      <c r="R8" s="428"/>
      <c r="S8" s="46" t="s">
        <v>120</v>
      </c>
      <c r="T8" s="45" t="s">
        <v>122</v>
      </c>
      <c r="U8" s="45" t="s">
        <v>116</v>
      </c>
      <c r="V8" s="45" t="s">
        <v>124</v>
      </c>
      <c r="W8" s="45" t="s">
        <v>125</v>
      </c>
      <c r="X8" s="39" t="s">
        <v>126</v>
      </c>
      <c r="Y8" s="39" t="s">
        <v>127</v>
      </c>
      <c r="Z8" s="39" t="s">
        <v>128</v>
      </c>
      <c r="AA8" s="57" t="s">
        <v>96</v>
      </c>
      <c r="AB8" s="47" t="s">
        <v>130</v>
      </c>
      <c r="AC8" s="45" t="s">
        <v>3</v>
      </c>
      <c r="AD8" s="39" t="s">
        <v>5</v>
      </c>
      <c r="AE8" s="41" t="s">
        <v>45</v>
      </c>
      <c r="AF8" s="75" t="s">
        <v>71</v>
      </c>
      <c r="AG8" s="73" t="s">
        <v>138</v>
      </c>
      <c r="AH8"/>
    </row>
    <row r="9" spans="2:39" s="6" customFormat="1" ht="15.75" customHeight="1" x14ac:dyDescent="0.25">
      <c r="B9" s="421" t="s">
        <v>109</v>
      </c>
      <c r="C9" s="390" t="s">
        <v>47</v>
      </c>
      <c r="D9" s="390" t="s">
        <v>48</v>
      </c>
      <c r="E9" s="400" t="s">
        <v>43</v>
      </c>
      <c r="F9" s="397" t="s">
        <v>44</v>
      </c>
      <c r="G9" s="400" t="s">
        <v>2</v>
      </c>
      <c r="H9" s="394" t="s">
        <v>0</v>
      </c>
      <c r="I9" s="394" t="s">
        <v>16</v>
      </c>
      <c r="J9" s="394" t="s">
        <v>18</v>
      </c>
      <c r="K9" s="397" t="s">
        <v>20</v>
      </c>
      <c r="L9" s="359" t="s">
        <v>41</v>
      </c>
      <c r="M9" s="399" t="s">
        <v>6</v>
      </c>
      <c r="N9" s="399" t="s">
        <v>7</v>
      </c>
      <c r="O9" s="430" t="s">
        <v>8</v>
      </c>
      <c r="P9" s="399" t="s">
        <v>154</v>
      </c>
      <c r="Q9" s="414" t="s">
        <v>97</v>
      </c>
      <c r="R9" s="429" t="s">
        <v>67</v>
      </c>
      <c r="S9" s="432" t="s">
        <v>121</v>
      </c>
      <c r="T9" s="433" t="s">
        <v>132</v>
      </c>
      <c r="U9" s="433" t="s">
        <v>123</v>
      </c>
      <c r="V9" s="433" t="s">
        <v>133</v>
      </c>
      <c r="W9" s="433" t="s">
        <v>134</v>
      </c>
      <c r="X9" s="433" t="s">
        <v>68</v>
      </c>
      <c r="Y9" s="433" t="s">
        <v>135</v>
      </c>
      <c r="Z9" s="433" t="s">
        <v>136</v>
      </c>
      <c r="AA9" s="433" t="s">
        <v>129</v>
      </c>
      <c r="AB9" s="436" t="s">
        <v>131</v>
      </c>
      <c r="AC9" s="341" t="s">
        <v>64</v>
      </c>
      <c r="AD9" s="437" t="s">
        <v>65</v>
      </c>
      <c r="AE9" s="437" t="s">
        <v>115</v>
      </c>
      <c r="AF9" s="438" t="s">
        <v>72</v>
      </c>
      <c r="AG9" s="435" t="s">
        <v>145</v>
      </c>
      <c r="AH9" s="1"/>
    </row>
    <row r="10" spans="2:39" s="6" customFormat="1" ht="92.25" customHeight="1" thickBot="1" x14ac:dyDescent="0.3">
      <c r="B10" s="422"/>
      <c r="C10" s="391"/>
      <c r="D10" s="391"/>
      <c r="E10" s="401"/>
      <c r="F10" s="398"/>
      <c r="G10" s="401"/>
      <c r="H10" s="393"/>
      <c r="I10" s="393"/>
      <c r="J10" s="393"/>
      <c r="K10" s="398"/>
      <c r="L10" s="342"/>
      <c r="M10" s="389"/>
      <c r="N10" s="389"/>
      <c r="O10" s="431"/>
      <c r="P10" s="389"/>
      <c r="Q10" s="411"/>
      <c r="R10" s="391"/>
      <c r="S10" s="401"/>
      <c r="T10" s="434"/>
      <c r="U10" s="434"/>
      <c r="V10" s="434"/>
      <c r="W10" s="434"/>
      <c r="X10" s="393"/>
      <c r="Y10" s="393"/>
      <c r="Z10" s="393"/>
      <c r="AA10" s="393"/>
      <c r="AB10" s="398"/>
      <c r="AC10" s="342"/>
      <c r="AD10" s="389"/>
      <c r="AE10" s="389"/>
      <c r="AF10" s="431"/>
      <c r="AG10" s="411"/>
      <c r="AJ10" s="2"/>
    </row>
    <row r="11" spans="2:39" ht="15" customHeight="1" x14ac:dyDescent="0.25">
      <c r="B11" s="55" t="s">
        <v>84</v>
      </c>
      <c r="C11" s="89"/>
      <c r="D11" s="90"/>
      <c r="E11" s="91"/>
      <c r="F11" s="92"/>
      <c r="G11" s="18"/>
      <c r="H11" s="34"/>
      <c r="I11" s="5"/>
      <c r="J11" s="18"/>
      <c r="K11" s="33"/>
      <c r="L11" s="102"/>
      <c r="M11" s="103"/>
      <c r="N11" s="103"/>
      <c r="O11" s="104"/>
      <c r="P11" s="103"/>
      <c r="Q11" s="105"/>
      <c r="R11" s="44"/>
      <c r="S11" s="35"/>
      <c r="T11" s="69"/>
      <c r="U11" s="69"/>
      <c r="V11" s="69"/>
      <c r="W11" s="69"/>
      <c r="X11" s="36"/>
      <c r="Y11" s="36"/>
      <c r="Z11" s="36"/>
      <c r="AA11" s="58"/>
      <c r="AB11" s="60"/>
      <c r="AC11" s="42"/>
      <c r="AD11" s="36"/>
      <c r="AE11" s="18"/>
      <c r="AF11" s="33"/>
      <c r="AG11" s="14"/>
      <c r="AH11"/>
      <c r="AI11"/>
      <c r="AJ11"/>
      <c r="AK11"/>
      <c r="AL11"/>
      <c r="AM11"/>
    </row>
    <row r="12" spans="2:39" x14ac:dyDescent="0.25">
      <c r="B12" s="56" t="s">
        <v>85</v>
      </c>
      <c r="C12" s="93"/>
      <c r="D12" s="94"/>
      <c r="E12" s="95"/>
      <c r="F12" s="96"/>
      <c r="G12" s="10"/>
      <c r="H12" s="9"/>
      <c r="I12" s="3"/>
      <c r="J12" s="10"/>
      <c r="K12" s="16"/>
      <c r="L12" s="106"/>
      <c r="M12" s="107"/>
      <c r="N12" s="107"/>
      <c r="O12" s="108"/>
      <c r="P12" s="107"/>
      <c r="Q12" s="109"/>
      <c r="R12" s="43"/>
      <c r="S12" s="17"/>
      <c r="T12" s="70"/>
      <c r="U12" s="70"/>
      <c r="V12" s="70"/>
      <c r="W12" s="70"/>
      <c r="X12" s="4"/>
      <c r="Y12" s="4"/>
      <c r="Z12" s="4"/>
      <c r="AA12" s="59"/>
      <c r="AB12" s="15"/>
      <c r="AC12" s="40"/>
      <c r="AD12" s="4"/>
      <c r="AE12" s="10"/>
      <c r="AF12" s="16"/>
      <c r="AG12" s="13"/>
      <c r="AH12"/>
      <c r="AI12"/>
      <c r="AJ12"/>
      <c r="AK12"/>
      <c r="AL12"/>
      <c r="AM12"/>
    </row>
    <row r="13" spans="2:39" x14ac:dyDescent="0.25">
      <c r="B13" s="56" t="s">
        <v>86</v>
      </c>
      <c r="C13" s="93"/>
      <c r="D13" s="94"/>
      <c r="E13" s="95"/>
      <c r="F13" s="96"/>
      <c r="G13" s="10"/>
      <c r="H13" s="9"/>
      <c r="I13" s="3"/>
      <c r="J13" s="10"/>
      <c r="K13" s="16"/>
      <c r="L13" s="106"/>
      <c r="M13" s="107"/>
      <c r="N13" s="107"/>
      <c r="O13" s="108"/>
      <c r="P13" s="107"/>
      <c r="Q13" s="109"/>
      <c r="R13" s="43"/>
      <c r="S13" s="17"/>
      <c r="T13" s="70"/>
      <c r="U13" s="70"/>
      <c r="V13" s="70"/>
      <c r="W13" s="70"/>
      <c r="X13" s="4"/>
      <c r="Y13" s="4"/>
      <c r="Z13" s="4"/>
      <c r="AA13" s="59"/>
      <c r="AB13" s="15"/>
      <c r="AC13" s="40"/>
      <c r="AD13" s="4"/>
      <c r="AE13" s="10"/>
      <c r="AF13" s="16"/>
      <c r="AG13" s="13"/>
      <c r="AH13"/>
      <c r="AI13"/>
      <c r="AJ13"/>
      <c r="AK13"/>
      <c r="AL13"/>
      <c r="AM13"/>
    </row>
    <row r="14" spans="2:39" x14ac:dyDescent="0.25">
      <c r="B14" s="56" t="s">
        <v>87</v>
      </c>
      <c r="C14" s="93"/>
      <c r="D14" s="94"/>
      <c r="E14" s="97"/>
      <c r="F14" s="96"/>
      <c r="G14" s="10"/>
      <c r="H14" s="9"/>
      <c r="I14" s="3"/>
      <c r="J14" s="10"/>
      <c r="K14" s="16"/>
      <c r="L14" s="106"/>
      <c r="M14" s="107"/>
      <c r="N14" s="107"/>
      <c r="O14" s="108"/>
      <c r="P14" s="107"/>
      <c r="Q14" s="109"/>
      <c r="R14" s="43"/>
      <c r="S14" s="17"/>
      <c r="T14" s="70"/>
      <c r="U14" s="70"/>
      <c r="V14" s="70"/>
      <c r="W14" s="70"/>
      <c r="X14" s="4"/>
      <c r="Y14" s="4"/>
      <c r="Z14" s="4"/>
      <c r="AA14" s="59"/>
      <c r="AB14" s="15"/>
      <c r="AC14" s="40"/>
      <c r="AD14" s="4"/>
      <c r="AE14" s="10"/>
      <c r="AF14" s="16"/>
      <c r="AG14" s="13"/>
      <c r="AH14"/>
      <c r="AI14"/>
      <c r="AJ14"/>
      <c r="AK14"/>
      <c r="AL14"/>
      <c r="AM14"/>
    </row>
    <row r="15" spans="2:39" x14ac:dyDescent="0.25">
      <c r="B15" s="56" t="s">
        <v>88</v>
      </c>
      <c r="C15" s="93"/>
      <c r="D15" s="94"/>
      <c r="E15" s="97"/>
      <c r="F15" s="96"/>
      <c r="G15" s="10"/>
      <c r="H15" s="9"/>
      <c r="I15" s="3"/>
      <c r="J15" s="10"/>
      <c r="K15" s="16"/>
      <c r="L15" s="106"/>
      <c r="M15" s="107"/>
      <c r="N15" s="107"/>
      <c r="O15" s="108"/>
      <c r="P15" s="107"/>
      <c r="Q15" s="109"/>
      <c r="R15" s="43"/>
      <c r="S15" s="17"/>
      <c r="T15" s="70"/>
      <c r="U15" s="70"/>
      <c r="V15" s="70"/>
      <c r="W15" s="70"/>
      <c r="X15" s="4"/>
      <c r="Y15" s="4"/>
      <c r="Z15" s="4"/>
      <c r="AA15" s="59"/>
      <c r="AB15" s="15"/>
      <c r="AC15" s="40"/>
      <c r="AD15" s="4"/>
      <c r="AE15" s="10"/>
      <c r="AF15" s="16"/>
      <c r="AG15" s="13"/>
      <c r="AH15"/>
      <c r="AI15"/>
      <c r="AJ15"/>
      <c r="AK15"/>
      <c r="AL15"/>
      <c r="AM15"/>
    </row>
    <row r="16" spans="2:39" x14ac:dyDescent="0.25">
      <c r="B16" s="56" t="s">
        <v>89</v>
      </c>
      <c r="C16" s="93"/>
      <c r="D16" s="94"/>
      <c r="E16" s="95"/>
      <c r="F16" s="96"/>
      <c r="G16" s="10"/>
      <c r="H16" s="9"/>
      <c r="I16" s="3"/>
      <c r="J16" s="10"/>
      <c r="K16" s="16"/>
      <c r="L16" s="106"/>
      <c r="M16" s="107"/>
      <c r="N16" s="107"/>
      <c r="O16" s="108"/>
      <c r="P16" s="107"/>
      <c r="Q16" s="109"/>
      <c r="R16" s="43"/>
      <c r="S16" s="17"/>
      <c r="T16" s="70"/>
      <c r="U16" s="70"/>
      <c r="V16" s="70"/>
      <c r="W16" s="70"/>
      <c r="X16" s="4"/>
      <c r="Y16" s="4"/>
      <c r="Z16" s="4"/>
      <c r="AA16" s="59"/>
      <c r="AB16" s="15"/>
      <c r="AC16" s="40"/>
      <c r="AD16" s="4"/>
      <c r="AE16" s="10"/>
      <c r="AF16" s="16"/>
      <c r="AG16" s="13"/>
      <c r="AH16"/>
      <c r="AI16"/>
      <c r="AJ16"/>
      <c r="AK16"/>
      <c r="AL16"/>
      <c r="AM16"/>
    </row>
    <row r="17" spans="2:40" x14ac:dyDescent="0.25">
      <c r="B17" s="56" t="s">
        <v>90</v>
      </c>
      <c r="C17" s="93"/>
      <c r="D17" s="94"/>
      <c r="E17" s="95"/>
      <c r="F17" s="96"/>
      <c r="G17" s="10"/>
      <c r="H17" s="9"/>
      <c r="I17" s="3"/>
      <c r="J17" s="10"/>
      <c r="K17" s="16"/>
      <c r="L17" s="106"/>
      <c r="M17" s="107"/>
      <c r="N17" s="107"/>
      <c r="O17" s="108"/>
      <c r="P17" s="107"/>
      <c r="Q17" s="109"/>
      <c r="R17" s="43"/>
      <c r="S17" s="17"/>
      <c r="T17" s="70"/>
      <c r="U17" s="70"/>
      <c r="V17" s="70"/>
      <c r="W17" s="70"/>
      <c r="X17" s="4"/>
      <c r="Y17" s="4"/>
      <c r="Z17" s="4"/>
      <c r="AA17" s="59"/>
      <c r="AB17" s="15"/>
      <c r="AC17" s="40"/>
      <c r="AD17" s="4"/>
      <c r="AE17" s="10"/>
      <c r="AF17" s="16"/>
      <c r="AG17" s="13"/>
      <c r="AH17"/>
      <c r="AI17"/>
      <c r="AJ17"/>
      <c r="AK17"/>
      <c r="AL17"/>
      <c r="AM17"/>
    </row>
    <row r="18" spans="2:40" x14ac:dyDescent="0.25">
      <c r="B18" s="56" t="s">
        <v>91</v>
      </c>
      <c r="C18" s="93"/>
      <c r="D18" s="94"/>
      <c r="E18" s="95"/>
      <c r="F18" s="96"/>
      <c r="G18" s="10"/>
      <c r="H18" s="9"/>
      <c r="I18" s="3"/>
      <c r="J18" s="10"/>
      <c r="K18" s="16"/>
      <c r="L18" s="106"/>
      <c r="M18" s="107"/>
      <c r="N18" s="107"/>
      <c r="O18" s="108"/>
      <c r="P18" s="107"/>
      <c r="Q18" s="109"/>
      <c r="R18" s="43"/>
      <c r="S18" s="17"/>
      <c r="T18" s="70"/>
      <c r="U18" s="70"/>
      <c r="V18" s="70"/>
      <c r="W18" s="70"/>
      <c r="X18" s="4"/>
      <c r="Y18" s="4"/>
      <c r="Z18" s="4"/>
      <c r="AA18" s="59"/>
      <c r="AB18" s="15"/>
      <c r="AC18" s="40"/>
      <c r="AD18" s="4"/>
      <c r="AE18" s="10"/>
      <c r="AF18" s="16"/>
      <c r="AG18" s="13"/>
      <c r="AH18"/>
      <c r="AI18"/>
      <c r="AJ18"/>
      <c r="AK18"/>
      <c r="AL18"/>
      <c r="AM18"/>
    </row>
    <row r="19" spans="2:40" x14ac:dyDescent="0.25">
      <c r="B19" s="56" t="s">
        <v>92</v>
      </c>
      <c r="C19" s="93"/>
      <c r="D19" s="94"/>
      <c r="E19" s="97"/>
      <c r="F19" s="96"/>
      <c r="G19" s="10"/>
      <c r="H19" s="9"/>
      <c r="I19" s="3"/>
      <c r="J19" s="10"/>
      <c r="K19" s="16"/>
      <c r="L19" s="106"/>
      <c r="M19" s="107"/>
      <c r="N19" s="107"/>
      <c r="O19" s="108"/>
      <c r="P19" s="107"/>
      <c r="Q19" s="109"/>
      <c r="R19" s="43"/>
      <c r="S19" s="17"/>
      <c r="T19" s="70"/>
      <c r="U19" s="70"/>
      <c r="V19" s="70"/>
      <c r="W19" s="70"/>
      <c r="X19" s="4"/>
      <c r="Y19" s="4"/>
      <c r="Z19" s="4"/>
      <c r="AA19" s="59"/>
      <c r="AB19" s="15"/>
      <c r="AC19" s="40"/>
      <c r="AD19" s="4"/>
      <c r="AE19" s="10"/>
      <c r="AF19" s="16"/>
      <c r="AG19" s="13"/>
      <c r="AH19"/>
      <c r="AI19"/>
      <c r="AJ19"/>
      <c r="AK19"/>
      <c r="AL19"/>
      <c r="AM19"/>
    </row>
    <row r="20" spans="2:40" ht="15.75" thickBot="1" x14ac:dyDescent="0.3">
      <c r="B20" s="56" t="s">
        <v>93</v>
      </c>
      <c r="C20" s="113"/>
      <c r="D20" s="114"/>
      <c r="E20" s="123"/>
      <c r="F20" s="124"/>
      <c r="G20" s="115"/>
      <c r="H20" s="116"/>
      <c r="I20" s="117"/>
      <c r="J20" s="115"/>
      <c r="K20" s="118"/>
      <c r="L20" s="106"/>
      <c r="M20" s="107"/>
      <c r="N20" s="107"/>
      <c r="O20" s="108"/>
      <c r="P20" s="107"/>
      <c r="Q20" s="109"/>
      <c r="R20" s="119"/>
      <c r="S20" s="17"/>
      <c r="T20" s="70"/>
      <c r="U20" s="70"/>
      <c r="V20" s="70"/>
      <c r="W20" s="70"/>
      <c r="X20" s="4"/>
      <c r="Y20" s="4"/>
      <c r="Z20" s="4"/>
      <c r="AA20" s="59"/>
      <c r="AB20" s="15"/>
      <c r="AC20" s="40"/>
      <c r="AD20" s="4"/>
      <c r="AE20" s="10"/>
      <c r="AF20" s="16"/>
      <c r="AG20" s="80"/>
      <c r="AH20"/>
      <c r="AI20"/>
      <c r="AJ20"/>
      <c r="AK20"/>
      <c r="AL20"/>
      <c r="AM20"/>
    </row>
    <row r="21" spans="2:40" ht="15.75" thickBot="1" x14ac:dyDescent="0.3">
      <c r="B21" s="62" t="s">
        <v>113</v>
      </c>
      <c r="C21" s="131"/>
      <c r="D21" s="126"/>
      <c r="E21" s="127"/>
      <c r="F21" s="128"/>
      <c r="G21" s="122"/>
      <c r="H21" s="20"/>
      <c r="I21" s="19"/>
      <c r="J21" s="76"/>
      <c r="K21" s="21"/>
      <c r="L21" s="110"/>
      <c r="M21" s="111"/>
      <c r="N21" s="111"/>
      <c r="O21" s="111"/>
      <c r="P21" s="111"/>
      <c r="Q21" s="129"/>
      <c r="R21" s="121"/>
      <c r="S21" s="66"/>
      <c r="T21" s="67"/>
      <c r="U21" s="67"/>
      <c r="V21" s="67"/>
      <c r="W21" s="67"/>
      <c r="X21" s="67"/>
      <c r="Y21" s="67"/>
      <c r="Z21" s="67"/>
      <c r="AA21" s="67"/>
      <c r="AB21" s="81"/>
      <c r="AC21" s="72"/>
      <c r="AD21" s="67"/>
      <c r="AE21" s="67"/>
      <c r="AF21" s="67"/>
      <c r="AG21" s="130"/>
      <c r="AH21"/>
      <c r="AI21"/>
      <c r="AJ21"/>
      <c r="AN21" s="2"/>
    </row>
    <row r="22" spans="2:40" ht="15.75" thickBot="1" x14ac:dyDescent="0.3">
      <c r="B22" s="62" t="s">
        <v>114</v>
      </c>
      <c r="C22" s="98"/>
      <c r="D22" s="99"/>
      <c r="E22" s="100"/>
      <c r="F22" s="101"/>
      <c r="G22" s="63"/>
      <c r="H22" s="20"/>
      <c r="I22" s="64"/>
      <c r="J22" s="65"/>
      <c r="K22" s="22"/>
      <c r="L22" s="110"/>
      <c r="M22" s="111"/>
      <c r="N22" s="111"/>
      <c r="O22" s="111"/>
      <c r="P22" s="111"/>
      <c r="Q22" s="129"/>
      <c r="R22" s="121"/>
      <c r="S22" s="66"/>
      <c r="T22" s="67"/>
      <c r="U22" s="67"/>
      <c r="V22" s="67"/>
      <c r="W22" s="67"/>
      <c r="X22" s="67"/>
      <c r="Y22" s="67"/>
      <c r="Z22" s="67"/>
      <c r="AA22" s="67"/>
      <c r="AB22" s="81"/>
      <c r="AC22" s="72"/>
      <c r="AD22" s="67"/>
      <c r="AE22" s="67"/>
      <c r="AF22" s="67"/>
      <c r="AG22" s="130"/>
      <c r="AH22"/>
      <c r="AI22"/>
      <c r="AJ22"/>
      <c r="AN22" s="2"/>
    </row>
    <row r="23" spans="2:40" s="48" customFormat="1" ht="60.75" thickBot="1" x14ac:dyDescent="0.3">
      <c r="B23" s="27" t="s">
        <v>9</v>
      </c>
      <c r="C23" s="28" t="s">
        <v>11</v>
      </c>
      <c r="D23" s="29" t="s">
        <v>10</v>
      </c>
      <c r="E23" s="30" t="s">
        <v>13</v>
      </c>
      <c r="F23" s="31" t="s">
        <v>12</v>
      </c>
      <c r="G23" s="32" t="s">
        <v>14</v>
      </c>
      <c r="H23" s="24" t="s">
        <v>15</v>
      </c>
      <c r="I23" s="24" t="s">
        <v>17</v>
      </c>
      <c r="J23" s="24" t="s">
        <v>146</v>
      </c>
      <c r="K23" s="25" t="s">
        <v>49</v>
      </c>
      <c r="L23" s="77"/>
      <c r="M23" s="78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</row>
    <row r="24" spans="2:40" s="48" customFormat="1" x14ac:dyDescent="0.25">
      <c r="B24" s="50"/>
      <c r="C24" s="51"/>
      <c r="D24" s="52"/>
      <c r="E24" s="52"/>
      <c r="F24" s="52"/>
      <c r="G24" s="52"/>
      <c r="H24" s="52"/>
      <c r="I24" s="52"/>
      <c r="J24" s="52"/>
      <c r="K24" s="52"/>
    </row>
  </sheetData>
  <mergeCells count="45"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  <mergeCell ref="E9:E10"/>
    <mergeCell ref="F9:F10"/>
    <mergeCell ref="H9:H10"/>
    <mergeCell ref="I9:I10"/>
    <mergeCell ref="J9:J10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AC7:AG7"/>
    <mergeCell ref="E7:F8"/>
    <mergeCell ref="G7:J7"/>
    <mergeCell ref="B7:B8"/>
    <mergeCell ref="C7:C8"/>
    <mergeCell ref="D7:D8"/>
    <mergeCell ref="S7:AB7"/>
    <mergeCell ref="R7:R8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E12"/>
  <sheetViews>
    <sheetView workbookViewId="0">
      <selection activeCell="A12" sqref="A12"/>
    </sheetView>
  </sheetViews>
  <sheetFormatPr defaultColWidth="9.28515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28515625" customWidth="1"/>
  </cols>
  <sheetData>
    <row r="1" spans="1:5" x14ac:dyDescent="0.25">
      <c r="A1" t="s">
        <v>157</v>
      </c>
      <c r="C1" t="s">
        <v>158</v>
      </c>
      <c r="E1" t="s">
        <v>46</v>
      </c>
    </row>
    <row r="2" spans="1:5" x14ac:dyDescent="0.25">
      <c r="A2" s="82" t="s">
        <v>159</v>
      </c>
      <c r="C2" s="83">
        <f ca="1">EOMONTH(TODAY(), 0)</f>
        <v>45077</v>
      </c>
      <c r="D2" s="84"/>
      <c r="E2" t="s">
        <v>706</v>
      </c>
    </row>
    <row r="3" spans="1:5" x14ac:dyDescent="0.25">
      <c r="A3" s="82" t="s">
        <v>160</v>
      </c>
      <c r="C3" s="83">
        <f ca="1">EOMONTH(TODAY(), -1)</f>
        <v>45046</v>
      </c>
      <c r="E3" t="s">
        <v>707</v>
      </c>
    </row>
    <row r="4" spans="1:5" x14ac:dyDescent="0.25">
      <c r="A4" s="82" t="s">
        <v>161</v>
      </c>
      <c r="C4" s="83">
        <f ca="1">EOMONTH(TODAY(), -2)</f>
        <v>45016</v>
      </c>
      <c r="E4" t="s">
        <v>708</v>
      </c>
    </row>
    <row r="5" spans="1:5" x14ac:dyDescent="0.25">
      <c r="A5" s="82" t="s">
        <v>162</v>
      </c>
      <c r="C5" s="83">
        <f ca="1">EOMONTH(TODAY(), -3)</f>
        <v>44985</v>
      </c>
      <c r="E5" t="s">
        <v>709</v>
      </c>
    </row>
    <row r="6" spans="1:5" x14ac:dyDescent="0.25">
      <c r="A6" s="82" t="s">
        <v>163</v>
      </c>
      <c r="C6" s="83">
        <f ca="1">EOMONTH(TODAY(), -4)</f>
        <v>44957</v>
      </c>
      <c r="E6" t="s">
        <v>710</v>
      </c>
    </row>
    <row r="7" spans="1:5" x14ac:dyDescent="0.25">
      <c r="A7" s="82" t="s">
        <v>164</v>
      </c>
      <c r="C7" s="83">
        <f ca="1">EOMONTH(TODAY(), -5)</f>
        <v>44926</v>
      </c>
      <c r="E7" t="s">
        <v>711</v>
      </c>
    </row>
    <row r="8" spans="1:5" x14ac:dyDescent="0.25">
      <c r="A8" s="82" t="s">
        <v>165</v>
      </c>
      <c r="C8" s="83">
        <f ca="1">EOMONTH(TODAY(), -6)</f>
        <v>44895</v>
      </c>
    </row>
    <row r="9" spans="1:5" x14ac:dyDescent="0.25">
      <c r="A9" s="82" t="s">
        <v>166</v>
      </c>
    </row>
    <row r="10" spans="1:5" x14ac:dyDescent="0.25">
      <c r="A10" s="82" t="s">
        <v>167</v>
      </c>
    </row>
    <row r="11" spans="1:5" x14ac:dyDescent="0.25">
      <c r="A11" s="82" t="s">
        <v>168</v>
      </c>
    </row>
    <row r="12" spans="1:5" x14ac:dyDescent="0.25">
      <c r="A12" s="82" t="s">
        <v>1298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26"/>
  <sheetViews>
    <sheetView workbookViewId="0">
      <selection activeCell="D21" sqref="D21"/>
    </sheetView>
  </sheetViews>
  <sheetFormatPr defaultRowHeight="15" x14ac:dyDescent="0.25"/>
  <cols>
    <col min="3" max="3" width="18.7109375" customWidth="1"/>
    <col min="4" max="5" width="14.7109375" customWidth="1"/>
    <col min="6" max="6" width="14.28515625" customWidth="1"/>
    <col min="7" max="8" width="14.7109375" customWidth="1"/>
    <col min="9" max="9" width="14.28515625" customWidth="1"/>
    <col min="10" max="11" width="14.7109375" customWidth="1"/>
    <col min="12" max="12" width="14.28515625" customWidth="1"/>
    <col min="13" max="14" width="13.7109375" customWidth="1"/>
    <col min="15" max="15" width="13.28515625" customWidth="1"/>
    <col min="16" max="17" width="16.42578125" customWidth="1"/>
    <col min="18" max="18" width="15.7109375" customWidth="1"/>
    <col min="19" max="20" width="16.42578125" customWidth="1"/>
    <col min="21" max="21" width="15.7109375" customWidth="1"/>
    <col min="22" max="23" width="16.42578125" customWidth="1"/>
    <col min="24" max="24" width="15.7109375" customWidth="1"/>
    <col min="25" max="26" width="15.42578125" customWidth="1"/>
    <col min="27" max="27" width="14.7109375" customWidth="1"/>
    <col min="28" max="28" width="11.28515625" customWidth="1"/>
    <col min="29" max="29" width="12.7109375" customWidth="1"/>
    <col min="30" max="30" width="11.28515625" customWidth="1"/>
    <col min="31" max="31" width="12.7109375" customWidth="1"/>
    <col min="32" max="32" width="11.28515625" customWidth="1"/>
    <col min="33" max="33" width="12.7109375" customWidth="1"/>
    <col min="34" max="34" width="11.28515625" customWidth="1"/>
    <col min="35" max="35" width="12.7109375" customWidth="1"/>
    <col min="36" max="36" width="11.28515625" customWidth="1"/>
    <col min="37" max="37" width="12.7109375" customWidth="1"/>
    <col min="38" max="38" width="11.28515625" customWidth="1"/>
    <col min="39" max="39" width="12.7109375" customWidth="1"/>
    <col min="40" max="40" width="11.28515625" customWidth="1"/>
    <col min="41" max="41" width="12.7109375" customWidth="1"/>
    <col min="42" max="42" width="11.28515625" customWidth="1"/>
    <col min="43" max="43" width="12.7109375" customWidth="1"/>
    <col min="44" max="44" width="11.28515625" customWidth="1"/>
    <col min="45" max="45" width="12.7109375" customWidth="1"/>
    <col min="46" max="46" width="12.28515625" customWidth="1"/>
    <col min="47" max="47" width="13.7109375" customWidth="1"/>
    <col min="48" max="48" width="14" customWidth="1"/>
    <col min="49" max="50" width="15" customWidth="1"/>
    <col min="51" max="51" width="11.28515625" customWidth="1"/>
    <col min="52" max="52" width="11.42578125" customWidth="1"/>
    <col min="55" max="55" width="10.42578125" customWidth="1"/>
    <col min="56" max="56" width="9.28515625" customWidth="1"/>
    <col min="58" max="58" width="9.5703125" customWidth="1"/>
    <col min="59" max="59" width="11.5703125" customWidth="1"/>
    <col min="60" max="60" width="14" customWidth="1"/>
    <col min="61" max="61" width="11.42578125" customWidth="1"/>
    <col min="62" max="62" width="11" customWidth="1"/>
    <col min="63" max="63" width="9.5703125" customWidth="1"/>
    <col min="64" max="64" width="12.7109375" customWidth="1"/>
    <col min="65" max="65" width="10.5703125" customWidth="1"/>
    <col min="66" max="66" width="9.7109375" customWidth="1"/>
    <col min="67" max="67" width="12.28515625" customWidth="1"/>
    <col min="68" max="68" width="9.71093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7109375" customWidth="1"/>
    <col min="85" max="85" width="10.5703125" customWidth="1"/>
    <col min="86" max="86" width="9.7109375" customWidth="1"/>
    <col min="87" max="87" width="12.28515625" customWidth="1"/>
    <col min="88" max="88" width="9.71093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7109375" customWidth="1"/>
    <col min="105" max="105" width="10.5703125" customWidth="1"/>
    <col min="106" max="106" width="9.7109375" customWidth="1"/>
    <col min="107" max="107" width="12.28515625" customWidth="1"/>
    <col min="108" max="108" width="9.71093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7109375" customWidth="1"/>
    <col min="125" max="125" width="10.5703125" customWidth="1"/>
    <col min="126" max="126" width="9.7109375" customWidth="1"/>
    <col min="127" max="127" width="12.28515625" customWidth="1"/>
    <col min="128" max="128" width="9.71093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7109375" customWidth="1"/>
    <col min="145" max="145" width="10.5703125" customWidth="1"/>
    <col min="146" max="146" width="9.7109375" customWidth="1"/>
    <col min="147" max="147" width="12.28515625" customWidth="1"/>
    <col min="148" max="148" width="9.71093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695</v>
      </c>
      <c r="B1" t="s">
        <v>693</v>
      </c>
      <c r="C1" t="s">
        <v>694</v>
      </c>
      <c r="D1" t="s">
        <v>669</v>
      </c>
      <c r="E1" t="s">
        <v>670</v>
      </c>
      <c r="F1" t="s">
        <v>671</v>
      </c>
      <c r="G1" t="s">
        <v>672</v>
      </c>
      <c r="H1" t="s">
        <v>673</v>
      </c>
      <c r="I1" t="s">
        <v>674</v>
      </c>
      <c r="J1" t="s">
        <v>675</v>
      </c>
      <c r="K1" t="s">
        <v>676</v>
      </c>
      <c r="L1" t="s">
        <v>677</v>
      </c>
      <c r="M1" t="s">
        <v>678</v>
      </c>
      <c r="N1" t="s">
        <v>679</v>
      </c>
      <c r="O1" t="s">
        <v>680</v>
      </c>
      <c r="P1" t="s">
        <v>681</v>
      </c>
      <c r="Q1" t="s">
        <v>682</v>
      </c>
      <c r="R1" t="s">
        <v>683</v>
      </c>
      <c r="S1" t="s">
        <v>684</v>
      </c>
      <c r="T1" t="s">
        <v>685</v>
      </c>
      <c r="U1" t="s">
        <v>686</v>
      </c>
      <c r="V1" t="s">
        <v>687</v>
      </c>
      <c r="W1" t="s">
        <v>688</v>
      </c>
      <c r="X1" t="s">
        <v>689</v>
      </c>
      <c r="Y1" t="s">
        <v>690</v>
      </c>
      <c r="Z1" t="s">
        <v>691</v>
      </c>
      <c r="AA1" t="s">
        <v>692</v>
      </c>
      <c r="AB1" t="s">
        <v>553</v>
      </c>
      <c r="AC1" t="s">
        <v>562</v>
      </c>
      <c r="AD1" t="s">
        <v>554</v>
      </c>
      <c r="AE1" t="s">
        <v>563</v>
      </c>
      <c r="AF1" t="s">
        <v>555</v>
      </c>
      <c r="AG1" t="s">
        <v>564</v>
      </c>
      <c r="AH1" t="s">
        <v>556</v>
      </c>
      <c r="AI1" t="s">
        <v>565</v>
      </c>
      <c r="AJ1" t="s">
        <v>557</v>
      </c>
      <c r="AK1" t="s">
        <v>566</v>
      </c>
      <c r="AL1" t="s">
        <v>558</v>
      </c>
      <c r="AM1" t="s">
        <v>567</v>
      </c>
      <c r="AN1" t="s">
        <v>559</v>
      </c>
      <c r="AO1" t="s">
        <v>568</v>
      </c>
      <c r="AP1" t="s">
        <v>560</v>
      </c>
      <c r="AQ1" t="s">
        <v>569</v>
      </c>
      <c r="AR1" t="s">
        <v>561</v>
      </c>
      <c r="AS1" t="s">
        <v>570</v>
      </c>
      <c r="AT1" t="s">
        <v>703</v>
      </c>
      <c r="AU1" t="s">
        <v>704</v>
      </c>
      <c r="AV1" t="s">
        <v>34</v>
      </c>
      <c r="AW1" t="s">
        <v>35</v>
      </c>
      <c r="AX1" t="s">
        <v>36</v>
      </c>
      <c r="AY1" t="s">
        <v>571</v>
      </c>
      <c r="AZ1" t="s">
        <v>572</v>
      </c>
      <c r="BA1" t="s">
        <v>577</v>
      </c>
      <c r="BB1" t="s">
        <v>582</v>
      </c>
      <c r="BC1" t="s">
        <v>587</v>
      </c>
      <c r="BD1" t="s">
        <v>592</v>
      </c>
      <c r="BE1" t="s">
        <v>597</v>
      </c>
      <c r="BF1" t="s">
        <v>602</v>
      </c>
      <c r="BG1" t="s">
        <v>743</v>
      </c>
      <c r="BH1" t="s">
        <v>607</v>
      </c>
      <c r="BI1" t="s">
        <v>612</v>
      </c>
      <c r="BJ1" t="s">
        <v>617</v>
      </c>
      <c r="BK1" t="s">
        <v>622</v>
      </c>
      <c r="BL1" t="s">
        <v>627</v>
      </c>
      <c r="BM1" t="s">
        <v>632</v>
      </c>
      <c r="BN1" t="s">
        <v>637</v>
      </c>
      <c r="BO1" t="s">
        <v>642</v>
      </c>
      <c r="BP1" t="s">
        <v>647</v>
      </c>
      <c r="BQ1" t="s">
        <v>652</v>
      </c>
      <c r="BR1" t="s">
        <v>657</v>
      </c>
      <c r="BS1" t="s">
        <v>662</v>
      </c>
      <c r="BT1" t="s">
        <v>573</v>
      </c>
      <c r="BU1" t="s">
        <v>578</v>
      </c>
      <c r="BV1" t="s">
        <v>583</v>
      </c>
      <c r="BW1" t="s">
        <v>588</v>
      </c>
      <c r="BX1" t="s">
        <v>593</v>
      </c>
      <c r="BY1" t="s">
        <v>598</v>
      </c>
      <c r="BZ1" t="s">
        <v>603</v>
      </c>
      <c r="CA1" t="s">
        <v>744</v>
      </c>
      <c r="CB1" t="s">
        <v>608</v>
      </c>
      <c r="CC1" t="s">
        <v>613</v>
      </c>
      <c r="CD1" t="s">
        <v>618</v>
      </c>
      <c r="CE1" t="s">
        <v>623</v>
      </c>
      <c r="CF1" t="s">
        <v>628</v>
      </c>
      <c r="CG1" t="s">
        <v>633</v>
      </c>
      <c r="CH1" t="s">
        <v>638</v>
      </c>
      <c r="CI1" t="s">
        <v>643</v>
      </c>
      <c r="CJ1" t="s">
        <v>648</v>
      </c>
      <c r="CK1" t="s">
        <v>653</v>
      </c>
      <c r="CL1" t="s">
        <v>658</v>
      </c>
      <c r="CM1" t="s">
        <v>663</v>
      </c>
      <c r="CN1" t="s">
        <v>574</v>
      </c>
      <c r="CO1" t="s">
        <v>579</v>
      </c>
      <c r="CP1" t="s">
        <v>584</v>
      </c>
      <c r="CQ1" t="s">
        <v>589</v>
      </c>
      <c r="CR1" t="s">
        <v>594</v>
      </c>
      <c r="CS1" t="s">
        <v>599</v>
      </c>
      <c r="CT1" t="s">
        <v>604</v>
      </c>
      <c r="CU1" t="s">
        <v>745</v>
      </c>
      <c r="CV1" t="s">
        <v>609</v>
      </c>
      <c r="CW1" t="s">
        <v>614</v>
      </c>
      <c r="CX1" t="s">
        <v>619</v>
      </c>
      <c r="CY1" t="s">
        <v>624</v>
      </c>
      <c r="CZ1" t="s">
        <v>629</v>
      </c>
      <c r="DA1" t="s">
        <v>634</v>
      </c>
      <c r="DB1" t="s">
        <v>639</v>
      </c>
      <c r="DC1" t="s">
        <v>644</v>
      </c>
      <c r="DD1" t="s">
        <v>649</v>
      </c>
      <c r="DE1" t="s">
        <v>654</v>
      </c>
      <c r="DF1" t="s">
        <v>659</v>
      </c>
      <c r="DG1" t="s">
        <v>664</v>
      </c>
      <c r="DH1" t="s">
        <v>575</v>
      </c>
      <c r="DI1" t="s">
        <v>580</v>
      </c>
      <c r="DJ1" t="s">
        <v>585</v>
      </c>
      <c r="DK1" t="s">
        <v>590</v>
      </c>
      <c r="DL1" t="s">
        <v>595</v>
      </c>
      <c r="DM1" t="s">
        <v>600</v>
      </c>
      <c r="DN1" t="s">
        <v>605</v>
      </c>
      <c r="DO1" t="s">
        <v>746</v>
      </c>
      <c r="DP1" t="s">
        <v>610</v>
      </c>
      <c r="DQ1" t="s">
        <v>615</v>
      </c>
      <c r="DR1" t="s">
        <v>620</v>
      </c>
      <c r="DS1" t="s">
        <v>625</v>
      </c>
      <c r="DT1" t="s">
        <v>630</v>
      </c>
      <c r="DU1" t="s">
        <v>635</v>
      </c>
      <c r="DV1" t="s">
        <v>640</v>
      </c>
      <c r="DW1" t="s">
        <v>645</v>
      </c>
      <c r="DX1" t="s">
        <v>650</v>
      </c>
      <c r="DY1" t="s">
        <v>655</v>
      </c>
      <c r="DZ1" t="s">
        <v>660</v>
      </c>
      <c r="EA1" t="s">
        <v>665</v>
      </c>
      <c r="EB1" t="s">
        <v>576</v>
      </c>
      <c r="EC1" t="s">
        <v>581</v>
      </c>
      <c r="ED1" t="s">
        <v>586</v>
      </c>
      <c r="EE1" t="s">
        <v>591</v>
      </c>
      <c r="EF1" t="s">
        <v>596</v>
      </c>
      <c r="EG1" t="s">
        <v>601</v>
      </c>
      <c r="EH1" t="s">
        <v>606</v>
      </c>
      <c r="EI1" t="s">
        <v>747</v>
      </c>
      <c r="EJ1" t="s">
        <v>611</v>
      </c>
      <c r="EK1" t="s">
        <v>616</v>
      </c>
      <c r="EL1" t="s">
        <v>621</v>
      </c>
      <c r="EM1" t="s">
        <v>626</v>
      </c>
      <c r="EN1" t="s">
        <v>631</v>
      </c>
      <c r="EO1" t="s">
        <v>636</v>
      </c>
      <c r="EP1" t="s">
        <v>641</v>
      </c>
      <c r="EQ1" t="s">
        <v>646</v>
      </c>
      <c r="ER1" t="s">
        <v>651</v>
      </c>
      <c r="ES1" t="s">
        <v>656</v>
      </c>
      <c r="ET1" t="s">
        <v>661</v>
      </c>
      <c r="EU1" t="s">
        <v>666</v>
      </c>
    </row>
    <row r="2" spans="1:203" x14ac:dyDescent="0.25">
      <c r="A2" t="s">
        <v>705</v>
      </c>
      <c r="B2" t="str">
        <f>'Credits, worst circuits, storms'!C3</f>
        <v>Upper Peninsula Power Co.</v>
      </c>
      <c r="C2" s="83">
        <f>'Credits, worst circuits, storms'!C4</f>
        <v>44957</v>
      </c>
      <c r="D2" t="str" cm="1">
        <f t="array" aca="1" ref="D2" ca="1">IF(ISBLANK(INDIRECT("'"&amp;D7)),"",TRIM(CLEAN(INDIRECT("'"&amp;D7))))</f>
        <v>0</v>
      </c>
      <c r="E2" t="str" cm="1">
        <f t="array" aca="1" ref="E2" ca="1">IF(ISBLANK(INDIRECT("'"&amp;E7)),"",TRIM(CLEAN(INDIRECT("'"&amp;E7))))</f>
        <v>0</v>
      </c>
      <c r="F2" t="str" cm="1">
        <f t="array" aca="1" ref="F2" ca="1">IF(ISBLANK(INDIRECT("'"&amp;F7)),"",TRIM(CLEAN(INDIRECT("'"&amp;F7))))</f>
        <v>0</v>
      </c>
      <c r="G2" t="str" cm="1">
        <f t="array" aca="1" ref="G2" ca="1">IF(ISBLANK(INDIRECT("'"&amp;G7)),"",TRIM(CLEAN(INDIRECT("'"&amp;G7))))</f>
        <v>0</v>
      </c>
      <c r="H2" t="str" cm="1">
        <f t="array" aca="1" ref="H2" ca="1">IF(ISBLANK(INDIRECT("'"&amp;H7)),"",TRIM(CLEAN(INDIRECT("'"&amp;H7))))</f>
        <v>0</v>
      </c>
      <c r="I2" t="str" cm="1">
        <f t="array" aca="1" ref="I2" ca="1">IF(ISBLANK(INDIRECT("'"&amp;I7)),"",TRIM(CLEAN(INDIRECT("'"&amp;I7))))</f>
        <v>0</v>
      </c>
      <c r="J2" t="str" cm="1">
        <f t="array" aca="1" ref="J2" ca="1">IF(ISBLANK(INDIRECT("'"&amp;J7)),"",TRIM(CLEAN(INDIRECT("'"&amp;J7))))</f>
        <v>0</v>
      </c>
      <c r="K2" t="str" cm="1">
        <f t="array" aca="1" ref="K2" ca="1">IF(ISBLANK(INDIRECT("'"&amp;K7)),"",TRIM(CLEAN(INDIRECT("'"&amp;K7))))</f>
        <v>0</v>
      </c>
      <c r="L2" t="str" cm="1">
        <f t="array" aca="1" ref="L2" ca="1">IF(ISBLANK(INDIRECT("'"&amp;L7)),"",TRIM(CLEAN(INDIRECT("'"&amp;L7))))</f>
        <v>0</v>
      </c>
      <c r="M2" t="str" cm="1">
        <f t="array" aca="1" ref="M2" ca="1">IF(ISBLANK(INDIRECT("'"&amp;M7)),"",TRIM(CLEAN(INDIRECT("'"&amp;M7))))</f>
        <v>0</v>
      </c>
      <c r="N2" t="str" cm="1">
        <f t="array" aca="1" ref="N2" ca="1">IF(ISBLANK(INDIRECT("'"&amp;N7)),"",TRIM(CLEAN(INDIRECT("'"&amp;N7))))</f>
        <v>0</v>
      </c>
      <c r="O2" t="str" cm="1">
        <f t="array" aca="1" ref="O2" ca="1">IF(ISBLANK(INDIRECT("'"&amp;O7)),"",TRIM(CLEAN(INDIRECT("'"&amp;O7))))</f>
        <v>0</v>
      </c>
      <c r="P2" t="str" cm="1">
        <f t="array" aca="1" ref="P2" ca="1">IF(ISBLANK(INDIRECT("'"&amp;P7)),"",TRIM(CLEAN(INDIRECT("'"&amp;P7))))</f>
        <v>0</v>
      </c>
      <c r="Q2" t="str" cm="1">
        <f t="array" aca="1" ref="Q2" ca="1">IF(ISBLANK(INDIRECT("'"&amp;Q7)),"",TRIM(CLEAN(INDIRECT("'"&amp;Q7))))</f>
        <v>0</v>
      </c>
      <c r="R2" t="str" cm="1">
        <f t="array" aca="1" ref="R2" ca="1">IF(ISBLANK(INDIRECT("'"&amp;R7)),"",TRIM(CLEAN(INDIRECT("'"&amp;R7))))</f>
        <v>0</v>
      </c>
      <c r="S2" t="str" cm="1">
        <f t="array" aca="1" ref="S2" ca="1">IF(ISBLANK(INDIRECT("'"&amp;S7)),"",TRIM(CLEAN(INDIRECT("'"&amp;S7))))</f>
        <v>0</v>
      </c>
      <c r="T2" t="str" cm="1">
        <f t="array" aca="1" ref="T2" ca="1">IF(ISBLANK(INDIRECT("'"&amp;T7)),"",TRIM(CLEAN(INDIRECT("'"&amp;T7))))</f>
        <v>0</v>
      </c>
      <c r="U2" t="str" cm="1">
        <f t="array" aca="1" ref="U2" ca="1">IF(ISBLANK(INDIRECT("'"&amp;U7)),"",TRIM(CLEAN(INDIRECT("'"&amp;U7))))</f>
        <v>0</v>
      </c>
      <c r="V2" t="str" cm="1">
        <f t="array" aca="1" ref="V2" ca="1">IF(ISBLANK(INDIRECT("'"&amp;V7)),"",TRIM(CLEAN(INDIRECT("'"&amp;V7))))</f>
        <v>0</v>
      </c>
      <c r="W2" t="str" cm="1">
        <f t="array" aca="1" ref="W2" ca="1">IF(ISBLANK(INDIRECT("'"&amp;W7)),"",TRIM(CLEAN(INDIRECT("'"&amp;W7))))</f>
        <v>0</v>
      </c>
      <c r="X2" t="str" cm="1">
        <f t="array" aca="1" ref="X2" ca="1">IF(ISBLANK(INDIRECT("'"&amp;X7)),"",TRIM(CLEAN(INDIRECT("'"&amp;X7))))</f>
        <v>0</v>
      </c>
      <c r="Y2" t="str" cm="1">
        <f t="array" aca="1" ref="Y2" ca="1">IF(ISBLANK(INDIRECT("'"&amp;Y7)),"",TRIM(CLEAN(INDIRECT("'"&amp;Y7))))</f>
        <v>0</v>
      </c>
      <c r="Z2" t="str" cm="1">
        <f t="array" aca="1" ref="Z2" ca="1">IF(ISBLANK(INDIRECT("'"&amp;Z7)),"",TRIM(CLEAN(INDIRECT("'"&amp;Z7))))</f>
        <v>0</v>
      </c>
      <c r="AA2" t="str" cm="1">
        <f t="array" aca="1" ref="AA2" ca="1">IF(ISBLANK(INDIRECT("'"&amp;AA7)),"",TRIM(CLEAN(INDIRECT("'"&amp;AA7))))</f>
        <v>0</v>
      </c>
      <c r="AB2" t="str" cm="1">
        <f t="array" aca="1" ref="AB2" ca="1">IF(ISBLANK(INDIRECT("'"&amp;AB7)),"",TRIM(CLEAN(INDIRECT("'"&amp;AB7))))</f>
        <v/>
      </c>
      <c r="AC2" t="str" cm="1">
        <f t="array" aca="1" ref="AC2" ca="1">IF(ISBLANK(INDIRECT("'"&amp;AC7)),"",TRIM(CLEAN(INDIRECT("'"&amp;AC7))))</f>
        <v/>
      </c>
      <c r="AD2" t="str" cm="1">
        <f t="array" aca="1" ref="AD2" ca="1">IF(ISBLANK(INDIRECT("'"&amp;AD7)),"",TRIM(CLEAN(INDIRECT("'"&amp;AD7))))</f>
        <v/>
      </c>
      <c r="AE2" t="str" cm="1">
        <f t="array" aca="1" ref="AE2" ca="1">IF(ISBLANK(INDIRECT("'"&amp;AE7)),"",TRIM(CLEAN(INDIRECT("'"&amp;AE7))))</f>
        <v/>
      </c>
      <c r="AF2" t="str" cm="1">
        <f t="array" aca="1" ref="AF2" ca="1">IF(ISBLANK(INDIRECT("'"&amp;AF7)),"",TRIM(CLEAN(INDIRECT("'"&amp;AF7))))</f>
        <v/>
      </c>
      <c r="AG2" t="str" cm="1">
        <f t="array" aca="1" ref="AG2" ca="1">IF(ISBLANK(INDIRECT("'"&amp;AG7)),"",TRIM(CLEAN(INDIRECT("'"&amp;AG7))))</f>
        <v/>
      </c>
      <c r="AH2" t="str" cm="1">
        <f t="array" aca="1" ref="AH2" ca="1">IF(ISBLANK(INDIRECT("'"&amp;AH7)),"",TRIM(CLEAN(INDIRECT("'"&amp;AH7))))</f>
        <v/>
      </c>
      <c r="AI2" t="str" cm="1">
        <f t="array" aca="1" ref="AI2" ca="1">IF(ISBLANK(INDIRECT("'"&amp;AI7)),"",TRIM(CLEAN(INDIRECT("'"&amp;AI7))))</f>
        <v/>
      </c>
      <c r="AJ2" t="str" cm="1">
        <f t="array" aca="1" ref="AJ2" ca="1">IF(ISBLANK(INDIRECT("'"&amp;AJ7)),"",TRIM(CLEAN(INDIRECT("'"&amp;AJ7))))</f>
        <v/>
      </c>
      <c r="AK2" t="str" cm="1">
        <f t="array" aca="1" ref="AK2" ca="1">IF(ISBLANK(INDIRECT("'"&amp;AK7)),"",TRIM(CLEAN(INDIRECT("'"&amp;AK7))))</f>
        <v/>
      </c>
      <c r="AL2" t="str" cm="1">
        <f t="array" aca="1" ref="AL2" ca="1">IF(ISBLANK(INDIRECT("'"&amp;AL7)),"",TRIM(CLEAN(INDIRECT("'"&amp;AL7))))</f>
        <v/>
      </c>
      <c r="AM2" t="str" cm="1">
        <f t="array" aca="1" ref="AM2" ca="1">IF(ISBLANK(INDIRECT("'"&amp;AM7)),"",TRIM(CLEAN(INDIRECT("'"&amp;AM7))))</f>
        <v/>
      </c>
      <c r="AN2" t="str" cm="1">
        <f t="array" aca="1" ref="AN2" ca="1">IF(ISBLANK(INDIRECT("'"&amp;AN7)),"",TRIM(CLEAN(INDIRECT("'"&amp;AN7))))</f>
        <v/>
      </c>
      <c r="AO2" t="str" cm="1">
        <f t="array" aca="1" ref="AO2" ca="1">IF(ISBLANK(INDIRECT("'"&amp;AO7)),"",TRIM(CLEAN(INDIRECT("'"&amp;AO7))))</f>
        <v/>
      </c>
      <c r="AP2" t="str" cm="1">
        <f t="array" aca="1" ref="AP2" ca="1">IF(ISBLANK(INDIRECT("'"&amp;AP7)),"",TRIM(CLEAN(INDIRECT("'"&amp;AP7))))</f>
        <v/>
      </c>
      <c r="AQ2" t="str" cm="1">
        <f t="array" aca="1" ref="AQ2" ca="1">IF(ISBLANK(INDIRECT("'"&amp;AQ7)),"",TRIM(CLEAN(INDIRECT("'"&amp;AQ7))))</f>
        <v/>
      </c>
      <c r="AR2" t="str" cm="1">
        <f t="array" aca="1" ref="AR2" ca="1">IF(ISBLANK(INDIRECT("'"&amp;AR7)),"",TRIM(CLEAN(INDIRECT("'"&amp;AR7))))</f>
        <v/>
      </c>
      <c r="AS2" t="str" cm="1">
        <f t="array" aca="1" ref="AS2" ca="1">IF(ISBLANK(INDIRECT("'"&amp;AS7)),"",TRIM(CLEAN(INDIRECT("'"&amp;AS7))))</f>
        <v/>
      </c>
      <c r="AT2" t="str" cm="1">
        <f t="array" aca="1" ref="AT2" ca="1">IF(ISBLANK(INDIRECT("'"&amp;AT7)),"",TRIM(CLEAN(INDIRECT("'"&amp;AT7))))</f>
        <v/>
      </c>
      <c r="AU2" t="str" cm="1">
        <f t="array" aca="1" ref="AU2" ca="1">IF(ISBLANK(INDIRECT("'"&amp;AU7)),"",TRIM(CLEAN(INDIRECT("'"&amp;AU7))))</f>
        <v/>
      </c>
      <c r="AV2" t="str" cm="1">
        <f t="array" aca="1" ref="AV2" ca="1">IF(ISBLANK(INDIRECT("'"&amp;AV7)),"",TRIM(CLEAN(INDIRECT("'"&amp;AV7))))</f>
        <v>21</v>
      </c>
      <c r="AW2" t="str" cm="1">
        <f t="array" aca="1" ref="AW2" ca="1">IF(ISBLANK(INDIRECT("'"&amp;AW7)),"",TRIM(CLEAN(INDIRECT("'"&amp;AW7))))</f>
        <v>0</v>
      </c>
      <c r="AX2" t="str" cm="1">
        <f t="array" aca="1" ref="AX2" ca="1">IF(ISBLANK(INDIRECT("'"&amp;AX7)),"",TRIM(CLEAN(INDIRECT("'"&amp;AX7))))</f>
        <v>0</v>
      </c>
      <c r="AY2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>NA</v>
      </c>
      <c r="BA2" t="str" cm="1">
        <f t="array" aca="1" ref="BA2" ca="1">IF(ISBLANK(INDIRECT("'"&amp;BA7)),"",TRIM(CLEAN(INDIRECT("'"&amp;BA7))))</f>
        <v/>
      </c>
      <c r="BB2" t="str" cm="1">
        <f t="array" aca="1" ref="BB2" ca="1">IF(ISBLANK(INDIRECT("'"&amp;BB7)),"",TRIM(CLEAN(INDIRECT("'"&amp;BB7))))</f>
        <v/>
      </c>
      <c r="BC2" t="str" cm="1">
        <f t="array" aca="1" ref="BC2" ca="1">IF(ISBLANK(INDIRECT("'"&amp;BC7)),"",TRIM(CLEAN(INDIRECT("'"&amp;BC7))))</f>
        <v/>
      </c>
      <c r="BD2" t="str" cm="1">
        <f t="array" aca="1" ref="BD2" ca="1">IF(ISBLANK(INDIRECT("'"&amp;BD7)),"",TRIM(CLEAN(INDIRECT("'"&amp;BD7))))</f>
        <v/>
      </c>
      <c r="BE2" t="str" cm="1">
        <f t="array" aca="1" ref="BE2" ca="1">IF(ISBLANK(INDIRECT("'"&amp;BE7)),"",TRIM(CLEAN(INDIRECT("'"&amp;BE7))))</f>
        <v/>
      </c>
      <c r="BF2" t="str" cm="1">
        <f t="array" aca="1" ref="BF2" ca="1">IF(ISBLANK(INDIRECT("'"&amp;BF7)),"",TRIM(CLEAN(INDIRECT("'"&amp;BF7))))</f>
        <v/>
      </c>
      <c r="BG2" t="str" cm="1">
        <f t="array" aca="1" ref="BG2" ca="1">IF(ISBLANK(INDIRECT("'"&amp;BG7)),"",TRIM(CLEAN(INDIRECT("'"&amp;BG7))))</f>
        <v/>
      </c>
      <c r="BH2" t="str" cm="1">
        <f t="array" aca="1" ref="BH2" ca="1">IF(ISBLANK(INDIRECT("'"&amp;BH7)),"",TRIM(CLEAN(INDIRECT("'"&amp;BH7))))</f>
        <v/>
      </c>
      <c r="BI2" t="str" cm="1">
        <f t="array" aca="1" ref="BI2" ca="1">IF(ISBLANK(INDIRECT("'"&amp;BI7)),"",TRIM(CLEAN(INDIRECT("'"&amp;BI7))))</f>
        <v/>
      </c>
      <c r="BJ2" t="str" cm="1">
        <f t="array" aca="1" ref="BJ2" ca="1">IF(ISBLANK(INDIRECT("'"&amp;BJ7)),"",TRIM(CLEAN(INDIRECT("'"&amp;BJ7))))</f>
        <v/>
      </c>
      <c r="BK2" t="str" cm="1">
        <f t="array" aca="1" ref="BK2" ca="1">IF(ISBLANK(INDIRECT("'"&amp;BK7)),"",TRIM(CLEAN(INDIRECT("'"&amp;BK7))))</f>
        <v/>
      </c>
      <c r="BL2" t="str" cm="1">
        <f t="array" aca="1" ref="BL2" ca="1">IF(ISBLANK(INDIRECT("'"&amp;BL7)),"",TRIM(CLEAN(INDIRECT("'"&amp;BL7))))</f>
        <v/>
      </c>
      <c r="BM2" t="str" cm="1">
        <f t="array" aca="1" ref="BM2" ca="1">IF(ISBLANK(INDIRECT("'"&amp;BM7)),"",TRIM(CLEAN(INDIRECT("'"&amp;BM7))))</f>
        <v/>
      </c>
      <c r="BN2" t="str" cm="1">
        <f t="array" aca="1" ref="BN2" ca="1">IF(ISBLANK(INDIRECT("'"&amp;BN7)),"",TRIM(CLEAN(INDIRECT("'"&amp;BN7))))</f>
        <v/>
      </c>
      <c r="BO2" t="str" cm="1">
        <f t="array" aca="1" ref="BO2" ca="1">IF(ISBLANK(INDIRECT("'"&amp;BO7)),"",TRIM(CLEAN(INDIRECT("'"&amp;BO7))))</f>
        <v/>
      </c>
      <c r="BP2" t="str" cm="1">
        <f t="array" aca="1" ref="BP2" ca="1">IF(ISBLANK(INDIRECT("'"&amp;BP7)),"",TRIM(CLEAN(INDIRECT("'"&amp;BP7))))</f>
        <v/>
      </c>
      <c r="BQ2" t="str" cm="1">
        <f t="array" aca="1" ref="BQ2" ca="1">IF(ISBLANK(INDIRECT("'"&amp;BQ7)),"",TRIM(CLEAN(INDIRECT("'"&amp;BQ7))))</f>
        <v/>
      </c>
      <c r="BR2" t="str" cm="1">
        <f t="array" aca="1" ref="BR2" ca="1">IF(ISBLANK(INDIRECT("'"&amp;BR7)),"",TRIM(CLEAN(INDIRECT("'"&amp;BR7))))</f>
        <v/>
      </c>
      <c r="BS2" t="str" cm="1">
        <f t="array" aca="1" ref="BS2" ca="1">IF(ISBLANK(INDIRECT("'"&amp;BS7)),"",TRIM(CLEAN(INDIRECT("'"&amp;BS7))))</f>
        <v/>
      </c>
      <c r="BT2" t="str" cm="1">
        <f t="array" aca="1" ref="BT2" ca="1">IF(ISBLANK(INDIRECT("'"&amp;BT7)),"",TRIM(CLEAN(INDIRECT("'"&amp;BT7))))</f>
        <v/>
      </c>
      <c r="BU2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695</v>
      </c>
      <c r="B5" t="s">
        <v>693</v>
      </c>
      <c r="C5" t="s">
        <v>694</v>
      </c>
      <c r="D5" t="s">
        <v>669</v>
      </c>
      <c r="E5" t="s">
        <v>670</v>
      </c>
      <c r="F5" t="s">
        <v>671</v>
      </c>
      <c r="G5" t="s">
        <v>672</v>
      </c>
      <c r="H5" t="s">
        <v>673</v>
      </c>
      <c r="I5" t="s">
        <v>674</v>
      </c>
      <c r="J5" t="s">
        <v>675</v>
      </c>
      <c r="K5" t="s">
        <v>676</v>
      </c>
      <c r="L5" t="s">
        <v>677</v>
      </c>
      <c r="M5" t="s">
        <v>678</v>
      </c>
      <c r="N5" t="s">
        <v>679</v>
      </c>
      <c r="O5" t="s">
        <v>680</v>
      </c>
      <c r="P5" t="s">
        <v>681</v>
      </c>
      <c r="Q5" t="s">
        <v>682</v>
      </c>
      <c r="R5" t="s">
        <v>683</v>
      </c>
      <c r="S5" t="s">
        <v>684</v>
      </c>
      <c r="T5" t="s">
        <v>685</v>
      </c>
      <c r="U5" t="s">
        <v>686</v>
      </c>
      <c r="V5" t="s">
        <v>687</v>
      </c>
      <c r="W5" t="s">
        <v>688</v>
      </c>
      <c r="X5" t="s">
        <v>689</v>
      </c>
      <c r="Y5" t="s">
        <v>690</v>
      </c>
      <c r="Z5" t="s">
        <v>691</v>
      </c>
      <c r="AA5" t="s">
        <v>692</v>
      </c>
      <c r="AB5" t="s">
        <v>553</v>
      </c>
      <c r="AC5" t="s">
        <v>562</v>
      </c>
      <c r="AD5" t="s">
        <v>554</v>
      </c>
      <c r="AE5" t="s">
        <v>563</v>
      </c>
      <c r="AF5" t="s">
        <v>555</v>
      </c>
      <c r="AG5" t="s">
        <v>564</v>
      </c>
      <c r="AH5" t="s">
        <v>556</v>
      </c>
      <c r="AI5" t="s">
        <v>565</v>
      </c>
      <c r="AJ5" t="s">
        <v>557</v>
      </c>
      <c r="AK5" t="s">
        <v>566</v>
      </c>
      <c r="AL5" t="s">
        <v>558</v>
      </c>
      <c r="AM5" t="s">
        <v>567</v>
      </c>
      <c r="AN5" t="s">
        <v>559</v>
      </c>
      <c r="AO5" t="s">
        <v>568</v>
      </c>
      <c r="AP5" t="s">
        <v>560</v>
      </c>
      <c r="AQ5" t="s">
        <v>569</v>
      </c>
      <c r="AR5" t="s">
        <v>561</v>
      </c>
      <c r="AS5" t="s">
        <v>570</v>
      </c>
      <c r="AT5" t="s">
        <v>703</v>
      </c>
      <c r="AU5" t="s">
        <v>704</v>
      </c>
      <c r="AV5" t="s">
        <v>34</v>
      </c>
      <c r="AW5" t="s">
        <v>35</v>
      </c>
      <c r="AX5" t="s">
        <v>36</v>
      </c>
      <c r="AY5" t="s">
        <v>571</v>
      </c>
      <c r="AZ5" t="s">
        <v>572</v>
      </c>
      <c r="BA5" t="s">
        <v>577</v>
      </c>
      <c r="BB5" t="s">
        <v>582</v>
      </c>
      <c r="BC5" t="s">
        <v>587</v>
      </c>
      <c r="BD5" t="s">
        <v>592</v>
      </c>
      <c r="BE5" t="s">
        <v>597</v>
      </c>
      <c r="BF5" t="s">
        <v>602</v>
      </c>
      <c r="BG5" t="s">
        <v>743</v>
      </c>
      <c r="BH5" t="s">
        <v>607</v>
      </c>
      <c r="BI5" t="s">
        <v>612</v>
      </c>
      <c r="BJ5" t="s">
        <v>617</v>
      </c>
      <c r="BK5" t="s">
        <v>622</v>
      </c>
      <c r="BL5" t="s">
        <v>627</v>
      </c>
      <c r="BM5" t="s">
        <v>632</v>
      </c>
      <c r="BN5" t="s">
        <v>637</v>
      </c>
      <c r="BO5" t="s">
        <v>642</v>
      </c>
      <c r="BP5" t="s">
        <v>647</v>
      </c>
      <c r="BQ5" t="s">
        <v>652</v>
      </c>
      <c r="BR5" t="s">
        <v>657</v>
      </c>
      <c r="BS5" t="s">
        <v>662</v>
      </c>
      <c r="BT5" t="s">
        <v>573</v>
      </c>
      <c r="BU5" t="s">
        <v>578</v>
      </c>
      <c r="BV5" t="s">
        <v>583</v>
      </c>
      <c r="BW5" t="s">
        <v>588</v>
      </c>
      <c r="BX5" t="s">
        <v>593</v>
      </c>
      <c r="BY5" t="s">
        <v>598</v>
      </c>
      <c r="BZ5" t="s">
        <v>603</v>
      </c>
      <c r="CA5" t="s">
        <v>744</v>
      </c>
      <c r="CB5" t="s">
        <v>608</v>
      </c>
      <c r="CC5" t="s">
        <v>613</v>
      </c>
      <c r="CD5" t="s">
        <v>618</v>
      </c>
      <c r="CE5" t="s">
        <v>623</v>
      </c>
      <c r="CF5" t="s">
        <v>628</v>
      </c>
      <c r="CG5" t="s">
        <v>633</v>
      </c>
      <c r="CH5" t="s">
        <v>638</v>
      </c>
      <c r="CI5" t="s">
        <v>643</v>
      </c>
      <c r="CJ5" t="s">
        <v>648</v>
      </c>
      <c r="CK5" t="s">
        <v>653</v>
      </c>
      <c r="CL5" t="s">
        <v>658</v>
      </c>
      <c r="CM5" t="s">
        <v>663</v>
      </c>
      <c r="CN5" t="s">
        <v>574</v>
      </c>
      <c r="CO5" t="s">
        <v>579</v>
      </c>
      <c r="CP5" t="s">
        <v>584</v>
      </c>
      <c r="CQ5" t="s">
        <v>589</v>
      </c>
      <c r="CR5" t="s">
        <v>594</v>
      </c>
      <c r="CS5" t="s">
        <v>599</v>
      </c>
      <c r="CT5" t="s">
        <v>604</v>
      </c>
      <c r="CU5" t="s">
        <v>745</v>
      </c>
      <c r="CV5" t="s">
        <v>609</v>
      </c>
      <c r="CW5" t="s">
        <v>614</v>
      </c>
      <c r="CX5" t="s">
        <v>619</v>
      </c>
      <c r="CY5" t="s">
        <v>624</v>
      </c>
      <c r="CZ5" t="s">
        <v>629</v>
      </c>
      <c r="DA5" t="s">
        <v>634</v>
      </c>
      <c r="DB5" t="s">
        <v>639</v>
      </c>
      <c r="DC5" t="s">
        <v>644</v>
      </c>
      <c r="DD5" t="s">
        <v>649</v>
      </c>
      <c r="DE5" t="s">
        <v>654</v>
      </c>
      <c r="DF5" t="s">
        <v>659</v>
      </c>
      <c r="DG5" t="s">
        <v>664</v>
      </c>
      <c r="DH5" t="s">
        <v>575</v>
      </c>
      <c r="DI5" t="s">
        <v>580</v>
      </c>
      <c r="DJ5" t="s">
        <v>585</v>
      </c>
      <c r="DK5" t="s">
        <v>590</v>
      </c>
      <c r="DL5" t="s">
        <v>595</v>
      </c>
      <c r="DM5" t="s">
        <v>600</v>
      </c>
      <c r="DN5" t="s">
        <v>605</v>
      </c>
      <c r="DO5" t="s">
        <v>746</v>
      </c>
      <c r="DP5" t="s">
        <v>610</v>
      </c>
      <c r="DQ5" t="s">
        <v>615</v>
      </c>
      <c r="DR5" t="s">
        <v>620</v>
      </c>
      <c r="DS5" t="s">
        <v>625</v>
      </c>
      <c r="DT5" t="s">
        <v>630</v>
      </c>
      <c r="DU5" t="s">
        <v>635</v>
      </c>
      <c r="DV5" t="s">
        <v>640</v>
      </c>
      <c r="DW5" t="s">
        <v>645</v>
      </c>
      <c r="DX5" t="s">
        <v>650</v>
      </c>
      <c r="DY5" t="s">
        <v>655</v>
      </c>
      <c r="DZ5" t="s">
        <v>660</v>
      </c>
      <c r="EA5" t="s">
        <v>665</v>
      </c>
      <c r="EB5" t="s">
        <v>576</v>
      </c>
      <c r="EC5" t="s">
        <v>581</v>
      </c>
      <c r="ED5" t="s">
        <v>586</v>
      </c>
      <c r="EE5" t="s">
        <v>591</v>
      </c>
      <c r="EF5" t="s">
        <v>596</v>
      </c>
      <c r="EG5" t="s">
        <v>601</v>
      </c>
      <c r="EH5" t="s">
        <v>606</v>
      </c>
      <c r="EI5" t="s">
        <v>747</v>
      </c>
      <c r="EJ5" t="s">
        <v>611</v>
      </c>
      <c r="EK5" t="s">
        <v>616</v>
      </c>
      <c r="EL5" t="s">
        <v>621</v>
      </c>
      <c r="EM5" t="s">
        <v>626</v>
      </c>
      <c r="EN5" t="s">
        <v>631</v>
      </c>
      <c r="EO5" t="s">
        <v>636</v>
      </c>
      <c r="EP5" t="s">
        <v>641</v>
      </c>
      <c r="EQ5" t="s">
        <v>646</v>
      </c>
      <c r="ER5" t="s">
        <v>651</v>
      </c>
      <c r="ES5" t="s">
        <v>656</v>
      </c>
      <c r="ET5" t="s">
        <v>661</v>
      </c>
      <c r="EU5" t="s">
        <v>666</v>
      </c>
    </row>
    <row r="6" spans="1:203" x14ac:dyDescent="0.25">
      <c r="A6" t="s">
        <v>696</v>
      </c>
      <c r="B6" t="str">
        <f>'Credits, worst circuits, storms'!C3</f>
        <v>Upper Peninsula Power Co.</v>
      </c>
      <c r="C6" s="84">
        <f>'Credits, worst circuits, storms'!C4</f>
        <v>44957</v>
      </c>
      <c r="D6" s="145">
        <f>'Credits, worst circuits, storms'!E8</f>
        <v>0</v>
      </c>
      <c r="E6" s="145">
        <f>'Credits, worst circuits, storms'!E9</f>
        <v>0</v>
      </c>
      <c r="F6" s="145">
        <f>'Credits, worst circuits, storms'!E10</f>
        <v>0</v>
      </c>
      <c r="G6" s="145">
        <f>'Credits, worst circuits, storms'!E11</f>
        <v>0</v>
      </c>
      <c r="H6" s="145">
        <f>'Credits, worst circuits, storms'!E12</f>
        <v>0</v>
      </c>
      <c r="I6" s="145">
        <f>'Credits, worst circuits, storms'!E13</f>
        <v>0</v>
      </c>
      <c r="J6" s="145">
        <f>'Credits, worst circuits, storms'!E14</f>
        <v>0</v>
      </c>
      <c r="K6" s="145">
        <f>'Credits, worst circuits, storms'!E15</f>
        <v>0</v>
      </c>
      <c r="L6" s="145">
        <f>'Credits, worst circuits, storms'!E16</f>
        <v>0</v>
      </c>
      <c r="M6" s="145">
        <f>'Credits, worst circuits, storms'!E17</f>
        <v>0</v>
      </c>
      <c r="N6" s="145">
        <f>'Credits, worst circuits, storms'!E18</f>
        <v>0</v>
      </c>
      <c r="O6" s="145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46">
        <f>'Credits, worst circuits, storms'!D68</f>
        <v>0</v>
      </c>
      <c r="AC6" s="146">
        <f>'Credits, worst circuits, storms'!D69</f>
        <v>0</v>
      </c>
      <c r="AD6" s="146">
        <f>'Credits, worst circuits, storms'!E68</f>
        <v>0</v>
      </c>
      <c r="AE6" s="146">
        <f>'Credits, worst circuits, storms'!E69</f>
        <v>0</v>
      </c>
      <c r="AF6" s="146">
        <f>'Credits, worst circuits, storms'!F68</f>
        <v>0</v>
      </c>
      <c r="AG6" s="146">
        <f>'Credits, worst circuits, storms'!F69</f>
        <v>0</v>
      </c>
      <c r="AH6" s="146">
        <f>'Credits, worst circuits, storms'!G68</f>
        <v>0</v>
      </c>
      <c r="AI6" s="146">
        <f>'Credits, worst circuits, storms'!G69</f>
        <v>0</v>
      </c>
      <c r="AJ6" s="146">
        <f>'Credits, worst circuits, storms'!H68</f>
        <v>0</v>
      </c>
      <c r="AK6" s="146">
        <f>'Credits, worst circuits, storms'!H69</f>
        <v>0</v>
      </c>
      <c r="AL6" s="146">
        <f>'Credits, worst circuits, storms'!I68</f>
        <v>0</v>
      </c>
      <c r="AM6" s="146">
        <f>'Credits, worst circuits, storms'!I69</f>
        <v>0</v>
      </c>
      <c r="AN6" s="146">
        <f>'Credits, worst circuits, storms'!J68</f>
        <v>0</v>
      </c>
      <c r="AO6" s="146">
        <f>'Credits, worst circuits, storms'!J69</f>
        <v>0</v>
      </c>
      <c r="AP6" s="146">
        <f>'Credits, worst circuits, storms'!K68</f>
        <v>0</v>
      </c>
      <c r="AQ6" s="146">
        <f>'Credits, worst circuits, storms'!K69</f>
        <v>0</v>
      </c>
      <c r="AR6" s="146">
        <f>'Credits, worst circuits, storms'!L68</f>
        <v>0</v>
      </c>
      <c r="AS6" s="146">
        <f>'Credits, worst circuits, storms'!L69</f>
        <v>0</v>
      </c>
      <c r="AT6" s="146">
        <f>'Credits, worst circuits, storms'!M68</f>
        <v>0</v>
      </c>
      <c r="AU6" s="146">
        <f>'Credits, worst circuits, storms'!M69</f>
        <v>0</v>
      </c>
      <c r="AV6" s="146">
        <f>'Credits, worst circuits, storms'!D71</f>
        <v>21</v>
      </c>
      <c r="AW6" s="146">
        <f>'Credits, worst circuits, storms'!D72</f>
        <v>0</v>
      </c>
      <c r="AX6" s="146">
        <f>'Credits, worst circuits, storms'!D73</f>
        <v>0</v>
      </c>
      <c r="AY6" s="146">
        <f>'Credits, worst circuits, storms'!D74</f>
        <v>0</v>
      </c>
      <c r="AZ6" t="str">
        <f>'Credits, worst circuits, storms'!C77</f>
        <v>NA</v>
      </c>
      <c r="BA6" s="84">
        <f>'Credits, worst circuits, storms'!C78</f>
        <v>0</v>
      </c>
      <c r="BB6" s="84">
        <f>'Credits, worst circuits, storms'!C79</f>
        <v>0</v>
      </c>
      <c r="BC6">
        <f>'Credits, worst circuits, storms'!C80</f>
        <v>0</v>
      </c>
      <c r="BD6" s="145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84">
        <f>'Credits, worst circuits, storms'!C84</f>
        <v>0</v>
      </c>
      <c r="BH6" s="147">
        <f>'Credits, worst circuits, storms'!C85</f>
        <v>0</v>
      </c>
      <c r="BI6" s="147">
        <f>'Credits, worst circuits, storms'!C86</f>
        <v>0</v>
      </c>
      <c r="BJ6">
        <f>'Credits, worst circuits, storms'!C87</f>
        <v>0</v>
      </c>
      <c r="BK6" s="145">
        <f>'Credits, worst circuits, storms'!C88</f>
        <v>0</v>
      </c>
      <c r="BL6" s="145">
        <f>'Credits, worst circuits, storms'!C89</f>
        <v>0</v>
      </c>
      <c r="BM6" s="145">
        <f>'Credits, worst circuits, storms'!C90</f>
        <v>0</v>
      </c>
      <c r="BN6" s="145">
        <f>'Credits, worst circuits, storms'!C91</f>
        <v>0</v>
      </c>
      <c r="BO6" s="145">
        <f>'Credits, worst circuits, storms'!C92</f>
        <v>0</v>
      </c>
      <c r="BP6" s="145">
        <f>'Credits, worst circuits, storms'!C93</f>
        <v>0</v>
      </c>
      <c r="BQ6" s="145">
        <f>'Credits, worst circuits, storms'!C94</f>
        <v>0</v>
      </c>
      <c r="BR6" s="145">
        <f>'Credits, worst circuits, storms'!C95</f>
        <v>0</v>
      </c>
      <c r="BS6" s="147">
        <f>'Credits, worst circuits, storms'!C96</f>
        <v>0</v>
      </c>
      <c r="BT6">
        <f>'Credits, worst circuits, storms'!D77</f>
        <v>0</v>
      </c>
      <c r="BU6" s="84">
        <f>'Credits, worst circuits, storms'!D78</f>
        <v>0</v>
      </c>
      <c r="BV6" s="84">
        <f>'Credits, worst circuits, storms'!D79</f>
        <v>0</v>
      </c>
      <c r="BW6">
        <f>'Credits, worst circuits, storms'!D80</f>
        <v>0</v>
      </c>
      <c r="BX6" s="145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84">
        <f>'Credits, worst circuits, storms'!D84</f>
        <v>0</v>
      </c>
      <c r="CB6" s="147">
        <f>'Credits, worst circuits, storms'!D85</f>
        <v>0</v>
      </c>
      <c r="CC6" s="147">
        <f>'Credits, worst circuits, storms'!D86</f>
        <v>0</v>
      </c>
      <c r="CD6">
        <f>'Credits, worst circuits, storms'!D87</f>
        <v>0</v>
      </c>
      <c r="CE6" s="145">
        <f>'Credits, worst circuits, storms'!D88</f>
        <v>0</v>
      </c>
      <c r="CF6" s="145">
        <f>'Credits, worst circuits, storms'!D89</f>
        <v>0</v>
      </c>
      <c r="CG6" s="145">
        <f>'Credits, worst circuits, storms'!D90</f>
        <v>0</v>
      </c>
      <c r="CH6" s="145">
        <f>'Credits, worst circuits, storms'!D91</f>
        <v>0</v>
      </c>
      <c r="CI6" s="145">
        <f>'Credits, worst circuits, storms'!D92</f>
        <v>0</v>
      </c>
      <c r="CJ6" s="145">
        <f>'Credits, worst circuits, storms'!D93</f>
        <v>0</v>
      </c>
      <c r="CK6" s="145">
        <f>'Credits, worst circuits, storms'!D94</f>
        <v>0</v>
      </c>
      <c r="CL6" s="145">
        <f>'Credits, worst circuits, storms'!D95</f>
        <v>0</v>
      </c>
      <c r="CM6" s="147">
        <f>'Credits, worst circuits, storms'!D96</f>
        <v>0</v>
      </c>
      <c r="CN6">
        <f>'Credits, worst circuits, storms'!E77</f>
        <v>0</v>
      </c>
      <c r="CO6" s="84">
        <f>'Credits, worst circuits, storms'!E78</f>
        <v>0</v>
      </c>
      <c r="CP6" s="84">
        <f>'Credits, worst circuits, storms'!E79</f>
        <v>0</v>
      </c>
      <c r="CQ6">
        <f>'Credits, worst circuits, storms'!E80</f>
        <v>0</v>
      </c>
      <c r="CR6" s="145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84">
        <f>'Credits, worst circuits, storms'!E84</f>
        <v>0</v>
      </c>
      <c r="CV6" s="147">
        <f>'Credits, worst circuits, storms'!E85</f>
        <v>0</v>
      </c>
      <c r="CW6" s="147">
        <f>'Credits, worst circuits, storms'!E86</f>
        <v>0</v>
      </c>
      <c r="CX6">
        <f>'Credits, worst circuits, storms'!E87</f>
        <v>0</v>
      </c>
      <c r="CY6" s="145">
        <f>'Credits, worst circuits, storms'!E88</f>
        <v>0</v>
      </c>
      <c r="CZ6" s="145">
        <f>'Credits, worst circuits, storms'!E89</f>
        <v>0</v>
      </c>
      <c r="DA6" s="145">
        <f>'Credits, worst circuits, storms'!E90</f>
        <v>0</v>
      </c>
      <c r="DB6" s="145">
        <f>'Credits, worst circuits, storms'!E91</f>
        <v>0</v>
      </c>
      <c r="DC6" s="145">
        <f>'Credits, worst circuits, storms'!E92</f>
        <v>0</v>
      </c>
      <c r="DD6" s="145">
        <f>'Credits, worst circuits, storms'!E93</f>
        <v>0</v>
      </c>
      <c r="DE6" s="145">
        <f>'Credits, worst circuits, storms'!E94</f>
        <v>0</v>
      </c>
      <c r="DF6" s="145">
        <f>'Credits, worst circuits, storms'!E95</f>
        <v>0</v>
      </c>
      <c r="DG6" s="147">
        <f>'Credits, worst circuits, storms'!E96</f>
        <v>0</v>
      </c>
      <c r="DH6">
        <f>'Credits, worst circuits, storms'!F77</f>
        <v>0</v>
      </c>
      <c r="DI6" s="84">
        <f>'Credits, worst circuits, storms'!F78</f>
        <v>0</v>
      </c>
      <c r="DJ6" s="84">
        <f>'Credits, worst circuits, storms'!F79</f>
        <v>0</v>
      </c>
      <c r="DK6">
        <f>'Credits, worst circuits, storms'!F80</f>
        <v>0</v>
      </c>
      <c r="DL6" s="145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84">
        <f>'Credits, worst circuits, storms'!F84</f>
        <v>0</v>
      </c>
      <c r="DP6" s="147">
        <f>'Credits, worst circuits, storms'!F85</f>
        <v>0</v>
      </c>
      <c r="DQ6" s="147">
        <f>'Credits, worst circuits, storms'!F86</f>
        <v>0</v>
      </c>
      <c r="DR6">
        <f>'Credits, worst circuits, storms'!F87</f>
        <v>0</v>
      </c>
      <c r="DS6" s="145">
        <f>'Credits, worst circuits, storms'!F88</f>
        <v>0</v>
      </c>
      <c r="DT6" s="145">
        <f>'Credits, worst circuits, storms'!F89</f>
        <v>0</v>
      </c>
      <c r="DU6" s="145">
        <f>'Credits, worst circuits, storms'!F90</f>
        <v>0</v>
      </c>
      <c r="DV6" s="145">
        <f>'Credits, worst circuits, storms'!F91</f>
        <v>0</v>
      </c>
      <c r="DW6" s="145">
        <f>'Credits, worst circuits, storms'!F92</f>
        <v>0</v>
      </c>
      <c r="DX6" s="145">
        <f>'Credits, worst circuits, storms'!F93</f>
        <v>0</v>
      </c>
      <c r="DY6" s="145">
        <f>'Credits, worst circuits, storms'!F94</f>
        <v>0</v>
      </c>
      <c r="DZ6" s="145">
        <f>'Credits, worst circuits, storms'!F95</f>
        <v>0</v>
      </c>
      <c r="EA6" s="147">
        <f>'Credits, worst circuits, storms'!F96</f>
        <v>0</v>
      </c>
      <c r="EB6">
        <f>'Credits, worst circuits, storms'!G77</f>
        <v>0</v>
      </c>
      <c r="EC6" s="84">
        <f>'Credits, worst circuits, storms'!G78</f>
        <v>0</v>
      </c>
      <c r="ED6" s="84">
        <f>'Credits, worst circuits, storms'!G79</f>
        <v>0</v>
      </c>
      <c r="EE6">
        <f>'Credits, worst circuits, storms'!G80</f>
        <v>0</v>
      </c>
      <c r="EF6" s="145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84">
        <f>'Credits, worst circuits, storms'!G84</f>
        <v>0</v>
      </c>
      <c r="EJ6" s="147">
        <f>'Credits, worst circuits, storms'!G85</f>
        <v>0</v>
      </c>
      <c r="EK6" s="147">
        <f>'Credits, worst circuits, storms'!G86</f>
        <v>0</v>
      </c>
      <c r="EL6">
        <f>'Credits, worst circuits, storms'!G87</f>
        <v>0</v>
      </c>
      <c r="EM6" s="145">
        <f>'Credits, worst circuits, storms'!G88</f>
        <v>0</v>
      </c>
      <c r="EN6" s="145">
        <f>'Credits, worst circuits, storms'!G89</f>
        <v>0</v>
      </c>
      <c r="EO6" s="145">
        <f>'Credits, worst circuits, storms'!G90</f>
        <v>0</v>
      </c>
      <c r="EP6" s="145">
        <f>'Credits, worst circuits, storms'!G91</f>
        <v>0</v>
      </c>
      <c r="EQ6" s="145">
        <f>'Credits, worst circuits, storms'!G92</f>
        <v>0</v>
      </c>
      <c r="ER6" s="145">
        <f>'Credits, worst circuits, storms'!G93</f>
        <v>0</v>
      </c>
      <c r="ES6" s="145">
        <f>'Credits, worst circuits, storms'!G94</f>
        <v>0</v>
      </c>
      <c r="ET6" s="145">
        <f>'Credits, worst circuits, storms'!G95</f>
        <v>0</v>
      </c>
      <c r="EU6" s="147">
        <f>'Credits, worst circuits, storms'!G96</f>
        <v>0</v>
      </c>
    </row>
    <row r="7" spans="1:203" x14ac:dyDescent="0.25">
      <c r="A7" t="s">
        <v>697</v>
      </c>
      <c r="B7" s="148" t="s">
        <v>748</v>
      </c>
      <c r="C7" s="148" t="s">
        <v>749</v>
      </c>
      <c r="D7" s="149" t="s">
        <v>750</v>
      </c>
      <c r="E7" s="149" t="s">
        <v>751</v>
      </c>
      <c r="F7" s="149" t="s">
        <v>752</v>
      </c>
      <c r="G7" s="149" t="s">
        <v>753</v>
      </c>
      <c r="H7" s="149" t="s">
        <v>754</v>
      </c>
      <c r="I7" s="149" t="s">
        <v>755</v>
      </c>
      <c r="J7" s="149" t="s">
        <v>756</v>
      </c>
      <c r="K7" s="149" t="s">
        <v>757</v>
      </c>
      <c r="L7" s="149" t="s">
        <v>758</v>
      </c>
      <c r="M7" s="149" t="s">
        <v>759</v>
      </c>
      <c r="N7" s="149" t="s">
        <v>760</v>
      </c>
      <c r="O7" s="149" t="s">
        <v>761</v>
      </c>
      <c r="P7" s="148" t="s">
        <v>762</v>
      </c>
      <c r="Q7" s="148" t="s">
        <v>763</v>
      </c>
      <c r="R7" s="148" t="s">
        <v>764</v>
      </c>
      <c r="S7" s="148" t="s">
        <v>765</v>
      </c>
      <c r="T7" s="148" t="s">
        <v>766</v>
      </c>
      <c r="U7" s="148" t="s">
        <v>767</v>
      </c>
      <c r="V7" s="148" t="s">
        <v>768</v>
      </c>
      <c r="W7" s="148" t="s">
        <v>769</v>
      </c>
      <c r="X7" s="148" t="s">
        <v>770</v>
      </c>
      <c r="Y7" s="148" t="s">
        <v>771</v>
      </c>
      <c r="Z7" s="148" t="s">
        <v>772</v>
      </c>
      <c r="AA7" s="148" t="s">
        <v>773</v>
      </c>
      <c r="AB7" s="150" t="s">
        <v>1174</v>
      </c>
      <c r="AC7" s="150" t="s">
        <v>1175</v>
      </c>
      <c r="AD7" s="150" t="s">
        <v>1176</v>
      </c>
      <c r="AE7" s="150" t="s">
        <v>1177</v>
      </c>
      <c r="AF7" s="150" t="s">
        <v>1178</v>
      </c>
      <c r="AG7" s="150" t="s">
        <v>1179</v>
      </c>
      <c r="AH7" s="150" t="s">
        <v>1180</v>
      </c>
      <c r="AI7" s="150" t="s">
        <v>1181</v>
      </c>
      <c r="AJ7" s="150" t="s">
        <v>1182</v>
      </c>
      <c r="AK7" s="150" t="s">
        <v>1183</v>
      </c>
      <c r="AL7" s="150" t="s">
        <v>1184</v>
      </c>
      <c r="AM7" s="150" t="s">
        <v>1185</v>
      </c>
      <c r="AN7" s="150" t="s">
        <v>1186</v>
      </c>
      <c r="AO7" s="150" t="s">
        <v>1187</v>
      </c>
      <c r="AP7" s="150" t="s">
        <v>1188</v>
      </c>
      <c r="AQ7" s="150" t="s">
        <v>1189</v>
      </c>
      <c r="AR7" s="150" t="s">
        <v>1190</v>
      </c>
      <c r="AS7" s="150" t="s">
        <v>1191</v>
      </c>
      <c r="AT7" s="150" t="s">
        <v>1192</v>
      </c>
      <c r="AU7" s="150" t="s">
        <v>1193</v>
      </c>
      <c r="AV7" s="150" t="s">
        <v>1194</v>
      </c>
      <c r="AW7" s="150" t="s">
        <v>1195</v>
      </c>
      <c r="AX7" s="150" t="s">
        <v>1196</v>
      </c>
      <c r="AY7" s="150" t="s">
        <v>1197</v>
      </c>
      <c r="AZ7" s="148" t="s">
        <v>1198</v>
      </c>
      <c r="BA7" s="151" t="s">
        <v>1199</v>
      </c>
      <c r="BB7" s="151" t="s">
        <v>1200</v>
      </c>
      <c r="BC7" s="148" t="s">
        <v>1201</v>
      </c>
      <c r="BD7" s="149" t="s">
        <v>1202</v>
      </c>
      <c r="BE7" s="148" t="s">
        <v>1203</v>
      </c>
      <c r="BF7" s="148" t="s">
        <v>1204</v>
      </c>
      <c r="BG7" s="151" t="s">
        <v>1205</v>
      </c>
      <c r="BH7" s="152" t="s">
        <v>1206</v>
      </c>
      <c r="BI7" s="152" t="s">
        <v>1207</v>
      </c>
      <c r="BJ7" s="148" t="s">
        <v>1208</v>
      </c>
      <c r="BK7" s="149" t="s">
        <v>1209</v>
      </c>
      <c r="BL7" s="149" t="s">
        <v>1210</v>
      </c>
      <c r="BM7" s="149" t="s">
        <v>1211</v>
      </c>
      <c r="BN7" s="149" t="s">
        <v>1212</v>
      </c>
      <c r="BO7" s="149" t="s">
        <v>1213</v>
      </c>
      <c r="BP7" s="149" t="s">
        <v>1214</v>
      </c>
      <c r="BQ7" s="149" t="s">
        <v>1215</v>
      </c>
      <c r="BR7" s="149" t="s">
        <v>1216</v>
      </c>
      <c r="BS7" s="152" t="s">
        <v>1217</v>
      </c>
      <c r="BT7" s="148" t="s">
        <v>1218</v>
      </c>
      <c r="BU7" s="151" t="s">
        <v>1219</v>
      </c>
      <c r="BV7" s="151" t="s">
        <v>1220</v>
      </c>
      <c r="BW7" s="148" t="s">
        <v>1221</v>
      </c>
      <c r="BX7" s="149" t="s">
        <v>1222</v>
      </c>
      <c r="BY7" s="148" t="s">
        <v>1223</v>
      </c>
      <c r="BZ7" s="148" t="s">
        <v>1224</v>
      </c>
      <c r="CA7" s="151" t="s">
        <v>1225</v>
      </c>
      <c r="CB7" s="152" t="s">
        <v>1226</v>
      </c>
      <c r="CC7" s="152" t="s">
        <v>1227</v>
      </c>
      <c r="CD7" s="148" t="s">
        <v>1228</v>
      </c>
      <c r="CE7" s="149" t="s">
        <v>1229</v>
      </c>
      <c r="CF7" s="149" t="s">
        <v>1230</v>
      </c>
      <c r="CG7" s="149" t="s">
        <v>1231</v>
      </c>
      <c r="CH7" s="149" t="s">
        <v>1232</v>
      </c>
      <c r="CI7" s="149" t="s">
        <v>1233</v>
      </c>
      <c r="CJ7" s="149" t="s">
        <v>1234</v>
      </c>
      <c r="CK7" s="149" t="s">
        <v>1235</v>
      </c>
      <c r="CL7" s="149" t="s">
        <v>1236</v>
      </c>
      <c r="CM7" s="152" t="s">
        <v>1237</v>
      </c>
      <c r="CN7" s="148" t="s">
        <v>1238</v>
      </c>
      <c r="CO7" s="151" t="s">
        <v>1239</v>
      </c>
      <c r="CP7" s="151" t="s">
        <v>1240</v>
      </c>
      <c r="CQ7" s="148" t="s">
        <v>1241</v>
      </c>
      <c r="CR7" s="149" t="s">
        <v>1242</v>
      </c>
      <c r="CS7" s="148" t="s">
        <v>1243</v>
      </c>
      <c r="CT7" s="148" t="s">
        <v>1244</v>
      </c>
      <c r="CU7" s="151" t="s">
        <v>1245</v>
      </c>
      <c r="CV7" s="152" t="s">
        <v>1246</v>
      </c>
      <c r="CW7" s="152" t="s">
        <v>1247</v>
      </c>
      <c r="CX7" s="148" t="s">
        <v>1248</v>
      </c>
      <c r="CY7" s="149" t="s">
        <v>1249</v>
      </c>
      <c r="CZ7" s="149" t="s">
        <v>1250</v>
      </c>
      <c r="DA7" s="149" t="s">
        <v>1251</v>
      </c>
      <c r="DB7" s="149" t="s">
        <v>1252</v>
      </c>
      <c r="DC7" s="149" t="s">
        <v>1253</v>
      </c>
      <c r="DD7" s="149" t="s">
        <v>1254</v>
      </c>
      <c r="DE7" s="149" t="s">
        <v>1255</v>
      </c>
      <c r="DF7" s="149" t="s">
        <v>1256</v>
      </c>
      <c r="DG7" s="152" t="s">
        <v>1257</v>
      </c>
      <c r="DH7" s="148" t="s">
        <v>1258</v>
      </c>
      <c r="DI7" s="151" t="s">
        <v>1259</v>
      </c>
      <c r="DJ7" s="151" t="s">
        <v>1260</v>
      </c>
      <c r="DK7" s="148" t="s">
        <v>1261</v>
      </c>
      <c r="DL7" s="149" t="s">
        <v>1262</v>
      </c>
      <c r="DM7" s="148" t="s">
        <v>1263</v>
      </c>
      <c r="DN7" s="148" t="s">
        <v>1264</v>
      </c>
      <c r="DO7" s="151" t="s">
        <v>1265</v>
      </c>
      <c r="DP7" s="152" t="s">
        <v>1266</v>
      </c>
      <c r="DQ7" s="152" t="s">
        <v>1267</v>
      </c>
      <c r="DR7" s="148" t="s">
        <v>1268</v>
      </c>
      <c r="DS7" s="149" t="s">
        <v>1269</v>
      </c>
      <c r="DT7" s="149" t="s">
        <v>1270</v>
      </c>
      <c r="DU7" s="149" t="s">
        <v>1271</v>
      </c>
      <c r="DV7" s="149" t="s">
        <v>1272</v>
      </c>
      <c r="DW7" s="149" t="s">
        <v>1273</v>
      </c>
      <c r="DX7" s="149" t="s">
        <v>1274</v>
      </c>
      <c r="DY7" s="149" t="s">
        <v>1275</v>
      </c>
      <c r="DZ7" s="149" t="s">
        <v>1276</v>
      </c>
      <c r="EA7" s="152" t="s">
        <v>1277</v>
      </c>
      <c r="EB7" s="148" t="s">
        <v>1278</v>
      </c>
      <c r="EC7" s="151" t="s">
        <v>1279</v>
      </c>
      <c r="ED7" s="151" t="s">
        <v>1280</v>
      </c>
      <c r="EE7" s="148" t="s">
        <v>1281</v>
      </c>
      <c r="EF7" s="149" t="s">
        <v>1282</v>
      </c>
      <c r="EG7" s="148" t="s">
        <v>1283</v>
      </c>
      <c r="EH7" s="148" t="s">
        <v>1284</v>
      </c>
      <c r="EI7" s="151" t="s">
        <v>1285</v>
      </c>
      <c r="EJ7" s="152" t="s">
        <v>1286</v>
      </c>
      <c r="EK7" s="152" t="s">
        <v>1287</v>
      </c>
      <c r="EL7" s="148" t="s">
        <v>1288</v>
      </c>
      <c r="EM7" s="149" t="s">
        <v>1289</v>
      </c>
      <c r="EN7" s="149" t="s">
        <v>1290</v>
      </c>
      <c r="EO7" s="149" t="s">
        <v>1291</v>
      </c>
      <c r="EP7" s="149" t="s">
        <v>1292</v>
      </c>
      <c r="EQ7" s="149" t="s">
        <v>1293</v>
      </c>
      <c r="ER7" s="149" t="s">
        <v>1294</v>
      </c>
      <c r="ES7" s="149" t="s">
        <v>1295</v>
      </c>
      <c r="ET7" s="149" t="s">
        <v>1296</v>
      </c>
      <c r="EU7" s="152" t="s">
        <v>1297</v>
      </c>
    </row>
    <row r="10" spans="1:203" x14ac:dyDescent="0.25">
      <c r="A10" t="s">
        <v>695</v>
      </c>
      <c r="B10" t="s">
        <v>693</v>
      </c>
      <c r="C10" t="s">
        <v>694</v>
      </c>
      <c r="D10" t="s">
        <v>742</v>
      </c>
      <c r="E10" t="s">
        <v>173</v>
      </c>
      <c r="F10" t="s">
        <v>183</v>
      </c>
      <c r="G10" t="s">
        <v>273</v>
      </c>
      <c r="H10" t="s">
        <v>193</v>
      </c>
      <c r="I10" t="s">
        <v>203</v>
      </c>
      <c r="J10" t="s">
        <v>213</v>
      </c>
      <c r="K10" t="s">
        <v>223</v>
      </c>
      <c r="L10" t="s">
        <v>233</v>
      </c>
      <c r="M10" t="s">
        <v>243</v>
      </c>
      <c r="N10" t="s">
        <v>253</v>
      </c>
      <c r="O10" t="s">
        <v>263</v>
      </c>
      <c r="P10" t="s">
        <v>283</v>
      </c>
      <c r="Q10" t="s">
        <v>293</v>
      </c>
      <c r="R10" t="s">
        <v>303</v>
      </c>
      <c r="S10" t="s">
        <v>313</v>
      </c>
      <c r="T10" t="s">
        <v>323</v>
      </c>
      <c r="U10" t="s">
        <v>333</v>
      </c>
      <c r="V10" t="s">
        <v>343</v>
      </c>
      <c r="W10" t="s">
        <v>353</v>
      </c>
      <c r="X10" t="s">
        <v>741</v>
      </c>
      <c r="Y10" t="s">
        <v>174</v>
      </c>
      <c r="Z10" t="s">
        <v>184</v>
      </c>
      <c r="AA10" t="s">
        <v>274</v>
      </c>
      <c r="AB10" t="s">
        <v>194</v>
      </c>
      <c r="AC10" t="s">
        <v>204</v>
      </c>
      <c r="AD10" t="s">
        <v>214</v>
      </c>
      <c r="AE10" t="s">
        <v>224</v>
      </c>
      <c r="AF10" t="s">
        <v>234</v>
      </c>
      <c r="AG10" t="s">
        <v>244</v>
      </c>
      <c r="AH10" t="s">
        <v>254</v>
      </c>
      <c r="AI10" t="s">
        <v>264</v>
      </c>
      <c r="AJ10" t="s">
        <v>284</v>
      </c>
      <c r="AK10" t="s">
        <v>294</v>
      </c>
      <c r="AL10" t="s">
        <v>304</v>
      </c>
      <c r="AM10" t="s">
        <v>314</v>
      </c>
      <c r="AN10" t="s">
        <v>324</v>
      </c>
      <c r="AO10" t="s">
        <v>334</v>
      </c>
      <c r="AP10" t="s">
        <v>344</v>
      </c>
      <c r="AQ10" t="s">
        <v>354</v>
      </c>
      <c r="AR10" t="s">
        <v>740</v>
      </c>
      <c r="AS10" t="s">
        <v>175</v>
      </c>
      <c r="AT10" t="s">
        <v>185</v>
      </c>
      <c r="AU10" t="s">
        <v>275</v>
      </c>
      <c r="AV10" t="s">
        <v>195</v>
      </c>
      <c r="AW10" t="s">
        <v>205</v>
      </c>
      <c r="AX10" t="s">
        <v>215</v>
      </c>
      <c r="AY10" t="s">
        <v>225</v>
      </c>
      <c r="AZ10" t="s">
        <v>235</v>
      </c>
      <c r="BA10" t="s">
        <v>245</v>
      </c>
      <c r="BB10" t="s">
        <v>255</v>
      </c>
      <c r="BC10" t="s">
        <v>265</v>
      </c>
      <c r="BD10" t="s">
        <v>285</v>
      </c>
      <c r="BE10" t="s">
        <v>295</v>
      </c>
      <c r="BF10" t="s">
        <v>305</v>
      </c>
      <c r="BG10" t="s">
        <v>315</v>
      </c>
      <c r="BH10" t="s">
        <v>325</v>
      </c>
      <c r="BI10" t="s">
        <v>335</v>
      </c>
      <c r="BJ10" t="s">
        <v>345</v>
      </c>
      <c r="BK10" t="s">
        <v>355</v>
      </c>
      <c r="BL10" t="s">
        <v>739</v>
      </c>
      <c r="BM10" t="s">
        <v>176</v>
      </c>
      <c r="BN10" t="s">
        <v>186</v>
      </c>
      <c r="BO10" t="s">
        <v>276</v>
      </c>
      <c r="BP10" t="s">
        <v>196</v>
      </c>
      <c r="BQ10" t="s">
        <v>206</v>
      </c>
      <c r="BR10" t="s">
        <v>216</v>
      </c>
      <c r="BS10" t="s">
        <v>226</v>
      </c>
      <c r="BT10" t="s">
        <v>236</v>
      </c>
      <c r="BU10" t="s">
        <v>246</v>
      </c>
      <c r="BV10" t="s">
        <v>256</v>
      </c>
      <c r="BW10" t="s">
        <v>266</v>
      </c>
      <c r="BX10" t="s">
        <v>286</v>
      </c>
      <c r="BY10" t="s">
        <v>296</v>
      </c>
      <c r="BZ10" t="s">
        <v>306</v>
      </c>
      <c r="CA10" t="s">
        <v>316</v>
      </c>
      <c r="CB10" t="s">
        <v>326</v>
      </c>
      <c r="CC10" t="s">
        <v>336</v>
      </c>
      <c r="CD10" t="s">
        <v>346</v>
      </c>
      <c r="CE10" t="s">
        <v>356</v>
      </c>
      <c r="CF10" t="s">
        <v>738</v>
      </c>
      <c r="CG10" t="s">
        <v>177</v>
      </c>
      <c r="CH10" t="s">
        <v>187</v>
      </c>
      <c r="CI10" t="s">
        <v>277</v>
      </c>
      <c r="CJ10" t="s">
        <v>197</v>
      </c>
      <c r="CK10" t="s">
        <v>207</v>
      </c>
      <c r="CL10" t="s">
        <v>217</v>
      </c>
      <c r="CM10" t="s">
        <v>227</v>
      </c>
      <c r="CN10" t="s">
        <v>237</v>
      </c>
      <c r="CO10" t="s">
        <v>247</v>
      </c>
      <c r="CP10" t="s">
        <v>257</v>
      </c>
      <c r="CQ10" t="s">
        <v>267</v>
      </c>
      <c r="CR10" t="s">
        <v>287</v>
      </c>
      <c r="CS10" t="s">
        <v>297</v>
      </c>
      <c r="CT10" t="s">
        <v>307</v>
      </c>
      <c r="CU10" t="s">
        <v>317</v>
      </c>
      <c r="CV10" t="s">
        <v>327</v>
      </c>
      <c r="CW10" t="s">
        <v>337</v>
      </c>
      <c r="CX10" t="s">
        <v>347</v>
      </c>
      <c r="CY10" t="s">
        <v>357</v>
      </c>
      <c r="CZ10" t="s">
        <v>737</v>
      </c>
      <c r="DA10" t="s">
        <v>178</v>
      </c>
      <c r="DB10" t="s">
        <v>188</v>
      </c>
      <c r="DC10" t="s">
        <v>278</v>
      </c>
      <c r="DD10" t="s">
        <v>198</v>
      </c>
      <c r="DE10" t="s">
        <v>208</v>
      </c>
      <c r="DF10" t="s">
        <v>218</v>
      </c>
      <c r="DG10" t="s">
        <v>228</v>
      </c>
      <c r="DH10" t="s">
        <v>238</v>
      </c>
      <c r="DI10" t="s">
        <v>248</v>
      </c>
      <c r="DJ10" t="s">
        <v>258</v>
      </c>
      <c r="DK10" t="s">
        <v>268</v>
      </c>
      <c r="DL10" t="s">
        <v>288</v>
      </c>
      <c r="DM10" t="s">
        <v>298</v>
      </c>
      <c r="DN10" t="s">
        <v>308</v>
      </c>
      <c r="DO10" t="s">
        <v>318</v>
      </c>
      <c r="DP10" t="s">
        <v>328</v>
      </c>
      <c r="DQ10" t="s">
        <v>338</v>
      </c>
      <c r="DR10" t="s">
        <v>348</v>
      </c>
      <c r="DS10" t="s">
        <v>358</v>
      </c>
      <c r="DT10" t="s">
        <v>736</v>
      </c>
      <c r="DU10" t="s">
        <v>179</v>
      </c>
      <c r="DV10" t="s">
        <v>189</v>
      </c>
      <c r="DW10" t="s">
        <v>279</v>
      </c>
      <c r="DX10" t="s">
        <v>199</v>
      </c>
      <c r="DY10" t="s">
        <v>209</v>
      </c>
      <c r="DZ10" t="s">
        <v>219</v>
      </c>
      <c r="EA10" t="s">
        <v>229</v>
      </c>
      <c r="EB10" t="s">
        <v>239</v>
      </c>
      <c r="EC10" t="s">
        <v>249</v>
      </c>
      <c r="ED10" t="s">
        <v>259</v>
      </c>
      <c r="EE10" t="s">
        <v>269</v>
      </c>
      <c r="EF10" t="s">
        <v>289</v>
      </c>
      <c r="EG10" t="s">
        <v>299</v>
      </c>
      <c r="EH10" t="s">
        <v>309</v>
      </c>
      <c r="EI10" t="s">
        <v>319</v>
      </c>
      <c r="EJ10" t="s">
        <v>329</v>
      </c>
      <c r="EK10" t="s">
        <v>339</v>
      </c>
      <c r="EL10" t="s">
        <v>349</v>
      </c>
      <c r="EM10" t="s">
        <v>359</v>
      </c>
      <c r="EN10" t="s">
        <v>735</v>
      </c>
      <c r="EO10" t="s">
        <v>180</v>
      </c>
      <c r="EP10" t="s">
        <v>190</v>
      </c>
      <c r="EQ10" t="s">
        <v>280</v>
      </c>
      <c r="ER10" t="s">
        <v>200</v>
      </c>
      <c r="ES10" t="s">
        <v>210</v>
      </c>
      <c r="ET10" t="s">
        <v>220</v>
      </c>
      <c r="EU10" t="s">
        <v>230</v>
      </c>
      <c r="EV10" t="s">
        <v>240</v>
      </c>
      <c r="EW10" t="s">
        <v>250</v>
      </c>
      <c r="EX10" t="s">
        <v>260</v>
      </c>
      <c r="EY10" t="s">
        <v>270</v>
      </c>
      <c r="EZ10" t="s">
        <v>290</v>
      </c>
      <c r="FA10" t="s">
        <v>300</v>
      </c>
      <c r="FB10" t="s">
        <v>310</v>
      </c>
      <c r="FC10" t="s">
        <v>320</v>
      </c>
      <c r="FD10" t="s">
        <v>330</v>
      </c>
      <c r="FE10" t="s">
        <v>340</v>
      </c>
      <c r="FF10" t="s">
        <v>350</v>
      </c>
      <c r="FG10" t="s">
        <v>360</v>
      </c>
      <c r="FH10" t="s">
        <v>734</v>
      </c>
      <c r="FI10" t="s">
        <v>181</v>
      </c>
      <c r="FJ10" t="s">
        <v>191</v>
      </c>
      <c r="FK10" t="s">
        <v>281</v>
      </c>
      <c r="FL10" t="s">
        <v>201</v>
      </c>
      <c r="FM10" t="s">
        <v>211</v>
      </c>
      <c r="FN10" t="s">
        <v>221</v>
      </c>
      <c r="FO10" t="s">
        <v>231</v>
      </c>
      <c r="FP10" t="s">
        <v>241</v>
      </c>
      <c r="FQ10" t="s">
        <v>251</v>
      </c>
      <c r="FR10" t="s">
        <v>261</v>
      </c>
      <c r="FS10" t="s">
        <v>271</v>
      </c>
      <c r="FT10" t="s">
        <v>291</v>
      </c>
      <c r="FU10" t="s">
        <v>301</v>
      </c>
      <c r="FV10" t="s">
        <v>311</v>
      </c>
      <c r="FW10" t="s">
        <v>321</v>
      </c>
      <c r="FX10" t="s">
        <v>331</v>
      </c>
      <c r="FY10" t="s">
        <v>341</v>
      </c>
      <c r="FZ10" t="s">
        <v>351</v>
      </c>
      <c r="GA10" t="s">
        <v>361</v>
      </c>
      <c r="GB10" t="s">
        <v>733</v>
      </c>
      <c r="GC10" t="s">
        <v>182</v>
      </c>
      <c r="GD10" t="s">
        <v>192</v>
      </c>
      <c r="GE10" t="s">
        <v>282</v>
      </c>
      <c r="GF10" t="s">
        <v>202</v>
      </c>
      <c r="GG10" t="s">
        <v>212</v>
      </c>
      <c r="GH10" t="s">
        <v>222</v>
      </c>
      <c r="GI10" t="s">
        <v>232</v>
      </c>
      <c r="GJ10" t="s">
        <v>242</v>
      </c>
      <c r="GK10" t="s">
        <v>252</v>
      </c>
      <c r="GL10" t="s">
        <v>262</v>
      </c>
      <c r="GM10" t="s">
        <v>272</v>
      </c>
      <c r="GN10" t="s">
        <v>292</v>
      </c>
      <c r="GO10" t="s">
        <v>302</v>
      </c>
      <c r="GP10" t="s">
        <v>312</v>
      </c>
      <c r="GQ10" t="s">
        <v>322</v>
      </c>
      <c r="GR10" t="s">
        <v>332</v>
      </c>
      <c r="GS10" t="s">
        <v>342</v>
      </c>
      <c r="GT10" t="s">
        <v>352</v>
      </c>
      <c r="GU10" t="s">
        <v>362</v>
      </c>
    </row>
    <row r="11" spans="1:203" x14ac:dyDescent="0.25">
      <c r="A11" t="s">
        <v>705</v>
      </c>
      <c r="B11" t="str">
        <f>'Credits, worst circuits, storms'!C3</f>
        <v>Upper Peninsula Power Co.</v>
      </c>
      <c r="C11" s="83">
        <f>'Credits, worst circuits, storms'!C4</f>
        <v>44957</v>
      </c>
      <c r="D11" t="str" cm="1">
        <f t="array" aca="1" ref="D11" ca="1">IF(ISBLANK(INDIRECT("'"&amp;D16)),"",TRIM(CLEAN(INDIRECT("'"&amp;D16))))</f>
        <v>Circuit 1</v>
      </c>
      <c r="E11" t="str" cm="1">
        <f t="array" aca="1" ref="E11" ca="1">IF(ISBLANK(INDIRECT("'"&amp;E16)),"",TRIM(CLEAN(INDIRECT("'"&amp;E16))))</f>
        <v>Keweenaw</v>
      </c>
      <c r="F11" t="str" cm="1">
        <f t="array" aca="1" ref="F11" ca="1">IF(ISBLANK(INDIRECT("'"&amp;F16)),"",TRIM(CLEAN(INDIRECT("'"&amp;F16))))</f>
        <v>927</v>
      </c>
      <c r="G11" t="str" cm="1">
        <f t="array" aca="1" ref="G11" ca="1">IF(ISBLANK(INDIRECT("'"&amp;G16)),"",TRIM(CLEAN(INDIRECT("'"&amp;G16))))</f>
        <v>141.8</v>
      </c>
      <c r="H11" t="str" cm="1">
        <f t="array" aca="1" ref="H11" ca="1">IF(ISBLANK(INDIRECT("'"&amp;H16)),"",TRIM(CLEAN(INDIRECT("'"&amp;H16))))</f>
        <v>1.66708876300578</v>
      </c>
      <c r="I11" t="str" cm="1">
        <f t="array" aca="1" ref="I11" ca="1">IF(ISBLANK(INDIRECT("'"&amp;I16)),"",TRIM(CLEAN(INDIRECT("'"&amp;I16))))</f>
        <v>0.30829723699422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1.975386</v>
      </c>
      <c r="L11" t="str" cm="1">
        <f t="array" aca="1" ref="L11" ca="1">IF(ISBLANK(INDIRECT("'"&amp;L16)),"",TRIM(CLEAN(INDIRECT("'"&amp;L16))))</f>
        <v>1.66708876300578</v>
      </c>
      <c r="M11" t="str" cm="1">
        <f t="array" aca="1" ref="M11" ca="1">IF(ISBLANK(INDIRECT("'"&amp;M16)),"",TRIM(CLEAN(INDIRECT("'"&amp;M16))))</f>
        <v>0.30829723699422</v>
      </c>
      <c r="N11" t="str" cm="1">
        <f t="array" aca="1" ref="N11" ca="1">IF(ISBLANK(INDIRECT("'"&amp;N16)),"",TRIM(CLEAN(INDIRECT("'"&amp;N16))))</f>
        <v>0</v>
      </c>
      <c r="O11" t="str" cm="1">
        <f t="array" aca="1" ref="O11" ca="1">IF(ISBLANK(INDIRECT("'"&amp;O16)),"",TRIM(CLEAN(INDIRECT("'"&amp;O16))))</f>
        <v>1.975386</v>
      </c>
      <c r="P11" t="str" cm="1">
        <f t="array" aca="1" ref="P11" ca="1">IF(ISBLANK(INDIRECT("'"&amp;P16)),"",TRIM(CLEAN(INDIRECT("'"&amp;P16))))</f>
        <v>1037</v>
      </c>
      <c r="Q11" t="str" cm="1">
        <f t="array" aca="1" ref="Q11" ca="1">IF(ISBLANK(INDIRECT("'"&amp;Q16)),"",TRIM(CLEAN(INDIRECT("'"&amp;Q16))))</f>
        <v>192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Keweenaw</v>
      </c>
      <c r="T11" t="str" cm="1">
        <f t="array" aca="1" ref="T11" ca="1">IF(ISBLANK(INDIRECT("'"&amp;T16)),"",TRIM(CLEAN(INDIRECT("'"&amp;T16))))</f>
        <v>49805, 49901, 49913, 49918, 49942, 49950</v>
      </c>
      <c r="U11" t="str" cm="1">
        <f t="array" aca="1" ref="U11" ca="1">IF(ISBLANK(INDIRECT("'"&amp;U16)),"",TRIM(CLEAN(INDIRECT("'"&amp;U16))))</f>
        <v>26061000100260610002002606100040026083000100</v>
      </c>
      <c r="V11" t="str" cm="1">
        <f t="array" aca="1" ref="V11" ca="1">IF(ISBLANK(INDIRECT("'"&amp;V16)),"",TRIM(CLEAN(INDIRECT("'"&amp;V16))))</f>
        <v>44866</v>
      </c>
      <c r="W11" t="str" cm="1">
        <f t="array" aca="1" ref="W11" ca="1">IF(ISBLANK(INDIRECT("'"&amp;W16)),"",TRIM(CLEAN(INDIRECT("'"&amp;W16))))</f>
        <v>H23011500003 VegH23011900005 EquipH23012400002 Veg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695</v>
      </c>
      <c r="B14" t="s">
        <v>693</v>
      </c>
      <c r="C14" t="s">
        <v>694</v>
      </c>
      <c r="D14" t="s">
        <v>742</v>
      </c>
      <c r="E14" t="s">
        <v>173</v>
      </c>
      <c r="F14" t="s">
        <v>183</v>
      </c>
      <c r="G14" t="s">
        <v>273</v>
      </c>
      <c r="H14" t="s">
        <v>193</v>
      </c>
      <c r="I14" t="s">
        <v>203</v>
      </c>
      <c r="J14" t="s">
        <v>213</v>
      </c>
      <c r="K14" t="s">
        <v>223</v>
      </c>
      <c r="L14" t="s">
        <v>233</v>
      </c>
      <c r="M14" t="s">
        <v>243</v>
      </c>
      <c r="N14" t="s">
        <v>253</v>
      </c>
      <c r="O14" t="s">
        <v>263</v>
      </c>
      <c r="P14" t="s">
        <v>283</v>
      </c>
      <c r="Q14" t="s">
        <v>293</v>
      </c>
      <c r="R14" t="s">
        <v>303</v>
      </c>
      <c r="S14" t="s">
        <v>313</v>
      </c>
      <c r="T14" t="s">
        <v>323</v>
      </c>
      <c r="U14" t="s">
        <v>333</v>
      </c>
      <c r="V14" t="s">
        <v>343</v>
      </c>
      <c r="W14" t="s">
        <v>353</v>
      </c>
      <c r="X14" t="s">
        <v>741</v>
      </c>
      <c r="Y14" t="s">
        <v>174</v>
      </c>
      <c r="Z14" t="s">
        <v>184</v>
      </c>
      <c r="AA14" t="s">
        <v>274</v>
      </c>
      <c r="AB14" t="s">
        <v>194</v>
      </c>
      <c r="AC14" t="s">
        <v>204</v>
      </c>
      <c r="AD14" t="s">
        <v>214</v>
      </c>
      <c r="AE14" t="s">
        <v>224</v>
      </c>
      <c r="AF14" t="s">
        <v>234</v>
      </c>
      <c r="AG14" t="s">
        <v>244</v>
      </c>
      <c r="AH14" t="s">
        <v>254</v>
      </c>
      <c r="AI14" t="s">
        <v>264</v>
      </c>
      <c r="AJ14" t="s">
        <v>284</v>
      </c>
      <c r="AK14" t="s">
        <v>294</v>
      </c>
      <c r="AL14" t="s">
        <v>304</v>
      </c>
      <c r="AM14" t="s">
        <v>314</v>
      </c>
      <c r="AN14" t="s">
        <v>324</v>
      </c>
      <c r="AO14" t="s">
        <v>334</v>
      </c>
      <c r="AP14" t="s">
        <v>344</v>
      </c>
      <c r="AQ14" t="s">
        <v>354</v>
      </c>
      <c r="AR14" t="s">
        <v>740</v>
      </c>
      <c r="AS14" t="s">
        <v>175</v>
      </c>
      <c r="AT14" t="s">
        <v>185</v>
      </c>
      <c r="AU14" t="s">
        <v>275</v>
      </c>
      <c r="AV14" t="s">
        <v>195</v>
      </c>
      <c r="AW14" t="s">
        <v>205</v>
      </c>
      <c r="AX14" t="s">
        <v>215</v>
      </c>
      <c r="AY14" t="s">
        <v>225</v>
      </c>
      <c r="AZ14" t="s">
        <v>235</v>
      </c>
      <c r="BA14" t="s">
        <v>245</v>
      </c>
      <c r="BB14" t="s">
        <v>255</v>
      </c>
      <c r="BC14" t="s">
        <v>265</v>
      </c>
      <c r="BD14" t="s">
        <v>285</v>
      </c>
      <c r="BE14" t="s">
        <v>295</v>
      </c>
      <c r="BF14" t="s">
        <v>305</v>
      </c>
      <c r="BG14" t="s">
        <v>315</v>
      </c>
      <c r="BH14" t="s">
        <v>325</v>
      </c>
      <c r="BI14" t="s">
        <v>335</v>
      </c>
      <c r="BJ14" t="s">
        <v>345</v>
      </c>
      <c r="BK14" t="s">
        <v>355</v>
      </c>
      <c r="BL14" t="s">
        <v>739</v>
      </c>
      <c r="BM14" t="s">
        <v>176</v>
      </c>
      <c r="BN14" t="s">
        <v>186</v>
      </c>
      <c r="BO14" t="s">
        <v>276</v>
      </c>
      <c r="BP14" t="s">
        <v>196</v>
      </c>
      <c r="BQ14" t="s">
        <v>206</v>
      </c>
      <c r="BR14" t="s">
        <v>216</v>
      </c>
      <c r="BS14" t="s">
        <v>226</v>
      </c>
      <c r="BT14" t="s">
        <v>236</v>
      </c>
      <c r="BU14" t="s">
        <v>246</v>
      </c>
      <c r="BV14" t="s">
        <v>256</v>
      </c>
      <c r="BW14" t="s">
        <v>266</v>
      </c>
      <c r="BX14" t="s">
        <v>286</v>
      </c>
      <c r="BY14" t="s">
        <v>296</v>
      </c>
      <c r="BZ14" t="s">
        <v>306</v>
      </c>
      <c r="CA14" t="s">
        <v>316</v>
      </c>
      <c r="CB14" t="s">
        <v>326</v>
      </c>
      <c r="CC14" t="s">
        <v>336</v>
      </c>
      <c r="CD14" t="s">
        <v>346</v>
      </c>
      <c r="CE14" t="s">
        <v>356</v>
      </c>
      <c r="CF14" t="s">
        <v>738</v>
      </c>
      <c r="CG14" t="s">
        <v>177</v>
      </c>
      <c r="CH14" t="s">
        <v>187</v>
      </c>
      <c r="CI14" t="s">
        <v>277</v>
      </c>
      <c r="CJ14" t="s">
        <v>197</v>
      </c>
      <c r="CK14" t="s">
        <v>207</v>
      </c>
      <c r="CL14" t="s">
        <v>217</v>
      </c>
      <c r="CM14" t="s">
        <v>227</v>
      </c>
      <c r="CN14" t="s">
        <v>237</v>
      </c>
      <c r="CO14" t="s">
        <v>247</v>
      </c>
      <c r="CP14" t="s">
        <v>257</v>
      </c>
      <c r="CQ14" t="s">
        <v>267</v>
      </c>
      <c r="CR14" t="s">
        <v>287</v>
      </c>
      <c r="CS14" t="s">
        <v>297</v>
      </c>
      <c r="CT14" t="s">
        <v>307</v>
      </c>
      <c r="CU14" t="s">
        <v>317</v>
      </c>
      <c r="CV14" t="s">
        <v>327</v>
      </c>
      <c r="CW14" t="s">
        <v>337</v>
      </c>
      <c r="CX14" t="s">
        <v>347</v>
      </c>
      <c r="CY14" t="s">
        <v>357</v>
      </c>
      <c r="CZ14" t="s">
        <v>737</v>
      </c>
      <c r="DA14" t="s">
        <v>178</v>
      </c>
      <c r="DB14" t="s">
        <v>188</v>
      </c>
      <c r="DC14" t="s">
        <v>278</v>
      </c>
      <c r="DD14" t="s">
        <v>198</v>
      </c>
      <c r="DE14" t="s">
        <v>208</v>
      </c>
      <c r="DF14" t="s">
        <v>218</v>
      </c>
      <c r="DG14" t="s">
        <v>228</v>
      </c>
      <c r="DH14" t="s">
        <v>238</v>
      </c>
      <c r="DI14" t="s">
        <v>248</v>
      </c>
      <c r="DJ14" t="s">
        <v>258</v>
      </c>
      <c r="DK14" t="s">
        <v>268</v>
      </c>
      <c r="DL14" t="s">
        <v>288</v>
      </c>
      <c r="DM14" t="s">
        <v>298</v>
      </c>
      <c r="DN14" t="s">
        <v>308</v>
      </c>
      <c r="DO14" t="s">
        <v>318</v>
      </c>
      <c r="DP14" t="s">
        <v>328</v>
      </c>
      <c r="DQ14" t="s">
        <v>338</v>
      </c>
      <c r="DR14" t="s">
        <v>348</v>
      </c>
      <c r="DS14" t="s">
        <v>358</v>
      </c>
      <c r="DT14" t="s">
        <v>736</v>
      </c>
      <c r="DU14" t="s">
        <v>179</v>
      </c>
      <c r="DV14" t="s">
        <v>189</v>
      </c>
      <c r="DW14" t="s">
        <v>279</v>
      </c>
      <c r="DX14" t="s">
        <v>199</v>
      </c>
      <c r="DY14" t="s">
        <v>209</v>
      </c>
      <c r="DZ14" t="s">
        <v>219</v>
      </c>
      <c r="EA14" t="s">
        <v>229</v>
      </c>
      <c r="EB14" t="s">
        <v>239</v>
      </c>
      <c r="EC14" t="s">
        <v>249</v>
      </c>
      <c r="ED14" t="s">
        <v>259</v>
      </c>
      <c r="EE14" t="s">
        <v>269</v>
      </c>
      <c r="EF14" t="s">
        <v>289</v>
      </c>
      <c r="EG14" t="s">
        <v>299</v>
      </c>
      <c r="EH14" t="s">
        <v>309</v>
      </c>
      <c r="EI14" t="s">
        <v>319</v>
      </c>
      <c r="EJ14" t="s">
        <v>329</v>
      </c>
      <c r="EK14" t="s">
        <v>339</v>
      </c>
      <c r="EL14" t="s">
        <v>349</v>
      </c>
      <c r="EM14" t="s">
        <v>359</v>
      </c>
      <c r="EN14" t="s">
        <v>735</v>
      </c>
      <c r="EO14" t="s">
        <v>180</v>
      </c>
      <c r="EP14" t="s">
        <v>190</v>
      </c>
      <c r="EQ14" t="s">
        <v>280</v>
      </c>
      <c r="ER14" t="s">
        <v>200</v>
      </c>
      <c r="ES14" t="s">
        <v>210</v>
      </c>
      <c r="ET14" t="s">
        <v>220</v>
      </c>
      <c r="EU14" t="s">
        <v>230</v>
      </c>
      <c r="EV14" t="s">
        <v>240</v>
      </c>
      <c r="EW14" t="s">
        <v>250</v>
      </c>
      <c r="EX14" t="s">
        <v>260</v>
      </c>
      <c r="EY14" t="s">
        <v>270</v>
      </c>
      <c r="EZ14" t="s">
        <v>290</v>
      </c>
      <c r="FA14" t="s">
        <v>300</v>
      </c>
      <c r="FB14" t="s">
        <v>310</v>
      </c>
      <c r="FC14" t="s">
        <v>320</v>
      </c>
      <c r="FD14" t="s">
        <v>330</v>
      </c>
      <c r="FE14" t="s">
        <v>340</v>
      </c>
      <c r="FF14" t="s">
        <v>350</v>
      </c>
      <c r="FG14" t="s">
        <v>360</v>
      </c>
      <c r="FH14" t="s">
        <v>734</v>
      </c>
      <c r="FI14" t="s">
        <v>181</v>
      </c>
      <c r="FJ14" t="s">
        <v>191</v>
      </c>
      <c r="FK14" t="s">
        <v>281</v>
      </c>
      <c r="FL14" t="s">
        <v>201</v>
      </c>
      <c r="FM14" t="s">
        <v>211</v>
      </c>
      <c r="FN14" t="s">
        <v>221</v>
      </c>
      <c r="FO14" t="s">
        <v>231</v>
      </c>
      <c r="FP14" t="s">
        <v>241</v>
      </c>
      <c r="FQ14" t="s">
        <v>251</v>
      </c>
      <c r="FR14" t="s">
        <v>261</v>
      </c>
      <c r="FS14" t="s">
        <v>271</v>
      </c>
      <c r="FT14" t="s">
        <v>291</v>
      </c>
      <c r="FU14" t="s">
        <v>301</v>
      </c>
      <c r="FV14" t="s">
        <v>311</v>
      </c>
      <c r="FW14" t="s">
        <v>321</v>
      </c>
      <c r="FX14" t="s">
        <v>331</v>
      </c>
      <c r="FY14" t="s">
        <v>341</v>
      </c>
      <c r="FZ14" t="s">
        <v>351</v>
      </c>
      <c r="GA14" t="s">
        <v>361</v>
      </c>
      <c r="GB14" t="s">
        <v>733</v>
      </c>
      <c r="GC14" t="s">
        <v>182</v>
      </c>
      <c r="GD14" t="s">
        <v>192</v>
      </c>
      <c r="GE14" t="s">
        <v>282</v>
      </c>
      <c r="GF14" t="s">
        <v>202</v>
      </c>
      <c r="GG14" t="s">
        <v>212</v>
      </c>
      <c r="GH14" t="s">
        <v>222</v>
      </c>
      <c r="GI14" t="s">
        <v>232</v>
      </c>
      <c r="GJ14" t="s">
        <v>242</v>
      </c>
      <c r="GK14" t="s">
        <v>252</v>
      </c>
      <c r="GL14" t="s">
        <v>262</v>
      </c>
      <c r="GM14" t="s">
        <v>272</v>
      </c>
      <c r="GN14" t="s">
        <v>292</v>
      </c>
      <c r="GO14" t="s">
        <v>302</v>
      </c>
      <c r="GP14" t="s">
        <v>312</v>
      </c>
      <c r="GQ14" t="s">
        <v>322</v>
      </c>
      <c r="GR14" t="s">
        <v>332</v>
      </c>
      <c r="GS14" t="s">
        <v>342</v>
      </c>
      <c r="GT14" t="s">
        <v>352</v>
      </c>
      <c r="GU14" t="s">
        <v>362</v>
      </c>
    </row>
    <row r="15" spans="1:203" x14ac:dyDescent="0.25">
      <c r="A15" t="s">
        <v>696</v>
      </c>
      <c r="B15" t="str">
        <f>'Credits, worst circuits, storms'!C3</f>
        <v>Upper Peninsula Power Co.</v>
      </c>
      <c r="C15" s="84">
        <f>'Credits, worst circuits, storms'!C4</f>
        <v>44957</v>
      </c>
      <c r="D15" t="str">
        <f>'Credits, worst circuits, storms'!D25</f>
        <v>Circuit 1</v>
      </c>
      <c r="E15" t="str">
        <f>'Credits, worst circuits, storms'!D26</f>
        <v>Keweenaw</v>
      </c>
      <c r="F15">
        <f>'Credits, worst circuits, storms'!D27</f>
        <v>927</v>
      </c>
      <c r="G15">
        <f>'Credits, worst circuits, storms'!D28</f>
        <v>141.80000000000001</v>
      </c>
      <c r="H15" s="146">
        <f>'Credits, worst circuits, storms'!D29</f>
        <v>1.6670887630057805</v>
      </c>
      <c r="I15" s="146">
        <f>'Credits, worst circuits, storms'!D30</f>
        <v>0.30829723699421968</v>
      </c>
      <c r="J15" s="146">
        <f>'Credits, worst circuits, storms'!D31</f>
        <v>0</v>
      </c>
      <c r="K15" s="146">
        <f>'Credits, worst circuits, storms'!D32</f>
        <v>1.9753860000000001</v>
      </c>
      <c r="L15" s="146">
        <f>'Credits, worst circuits, storms'!D33</f>
        <v>1.6670887630057805</v>
      </c>
      <c r="M15" s="146">
        <f>'Credits, worst circuits, storms'!D34</f>
        <v>0.30829723699421968</v>
      </c>
      <c r="N15" s="146">
        <f>'Credits, worst circuits, storms'!D35</f>
        <v>0</v>
      </c>
      <c r="O15" s="146">
        <f>'Credits, worst circuits, storms'!D36</f>
        <v>1.9753860000000001</v>
      </c>
      <c r="P15" s="146">
        <f>'Credits, worst circuits, storms'!D37</f>
        <v>1037</v>
      </c>
      <c r="Q15" s="146">
        <f>'Credits, worst circuits, storms'!D38</f>
        <v>192</v>
      </c>
      <c r="R15" s="146">
        <f>'Credits, worst circuits, storms'!D39</f>
        <v>0</v>
      </c>
      <c r="S15" t="str">
        <f>'Credits, worst circuits, storms'!D40</f>
        <v>Keweenaw</v>
      </c>
      <c r="T15" t="str">
        <f>'Credits, worst circuits, storms'!D41</f>
        <v>49805, 49901, 49913, 49918, 49942, 49950</v>
      </c>
      <c r="U15" t="str">
        <f>'Credits, worst circuits, storms'!D42</f>
        <v>26061000100
26061000200
26061000400
26083000100</v>
      </c>
      <c r="V15" s="84">
        <f>'Credits, worst circuits, storms'!D43</f>
        <v>44866</v>
      </c>
      <c r="W15" t="str">
        <f>'Credits, worst circuits, storms'!D44</f>
        <v>H23011500003 Veg
H23011900005 Equip
H23012400002 Veg</v>
      </c>
      <c r="X15">
        <f>'Credits, worst circuits, storms'!E25</f>
        <v>0</v>
      </c>
      <c r="Y15">
        <f>'Credits, worst circuits, storms'!E26</f>
        <v>0</v>
      </c>
      <c r="Z15" t="e">
        <f>'Credits, worst circuits, storms'!#REF!</f>
        <v>#REF!</v>
      </c>
      <c r="AA15">
        <f>'Credits, worst circuits, storms'!E27</f>
        <v>0</v>
      </c>
      <c r="AB15" s="146">
        <f>'Credits, worst circuits, storms'!E29</f>
        <v>0</v>
      </c>
      <c r="AC15" s="146">
        <f>'Credits, worst circuits, storms'!E30</f>
        <v>0</v>
      </c>
      <c r="AD15" s="146">
        <f>'Credits, worst circuits, storms'!E31</f>
        <v>0</v>
      </c>
      <c r="AE15" s="146">
        <f>'Credits, worst circuits, storms'!E32</f>
        <v>0</v>
      </c>
      <c r="AF15" s="146">
        <f>'Credits, worst circuits, storms'!E33</f>
        <v>0</v>
      </c>
      <c r="AG15" s="146">
        <f>'Credits, worst circuits, storms'!E34</f>
        <v>0</v>
      </c>
      <c r="AH15" s="146">
        <f>'Credits, worst circuits, storms'!E35</f>
        <v>0</v>
      </c>
      <c r="AI15" s="146">
        <f>'Credits, worst circuits, storms'!E36</f>
        <v>0</v>
      </c>
      <c r="AJ15" s="146">
        <f>'Credits, worst circuits, storms'!E37</f>
        <v>0</v>
      </c>
      <c r="AK15" s="146">
        <f>'Credits, worst circuits, storms'!E38</f>
        <v>0</v>
      </c>
      <c r="AL15" s="146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84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46">
        <f>'Credits, worst circuits, storms'!F29</f>
        <v>0</v>
      </c>
      <c r="AW15" s="146">
        <f>'Credits, worst circuits, storms'!F30</f>
        <v>0</v>
      </c>
      <c r="AX15" s="146">
        <f>'Credits, worst circuits, storms'!F31</f>
        <v>0</v>
      </c>
      <c r="AY15" s="146">
        <f>'Credits, worst circuits, storms'!F32</f>
        <v>0</v>
      </c>
      <c r="AZ15" s="146">
        <f>'Credits, worst circuits, storms'!F33</f>
        <v>0</v>
      </c>
      <c r="BA15" s="146">
        <f>'Credits, worst circuits, storms'!F34</f>
        <v>0</v>
      </c>
      <c r="BB15" s="146">
        <f>'Credits, worst circuits, storms'!F35</f>
        <v>0</v>
      </c>
      <c r="BC15" s="146">
        <f>'Credits, worst circuits, storms'!F36</f>
        <v>0</v>
      </c>
      <c r="BD15" s="146">
        <f>'Credits, worst circuits, storms'!F37</f>
        <v>0</v>
      </c>
      <c r="BE15" s="146">
        <f>'Credits, worst circuits, storms'!F38</f>
        <v>0</v>
      </c>
      <c r="BF15" s="146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84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46">
        <f>'Credits, worst circuits, storms'!G29</f>
        <v>0</v>
      </c>
      <c r="BQ15" s="146">
        <f>'Credits, worst circuits, storms'!G30</f>
        <v>0</v>
      </c>
      <c r="BR15" s="146">
        <f>'Credits, worst circuits, storms'!G31</f>
        <v>0</v>
      </c>
      <c r="BS15" s="146">
        <f>'Credits, worst circuits, storms'!G32</f>
        <v>0</v>
      </c>
      <c r="BT15" s="146">
        <f>'Credits, worst circuits, storms'!G33</f>
        <v>0</v>
      </c>
      <c r="BU15" s="146">
        <f>'Credits, worst circuits, storms'!G34</f>
        <v>0</v>
      </c>
      <c r="BV15" s="146">
        <f>'Credits, worst circuits, storms'!G35</f>
        <v>0</v>
      </c>
      <c r="BW15" s="146">
        <f>'Credits, worst circuits, storms'!G36</f>
        <v>0</v>
      </c>
      <c r="BX15" s="146">
        <f>'Credits, worst circuits, storms'!G37</f>
        <v>0</v>
      </c>
      <c r="BY15" s="146">
        <f>'Credits, worst circuits, storms'!G38</f>
        <v>0</v>
      </c>
      <c r="BZ15" s="146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84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46">
        <f>'Credits, worst circuits, storms'!H29</f>
        <v>0</v>
      </c>
      <c r="CK15" s="146">
        <f>'Credits, worst circuits, storms'!H30</f>
        <v>0</v>
      </c>
      <c r="CL15" s="146">
        <f>'Credits, worst circuits, storms'!H31</f>
        <v>0</v>
      </c>
      <c r="CM15" s="146">
        <f>'Credits, worst circuits, storms'!H32</f>
        <v>0</v>
      </c>
      <c r="CN15" s="146">
        <f>'Credits, worst circuits, storms'!H33</f>
        <v>0</v>
      </c>
      <c r="CO15" s="146">
        <f>'Credits, worst circuits, storms'!H34</f>
        <v>0</v>
      </c>
      <c r="CP15" s="146">
        <f>'Credits, worst circuits, storms'!H35</f>
        <v>0</v>
      </c>
      <c r="CQ15" s="146">
        <f>'Credits, worst circuits, storms'!H36</f>
        <v>0</v>
      </c>
      <c r="CR15" s="146">
        <f>'Credits, worst circuits, storms'!H37</f>
        <v>0</v>
      </c>
      <c r="CS15" s="146">
        <f>'Credits, worst circuits, storms'!H38</f>
        <v>0</v>
      </c>
      <c r="CT15" s="146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84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46">
        <f>'Credits, worst circuits, storms'!I29</f>
        <v>0</v>
      </c>
      <c r="DE15" s="146">
        <f>'Credits, worst circuits, storms'!I30</f>
        <v>0</v>
      </c>
      <c r="DF15" s="146">
        <f>'Credits, worst circuits, storms'!I31</f>
        <v>0</v>
      </c>
      <c r="DG15" s="146">
        <f>'Credits, worst circuits, storms'!I32</f>
        <v>0</v>
      </c>
      <c r="DH15" s="146">
        <f>'Credits, worst circuits, storms'!I33</f>
        <v>0</v>
      </c>
      <c r="DI15" s="146">
        <f>'Credits, worst circuits, storms'!I34</f>
        <v>0</v>
      </c>
      <c r="DJ15" s="146">
        <f>'Credits, worst circuits, storms'!I35</f>
        <v>0</v>
      </c>
      <c r="DK15" s="146">
        <f>'Credits, worst circuits, storms'!I36</f>
        <v>0</v>
      </c>
      <c r="DL15" s="146">
        <f>'Credits, worst circuits, storms'!I37</f>
        <v>0</v>
      </c>
      <c r="DM15" s="146">
        <f>'Credits, worst circuits, storms'!I38</f>
        <v>0</v>
      </c>
      <c r="DN15" s="146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84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46">
        <f>'Credits, worst circuits, storms'!J29</f>
        <v>0</v>
      </c>
      <c r="DY15" s="146">
        <f>'Credits, worst circuits, storms'!J30</f>
        <v>0</v>
      </c>
      <c r="DZ15" s="146">
        <f>'Credits, worst circuits, storms'!J31</f>
        <v>0</v>
      </c>
      <c r="EA15" s="146">
        <f>'Credits, worst circuits, storms'!J32</f>
        <v>0</v>
      </c>
      <c r="EB15" s="146">
        <f>'Credits, worst circuits, storms'!J33</f>
        <v>0</v>
      </c>
      <c r="EC15" s="146">
        <f>'Credits, worst circuits, storms'!J34</f>
        <v>0</v>
      </c>
      <c r="ED15" s="146">
        <f>'Credits, worst circuits, storms'!J35</f>
        <v>0</v>
      </c>
      <c r="EE15" s="146">
        <f>'Credits, worst circuits, storms'!J36</f>
        <v>0</v>
      </c>
      <c r="EF15" s="146">
        <f>'Credits, worst circuits, storms'!J37</f>
        <v>0</v>
      </c>
      <c r="EG15" s="146">
        <f>'Credits, worst circuits, storms'!J38</f>
        <v>0</v>
      </c>
      <c r="EH15" s="146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84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46">
        <f>'Credits, worst circuits, storms'!K29</f>
        <v>0</v>
      </c>
      <c r="ES15" s="146">
        <f>'Credits, worst circuits, storms'!K30</f>
        <v>0</v>
      </c>
      <c r="ET15" s="146">
        <f>'Credits, worst circuits, storms'!K31</f>
        <v>0</v>
      </c>
      <c r="EU15" s="146">
        <f>'Credits, worst circuits, storms'!K32</f>
        <v>0</v>
      </c>
      <c r="EV15" s="146">
        <f>'Credits, worst circuits, storms'!K33</f>
        <v>0</v>
      </c>
      <c r="EW15" s="146">
        <f>'Credits, worst circuits, storms'!K34</f>
        <v>0</v>
      </c>
      <c r="EX15" s="146">
        <f>'Credits, worst circuits, storms'!K35</f>
        <v>0</v>
      </c>
      <c r="EY15" s="146">
        <f>'Credits, worst circuits, storms'!K36</f>
        <v>0</v>
      </c>
      <c r="EZ15" s="146">
        <f>'Credits, worst circuits, storms'!K37</f>
        <v>0</v>
      </c>
      <c r="FA15" s="146">
        <f>'Credits, worst circuits, storms'!K38</f>
        <v>0</v>
      </c>
      <c r="FB15" s="146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84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46">
        <f>'Credits, worst circuits, storms'!L29</f>
        <v>0</v>
      </c>
      <c r="FM15" s="146">
        <f>'Credits, worst circuits, storms'!L30</f>
        <v>0</v>
      </c>
      <c r="FN15" s="146">
        <f>'Credits, worst circuits, storms'!L31</f>
        <v>0</v>
      </c>
      <c r="FO15" s="146">
        <f>'Credits, worst circuits, storms'!L32</f>
        <v>0</v>
      </c>
      <c r="FP15" s="146">
        <f>'Credits, worst circuits, storms'!L33</f>
        <v>0</v>
      </c>
      <c r="FQ15" s="146">
        <f>'Credits, worst circuits, storms'!L34</f>
        <v>0</v>
      </c>
      <c r="FR15" s="146">
        <f>'Credits, worst circuits, storms'!L35</f>
        <v>0</v>
      </c>
      <c r="FS15" s="146">
        <f>'Credits, worst circuits, storms'!L36</f>
        <v>0</v>
      </c>
      <c r="FT15" s="146">
        <f>'Credits, worst circuits, storms'!L37</f>
        <v>0</v>
      </c>
      <c r="FU15" s="146">
        <f>'Credits, worst circuits, storms'!L38</f>
        <v>0</v>
      </c>
      <c r="FV15" s="146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84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46">
        <f>'Credits, worst circuits, storms'!M29</f>
        <v>0</v>
      </c>
      <c r="GG15" s="146">
        <f>'Credits, worst circuits, storms'!M30</f>
        <v>0</v>
      </c>
      <c r="GH15" s="146">
        <f>'Credits, worst circuits, storms'!M31</f>
        <v>0</v>
      </c>
      <c r="GI15" s="146">
        <f>'Credits, worst circuits, storms'!M32</f>
        <v>0</v>
      </c>
      <c r="GJ15" s="146">
        <f>'Credits, worst circuits, storms'!M33</f>
        <v>0</v>
      </c>
      <c r="GK15" s="146">
        <f>'Credits, worst circuits, storms'!M34</f>
        <v>0</v>
      </c>
      <c r="GL15" s="146">
        <f>'Credits, worst circuits, storms'!M35</f>
        <v>0</v>
      </c>
      <c r="GM15" s="146">
        <f>'Credits, worst circuits, storms'!M36</f>
        <v>0</v>
      </c>
      <c r="GN15" s="146">
        <f>'Credits, worst circuits, storms'!M37</f>
        <v>0</v>
      </c>
      <c r="GO15" s="146">
        <f>'Credits, worst circuits, storms'!M38</f>
        <v>0</v>
      </c>
      <c r="GP15" s="146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84">
        <f>'Credits, worst circuits, storms'!M43</f>
        <v>0</v>
      </c>
      <c r="GU15">
        <f>'Credits, worst circuits, storms'!M44</f>
        <v>0</v>
      </c>
    </row>
    <row r="16" spans="1:203" x14ac:dyDescent="0.25">
      <c r="A16" t="s">
        <v>697</v>
      </c>
      <c r="B16" s="148" t="s">
        <v>748</v>
      </c>
      <c r="C16" s="148" t="s">
        <v>749</v>
      </c>
      <c r="D16" s="148" t="s">
        <v>774</v>
      </c>
      <c r="E16" s="148" t="s">
        <v>775</v>
      </c>
      <c r="F16" s="148" t="s">
        <v>776</v>
      </c>
      <c r="G16" s="148" t="s">
        <v>777</v>
      </c>
      <c r="H16" s="150" t="s">
        <v>778</v>
      </c>
      <c r="I16" s="150" t="s">
        <v>779</v>
      </c>
      <c r="J16" s="150" t="s">
        <v>780</v>
      </c>
      <c r="K16" s="150" t="s">
        <v>781</v>
      </c>
      <c r="L16" s="150" t="s">
        <v>782</v>
      </c>
      <c r="M16" s="150" t="s">
        <v>783</v>
      </c>
      <c r="N16" s="150" t="s">
        <v>784</v>
      </c>
      <c r="O16" s="150" t="s">
        <v>785</v>
      </c>
      <c r="P16" s="150" t="s">
        <v>786</v>
      </c>
      <c r="Q16" s="150" t="s">
        <v>787</v>
      </c>
      <c r="R16" s="150" t="s">
        <v>788</v>
      </c>
      <c r="S16" s="148" t="s">
        <v>789</v>
      </c>
      <c r="T16" s="148" t="s">
        <v>790</v>
      </c>
      <c r="U16" s="148" t="s">
        <v>791</v>
      </c>
      <c r="V16" s="151" t="s">
        <v>792</v>
      </c>
      <c r="W16" s="148" t="s">
        <v>793</v>
      </c>
      <c r="X16" s="148" t="s">
        <v>794</v>
      </c>
      <c r="Y16" s="148" t="s">
        <v>795</v>
      </c>
      <c r="Z16" s="148" t="s">
        <v>796</v>
      </c>
      <c r="AA16" s="148" t="s">
        <v>797</v>
      </c>
      <c r="AB16" s="150" t="s">
        <v>798</v>
      </c>
      <c r="AC16" s="150" t="s">
        <v>799</v>
      </c>
      <c r="AD16" s="150" t="s">
        <v>800</v>
      </c>
      <c r="AE16" s="150" t="s">
        <v>801</v>
      </c>
      <c r="AF16" s="150" t="s">
        <v>802</v>
      </c>
      <c r="AG16" s="150" t="s">
        <v>803</v>
      </c>
      <c r="AH16" s="150" t="s">
        <v>804</v>
      </c>
      <c r="AI16" s="150" t="s">
        <v>805</v>
      </c>
      <c r="AJ16" s="150" t="s">
        <v>806</v>
      </c>
      <c r="AK16" s="150" t="s">
        <v>807</v>
      </c>
      <c r="AL16" s="150" t="s">
        <v>808</v>
      </c>
      <c r="AM16" s="148" t="s">
        <v>809</v>
      </c>
      <c r="AN16" s="148" t="s">
        <v>810</v>
      </c>
      <c r="AO16" s="148" t="s">
        <v>811</v>
      </c>
      <c r="AP16" s="151" t="s">
        <v>812</v>
      </c>
      <c r="AQ16" s="148" t="s">
        <v>813</v>
      </c>
      <c r="AR16" s="148" t="s">
        <v>814</v>
      </c>
      <c r="AS16" s="148" t="s">
        <v>815</v>
      </c>
      <c r="AT16" s="148" t="s">
        <v>816</v>
      </c>
      <c r="AU16" s="148" t="s">
        <v>817</v>
      </c>
      <c r="AV16" s="150" t="s">
        <v>818</v>
      </c>
      <c r="AW16" s="150" t="s">
        <v>819</v>
      </c>
      <c r="AX16" s="150" t="s">
        <v>820</v>
      </c>
      <c r="AY16" s="150" t="s">
        <v>821</v>
      </c>
      <c r="AZ16" s="150" t="s">
        <v>822</v>
      </c>
      <c r="BA16" s="150" t="s">
        <v>823</v>
      </c>
      <c r="BB16" s="150" t="s">
        <v>824</v>
      </c>
      <c r="BC16" s="150" t="s">
        <v>825</v>
      </c>
      <c r="BD16" s="150" t="s">
        <v>826</v>
      </c>
      <c r="BE16" s="150" t="s">
        <v>827</v>
      </c>
      <c r="BF16" s="150" t="s">
        <v>828</v>
      </c>
      <c r="BG16" s="148" t="s">
        <v>829</v>
      </c>
      <c r="BH16" s="148" t="s">
        <v>830</v>
      </c>
      <c r="BI16" s="148" t="s">
        <v>831</v>
      </c>
      <c r="BJ16" s="151" t="s">
        <v>832</v>
      </c>
      <c r="BK16" s="148" t="s">
        <v>833</v>
      </c>
      <c r="BL16" s="148" t="s">
        <v>834</v>
      </c>
      <c r="BM16" s="148" t="s">
        <v>835</v>
      </c>
      <c r="BN16" s="148" t="s">
        <v>836</v>
      </c>
      <c r="BO16" s="148" t="s">
        <v>837</v>
      </c>
      <c r="BP16" s="150" t="s">
        <v>838</v>
      </c>
      <c r="BQ16" s="150" t="s">
        <v>839</v>
      </c>
      <c r="BR16" s="150" t="s">
        <v>840</v>
      </c>
      <c r="BS16" s="150" t="s">
        <v>841</v>
      </c>
      <c r="BT16" s="150" t="s">
        <v>842</v>
      </c>
      <c r="BU16" s="150" t="s">
        <v>843</v>
      </c>
      <c r="BV16" s="150" t="s">
        <v>844</v>
      </c>
      <c r="BW16" s="150" t="s">
        <v>845</v>
      </c>
      <c r="BX16" s="150" t="s">
        <v>846</v>
      </c>
      <c r="BY16" s="150" t="s">
        <v>847</v>
      </c>
      <c r="BZ16" s="150" t="s">
        <v>848</v>
      </c>
      <c r="CA16" s="148" t="s">
        <v>849</v>
      </c>
      <c r="CB16" s="148" t="s">
        <v>850</v>
      </c>
      <c r="CC16" s="148" t="s">
        <v>851</v>
      </c>
      <c r="CD16" s="151" t="s">
        <v>852</v>
      </c>
      <c r="CE16" s="148" t="s">
        <v>853</v>
      </c>
      <c r="CF16" s="148" t="s">
        <v>854</v>
      </c>
      <c r="CG16" s="148" t="s">
        <v>855</v>
      </c>
      <c r="CH16" s="148" t="s">
        <v>856</v>
      </c>
      <c r="CI16" s="148" t="s">
        <v>857</v>
      </c>
      <c r="CJ16" s="150" t="s">
        <v>858</v>
      </c>
      <c r="CK16" s="150" t="s">
        <v>859</v>
      </c>
      <c r="CL16" s="150" t="s">
        <v>860</v>
      </c>
      <c r="CM16" s="150" t="s">
        <v>861</v>
      </c>
      <c r="CN16" s="150" t="s">
        <v>862</v>
      </c>
      <c r="CO16" s="150" t="s">
        <v>863</v>
      </c>
      <c r="CP16" s="150" t="s">
        <v>864</v>
      </c>
      <c r="CQ16" s="150" t="s">
        <v>865</v>
      </c>
      <c r="CR16" s="150" t="s">
        <v>866</v>
      </c>
      <c r="CS16" s="150" t="s">
        <v>867</v>
      </c>
      <c r="CT16" s="150" t="s">
        <v>868</v>
      </c>
      <c r="CU16" s="148" t="s">
        <v>869</v>
      </c>
      <c r="CV16" s="148" t="s">
        <v>870</v>
      </c>
      <c r="CW16" s="148" t="s">
        <v>871</v>
      </c>
      <c r="CX16" s="151" t="s">
        <v>872</v>
      </c>
      <c r="CY16" s="148" t="s">
        <v>873</v>
      </c>
      <c r="CZ16" s="148" t="s">
        <v>874</v>
      </c>
      <c r="DA16" s="148" t="s">
        <v>875</v>
      </c>
      <c r="DB16" s="148" t="s">
        <v>876</v>
      </c>
      <c r="DC16" s="148" t="s">
        <v>877</v>
      </c>
      <c r="DD16" s="150" t="s">
        <v>878</v>
      </c>
      <c r="DE16" s="150" t="s">
        <v>879</v>
      </c>
      <c r="DF16" s="150" t="s">
        <v>880</v>
      </c>
      <c r="DG16" s="150" t="s">
        <v>881</v>
      </c>
      <c r="DH16" s="150" t="s">
        <v>882</v>
      </c>
      <c r="DI16" s="150" t="s">
        <v>883</v>
      </c>
      <c r="DJ16" s="150" t="s">
        <v>884</v>
      </c>
      <c r="DK16" s="150" t="s">
        <v>885</v>
      </c>
      <c r="DL16" s="150" t="s">
        <v>886</v>
      </c>
      <c r="DM16" s="150" t="s">
        <v>887</v>
      </c>
      <c r="DN16" s="150" t="s">
        <v>888</v>
      </c>
      <c r="DO16" s="148" t="s">
        <v>889</v>
      </c>
      <c r="DP16" s="148" t="s">
        <v>890</v>
      </c>
      <c r="DQ16" s="148" t="s">
        <v>891</v>
      </c>
      <c r="DR16" s="151" t="s">
        <v>892</v>
      </c>
      <c r="DS16" s="148" t="s">
        <v>893</v>
      </c>
      <c r="DT16" s="148" t="s">
        <v>894</v>
      </c>
      <c r="DU16" s="148" t="s">
        <v>895</v>
      </c>
      <c r="DV16" s="148" t="s">
        <v>896</v>
      </c>
      <c r="DW16" s="148" t="s">
        <v>897</v>
      </c>
      <c r="DX16" s="150" t="s">
        <v>898</v>
      </c>
      <c r="DY16" s="150" t="s">
        <v>899</v>
      </c>
      <c r="DZ16" s="150" t="s">
        <v>900</v>
      </c>
      <c r="EA16" s="150" t="s">
        <v>901</v>
      </c>
      <c r="EB16" s="150" t="s">
        <v>902</v>
      </c>
      <c r="EC16" s="150" t="s">
        <v>903</v>
      </c>
      <c r="ED16" s="150" t="s">
        <v>904</v>
      </c>
      <c r="EE16" s="150" t="s">
        <v>905</v>
      </c>
      <c r="EF16" s="150" t="s">
        <v>906</v>
      </c>
      <c r="EG16" s="150" t="s">
        <v>907</v>
      </c>
      <c r="EH16" s="150" t="s">
        <v>908</v>
      </c>
      <c r="EI16" s="148" t="s">
        <v>909</v>
      </c>
      <c r="EJ16" s="148" t="s">
        <v>910</v>
      </c>
      <c r="EK16" s="148" t="s">
        <v>911</v>
      </c>
      <c r="EL16" s="151" t="s">
        <v>912</v>
      </c>
      <c r="EM16" s="148" t="s">
        <v>913</v>
      </c>
      <c r="EN16" s="148" t="s">
        <v>914</v>
      </c>
      <c r="EO16" s="148" t="s">
        <v>915</v>
      </c>
      <c r="EP16" s="148" t="s">
        <v>916</v>
      </c>
      <c r="EQ16" s="148" t="s">
        <v>917</v>
      </c>
      <c r="ER16" s="150" t="s">
        <v>918</v>
      </c>
      <c r="ES16" s="150" t="s">
        <v>919</v>
      </c>
      <c r="ET16" s="150" t="s">
        <v>920</v>
      </c>
      <c r="EU16" s="150" t="s">
        <v>921</v>
      </c>
      <c r="EV16" s="150" t="s">
        <v>922</v>
      </c>
      <c r="EW16" s="150" t="s">
        <v>923</v>
      </c>
      <c r="EX16" s="150" t="s">
        <v>924</v>
      </c>
      <c r="EY16" s="150" t="s">
        <v>925</v>
      </c>
      <c r="EZ16" s="150" t="s">
        <v>926</v>
      </c>
      <c r="FA16" s="150" t="s">
        <v>927</v>
      </c>
      <c r="FB16" s="150" t="s">
        <v>928</v>
      </c>
      <c r="FC16" s="148" t="s">
        <v>929</v>
      </c>
      <c r="FD16" s="148" t="s">
        <v>930</v>
      </c>
      <c r="FE16" s="148" t="s">
        <v>931</v>
      </c>
      <c r="FF16" s="151" t="s">
        <v>932</v>
      </c>
      <c r="FG16" s="148" t="s">
        <v>933</v>
      </c>
      <c r="FH16" s="148" t="s">
        <v>934</v>
      </c>
      <c r="FI16" s="148" t="s">
        <v>935</v>
      </c>
      <c r="FJ16" s="148" t="s">
        <v>936</v>
      </c>
      <c r="FK16" s="148" t="s">
        <v>937</v>
      </c>
      <c r="FL16" s="150" t="s">
        <v>938</v>
      </c>
      <c r="FM16" s="150" t="s">
        <v>939</v>
      </c>
      <c r="FN16" s="150" t="s">
        <v>940</v>
      </c>
      <c r="FO16" s="150" t="s">
        <v>941</v>
      </c>
      <c r="FP16" s="150" t="s">
        <v>942</v>
      </c>
      <c r="FQ16" s="150" t="s">
        <v>943</v>
      </c>
      <c r="FR16" s="150" t="s">
        <v>944</v>
      </c>
      <c r="FS16" s="150" t="s">
        <v>945</v>
      </c>
      <c r="FT16" s="150" t="s">
        <v>946</v>
      </c>
      <c r="FU16" s="150" t="s">
        <v>947</v>
      </c>
      <c r="FV16" s="150" t="s">
        <v>948</v>
      </c>
      <c r="FW16" s="148" t="s">
        <v>949</v>
      </c>
      <c r="FX16" s="148" t="s">
        <v>950</v>
      </c>
      <c r="FY16" s="148" t="s">
        <v>951</v>
      </c>
      <c r="FZ16" s="151" t="s">
        <v>952</v>
      </c>
      <c r="GA16" s="148" t="s">
        <v>953</v>
      </c>
      <c r="GB16" s="148" t="s">
        <v>954</v>
      </c>
      <c r="GC16" s="148" t="s">
        <v>955</v>
      </c>
      <c r="GD16" s="148" t="s">
        <v>956</v>
      </c>
      <c r="GE16" s="148" t="s">
        <v>957</v>
      </c>
      <c r="GF16" s="150" t="s">
        <v>958</v>
      </c>
      <c r="GG16" s="150" t="s">
        <v>959</v>
      </c>
      <c r="GH16" s="150" t="s">
        <v>960</v>
      </c>
      <c r="GI16" s="150" t="s">
        <v>961</v>
      </c>
      <c r="GJ16" s="150" t="s">
        <v>962</v>
      </c>
      <c r="GK16" s="150" t="s">
        <v>963</v>
      </c>
      <c r="GL16" s="150" t="s">
        <v>964</v>
      </c>
      <c r="GM16" s="150" t="s">
        <v>965</v>
      </c>
      <c r="GN16" s="150" t="s">
        <v>966</v>
      </c>
      <c r="GO16" s="150" t="s">
        <v>967</v>
      </c>
      <c r="GP16" s="150" t="s">
        <v>968</v>
      </c>
      <c r="GQ16" s="148" t="s">
        <v>969</v>
      </c>
      <c r="GR16" s="148" t="s">
        <v>970</v>
      </c>
      <c r="GS16" s="148" t="s">
        <v>971</v>
      </c>
      <c r="GT16" s="151" t="s">
        <v>972</v>
      </c>
      <c r="GU16" s="148" t="s">
        <v>973</v>
      </c>
    </row>
    <row r="20" spans="1:203" x14ac:dyDescent="0.25">
      <c r="A20" t="s">
        <v>695</v>
      </c>
      <c r="B20" t="s">
        <v>693</v>
      </c>
      <c r="C20" t="s">
        <v>694</v>
      </c>
      <c r="D20" t="s">
        <v>732</v>
      </c>
      <c r="E20" t="s">
        <v>363</v>
      </c>
      <c r="F20" t="s">
        <v>373</v>
      </c>
      <c r="G20" t="s">
        <v>463</v>
      </c>
      <c r="H20" t="s">
        <v>383</v>
      </c>
      <c r="I20" t="s">
        <v>393</v>
      </c>
      <c r="J20" t="s">
        <v>403</v>
      </c>
      <c r="K20" t="s">
        <v>413</v>
      </c>
      <c r="L20" t="s">
        <v>423</v>
      </c>
      <c r="M20" t="s">
        <v>433</v>
      </c>
      <c r="N20" t="s">
        <v>443</v>
      </c>
      <c r="O20" t="s">
        <v>453</v>
      </c>
      <c r="P20" t="s">
        <v>473</v>
      </c>
      <c r="Q20" t="s">
        <v>483</v>
      </c>
      <c r="R20" t="s">
        <v>493</v>
      </c>
      <c r="S20" t="s">
        <v>503</v>
      </c>
      <c r="T20" t="s">
        <v>513</v>
      </c>
      <c r="U20" t="s">
        <v>523</v>
      </c>
      <c r="V20" t="s">
        <v>533</v>
      </c>
      <c r="W20" t="s">
        <v>543</v>
      </c>
      <c r="X20" t="s">
        <v>731</v>
      </c>
      <c r="Y20" t="s">
        <v>364</v>
      </c>
      <c r="Z20" t="s">
        <v>374</v>
      </c>
      <c r="AA20" t="s">
        <v>464</v>
      </c>
      <c r="AB20" t="s">
        <v>384</v>
      </c>
      <c r="AC20" t="s">
        <v>394</v>
      </c>
      <c r="AD20" t="s">
        <v>404</v>
      </c>
      <c r="AE20" t="s">
        <v>414</v>
      </c>
      <c r="AF20" t="s">
        <v>424</v>
      </c>
      <c r="AG20" t="s">
        <v>434</v>
      </c>
      <c r="AH20" t="s">
        <v>444</v>
      </c>
      <c r="AI20" t="s">
        <v>454</v>
      </c>
      <c r="AJ20" t="s">
        <v>474</v>
      </c>
      <c r="AK20" t="s">
        <v>484</v>
      </c>
      <c r="AL20" t="s">
        <v>494</v>
      </c>
      <c r="AM20" t="s">
        <v>504</v>
      </c>
      <c r="AN20" t="s">
        <v>514</v>
      </c>
      <c r="AO20" t="s">
        <v>524</v>
      </c>
      <c r="AP20" t="s">
        <v>534</v>
      </c>
      <c r="AQ20" t="s">
        <v>544</v>
      </c>
      <c r="AR20" t="s">
        <v>730</v>
      </c>
      <c r="AS20" t="s">
        <v>365</v>
      </c>
      <c r="AT20" t="s">
        <v>375</v>
      </c>
      <c r="AU20" t="s">
        <v>465</v>
      </c>
      <c r="AV20" t="s">
        <v>385</v>
      </c>
      <c r="AW20" t="s">
        <v>395</v>
      </c>
      <c r="AX20" t="s">
        <v>405</v>
      </c>
      <c r="AY20" t="s">
        <v>415</v>
      </c>
      <c r="AZ20" t="s">
        <v>425</v>
      </c>
      <c r="BA20" t="s">
        <v>435</v>
      </c>
      <c r="BB20" t="s">
        <v>445</v>
      </c>
      <c r="BC20" t="s">
        <v>455</v>
      </c>
      <c r="BD20" t="s">
        <v>475</v>
      </c>
      <c r="BE20" t="s">
        <v>485</v>
      </c>
      <c r="BF20" t="s">
        <v>495</v>
      </c>
      <c r="BG20" t="s">
        <v>505</v>
      </c>
      <c r="BH20" t="s">
        <v>515</v>
      </c>
      <c r="BI20" t="s">
        <v>525</v>
      </c>
      <c r="BJ20" t="s">
        <v>535</v>
      </c>
      <c r="BK20" t="s">
        <v>545</v>
      </c>
      <c r="BL20" t="s">
        <v>729</v>
      </c>
      <c r="BM20" t="s">
        <v>366</v>
      </c>
      <c r="BN20" t="s">
        <v>376</v>
      </c>
      <c r="BO20" t="s">
        <v>466</v>
      </c>
      <c r="BP20" t="s">
        <v>386</v>
      </c>
      <c r="BQ20" t="s">
        <v>396</v>
      </c>
      <c r="BR20" t="s">
        <v>406</v>
      </c>
      <c r="BS20" t="s">
        <v>416</v>
      </c>
      <c r="BT20" t="s">
        <v>426</v>
      </c>
      <c r="BU20" t="s">
        <v>436</v>
      </c>
      <c r="BV20" t="s">
        <v>446</v>
      </c>
      <c r="BW20" t="s">
        <v>456</v>
      </c>
      <c r="BX20" t="s">
        <v>476</v>
      </c>
      <c r="BY20" t="s">
        <v>486</v>
      </c>
      <c r="BZ20" t="s">
        <v>496</v>
      </c>
      <c r="CA20" t="s">
        <v>506</v>
      </c>
      <c r="CB20" t="s">
        <v>516</v>
      </c>
      <c r="CC20" t="s">
        <v>526</v>
      </c>
      <c r="CD20" t="s">
        <v>536</v>
      </c>
      <c r="CE20" t="s">
        <v>546</v>
      </c>
      <c r="CF20" t="s">
        <v>728</v>
      </c>
      <c r="CG20" t="s">
        <v>367</v>
      </c>
      <c r="CH20" t="s">
        <v>377</v>
      </c>
      <c r="CI20" t="s">
        <v>467</v>
      </c>
      <c r="CJ20" t="s">
        <v>387</v>
      </c>
      <c r="CK20" t="s">
        <v>397</v>
      </c>
      <c r="CL20" t="s">
        <v>407</v>
      </c>
      <c r="CM20" t="s">
        <v>417</v>
      </c>
      <c r="CN20" t="s">
        <v>427</v>
      </c>
      <c r="CO20" t="s">
        <v>437</v>
      </c>
      <c r="CP20" t="s">
        <v>447</v>
      </c>
      <c r="CQ20" t="s">
        <v>457</v>
      </c>
      <c r="CR20" t="s">
        <v>477</v>
      </c>
      <c r="CS20" t="s">
        <v>487</v>
      </c>
      <c r="CT20" t="s">
        <v>497</v>
      </c>
      <c r="CU20" t="s">
        <v>507</v>
      </c>
      <c r="CV20" t="s">
        <v>517</v>
      </c>
      <c r="CW20" t="s">
        <v>527</v>
      </c>
      <c r="CX20" t="s">
        <v>537</v>
      </c>
      <c r="CY20" t="s">
        <v>547</v>
      </c>
      <c r="CZ20" t="s">
        <v>727</v>
      </c>
      <c r="DA20" t="s">
        <v>368</v>
      </c>
      <c r="DB20" t="s">
        <v>378</v>
      </c>
      <c r="DC20" t="s">
        <v>468</v>
      </c>
      <c r="DD20" t="s">
        <v>388</v>
      </c>
      <c r="DE20" t="s">
        <v>398</v>
      </c>
      <c r="DF20" t="s">
        <v>408</v>
      </c>
      <c r="DG20" t="s">
        <v>418</v>
      </c>
      <c r="DH20" t="s">
        <v>428</v>
      </c>
      <c r="DI20" t="s">
        <v>438</v>
      </c>
      <c r="DJ20" t="s">
        <v>448</v>
      </c>
      <c r="DK20" t="s">
        <v>458</v>
      </c>
      <c r="DL20" t="s">
        <v>478</v>
      </c>
      <c r="DM20" t="s">
        <v>488</v>
      </c>
      <c r="DN20" t="s">
        <v>498</v>
      </c>
      <c r="DO20" t="s">
        <v>508</v>
      </c>
      <c r="DP20" t="s">
        <v>518</v>
      </c>
      <c r="DQ20" t="s">
        <v>528</v>
      </c>
      <c r="DR20" t="s">
        <v>538</v>
      </c>
      <c r="DS20" t="s">
        <v>548</v>
      </c>
      <c r="DT20" t="s">
        <v>726</v>
      </c>
      <c r="DU20" t="s">
        <v>369</v>
      </c>
      <c r="DV20" t="s">
        <v>379</v>
      </c>
      <c r="DW20" t="s">
        <v>469</v>
      </c>
      <c r="DX20" t="s">
        <v>389</v>
      </c>
      <c r="DY20" t="s">
        <v>399</v>
      </c>
      <c r="DZ20" t="s">
        <v>409</v>
      </c>
      <c r="EA20" t="s">
        <v>419</v>
      </c>
      <c r="EB20" t="s">
        <v>429</v>
      </c>
      <c r="EC20" t="s">
        <v>439</v>
      </c>
      <c r="ED20" t="s">
        <v>449</v>
      </c>
      <c r="EE20" t="s">
        <v>459</v>
      </c>
      <c r="EF20" t="s">
        <v>479</v>
      </c>
      <c r="EG20" t="s">
        <v>489</v>
      </c>
      <c r="EH20" t="s">
        <v>499</v>
      </c>
      <c r="EI20" t="s">
        <v>509</v>
      </c>
      <c r="EJ20" t="s">
        <v>519</v>
      </c>
      <c r="EK20" t="s">
        <v>529</v>
      </c>
      <c r="EL20" t="s">
        <v>539</v>
      </c>
      <c r="EM20" t="s">
        <v>549</v>
      </c>
      <c r="EN20" t="s">
        <v>725</v>
      </c>
      <c r="EO20" t="s">
        <v>370</v>
      </c>
      <c r="EP20" t="s">
        <v>380</v>
      </c>
      <c r="EQ20" t="s">
        <v>470</v>
      </c>
      <c r="ER20" t="s">
        <v>390</v>
      </c>
      <c r="ES20" t="s">
        <v>400</v>
      </c>
      <c r="ET20" t="s">
        <v>410</v>
      </c>
      <c r="EU20" t="s">
        <v>420</v>
      </c>
      <c r="EV20" t="s">
        <v>430</v>
      </c>
      <c r="EW20" t="s">
        <v>440</v>
      </c>
      <c r="EX20" t="s">
        <v>450</v>
      </c>
      <c r="EY20" t="s">
        <v>460</v>
      </c>
      <c r="EZ20" t="s">
        <v>480</v>
      </c>
      <c r="FA20" t="s">
        <v>490</v>
      </c>
      <c r="FB20" t="s">
        <v>500</v>
      </c>
      <c r="FC20" t="s">
        <v>510</v>
      </c>
      <c r="FD20" t="s">
        <v>520</v>
      </c>
      <c r="FE20" t="s">
        <v>530</v>
      </c>
      <c r="FF20" t="s">
        <v>540</v>
      </c>
      <c r="FG20" t="s">
        <v>550</v>
      </c>
      <c r="FH20" t="s">
        <v>724</v>
      </c>
      <c r="FI20" t="s">
        <v>371</v>
      </c>
      <c r="FJ20" t="s">
        <v>381</v>
      </c>
      <c r="FK20" t="s">
        <v>471</v>
      </c>
      <c r="FL20" t="s">
        <v>391</v>
      </c>
      <c r="FM20" t="s">
        <v>401</v>
      </c>
      <c r="FN20" t="s">
        <v>411</v>
      </c>
      <c r="FO20" t="s">
        <v>421</v>
      </c>
      <c r="FP20" t="s">
        <v>431</v>
      </c>
      <c r="FQ20" t="s">
        <v>441</v>
      </c>
      <c r="FR20" t="s">
        <v>451</v>
      </c>
      <c r="FS20" t="s">
        <v>461</v>
      </c>
      <c r="FT20" t="s">
        <v>481</v>
      </c>
      <c r="FU20" t="s">
        <v>491</v>
      </c>
      <c r="FV20" t="s">
        <v>501</v>
      </c>
      <c r="FW20" t="s">
        <v>511</v>
      </c>
      <c r="FX20" t="s">
        <v>521</v>
      </c>
      <c r="FY20" t="s">
        <v>531</v>
      </c>
      <c r="FZ20" t="s">
        <v>541</v>
      </c>
      <c r="GA20" t="s">
        <v>551</v>
      </c>
      <c r="GB20" t="s">
        <v>723</v>
      </c>
      <c r="GC20" t="s">
        <v>372</v>
      </c>
      <c r="GD20" t="s">
        <v>382</v>
      </c>
      <c r="GE20" t="s">
        <v>472</v>
      </c>
      <c r="GF20" t="s">
        <v>392</v>
      </c>
      <c r="GG20" t="s">
        <v>402</v>
      </c>
      <c r="GH20" t="s">
        <v>412</v>
      </c>
      <c r="GI20" t="s">
        <v>422</v>
      </c>
      <c r="GJ20" t="s">
        <v>432</v>
      </c>
      <c r="GK20" t="s">
        <v>442</v>
      </c>
      <c r="GL20" t="s">
        <v>452</v>
      </c>
      <c r="GM20" t="s">
        <v>462</v>
      </c>
      <c r="GN20" t="s">
        <v>482</v>
      </c>
      <c r="GO20" t="s">
        <v>492</v>
      </c>
      <c r="GP20" t="s">
        <v>502</v>
      </c>
      <c r="GQ20" t="s">
        <v>512</v>
      </c>
      <c r="GR20" t="s">
        <v>522</v>
      </c>
      <c r="GS20" t="s">
        <v>532</v>
      </c>
      <c r="GT20" t="s">
        <v>542</v>
      </c>
      <c r="GU20" t="s">
        <v>552</v>
      </c>
    </row>
    <row r="21" spans="1:203" x14ac:dyDescent="0.25">
      <c r="A21" t="s">
        <v>705</v>
      </c>
      <c r="B21">
        <f>'Credits, worst circuits, storms'!C4</f>
        <v>44957</v>
      </c>
      <c r="C21" s="83">
        <f>'Credits, worst circuits, storms'!C4</f>
        <v>44957</v>
      </c>
      <c r="D21" t="str" cm="1">
        <f t="array" aca="1" ref="D21" ca="1">IF(ISBLANK(INDIRECT("'"&amp;D26)),"",TRIM(CLEAN(INDIRECT("'"&amp;D26))))</f>
        <v>Circuit 1</v>
      </c>
      <c r="E21" t="str" cm="1">
        <f t="array" aca="1" ref="E21" ca="1">IF(ISBLANK(INDIRECT("'"&amp;E26)),"",TRIM(CLEAN(INDIRECT("'"&amp;E26))))</f>
        <v>Cooper Lake &amp; Ely</v>
      </c>
      <c r="F21" t="str" cm="1">
        <f t="array" aca="1" ref="F21" ca="1">IF(ISBLANK(INDIRECT("'"&amp;F26)),"",TRIM(CLEAN(INDIRECT("'"&amp;F26))))</f>
        <v>1231</v>
      </c>
      <c r="G21" t="str" cm="1">
        <f t="array" aca="1" ref="G21" ca="1">IF(ISBLANK(INDIRECT("'"&amp;G26)),"",TRIM(CLEAN(INDIRECT("'"&amp;G26))))</f>
        <v>200.7</v>
      </c>
      <c r="H21" t="str" cm="1">
        <f t="array" aca="1" ref="H21" ca="1">IF(ISBLANK(INDIRECT("'"&amp;H26)),"",TRIM(CLEAN(INDIRECT("'"&amp;H26))))</f>
        <v>0.00784776641091219</v>
      </c>
      <c r="I21" t="str" cm="1">
        <f t="array" aca="1" ref="I21" ca="1">IF(ISBLANK(INDIRECT("'"&amp;I26)),"",TRIM(CLEAN(INDIRECT("'"&amp;I26))))</f>
        <v>0.00052151747655584</v>
      </c>
      <c r="J21" t="str" cm="1">
        <f t="array" aca="1" ref="J21" ca="1">IF(ISBLANK(INDIRECT("'"&amp;J26)),"",TRIM(CLEAN(INDIRECT("'"&amp;J26))))</f>
        <v>1.07161125319693E-05</v>
      </c>
      <c r="K21" t="str" cm="1">
        <f t="array" aca="1" ref="K21" ca="1">IF(ISBLANK(INDIRECT("'"&amp;K26)),"",TRIM(CLEAN(INDIRECT("'"&amp;K26))))</f>
        <v>0.00838</v>
      </c>
      <c r="L21" t="str" cm="1">
        <f t="array" aca="1" ref="L21" ca="1">IF(ISBLANK(INDIRECT("'"&amp;L26)),"",TRIM(CLEAN(INDIRECT("'"&amp;L26))))</f>
        <v>0.00784776641091219</v>
      </c>
      <c r="M21" t="str" cm="1">
        <f t="array" aca="1" ref="M21" ca="1">IF(ISBLANK(INDIRECT("'"&amp;M26)),"",TRIM(CLEAN(INDIRECT("'"&amp;M26))))</f>
        <v>0.00052151747655584</v>
      </c>
      <c r="N21" t="str" cm="1">
        <f t="array" aca="1" ref="N21" ca="1">IF(ISBLANK(INDIRECT("'"&amp;N26)),"",TRIM(CLEAN(INDIRECT("'"&amp;N26))))</f>
        <v>1.07161125319693E-05</v>
      </c>
      <c r="O21" t="str" cm="1">
        <f t="array" aca="1" ref="O21" ca="1">IF(ISBLANK(INDIRECT("'"&amp;O26)),"",TRIM(CLEAN(INDIRECT("'"&amp;O26))))</f>
        <v>0.00838</v>
      </c>
      <c r="P21" t="str" cm="1">
        <f t="array" aca="1" ref="P21" ca="1">IF(ISBLANK(INDIRECT("'"&amp;P26)),"",TRIM(CLEAN(INDIRECT("'"&amp;P26))))</f>
        <v>2227</v>
      </c>
      <c r="Q21" t="str" cm="1">
        <f t="array" aca="1" ref="Q21" ca="1">IF(ISBLANK(INDIRECT("'"&amp;Q26)),"",TRIM(CLEAN(INDIRECT("'"&amp;Q26))))</f>
        <v>148</v>
      </c>
      <c r="R21" t="str" cm="1">
        <f t="array" aca="1" ref="R21" ca="1">IF(ISBLANK(INDIRECT("'"&amp;R26)),"",TRIM(CLEAN(INDIRECT("'"&amp;R26))))</f>
        <v>3</v>
      </c>
      <c r="S21" t="str" cm="1">
        <f t="array" aca="1" ref="S21" ca="1">IF(ISBLANK(INDIRECT("'"&amp;S26)),"",TRIM(CLEAN(INDIRECT("'"&amp;S26))))</f>
        <v>Barnum</v>
      </c>
      <c r="T21" t="str" cm="1">
        <f t="array" aca="1" ref="T21" ca="1">IF(ISBLANK(INDIRECT("'"&amp;T26)),"",TRIM(CLEAN(INDIRECT("'"&amp;T26))))</f>
        <v>49814, 49849, 49866</v>
      </c>
      <c r="U21" t="str" cm="1">
        <f t="array" aca="1" ref="U21" ca="1">IF(ISBLANK(INDIRECT("'"&amp;U26)),"",TRIM(CLEAN(INDIRECT("'"&amp;U26))))</f>
        <v>26103001500261030018002610300200026103002100261030022002610300230026103002900</v>
      </c>
      <c r="V21" t="str" cm="1">
        <f t="array" aca="1" ref="V21" ca="1">IF(ISBLANK(INDIRECT("'"&amp;V26)),"",TRIM(CLEAN(INDIRECT("'"&amp;V26))))</f>
        <v>44136</v>
      </c>
      <c r="W21" t="str" cm="1">
        <f t="array" aca="1" ref="W21" ca="1">IF(ISBLANK(INDIRECT("'"&amp;W26)),"",TRIM(CLEAN(INDIRECT("'"&amp;W26))))</f>
        <v>I23010100003 WildlifeI23010400011 Wx-OtherI23010400014 Wx-OtherI23010500002 Wx-OtherI23010500009 Wx-OtherI23010500012 Wx-OtherI23010500011 VegI23010500017 Wx-OtherI23010600006 Wx-OtherI23010800006 Wx-OtherI23010800006 Wx-OtherI23010900005 Wx-OtherI23011200001 Wx-OtherI23011500001 Wx-OtherI23011700003 Wx-OtherI23012700001 EquipI23013000001 Wildlife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695</v>
      </c>
      <c r="B24" t="s">
        <v>693</v>
      </c>
      <c r="C24" t="s">
        <v>694</v>
      </c>
      <c r="D24" t="s">
        <v>732</v>
      </c>
      <c r="E24" t="s">
        <v>363</v>
      </c>
      <c r="F24" t="s">
        <v>373</v>
      </c>
      <c r="G24" t="s">
        <v>463</v>
      </c>
      <c r="H24" t="s">
        <v>383</v>
      </c>
      <c r="I24" t="s">
        <v>393</v>
      </c>
      <c r="J24" t="s">
        <v>403</v>
      </c>
      <c r="K24" t="s">
        <v>413</v>
      </c>
      <c r="L24" t="s">
        <v>423</v>
      </c>
      <c r="M24" t="s">
        <v>433</v>
      </c>
      <c r="N24" t="s">
        <v>443</v>
      </c>
      <c r="O24" t="s">
        <v>453</v>
      </c>
      <c r="P24" t="s">
        <v>473</v>
      </c>
      <c r="Q24" t="s">
        <v>483</v>
      </c>
      <c r="R24" t="s">
        <v>493</v>
      </c>
      <c r="S24" t="s">
        <v>503</v>
      </c>
      <c r="T24" t="s">
        <v>513</v>
      </c>
      <c r="U24" t="s">
        <v>523</v>
      </c>
      <c r="V24" t="s">
        <v>533</v>
      </c>
      <c r="W24" t="s">
        <v>543</v>
      </c>
      <c r="X24" t="s">
        <v>731</v>
      </c>
      <c r="Y24" t="s">
        <v>364</v>
      </c>
      <c r="Z24" t="s">
        <v>374</v>
      </c>
      <c r="AA24" t="s">
        <v>464</v>
      </c>
      <c r="AB24" t="s">
        <v>384</v>
      </c>
      <c r="AC24" t="s">
        <v>394</v>
      </c>
      <c r="AD24" t="s">
        <v>404</v>
      </c>
      <c r="AE24" t="s">
        <v>414</v>
      </c>
      <c r="AF24" t="s">
        <v>424</v>
      </c>
      <c r="AG24" t="s">
        <v>434</v>
      </c>
      <c r="AH24" t="s">
        <v>444</v>
      </c>
      <c r="AI24" t="s">
        <v>454</v>
      </c>
      <c r="AJ24" t="s">
        <v>474</v>
      </c>
      <c r="AK24" t="s">
        <v>484</v>
      </c>
      <c r="AL24" t="s">
        <v>494</v>
      </c>
      <c r="AM24" t="s">
        <v>504</v>
      </c>
      <c r="AN24" t="s">
        <v>514</v>
      </c>
      <c r="AO24" t="s">
        <v>524</v>
      </c>
      <c r="AP24" t="s">
        <v>534</v>
      </c>
      <c r="AQ24" t="s">
        <v>544</v>
      </c>
      <c r="AR24" t="s">
        <v>730</v>
      </c>
      <c r="AS24" t="s">
        <v>365</v>
      </c>
      <c r="AT24" t="s">
        <v>375</v>
      </c>
      <c r="AU24" t="s">
        <v>465</v>
      </c>
      <c r="AV24" t="s">
        <v>385</v>
      </c>
      <c r="AW24" t="s">
        <v>395</v>
      </c>
      <c r="AX24" t="s">
        <v>405</v>
      </c>
      <c r="AY24" t="s">
        <v>415</v>
      </c>
      <c r="AZ24" t="s">
        <v>425</v>
      </c>
      <c r="BA24" t="s">
        <v>435</v>
      </c>
      <c r="BB24" t="s">
        <v>445</v>
      </c>
      <c r="BC24" t="s">
        <v>455</v>
      </c>
      <c r="BD24" t="s">
        <v>475</v>
      </c>
      <c r="BE24" t="s">
        <v>485</v>
      </c>
      <c r="BF24" t="s">
        <v>495</v>
      </c>
      <c r="BG24" t="s">
        <v>505</v>
      </c>
      <c r="BH24" t="s">
        <v>515</v>
      </c>
      <c r="BI24" t="s">
        <v>525</v>
      </c>
      <c r="BJ24" t="s">
        <v>535</v>
      </c>
      <c r="BK24" t="s">
        <v>545</v>
      </c>
      <c r="BL24" t="s">
        <v>729</v>
      </c>
      <c r="BM24" t="s">
        <v>366</v>
      </c>
      <c r="BN24" t="s">
        <v>376</v>
      </c>
      <c r="BO24" t="s">
        <v>466</v>
      </c>
      <c r="BP24" t="s">
        <v>386</v>
      </c>
      <c r="BQ24" t="s">
        <v>396</v>
      </c>
      <c r="BR24" t="s">
        <v>406</v>
      </c>
      <c r="BS24" t="s">
        <v>416</v>
      </c>
      <c r="BT24" t="s">
        <v>426</v>
      </c>
      <c r="BU24" t="s">
        <v>436</v>
      </c>
      <c r="BV24" t="s">
        <v>446</v>
      </c>
      <c r="BW24" t="s">
        <v>456</v>
      </c>
      <c r="BX24" t="s">
        <v>476</v>
      </c>
      <c r="BY24" t="s">
        <v>486</v>
      </c>
      <c r="BZ24" t="s">
        <v>496</v>
      </c>
      <c r="CA24" t="s">
        <v>506</v>
      </c>
      <c r="CB24" t="s">
        <v>516</v>
      </c>
      <c r="CC24" t="s">
        <v>526</v>
      </c>
      <c r="CD24" t="s">
        <v>536</v>
      </c>
      <c r="CE24" t="s">
        <v>546</v>
      </c>
      <c r="CF24" t="s">
        <v>728</v>
      </c>
      <c r="CG24" t="s">
        <v>367</v>
      </c>
      <c r="CH24" t="s">
        <v>377</v>
      </c>
      <c r="CI24" t="s">
        <v>467</v>
      </c>
      <c r="CJ24" t="s">
        <v>387</v>
      </c>
      <c r="CK24" t="s">
        <v>397</v>
      </c>
      <c r="CL24" t="s">
        <v>407</v>
      </c>
      <c r="CM24" t="s">
        <v>417</v>
      </c>
      <c r="CN24" t="s">
        <v>427</v>
      </c>
      <c r="CO24" t="s">
        <v>437</v>
      </c>
      <c r="CP24" t="s">
        <v>447</v>
      </c>
      <c r="CQ24" t="s">
        <v>457</v>
      </c>
      <c r="CR24" t="s">
        <v>477</v>
      </c>
      <c r="CS24" t="s">
        <v>487</v>
      </c>
      <c r="CT24" t="s">
        <v>497</v>
      </c>
      <c r="CU24" t="s">
        <v>507</v>
      </c>
      <c r="CV24" t="s">
        <v>517</v>
      </c>
      <c r="CW24" t="s">
        <v>527</v>
      </c>
      <c r="CX24" t="s">
        <v>537</v>
      </c>
      <c r="CY24" t="s">
        <v>547</v>
      </c>
      <c r="CZ24" t="s">
        <v>727</v>
      </c>
      <c r="DA24" t="s">
        <v>368</v>
      </c>
      <c r="DB24" t="s">
        <v>378</v>
      </c>
      <c r="DC24" t="s">
        <v>468</v>
      </c>
      <c r="DD24" t="s">
        <v>388</v>
      </c>
      <c r="DE24" t="s">
        <v>398</v>
      </c>
      <c r="DF24" t="s">
        <v>408</v>
      </c>
      <c r="DG24" t="s">
        <v>418</v>
      </c>
      <c r="DH24" t="s">
        <v>428</v>
      </c>
      <c r="DI24" t="s">
        <v>438</v>
      </c>
      <c r="DJ24" t="s">
        <v>448</v>
      </c>
      <c r="DK24" t="s">
        <v>458</v>
      </c>
      <c r="DL24" t="s">
        <v>478</v>
      </c>
      <c r="DM24" t="s">
        <v>488</v>
      </c>
      <c r="DN24" t="s">
        <v>498</v>
      </c>
      <c r="DO24" t="s">
        <v>508</v>
      </c>
      <c r="DP24" t="s">
        <v>518</v>
      </c>
      <c r="DQ24" t="s">
        <v>528</v>
      </c>
      <c r="DR24" t="s">
        <v>538</v>
      </c>
      <c r="DS24" t="s">
        <v>548</v>
      </c>
      <c r="DT24" t="s">
        <v>726</v>
      </c>
      <c r="DU24" t="s">
        <v>369</v>
      </c>
      <c r="DV24" t="s">
        <v>379</v>
      </c>
      <c r="DW24" t="s">
        <v>469</v>
      </c>
      <c r="DX24" t="s">
        <v>389</v>
      </c>
      <c r="DY24" t="s">
        <v>399</v>
      </c>
      <c r="DZ24" t="s">
        <v>409</v>
      </c>
      <c r="EA24" t="s">
        <v>419</v>
      </c>
      <c r="EB24" t="s">
        <v>429</v>
      </c>
      <c r="EC24" t="s">
        <v>439</v>
      </c>
      <c r="ED24" t="s">
        <v>449</v>
      </c>
      <c r="EE24" t="s">
        <v>459</v>
      </c>
      <c r="EF24" t="s">
        <v>479</v>
      </c>
      <c r="EG24" t="s">
        <v>489</v>
      </c>
      <c r="EH24" t="s">
        <v>499</v>
      </c>
      <c r="EI24" t="s">
        <v>509</v>
      </c>
      <c r="EJ24" t="s">
        <v>519</v>
      </c>
      <c r="EK24" t="s">
        <v>529</v>
      </c>
      <c r="EL24" t="s">
        <v>539</v>
      </c>
      <c r="EM24" t="s">
        <v>549</v>
      </c>
      <c r="EN24" t="s">
        <v>725</v>
      </c>
      <c r="EO24" t="s">
        <v>370</v>
      </c>
      <c r="EP24" t="s">
        <v>380</v>
      </c>
      <c r="EQ24" t="s">
        <v>470</v>
      </c>
      <c r="ER24" t="s">
        <v>390</v>
      </c>
      <c r="ES24" t="s">
        <v>400</v>
      </c>
      <c r="ET24" t="s">
        <v>410</v>
      </c>
      <c r="EU24" t="s">
        <v>420</v>
      </c>
      <c r="EV24" t="s">
        <v>430</v>
      </c>
      <c r="EW24" t="s">
        <v>440</v>
      </c>
      <c r="EX24" t="s">
        <v>450</v>
      </c>
      <c r="EY24" t="s">
        <v>460</v>
      </c>
      <c r="EZ24" t="s">
        <v>480</v>
      </c>
      <c r="FA24" t="s">
        <v>490</v>
      </c>
      <c r="FB24" t="s">
        <v>500</v>
      </c>
      <c r="FC24" t="s">
        <v>510</v>
      </c>
      <c r="FD24" t="s">
        <v>520</v>
      </c>
      <c r="FE24" t="s">
        <v>530</v>
      </c>
      <c r="FF24" t="s">
        <v>540</v>
      </c>
      <c r="FG24" t="s">
        <v>550</v>
      </c>
      <c r="FH24" t="s">
        <v>724</v>
      </c>
      <c r="FI24" t="s">
        <v>371</v>
      </c>
      <c r="FJ24" t="s">
        <v>381</v>
      </c>
      <c r="FK24" t="s">
        <v>471</v>
      </c>
      <c r="FL24" t="s">
        <v>391</v>
      </c>
      <c r="FM24" t="s">
        <v>401</v>
      </c>
      <c r="FN24" t="s">
        <v>411</v>
      </c>
      <c r="FO24" t="s">
        <v>421</v>
      </c>
      <c r="FP24" t="s">
        <v>431</v>
      </c>
      <c r="FQ24" t="s">
        <v>441</v>
      </c>
      <c r="FR24" t="s">
        <v>451</v>
      </c>
      <c r="FS24" t="s">
        <v>461</v>
      </c>
      <c r="FT24" t="s">
        <v>481</v>
      </c>
      <c r="FU24" t="s">
        <v>491</v>
      </c>
      <c r="FV24" t="s">
        <v>501</v>
      </c>
      <c r="FW24" t="s">
        <v>511</v>
      </c>
      <c r="FX24" t="s">
        <v>521</v>
      </c>
      <c r="FY24" t="s">
        <v>531</v>
      </c>
      <c r="FZ24" t="s">
        <v>541</v>
      </c>
      <c r="GA24" t="s">
        <v>551</v>
      </c>
      <c r="GB24" t="s">
        <v>723</v>
      </c>
      <c r="GC24" t="s">
        <v>372</v>
      </c>
      <c r="GD24" t="s">
        <v>382</v>
      </c>
      <c r="GE24" t="s">
        <v>472</v>
      </c>
      <c r="GF24" t="s">
        <v>392</v>
      </c>
      <c r="GG24" t="s">
        <v>402</v>
      </c>
      <c r="GH24" t="s">
        <v>412</v>
      </c>
      <c r="GI24" t="s">
        <v>422</v>
      </c>
      <c r="GJ24" t="s">
        <v>432</v>
      </c>
      <c r="GK24" t="s">
        <v>442</v>
      </c>
      <c r="GL24" t="s">
        <v>452</v>
      </c>
      <c r="GM24" t="s">
        <v>462</v>
      </c>
      <c r="GN24" t="s">
        <v>482</v>
      </c>
      <c r="GO24" t="s">
        <v>492</v>
      </c>
      <c r="GP24" t="s">
        <v>502</v>
      </c>
      <c r="GQ24" t="s">
        <v>512</v>
      </c>
      <c r="GR24" t="s">
        <v>522</v>
      </c>
      <c r="GS24" t="s">
        <v>532</v>
      </c>
      <c r="GT24" t="s">
        <v>542</v>
      </c>
      <c r="GU24" t="s">
        <v>552</v>
      </c>
    </row>
    <row r="25" spans="1:203" x14ac:dyDescent="0.25">
      <c r="A25" t="s">
        <v>696</v>
      </c>
      <c r="B25" t="str">
        <f>'Credits, worst circuits, storms'!C3</f>
        <v>Upper Peninsula Power Co.</v>
      </c>
      <c r="C25" s="84">
        <f>'Credits, worst circuits, storms'!C4</f>
        <v>44957</v>
      </c>
      <c r="D25" t="str">
        <f>'Credits, worst circuits, storms'!D46</f>
        <v>Circuit 1</v>
      </c>
      <c r="E25" t="str">
        <f>'Credits, worst circuits, storms'!D47</f>
        <v>Cooper Lake &amp; Ely</v>
      </c>
      <c r="F25">
        <f>'Credits, worst circuits, storms'!D48</f>
        <v>1231</v>
      </c>
      <c r="G25">
        <f>'Credits, worst circuits, storms'!D49</f>
        <v>200.7</v>
      </c>
      <c r="H25" s="146">
        <f>'Credits, worst circuits, storms'!D50</f>
        <v>7.8477664109121905E-3</v>
      </c>
      <c r="I25" s="146">
        <f>'Credits, worst circuits, storms'!D51</f>
        <v>5.215174765558397E-4</v>
      </c>
      <c r="J25" s="146">
        <f>'Credits, worst circuits, storms'!D52</f>
        <v>1.071611253196931E-5</v>
      </c>
      <c r="K25" s="146">
        <f>'Credits, worst circuits, storms'!D53</f>
        <v>8.3800000000000003E-3</v>
      </c>
      <c r="L25" s="146">
        <f>'Credits, worst circuits, storms'!D54</f>
        <v>7.8477664109121905E-3</v>
      </c>
      <c r="M25" s="146">
        <f>'Credits, worst circuits, storms'!D55</f>
        <v>5.215174765558397E-4</v>
      </c>
      <c r="N25" s="146">
        <f>'Credits, worst circuits, storms'!D56</f>
        <v>1.071611253196931E-5</v>
      </c>
      <c r="O25" s="146">
        <f>'Credits, worst circuits, storms'!D57</f>
        <v>8.3800000000000003E-3</v>
      </c>
      <c r="P25" s="146">
        <f>'Credits, worst circuits, storms'!D58</f>
        <v>2227</v>
      </c>
      <c r="Q25" s="146">
        <f>'Credits, worst circuits, storms'!D59</f>
        <v>148</v>
      </c>
      <c r="R25" s="146">
        <f>'Credits, worst circuits, storms'!D60</f>
        <v>3</v>
      </c>
      <c r="S25" t="str">
        <f>'Credits, worst circuits, storms'!D61</f>
        <v>Barnum</v>
      </c>
      <c r="T25" t="str">
        <f>'Credits, worst circuits, storms'!D62</f>
        <v>49814, 49849, 49866</v>
      </c>
      <c r="U25" t="str">
        <f>'Credits, worst circuits, storms'!D63</f>
        <v>26103001500
26103001800
26103002000
26103002100
26103002200
26103002300
26103002900</v>
      </c>
      <c r="V25" s="84">
        <f>'Credits, worst circuits, storms'!D64</f>
        <v>44136</v>
      </c>
      <c r="W25" t="str">
        <f>'Credits, worst circuits, storms'!D65</f>
        <v>I23010100003 Wildlife
I23010400011 Wx-Other
I23010400014 Wx-Other
I23010500002 Wx-Other
I23010500009 Wx-Other
I23010500012 Wx-Other
I23010500011 Veg
I23010500017 Wx-Other
I23010600006 Wx-Other
I23010800006 Wx-Other
I23010800006 Wx-Other
I23010900005 Wx-Other
I23011200001 Wx-Other
I23011500001 Wx-Other
I23011700003 Wx-Other
I23012700001 Equip
I23013000001 Wildlife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46">
        <f>'Credits, worst circuits, storms'!E50</f>
        <v>0</v>
      </c>
      <c r="AC25" s="146">
        <f>'Credits, worst circuits, storms'!E51</f>
        <v>0</v>
      </c>
      <c r="AD25" s="146">
        <f>'Credits, worst circuits, storms'!E52</f>
        <v>0</v>
      </c>
      <c r="AE25" s="146">
        <f>'Credits, worst circuits, storms'!E53</f>
        <v>0</v>
      </c>
      <c r="AF25" s="146">
        <f>'Credits, worst circuits, storms'!E54</f>
        <v>0</v>
      </c>
      <c r="AG25" s="146">
        <f>'Credits, worst circuits, storms'!E55</f>
        <v>0</v>
      </c>
      <c r="AH25" s="146">
        <f>'Credits, worst circuits, storms'!E56</f>
        <v>0</v>
      </c>
      <c r="AI25" s="146">
        <f>'Credits, worst circuits, storms'!E57</f>
        <v>0</v>
      </c>
      <c r="AJ25" s="146">
        <f>'Credits, worst circuits, storms'!E58</f>
        <v>0</v>
      </c>
      <c r="AK25" s="146">
        <f>'Credits, worst circuits, storms'!E59</f>
        <v>0</v>
      </c>
      <c r="AL25" s="146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84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46">
        <f>'Credits, worst circuits, storms'!F50</f>
        <v>0</v>
      </c>
      <c r="AW25" s="146">
        <f>'Credits, worst circuits, storms'!F51</f>
        <v>0</v>
      </c>
      <c r="AX25" s="146">
        <f>'Credits, worst circuits, storms'!F52</f>
        <v>0</v>
      </c>
      <c r="AY25" s="146">
        <f>'Credits, worst circuits, storms'!F53</f>
        <v>0</v>
      </c>
      <c r="AZ25" s="146">
        <f>'Credits, worst circuits, storms'!F54</f>
        <v>0</v>
      </c>
      <c r="BA25" s="146">
        <f>'Credits, worst circuits, storms'!F55</f>
        <v>0</v>
      </c>
      <c r="BB25" s="146">
        <f>'Credits, worst circuits, storms'!F56</f>
        <v>0</v>
      </c>
      <c r="BC25" s="146">
        <f>'Credits, worst circuits, storms'!F57</f>
        <v>0</v>
      </c>
      <c r="BD25" s="146">
        <f>'Credits, worst circuits, storms'!F58</f>
        <v>0</v>
      </c>
      <c r="BE25" s="146">
        <f>'Credits, worst circuits, storms'!F59</f>
        <v>0</v>
      </c>
      <c r="BF25" s="146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84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46">
        <f>'Credits, worst circuits, storms'!G50</f>
        <v>0</v>
      </c>
      <c r="BQ25" s="146">
        <f>'Credits, worst circuits, storms'!G51</f>
        <v>0</v>
      </c>
      <c r="BR25" s="146">
        <f>'Credits, worst circuits, storms'!G52</f>
        <v>0</v>
      </c>
      <c r="BS25" s="146">
        <f>'Credits, worst circuits, storms'!G53</f>
        <v>0</v>
      </c>
      <c r="BT25" s="146">
        <f>'Credits, worst circuits, storms'!G54</f>
        <v>0</v>
      </c>
      <c r="BU25" s="146">
        <f>'Credits, worst circuits, storms'!G55</f>
        <v>0</v>
      </c>
      <c r="BV25" s="146">
        <f>'Credits, worst circuits, storms'!G56</f>
        <v>0</v>
      </c>
      <c r="BW25" s="146">
        <f>'Credits, worst circuits, storms'!G57</f>
        <v>0</v>
      </c>
      <c r="BX25" s="146">
        <f>'Credits, worst circuits, storms'!G58</f>
        <v>0</v>
      </c>
      <c r="BY25" s="146">
        <f>'Credits, worst circuits, storms'!G59</f>
        <v>0</v>
      </c>
      <c r="BZ25" s="146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84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46">
        <f>'Credits, worst circuits, storms'!H50</f>
        <v>0</v>
      </c>
      <c r="CK25" s="146">
        <f>'Credits, worst circuits, storms'!H51</f>
        <v>0</v>
      </c>
      <c r="CL25" s="146">
        <f>'Credits, worst circuits, storms'!H52</f>
        <v>0</v>
      </c>
      <c r="CM25" s="146">
        <f>'Credits, worst circuits, storms'!H53</f>
        <v>0</v>
      </c>
      <c r="CN25" s="146">
        <f>'Credits, worst circuits, storms'!H54</f>
        <v>0</v>
      </c>
      <c r="CO25" s="146">
        <f>'Credits, worst circuits, storms'!H55</f>
        <v>0</v>
      </c>
      <c r="CP25" s="146">
        <f>'Credits, worst circuits, storms'!H56</f>
        <v>0</v>
      </c>
      <c r="CQ25" s="146">
        <f>'Credits, worst circuits, storms'!H57</f>
        <v>0</v>
      </c>
      <c r="CR25" s="146">
        <f>'Credits, worst circuits, storms'!H58</f>
        <v>0</v>
      </c>
      <c r="CS25" s="146">
        <f>'Credits, worst circuits, storms'!H59</f>
        <v>0</v>
      </c>
      <c r="CT25" s="146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84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46">
        <f>'Credits, worst circuits, storms'!I50</f>
        <v>0</v>
      </c>
      <c r="DE25" s="146">
        <f>'Credits, worst circuits, storms'!I51</f>
        <v>0</v>
      </c>
      <c r="DF25" s="146">
        <f>'Credits, worst circuits, storms'!I52</f>
        <v>0</v>
      </c>
      <c r="DG25" s="146">
        <f>'Credits, worst circuits, storms'!I53</f>
        <v>0</v>
      </c>
      <c r="DH25" s="146">
        <f>'Credits, worst circuits, storms'!I54</f>
        <v>0</v>
      </c>
      <c r="DI25" s="146">
        <f>'Credits, worst circuits, storms'!I55</f>
        <v>0</v>
      </c>
      <c r="DJ25" s="146">
        <f>'Credits, worst circuits, storms'!I56</f>
        <v>0</v>
      </c>
      <c r="DK25" s="146">
        <f>'Credits, worst circuits, storms'!I57</f>
        <v>0</v>
      </c>
      <c r="DL25" s="146">
        <f>'Credits, worst circuits, storms'!I58</f>
        <v>0</v>
      </c>
      <c r="DM25" s="146">
        <f>'Credits, worst circuits, storms'!I59</f>
        <v>0</v>
      </c>
      <c r="DN25" s="146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84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46">
        <f>'Credits, worst circuits, storms'!J50</f>
        <v>0</v>
      </c>
      <c r="DY25" s="146">
        <f>'Credits, worst circuits, storms'!J51</f>
        <v>0</v>
      </c>
      <c r="DZ25" s="146">
        <f>'Credits, worst circuits, storms'!J52</f>
        <v>0</v>
      </c>
      <c r="EA25" s="146">
        <f>'Credits, worst circuits, storms'!J53</f>
        <v>0</v>
      </c>
      <c r="EB25" s="146">
        <f>'Credits, worst circuits, storms'!J54</f>
        <v>0</v>
      </c>
      <c r="EC25" s="146">
        <f>'Credits, worst circuits, storms'!J55</f>
        <v>0</v>
      </c>
      <c r="ED25" s="146">
        <f>'Credits, worst circuits, storms'!J56</f>
        <v>0</v>
      </c>
      <c r="EE25" s="146">
        <f>'Credits, worst circuits, storms'!J57</f>
        <v>0</v>
      </c>
      <c r="EF25" s="146">
        <f>'Credits, worst circuits, storms'!J58</f>
        <v>0</v>
      </c>
      <c r="EG25" s="146">
        <f>'Credits, worst circuits, storms'!J59</f>
        <v>0</v>
      </c>
      <c r="EH25" s="146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84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46">
        <f>'Credits, worst circuits, storms'!K50</f>
        <v>0</v>
      </c>
      <c r="ES25" s="146">
        <f>'Credits, worst circuits, storms'!K51</f>
        <v>0</v>
      </c>
      <c r="ET25" s="146">
        <f>'Credits, worst circuits, storms'!K52</f>
        <v>0</v>
      </c>
      <c r="EU25" s="146">
        <f>'Credits, worst circuits, storms'!K53</f>
        <v>0</v>
      </c>
      <c r="EV25" s="146">
        <f>'Credits, worst circuits, storms'!K54</f>
        <v>0</v>
      </c>
      <c r="EW25" s="146">
        <f>'Credits, worst circuits, storms'!K55</f>
        <v>0</v>
      </c>
      <c r="EX25" s="146">
        <f>'Credits, worst circuits, storms'!K56</f>
        <v>0</v>
      </c>
      <c r="EY25" s="146">
        <f>'Credits, worst circuits, storms'!K57</f>
        <v>0</v>
      </c>
      <c r="EZ25" s="146">
        <f>'Credits, worst circuits, storms'!K58</f>
        <v>0</v>
      </c>
      <c r="FA25" s="146">
        <f>'Credits, worst circuits, storms'!K59</f>
        <v>0</v>
      </c>
      <c r="FB25" s="146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84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46">
        <f>'Credits, worst circuits, storms'!L50</f>
        <v>0</v>
      </c>
      <c r="FM25" s="146">
        <f>'Credits, worst circuits, storms'!L51</f>
        <v>0</v>
      </c>
      <c r="FN25" s="146">
        <f>'Credits, worst circuits, storms'!L52</f>
        <v>0</v>
      </c>
      <c r="FO25" s="146">
        <f>'Credits, worst circuits, storms'!L53</f>
        <v>0</v>
      </c>
      <c r="FP25" s="146">
        <f>'Credits, worst circuits, storms'!L54</f>
        <v>0</v>
      </c>
      <c r="FQ25" s="146">
        <f>'Credits, worst circuits, storms'!L55</f>
        <v>0</v>
      </c>
      <c r="FR25" s="146">
        <f>'Credits, worst circuits, storms'!L56</f>
        <v>0</v>
      </c>
      <c r="FS25" s="146">
        <f>'Credits, worst circuits, storms'!L57</f>
        <v>0</v>
      </c>
      <c r="FT25" s="146">
        <f>'Credits, worst circuits, storms'!L58</f>
        <v>0</v>
      </c>
      <c r="FU25" s="146">
        <f>'Credits, worst circuits, storms'!L59</f>
        <v>0</v>
      </c>
      <c r="FV25" s="146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84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46">
        <f>'Credits, worst circuits, storms'!M50</f>
        <v>0</v>
      </c>
      <c r="GG25" s="146">
        <f>'Credits, worst circuits, storms'!M51</f>
        <v>0</v>
      </c>
      <c r="GH25" s="146">
        <f>'Credits, worst circuits, storms'!M52</f>
        <v>0</v>
      </c>
      <c r="GI25" s="146">
        <f>'Credits, worst circuits, storms'!M53</f>
        <v>0</v>
      </c>
      <c r="GJ25" s="146">
        <f>'Credits, worst circuits, storms'!M54</f>
        <v>0</v>
      </c>
      <c r="GK25" s="146">
        <f>'Credits, worst circuits, storms'!M55</f>
        <v>0</v>
      </c>
      <c r="GL25" s="146">
        <f>'Credits, worst circuits, storms'!M56</f>
        <v>0</v>
      </c>
      <c r="GM25" s="146">
        <f>'Credits, worst circuits, storms'!M57</f>
        <v>0</v>
      </c>
      <c r="GN25" s="146">
        <f>'Credits, worst circuits, storms'!M58</f>
        <v>0</v>
      </c>
      <c r="GO25" s="146">
        <f>'Credits, worst circuits, storms'!M59</f>
        <v>0</v>
      </c>
      <c r="GP25" s="146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84">
        <f>'Credits, worst circuits, storms'!M64</f>
        <v>0</v>
      </c>
      <c r="GU25">
        <f>'Credits, worst circuits, storms'!M65</f>
        <v>0</v>
      </c>
    </row>
    <row r="26" spans="1:203" x14ac:dyDescent="0.25">
      <c r="A26" t="s">
        <v>697</v>
      </c>
      <c r="B26" s="148" t="s">
        <v>748</v>
      </c>
      <c r="C26" s="148" t="s">
        <v>749</v>
      </c>
      <c r="D26" s="148" t="s">
        <v>974</v>
      </c>
      <c r="E26" s="148" t="s">
        <v>975</v>
      </c>
      <c r="F26" s="148" t="s">
        <v>976</v>
      </c>
      <c r="G26" s="148" t="s">
        <v>977</v>
      </c>
      <c r="H26" s="150" t="s">
        <v>978</v>
      </c>
      <c r="I26" s="150" t="s">
        <v>979</v>
      </c>
      <c r="J26" s="150" t="s">
        <v>980</v>
      </c>
      <c r="K26" s="150" t="s">
        <v>981</v>
      </c>
      <c r="L26" s="150" t="s">
        <v>982</v>
      </c>
      <c r="M26" s="150" t="s">
        <v>983</v>
      </c>
      <c r="N26" s="150" t="s">
        <v>984</v>
      </c>
      <c r="O26" s="150" t="s">
        <v>985</v>
      </c>
      <c r="P26" s="150" t="s">
        <v>986</v>
      </c>
      <c r="Q26" s="150" t="s">
        <v>987</v>
      </c>
      <c r="R26" s="150" t="s">
        <v>988</v>
      </c>
      <c r="S26" s="148" t="s">
        <v>989</v>
      </c>
      <c r="T26" s="148" t="s">
        <v>990</v>
      </c>
      <c r="U26" s="148" t="s">
        <v>991</v>
      </c>
      <c r="V26" s="151" t="s">
        <v>992</v>
      </c>
      <c r="W26" s="148" t="s">
        <v>993</v>
      </c>
      <c r="X26" s="148" t="s">
        <v>994</v>
      </c>
      <c r="Y26" s="148" t="s">
        <v>995</v>
      </c>
      <c r="Z26" s="148" t="s">
        <v>996</v>
      </c>
      <c r="AA26" s="148" t="s">
        <v>997</v>
      </c>
      <c r="AB26" s="150" t="s">
        <v>998</v>
      </c>
      <c r="AC26" s="150" t="s">
        <v>999</v>
      </c>
      <c r="AD26" s="150" t="s">
        <v>1000</v>
      </c>
      <c r="AE26" s="150" t="s">
        <v>1001</v>
      </c>
      <c r="AF26" s="150" t="s">
        <v>1002</v>
      </c>
      <c r="AG26" s="150" t="s">
        <v>1003</v>
      </c>
      <c r="AH26" s="150" t="s">
        <v>1004</v>
      </c>
      <c r="AI26" s="150" t="s">
        <v>1005</v>
      </c>
      <c r="AJ26" s="150" t="s">
        <v>1006</v>
      </c>
      <c r="AK26" s="150" t="s">
        <v>1007</v>
      </c>
      <c r="AL26" s="150" t="s">
        <v>1008</v>
      </c>
      <c r="AM26" s="148" t="s">
        <v>1009</v>
      </c>
      <c r="AN26" s="148" t="s">
        <v>1010</v>
      </c>
      <c r="AO26" s="148" t="s">
        <v>1011</v>
      </c>
      <c r="AP26" s="151" t="s">
        <v>1012</v>
      </c>
      <c r="AQ26" s="148" t="s">
        <v>1013</v>
      </c>
      <c r="AR26" s="148" t="s">
        <v>1014</v>
      </c>
      <c r="AS26" s="148" t="s">
        <v>1015</v>
      </c>
      <c r="AT26" s="148" t="s">
        <v>1016</v>
      </c>
      <c r="AU26" s="148" t="s">
        <v>1017</v>
      </c>
      <c r="AV26" s="150" t="s">
        <v>1018</v>
      </c>
      <c r="AW26" s="150" t="s">
        <v>1019</v>
      </c>
      <c r="AX26" s="150" t="s">
        <v>1020</v>
      </c>
      <c r="AY26" s="150" t="s">
        <v>1021</v>
      </c>
      <c r="AZ26" s="150" t="s">
        <v>1022</v>
      </c>
      <c r="BA26" s="150" t="s">
        <v>1023</v>
      </c>
      <c r="BB26" s="150" t="s">
        <v>1024</v>
      </c>
      <c r="BC26" s="150" t="s">
        <v>1025</v>
      </c>
      <c r="BD26" s="150" t="s">
        <v>1026</v>
      </c>
      <c r="BE26" s="150" t="s">
        <v>1027</v>
      </c>
      <c r="BF26" s="150" t="s">
        <v>1028</v>
      </c>
      <c r="BG26" s="148" t="s">
        <v>1029</v>
      </c>
      <c r="BH26" s="148" t="s">
        <v>1030</v>
      </c>
      <c r="BI26" s="148" t="s">
        <v>1031</v>
      </c>
      <c r="BJ26" s="151" t="s">
        <v>1032</v>
      </c>
      <c r="BK26" s="148" t="s">
        <v>1033</v>
      </c>
      <c r="BL26" s="148" t="s">
        <v>1034</v>
      </c>
      <c r="BM26" s="148" t="s">
        <v>1035</v>
      </c>
      <c r="BN26" s="148" t="s">
        <v>1036</v>
      </c>
      <c r="BO26" s="148" t="s">
        <v>1037</v>
      </c>
      <c r="BP26" s="150" t="s">
        <v>1038</v>
      </c>
      <c r="BQ26" s="150" t="s">
        <v>1039</v>
      </c>
      <c r="BR26" s="150" t="s">
        <v>1040</v>
      </c>
      <c r="BS26" s="150" t="s">
        <v>1041</v>
      </c>
      <c r="BT26" s="150" t="s">
        <v>1042</v>
      </c>
      <c r="BU26" s="150" t="s">
        <v>1043</v>
      </c>
      <c r="BV26" s="150" t="s">
        <v>1044</v>
      </c>
      <c r="BW26" s="150" t="s">
        <v>1045</v>
      </c>
      <c r="BX26" s="150" t="s">
        <v>1046</v>
      </c>
      <c r="BY26" s="150" t="s">
        <v>1047</v>
      </c>
      <c r="BZ26" s="150" t="s">
        <v>1048</v>
      </c>
      <c r="CA26" s="148" t="s">
        <v>1049</v>
      </c>
      <c r="CB26" s="148" t="s">
        <v>1050</v>
      </c>
      <c r="CC26" s="148" t="s">
        <v>1051</v>
      </c>
      <c r="CD26" s="151" t="s">
        <v>1052</v>
      </c>
      <c r="CE26" s="148" t="s">
        <v>1053</v>
      </c>
      <c r="CF26" s="148" t="s">
        <v>1054</v>
      </c>
      <c r="CG26" s="148" t="s">
        <v>1055</v>
      </c>
      <c r="CH26" s="148" t="s">
        <v>1056</v>
      </c>
      <c r="CI26" s="148" t="s">
        <v>1057</v>
      </c>
      <c r="CJ26" s="150" t="s">
        <v>1058</v>
      </c>
      <c r="CK26" s="150" t="s">
        <v>1059</v>
      </c>
      <c r="CL26" s="150" t="s">
        <v>1060</v>
      </c>
      <c r="CM26" s="150" t="s">
        <v>1061</v>
      </c>
      <c r="CN26" s="150" t="s">
        <v>1062</v>
      </c>
      <c r="CO26" s="150" t="s">
        <v>1063</v>
      </c>
      <c r="CP26" s="150" t="s">
        <v>1064</v>
      </c>
      <c r="CQ26" s="150" t="s">
        <v>1065</v>
      </c>
      <c r="CR26" s="150" t="s">
        <v>1066</v>
      </c>
      <c r="CS26" s="150" t="s">
        <v>1067</v>
      </c>
      <c r="CT26" s="150" t="s">
        <v>1068</v>
      </c>
      <c r="CU26" s="148" t="s">
        <v>1069</v>
      </c>
      <c r="CV26" s="148" t="s">
        <v>1070</v>
      </c>
      <c r="CW26" s="148" t="s">
        <v>1071</v>
      </c>
      <c r="CX26" s="151" t="s">
        <v>1072</v>
      </c>
      <c r="CY26" s="148" t="s">
        <v>1073</v>
      </c>
      <c r="CZ26" s="148" t="s">
        <v>1074</v>
      </c>
      <c r="DA26" s="148" t="s">
        <v>1075</v>
      </c>
      <c r="DB26" s="148" t="s">
        <v>1076</v>
      </c>
      <c r="DC26" s="148" t="s">
        <v>1077</v>
      </c>
      <c r="DD26" s="150" t="s">
        <v>1078</v>
      </c>
      <c r="DE26" s="150" t="s">
        <v>1079</v>
      </c>
      <c r="DF26" s="150" t="s">
        <v>1080</v>
      </c>
      <c r="DG26" s="150" t="s">
        <v>1081</v>
      </c>
      <c r="DH26" s="150" t="s">
        <v>1082</v>
      </c>
      <c r="DI26" s="150" t="s">
        <v>1083</v>
      </c>
      <c r="DJ26" s="150" t="s">
        <v>1084</v>
      </c>
      <c r="DK26" s="150" t="s">
        <v>1085</v>
      </c>
      <c r="DL26" s="150" t="s">
        <v>1086</v>
      </c>
      <c r="DM26" s="150" t="s">
        <v>1087</v>
      </c>
      <c r="DN26" s="150" t="s">
        <v>1088</v>
      </c>
      <c r="DO26" s="148" t="s">
        <v>1089</v>
      </c>
      <c r="DP26" s="148" t="s">
        <v>1090</v>
      </c>
      <c r="DQ26" s="148" t="s">
        <v>1091</v>
      </c>
      <c r="DR26" s="151" t="s">
        <v>1092</v>
      </c>
      <c r="DS26" s="148" t="s">
        <v>1093</v>
      </c>
      <c r="DT26" s="148" t="s">
        <v>1094</v>
      </c>
      <c r="DU26" s="148" t="s">
        <v>1095</v>
      </c>
      <c r="DV26" s="148" t="s">
        <v>1096</v>
      </c>
      <c r="DW26" s="148" t="s">
        <v>1097</v>
      </c>
      <c r="DX26" s="150" t="s">
        <v>1098</v>
      </c>
      <c r="DY26" s="150" t="s">
        <v>1099</v>
      </c>
      <c r="DZ26" s="150" t="s">
        <v>1100</v>
      </c>
      <c r="EA26" s="150" t="s">
        <v>1101</v>
      </c>
      <c r="EB26" s="150" t="s">
        <v>1102</v>
      </c>
      <c r="EC26" s="150" t="s">
        <v>1103</v>
      </c>
      <c r="ED26" s="150" t="s">
        <v>1104</v>
      </c>
      <c r="EE26" s="150" t="s">
        <v>1105</v>
      </c>
      <c r="EF26" s="150" t="s">
        <v>1106</v>
      </c>
      <c r="EG26" s="150" t="s">
        <v>1107</v>
      </c>
      <c r="EH26" s="150" t="s">
        <v>1108</v>
      </c>
      <c r="EI26" s="148" t="s">
        <v>1109</v>
      </c>
      <c r="EJ26" s="148" t="s">
        <v>1110</v>
      </c>
      <c r="EK26" s="148" t="s">
        <v>1111</v>
      </c>
      <c r="EL26" s="151" t="s">
        <v>1112</v>
      </c>
      <c r="EM26" s="148" t="s">
        <v>1113</v>
      </c>
      <c r="EN26" s="148" t="s">
        <v>1114</v>
      </c>
      <c r="EO26" s="148" t="s">
        <v>1115</v>
      </c>
      <c r="EP26" s="148" t="s">
        <v>1116</v>
      </c>
      <c r="EQ26" s="148" t="s">
        <v>1117</v>
      </c>
      <c r="ER26" s="150" t="s">
        <v>1118</v>
      </c>
      <c r="ES26" s="150" t="s">
        <v>1119</v>
      </c>
      <c r="ET26" s="150" t="s">
        <v>1120</v>
      </c>
      <c r="EU26" s="150" t="s">
        <v>1121</v>
      </c>
      <c r="EV26" s="150" t="s">
        <v>1122</v>
      </c>
      <c r="EW26" s="150" t="s">
        <v>1123</v>
      </c>
      <c r="EX26" s="150" t="s">
        <v>1124</v>
      </c>
      <c r="EY26" s="150" t="s">
        <v>1125</v>
      </c>
      <c r="EZ26" s="150" t="s">
        <v>1126</v>
      </c>
      <c r="FA26" s="150" t="s">
        <v>1127</v>
      </c>
      <c r="FB26" s="150" t="s">
        <v>1128</v>
      </c>
      <c r="FC26" s="148" t="s">
        <v>1129</v>
      </c>
      <c r="FD26" s="148" t="s">
        <v>1130</v>
      </c>
      <c r="FE26" s="148" t="s">
        <v>1131</v>
      </c>
      <c r="FF26" s="151" t="s">
        <v>1132</v>
      </c>
      <c r="FG26" s="148" t="s">
        <v>1133</v>
      </c>
      <c r="FH26" s="148" t="s">
        <v>1134</v>
      </c>
      <c r="FI26" s="148" t="s">
        <v>1135</v>
      </c>
      <c r="FJ26" s="148" t="s">
        <v>1136</v>
      </c>
      <c r="FK26" s="148" t="s">
        <v>1137</v>
      </c>
      <c r="FL26" s="150" t="s">
        <v>1138</v>
      </c>
      <c r="FM26" s="150" t="s">
        <v>1139</v>
      </c>
      <c r="FN26" s="150" t="s">
        <v>1140</v>
      </c>
      <c r="FO26" s="150" t="s">
        <v>1141</v>
      </c>
      <c r="FP26" s="150" t="s">
        <v>1142</v>
      </c>
      <c r="FQ26" s="150" t="s">
        <v>1143</v>
      </c>
      <c r="FR26" s="150" t="s">
        <v>1144</v>
      </c>
      <c r="FS26" s="150" t="s">
        <v>1145</v>
      </c>
      <c r="FT26" s="150" t="s">
        <v>1146</v>
      </c>
      <c r="FU26" s="150" t="s">
        <v>1147</v>
      </c>
      <c r="FV26" s="150" t="s">
        <v>1148</v>
      </c>
      <c r="FW26" s="148" t="s">
        <v>1149</v>
      </c>
      <c r="FX26" s="148" t="s">
        <v>1150</v>
      </c>
      <c r="FY26" s="148" t="s">
        <v>1151</v>
      </c>
      <c r="FZ26" s="151" t="s">
        <v>1152</v>
      </c>
      <c r="GA26" s="148" t="s">
        <v>1153</v>
      </c>
      <c r="GB26" s="148" t="s">
        <v>1154</v>
      </c>
      <c r="GC26" s="148" t="s">
        <v>1155</v>
      </c>
      <c r="GD26" s="148" t="s">
        <v>1156</v>
      </c>
      <c r="GE26" s="148" t="s">
        <v>1157</v>
      </c>
      <c r="GF26" s="150" t="s">
        <v>1158</v>
      </c>
      <c r="GG26" s="150" t="s">
        <v>1159</v>
      </c>
      <c r="GH26" s="150" t="s">
        <v>1160</v>
      </c>
      <c r="GI26" s="150" t="s">
        <v>1161</v>
      </c>
      <c r="GJ26" s="150" t="s">
        <v>1162</v>
      </c>
      <c r="GK26" s="150" t="s">
        <v>1163</v>
      </c>
      <c r="GL26" s="150" t="s">
        <v>1164</v>
      </c>
      <c r="GM26" s="150" t="s">
        <v>1165</v>
      </c>
      <c r="GN26" s="150" t="s">
        <v>1166</v>
      </c>
      <c r="GO26" s="150" t="s">
        <v>1167</v>
      </c>
      <c r="GP26" s="150" t="s">
        <v>1168</v>
      </c>
      <c r="GQ26" s="148" t="s">
        <v>1169</v>
      </c>
      <c r="GR26" s="148" t="s">
        <v>1170</v>
      </c>
      <c r="GS26" s="148" t="s">
        <v>1171</v>
      </c>
      <c r="GT26" s="151" t="s">
        <v>1172</v>
      </c>
      <c r="GU26" s="148" t="s">
        <v>1173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3" ma:contentTypeDescription="Create a new document." ma:contentTypeScope="" ma:versionID="fde274da2c5dfa48aa9ea51ab65a8d28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85f537a9b4423d11c33ed8a3926bfd78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D98B36-58F6-4CCD-879E-10001221066A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3d4a2c65-649d-4d79-8439-033fde347e94"/>
    <ds:schemaRef ds:uri="14570d27-3873-4c8d-b375-1af44449ea96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02589178-0721-4CE5-B4C5-B6BC427D893B}"/>
</file>

<file path=customXml/itemProps4.xml><?xml version="1.0" encoding="utf-8"?>
<ds:datastoreItem xmlns:ds="http://schemas.openxmlformats.org/officeDocument/2006/customXml" ds:itemID="{244DABB1-AEC5-44C7-9C8F-40D0575D5C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Credits, worst circuits, storms</vt:lpstr>
      <vt:lpstr>Circuit</vt:lpstr>
      <vt:lpstr>Zip Code</vt:lpstr>
      <vt:lpstr>Census Tract</vt:lpstr>
      <vt:lpstr>SourceData</vt:lpstr>
      <vt:lpstr>NormalizedData</vt:lpstr>
      <vt:lpstr>Circuit!Print_Area</vt:lpstr>
      <vt:lpstr>'Credits, worst circuits, storms'!Print_Area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Joy (LARA)</dc:creator>
  <cp:lastModifiedBy>Eric Stocking</cp:lastModifiedBy>
  <cp:lastPrinted>2023-05-04T15:14:11Z</cp:lastPrinted>
  <dcterms:created xsi:type="dcterms:W3CDTF">2022-03-10T14:26:53Z</dcterms:created>
  <dcterms:modified xsi:type="dcterms:W3CDTF">2023-05-15T17:35:22Z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