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53BF065B-20D6-42E7-9DCA-C8517E166F96}" xr6:coauthVersionLast="47" xr6:coauthVersionMax="47" xr10:uidLastSave="{00000000-0000-0000-0000-000000000000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AW31" i="11" a="1"/>
  <c r="AJ31" i="11" a="1"/>
  <c r="J31" i="11" a="1"/>
  <c r="AL31" i="11" a="1"/>
  <c r="K31" i="11" a="1"/>
  <c r="BJ31" i="11" a="1"/>
  <c r="AI31" i="11" a="1"/>
  <c r="X31" i="11" a="1"/>
  <c r="Q31" i="11" a="1"/>
  <c r="AS31" i="11" a="1"/>
  <c r="BC31" i="11" a="1"/>
  <c r="AG31" i="11" a="1"/>
  <c r="V31" i="11" a="1"/>
  <c r="M31" i="11" a="1"/>
  <c r="BF31" i="11" a="1"/>
  <c r="BH31" i="11" a="1"/>
  <c r="BM31" i="11" a="1"/>
  <c r="AF31" i="11" a="1"/>
  <c r="Z31" i="11" a="1"/>
  <c r="AO31" i="11" a="1"/>
  <c r="O31" i="11" a="1"/>
  <c r="AB31" i="11" a="1"/>
  <c r="AZ31" i="11" a="1"/>
  <c r="C11" i="11" a="1"/>
  <c r="AP31" i="11" a="1"/>
  <c r="L31" i="11" a="1"/>
  <c r="E31" i="11" a="1"/>
  <c r="BI31" i="11" a="1"/>
  <c r="AR31" i="11" a="1"/>
  <c r="S31" i="11" a="1"/>
  <c r="BB31" i="11" a="1"/>
  <c r="R31" i="11" a="1"/>
  <c r="AD31" i="11" a="1"/>
  <c r="H31" i="11" a="1"/>
  <c r="W31" i="11" a="1"/>
  <c r="BK31" i="11" a="1"/>
  <c r="AQ31" i="11" a="1"/>
  <c r="AT31" i="11" a="1"/>
  <c r="BE31" i="11" a="1"/>
  <c r="N31" i="11" a="1"/>
  <c r="AU31" i="11" a="1"/>
  <c r="AH31" i="11" a="1"/>
  <c r="U31" i="11" a="1"/>
  <c r="P31" i="11" a="1"/>
  <c r="BG31" i="11" a="1"/>
  <c r="G31" i="11" a="1"/>
  <c r="AV31" i="11" a="1"/>
  <c r="BD31" i="11" a="1"/>
  <c r="AK31" i="11" a="1"/>
  <c r="Y31" i="11" a="1"/>
  <c r="F31" i="11" a="1"/>
  <c r="AN31" i="11" a="1"/>
  <c r="T31" i="11" a="1"/>
  <c r="AY31" i="11" a="1"/>
  <c r="AA31" i="11" a="1"/>
  <c r="AE31" i="11" a="1"/>
  <c r="I31" i="11" a="1"/>
  <c r="BL31" i="11" a="1"/>
  <c r="AC31" i="11" a="1"/>
  <c r="AM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ES2" i="11" a="1"/>
  <c r="E11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J21" i="11" a="1"/>
  <c r="BK2" i="11" a="1"/>
  <c r="DX21" i="11" a="1"/>
  <c r="CQ21" i="11" a="1"/>
  <c r="I11" i="11" a="1"/>
  <c r="DF2" i="11" a="1"/>
  <c r="FQ11" i="11" a="1"/>
  <c r="EB11" i="11" a="1"/>
  <c r="AH2" i="11" a="1"/>
  <c r="CF11" i="11" a="1"/>
  <c r="AB11" i="11" a="1"/>
  <c r="GB21" i="11" a="1"/>
  <c r="CU2" i="11" a="1"/>
  <c r="CW21" i="11" a="1"/>
  <c r="CD11" i="11" a="1"/>
  <c r="M11" i="11" a="1"/>
  <c r="BT11" i="11" a="1"/>
  <c r="EG11" i="11" a="1"/>
  <c r="FY21" i="11" a="1"/>
  <c r="DR11" i="11" a="1"/>
  <c r="DV11" i="11" a="1"/>
  <c r="DN2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AP21" i="11" a="1"/>
  <c r="DU2" i="11" a="1"/>
  <c r="EP21" i="11" a="1"/>
  <c r="FU21" i="11" a="1"/>
  <c r="CB11" i="11" a="1"/>
  <c r="AZ2" i="11" a="1"/>
  <c r="BB11" i="11" a="1"/>
  <c r="DB11" i="11" a="1"/>
  <c r="EN11" i="11" a="1"/>
  <c r="AE2" i="11" a="1"/>
  <c r="AG21" i="11" a="1"/>
  <c r="CS2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GC21" i="11" a="1"/>
  <c r="EO21" i="11" a="1"/>
  <c r="CA11" i="11" a="1"/>
  <c r="FZ11" i="11" a="1"/>
  <c r="FC21" i="11" a="1"/>
  <c r="BP2" i="11" a="1"/>
  <c r="EA11" i="11" a="1"/>
  <c r="EE21" i="11" a="1"/>
  <c r="EH2" i="11" a="1"/>
  <c r="EO2" i="11" a="1"/>
  <c r="DB2" i="11" a="1"/>
  <c r="CV2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CA2" i="11" a="1"/>
  <c r="DU21" i="11" a="1"/>
  <c r="DO2" i="11" a="1"/>
  <c r="GA21" i="11" a="1"/>
  <c r="AH11" i="11" a="1"/>
  <c r="X2" i="11" a="1"/>
  <c r="DR21" i="11" a="1"/>
  <c r="BE2" i="11" a="1"/>
  <c r="BA21" i="11" a="1"/>
  <c r="EC11" i="11" a="1"/>
  <c r="EX21" i="11" a="1"/>
  <c r="DV2" i="11" a="1"/>
  <c r="EZ11" i="11" a="1"/>
  <c r="FD21" i="11" a="1"/>
  <c r="GE11" i="11" a="1"/>
  <c r="O2" i="11" a="1"/>
  <c r="DW21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CK2" i="11" a="1"/>
  <c r="DW11" i="11" a="1"/>
  <c r="AM21" i="11" a="1"/>
  <c r="GG11" i="11" a="1"/>
  <c r="CL11" i="11" a="1"/>
  <c r="AT2" i="11" a="1"/>
  <c r="BD11" i="11" a="1"/>
  <c r="GQ21" i="11" a="1"/>
  <c r="DA11" i="11" a="1"/>
  <c r="O11" i="11" a="1"/>
  <c r="FG21" i="11" a="1"/>
  <c r="DT21" i="11" a="1"/>
  <c r="FK21" i="11" a="1"/>
  <c r="AU2" i="11" a="1"/>
  <c r="EB21" i="11" a="1"/>
  <c r="CC11" i="11" a="1"/>
  <c r="GJ21" i="11" a="1"/>
  <c r="BN2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DO11" i="11" a="1"/>
  <c r="AW21" i="11" a="1"/>
  <c r="FF11" i="11" a="1"/>
  <c r="AI21" i="11" a="1"/>
  <c r="E21" i="11" a="1"/>
  <c r="DD11" i="11" a="1"/>
  <c r="N2" i="11" a="1"/>
  <c r="EF11" i="11" a="1"/>
  <c r="GD21" i="11" a="1"/>
  <c r="AB21" i="11" a="1"/>
  <c r="CX11" i="11" a="1"/>
  <c r="BR21" i="11" a="1"/>
  <c r="CG11" i="11" a="1"/>
  <c r="CZ21" i="11" a="1"/>
  <c r="DM2" i="11" a="1"/>
  <c r="CM11" i="11" a="1"/>
  <c r="FP11" i="11" a="1"/>
  <c r="O21" i="11" a="1"/>
  <c r="EH11" i="11" a="1"/>
  <c r="FJ21" i="11" a="1"/>
  <c r="AG11" i="11" a="1"/>
  <c r="CH11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L21" i="11" a="1"/>
  <c r="DY2" i="11" a="1"/>
  <c r="AG2" i="11" a="1"/>
  <c r="CO21" i="11" a="1"/>
  <c r="AL2" i="11" a="1"/>
  <c r="FX21" i="11" a="1"/>
  <c r="CY2" i="11" a="1"/>
  <c r="FA11" i="11" a="1"/>
  <c r="AX2" i="11" a="1"/>
  <c r="I2" i="11" a="1"/>
  <c r="AW11" i="11" a="1"/>
  <c r="F21" i="11" a="1"/>
  <c r="FB11" i="11" a="1"/>
  <c r="R11" i="11" a="1"/>
  <c r="P11" i="11" a="1"/>
  <c r="M21" i="11" a="1"/>
  <c r="CB21" i="11" a="1"/>
  <c r="BO21" i="11" a="1"/>
  <c r="FW11" i="11" a="1"/>
  <c r="Z2" i="11" a="1"/>
  <c r="R2" i="11" a="1"/>
  <c r="Q2" i="11" a="1"/>
  <c r="ET2" i="11" a="1"/>
  <c r="DW2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DP11" i="11" a="1"/>
  <c r="D2" i="11" a="1"/>
  <c r="U11" i="11" a="1"/>
  <c r="BA11" i="11" a="1"/>
  <c r="CW11" i="11" a="1"/>
  <c r="AQ2" i="11" a="1"/>
  <c r="FD11" i="11" a="1"/>
  <c r="FE21" i="11" a="1"/>
  <c r="BP21" i="11" a="1"/>
  <c r="N11" i="11" a="1"/>
  <c r="AD2" i="11" a="1"/>
  <c r="CS11" i="11" a="1"/>
  <c r="BS2" i="11" a="1"/>
  <c r="DY11" i="11" a="1"/>
  <c r="AP2" i="11" a="1"/>
  <c r="DH2" i="11" a="1"/>
  <c r="BG11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FP21" i="11" a="1"/>
  <c r="W2" i="11" a="1"/>
  <c r="BF2" i="11" a="1"/>
  <c r="BH11" i="11" a="1"/>
  <c r="FU11" i="11" a="1"/>
  <c r="BE11" i="11" a="1"/>
  <c r="X21" i="11" a="1"/>
  <c r="GN21" i="11" a="1"/>
  <c r="GM11" i="11" a="1"/>
  <c r="BT2" i="11" a="1"/>
  <c r="Z21" i="11" a="1"/>
  <c r="BR2" i="11" a="1"/>
  <c r="GI21" i="11" a="1"/>
  <c r="GF21" i="11" a="1"/>
  <c r="CJ21" i="11" a="1"/>
  <c r="BE21" i="11" a="1"/>
  <c r="ER2" i="11" a="1"/>
  <c r="V2" i="11" a="1"/>
  <c r="AX11" i="11" a="1"/>
  <c r="Y21" i="11" a="1"/>
  <c r="BX21" i="11" a="1"/>
  <c r="DH11" i="11" a="1"/>
  <c r="DE21" i="11" a="1"/>
  <c r="CA21" i="11" a="1"/>
  <c r="DO21" i="11" a="1"/>
  <c r="ER21" i="11" a="1"/>
  <c r="CL2" i="11" a="1"/>
  <c r="Q11" i="11" a="1"/>
  <c r="DQ2" i="11" a="1"/>
  <c r="BW11" i="11" a="1"/>
  <c r="EK2" i="11" a="1"/>
  <c r="J2" i="11" a="1"/>
  <c r="AR11" i="11" a="1"/>
  <c r="DK2" i="11" a="1"/>
  <c r="CS21" i="11" a="1"/>
  <c r="F2" i="11" a="1"/>
  <c r="BD21" i="11" a="1"/>
  <c r="CG2" i="11" a="1"/>
  <c r="BJ11" i="11" a="1"/>
  <c r="CO11" i="11" a="1"/>
  <c r="GK21" i="11" a="1"/>
  <c r="CK21" i="11" a="1"/>
  <c r="CJ2" i="11" a="1"/>
  <c r="CI2" i="11" a="1"/>
  <c r="AE11" i="11" a="1"/>
  <c r="DF21" i="11" a="1"/>
  <c r="T11" i="11" a="1"/>
  <c r="EN21" i="11" a="1"/>
  <c r="DE2" i="11" a="1"/>
  <c r="DG21" i="11" a="1"/>
  <c r="EW21" i="11" a="1"/>
  <c r="BI11" i="11" a="1"/>
  <c r="FL21" i="11" a="1"/>
  <c r="AZ11" i="11" a="1"/>
  <c r="L21" i="11" a="1"/>
  <c r="GI11" i="11" a="1"/>
  <c r="K21" i="11" a="1"/>
  <c r="AV21" i="11" a="1"/>
  <c r="CQ11" i="11" a="1"/>
  <c r="C2" i="11" a="1"/>
  <c r="H11" i="11" a="1"/>
  <c r="X11" i="11" a="1"/>
  <c r="EF21" i="11" a="1"/>
  <c r="GP21" i="11" a="1"/>
  <c r="BZ21" i="11" a="1"/>
  <c r="ES21" i="11" a="1"/>
  <c r="ET21" i="11" a="1"/>
  <c r="DE11" i="11" a="1"/>
  <c r="EL21" i="11" a="1"/>
  <c r="CM2" i="11" a="1"/>
  <c r="DJ21" i="11" a="1"/>
  <c r="EQ2" i="11" a="1"/>
  <c r="AO2" i="11" a="1"/>
  <c r="EA21" i="11" a="1"/>
  <c r="BC2" i="11" a="1"/>
  <c r="DY21" i="11" a="1"/>
  <c r="N21" i="11" a="1"/>
  <c r="AO11" i="11" a="1"/>
  <c r="FR11" i="11" a="1"/>
  <c r="CC21" i="11" a="1"/>
  <c r="D21" i="11" a="1"/>
  <c r="GT21" i="11" a="1"/>
  <c r="AZ21" i="11" a="1"/>
  <c r="EJ11" i="11" a="1"/>
  <c r="ER11" i="11" a="1"/>
  <c r="CI21" i="11" a="1"/>
  <c r="DA2" i="11" a="1"/>
  <c r="FA21" i="11" a="1"/>
  <c r="FC11" i="11" a="1"/>
  <c r="H2" i="11" a="1"/>
  <c r="DK21" i="11" a="1"/>
  <c r="P21" i="11" a="1"/>
  <c r="CJ11" i="11" a="1"/>
  <c r="CN21" i="11" a="1"/>
  <c r="CR2" i="11" a="1"/>
  <c r="DR2" i="11" a="1"/>
  <c r="DT2" i="11" a="1"/>
  <c r="BU11" i="11" a="1"/>
  <c r="BQ11" i="11" a="1"/>
  <c r="DZ21" i="11" a="1"/>
  <c r="FH11" i="11" a="1"/>
  <c r="AN11" i="11" a="1"/>
  <c r="AT11" i="11" a="1"/>
  <c r="GJ11" i="11" a="1"/>
  <c r="AK11" i="11" a="1"/>
  <c r="CU21" i="11" a="1"/>
  <c r="BB2" i="11" a="1"/>
  <c r="R21" i="11" a="1"/>
  <c r="EZ21" i="11" a="1"/>
  <c r="CT11" i="11" a="1"/>
  <c r="AM2" i="11" a="1"/>
  <c r="BG2" i="11" a="1"/>
  <c r="BJ2" i="11" a="1"/>
  <c r="FS21" i="11" a="1"/>
  <c r="EK21" i="11" a="1"/>
  <c r="BI21" i="11" a="1"/>
  <c r="AU21" i="11" a="1"/>
  <c r="GC11" i="11" a="1"/>
  <c r="CH21" i="11" a="1"/>
  <c r="BZ11" i="11" a="1"/>
  <c r="GH21" i="11" a="1"/>
  <c r="EV21" i="11" a="1"/>
  <c r="BN21" i="11" a="1"/>
  <c r="EM2" i="11" a="1"/>
  <c r="CR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<sst xmlns="http://schemas.openxmlformats.org/spreadsheetml/2006/main" count="2355" uniqueCount="1430">
  <si>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</si>
  <si>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</si>
  <si>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</si>
  <si>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</si>
  <si>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</si>
  <si>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</si>
  <si>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</si>
  <si>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</si>
  <si>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</si>
  <si>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</si>
  <si>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</si>
  <si>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</si>
  <si>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</si>
  <si>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</si>
  <si>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</si>
  <si>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</si>
  <si>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</si>
  <si>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</si>
  <si>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</si>
  <si>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</si>
  <si>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</si>
  <si>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</si>
  <si>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</si>
  <si>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</si>
  <si>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</si>
  <si>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</si>
  <si>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</si>
  <si>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</si>
  <si>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</si>
  <si>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</si>
  <si>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</si>
  <si>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</si>
  <si>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</si>
  <si>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</si>
  <si>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</si>
  <si>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</si>
  <si>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</si>
  <si>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</si>
  <si>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</si>
  <si>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</si>
  <si>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</si>
  <si>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</si>
  <si>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</si>
  <si>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</si>
  <si>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</si>
  <si>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</si>
  <si>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</si>
  <si>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</si>
  <si>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</si>
  <si>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</si>
  <si>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</si>
  <si>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</si>
  <si>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</si>
  <si>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</si>
  <si>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</si>
  <si>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</si>
  <si>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</si>
  <si>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</si>
  <si>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</si>
  <si>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</si>
  <si>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</si>
  <si>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</si>
  <si>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</si>
  <si>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</si>
  <si>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</si>
  <si>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</si>
  <si>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</si>
  <si>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</si>
  <si>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</si>
  <si>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</si>
  <si>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</si>
  <si>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</si>
  <si>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</si>
  <si>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</si>
  <si>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</si>
  <si>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</si>
  <si>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</si>
  <si>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</si>
  <si>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</si>
  <si>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</si>
  <si>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</si>
  <si>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</si>
  <si>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</si>
  <si>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</si>
  <si>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</si>
  <si>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</si>
  <si>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</si>
  <si>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</si>
  <si>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</si>
  <si>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</si>
  <si>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</si>
  <si>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</si>
  <si>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</si>
  <si>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</si>
  <si>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</si>
  <si>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</si>
  <si>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</si>
  <si>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</si>
  <si>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</si>
  <si>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</si>
  <si>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</si>
  <si>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</si>
  <si>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</si>
  <si>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</si>
  <si>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</si>
  <si>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</si>
  <si>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</si>
  <si>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</si>
  <si>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</si>
  <si>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</si>
  <si>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</si>
  <si>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</si>
  <si>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</si>
  <si>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</si>
  <si>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</si>
  <si>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</si>
  <si>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</si>
  <si>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</si>
  <si>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</si>
  <si>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</si>
  <si>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</si>
  <si>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</si>
  <si>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</si>
  <si>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</si>
  <si>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</si>
  <si>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</si>
  <si>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</si>
  <si>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</si>
  <si>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</si>
  <si>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</si>
  <si>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</si>
  <si>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</si>
  <si>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</si>
  <si>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</si>
  <si>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</si>
  <si>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</si>
  <si>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</si>
  <si>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</si>
  <si>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</si>
  <si>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</si>
  <si>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</si>
  <si>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</si>
  <si>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</si>
  <si>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</si>
  <si>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</si>
  <si>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</si>
  <si>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</si>
  <si>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</si>
  <si>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</si>
  <si>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</si>
  <si>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</si>
  <si>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</si>
  <si>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</si>
  <si>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</si>
  <si>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</si>
  <si>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</si>
  <si>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</si>
  <si>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</si>
  <si>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</si>
  <si>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</si>
  <si>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</si>
  <si>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</si>
  <si>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</si>
  <si>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</si>
  <si>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</si>
  <si>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</si>
  <si>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</si>
  <si>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</si>
  <si>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</si>
  <si>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</si>
  <si>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</si>
  <si>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</si>
  <si>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</si>
  <si>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</si>
  <si>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</si>
  <si>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</si>
  <si>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</si>
  <si>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</si>
  <si>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</si>
  <si>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</si>
  <si>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</si>
  <si>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</si>
  <si>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</si>
  <si>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</si>
  <si>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</si>
  <si>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</si>
  <si>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</si>
  <si>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</si>
  <si>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</si>
  <si>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</si>
  <si>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</si>
  <si>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</si>
  <si>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</si>
  <si>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</si>
  <si>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</si>
  <si>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</si>
  <si>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</si>
  <si>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</si>
  <si>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</si>
  <si>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</si>
  <si>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</si>
  <si>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</si>
  <si>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</si>
  <si>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</si>
  <si>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</si>
  <si>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</si>
  <si>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</si>
  <si>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</si>
  <si>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</si>
  <si>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</si>
  <si>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</si>
  <si>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</si>
  <si>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</si>
  <si>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</si>
  <si>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</si>
  <si>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</si>
  <si>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</si>
  <si>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</si>
  <si>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</si>
  <si>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</si>
  <si>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</si>
  <si>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</si>
  <si>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</si>
  <si>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</si>
  <si>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</si>
  <si>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</si>
  <si>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</si>
  <si>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</si>
  <si>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</si>
  <si>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</si>
  <si>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</si>
  <si>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</si>
  <si>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</si>
  <si>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</si>
  <si>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</si>
  <si>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</si>
  <si>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</si>
  <si>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</si>
  <si>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</si>
  <si>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</si>
  <si>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</si>
  <si>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</si>
  <si>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</si>
  <si>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</si>
  <si>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</si>
  <si>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</si>
  <si>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</si>
  <si>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</si>
  <si>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</si>
  <si>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</si>
  <si>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</si>
  <si>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</si>
  <si>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</si>
  <si>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</si>
  <si>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</si>
  <si>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</si>
  <si>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</si>
  <si>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</si>
  <si>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</si>
  <si>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</si>
  <si>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</si>
  <si>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</si>
  <si>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</si>
  <si>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</si>
  <si>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</si>
  <si>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</si>
  <si>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</si>
  <si>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</si>
  <si>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</si>
  <si>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</si>
  <si>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</si>
  <si>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</si>
  <si>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</si>
  <si>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</si>
  <si>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</si>
  <si>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</si>
  <si>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</si>
  <si>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</si>
  <si>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</si>
  <si>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</si>
  <si>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</si>
  <si>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</si>
  <si>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</si>
  <si>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</si>
  <si>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</si>
  <si>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</si>
  <si>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</si>
  <si>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</si>
  <si>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</si>
  <si>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</si>
  <si>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</si>
  <si>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</si>
  <si>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</si>
  <si>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</si>
  <si>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</si>
  <si>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</si>
  <si>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</si>
  <si>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</si>
  <si>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</si>
  <si>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</si>
  <si>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</si>
  <si>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</si>
  <si>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</si>
  <si>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</si>
  <si>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</si>
  <si>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</si>
  <si>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</si>
  <si>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</si>
  <si>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</si>
  <si>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</si>
  <si>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</si>
  <si>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</si>
  <si>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</si>
  <si>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</si>
  <si>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</si>
  <si>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</si>
  <si>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</si>
  <si>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</si>
  <si>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</si>
  <si>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</si>
  <si>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</si>
  <si>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</si>
  <si>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</si>
  <si>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</si>
  <si>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</si>
  <si>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</si>
  <si>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</si>
  <si>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</si>
  <si>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</si>
  <si>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</si>
  <si>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</si>
  <si>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</si>
  <si>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</si>
  <si>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</si>
  <si>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</si>
  <si>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</si>
  <si>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</si>
  <si>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</si>
  <si>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</si>
  <si>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</si>
  <si>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</si>
  <si>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</si>
  <si>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</si>
  <si>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</si>
  <si>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</si>
  <si>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</si>
  <si>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</si>
  <si>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</si>
  <si>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</si>
  <si>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</si>
  <si>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</si>
  <si>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</si>
  <si>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</si>
  <si>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</si>
  <si>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</si>
  <si>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</si>
  <si>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</si>
  <si>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</si>
  <si>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</si>
  <si>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</si>
  <si>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</si>
  <si>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</si>
  <si>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</si>
  <si>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</si>
  <si>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</si>
  <si>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</si>
  <si>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</si>
  <si>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</si>
  <si>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</si>
  <si>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</si>
  <si>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</si>
  <si>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</si>
  <si>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</si>
  <si>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</si>
  <si>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</si>
  <si>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</si>
  <si>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</si>
  <si>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</si>
  <si>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</si>
  <si>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</si>
  <si>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</si>
  <si>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</si>
  <si>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</si>
  <si>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</si>
  <si>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</si>
  <si>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</si>
  <si>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</si>
  <si>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</si>
  <si>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</si>
  <si>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</si>
  <si>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</si>
  <si>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</si>
  <si>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</si>
  <si>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</si>
  <si>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</si>
  <si>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</si>
  <si>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</si>
  <si>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</si>
  <si>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</si>
  <si>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</si>
  <si>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</si>
  <si>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</si>
  <si>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</si>
  <si>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</si>
  <si>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</si>
  <si>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</si>
  <si>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</si>
  <si>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</si>
  <si>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</si>
  <si>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</si>
  <si>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</si>
  <si>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</si>
  <si>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</si>
  <si>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</si>
  <si>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</si>
  <si>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</si>
  <si>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</si>
  <si>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</si>
  <si>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</si>
  <si>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</si>
  <si>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</si>
  <si>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</si>
  <si>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</si>
  <si>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</si>
  <si>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</si>
  <si>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</si>
  <si>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</si>
  <si>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</si>
  <si>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</si>
  <si>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</si>
  <si>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</si>
  <si>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</si>
  <si>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</si>
  <si>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</si>
  <si>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</si>
  <si>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</si>
  <si>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</si>
  <si>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</si>
  <si>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</si>
  <si>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</si>
  <si>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</si>
  <si>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</si>
  <si>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</si>
  <si>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</si>
  <si>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</si>
  <si>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</si>
  <si>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</si>
  <si>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</si>
  <si>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</si>
  <si>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</si>
  <si>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</si>
  <si>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</si>
  <si>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</si>
  <si>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</si>
  <si>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</si>
  <si>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</si>
  <si>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</si>
  <si>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</si>
  <si>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</si>
  <si>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</si>
  <si>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</si>
  <si>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</si>
  <si>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</si>
  <si>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</si>
  <si>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</si>
  <si>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</si>
  <si>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</si>
  <si>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</si>
  <si>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</si>
  <si>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</si>
  <si>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</si>
  <si>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</si>
  <si>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</si>
  <si>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</si>
  <si>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</si>
  <si>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</si>
  <si>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</si>
  <si>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</si>
  <si>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</si>
  <si>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</si>
  <si>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</si>
  <si>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</si>
  <si>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</si>
  <si>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</si>
  <si>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</si>
  <si>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</si>
  <si>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</si>
  <si>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</si>
  <si>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</si>
  <si>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</si>
  <si>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</si>
  <si>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</si>
  <si>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</si>
  <si>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</si>
  <si>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</si>
  <si>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</si>
  <si>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</si>
  <si>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</si>
  <si>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</si>
  <si>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</si>
  <si>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</si>
  <si>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</si>
  <si>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</si>
  <si>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</si>
  <si>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</si>
  <si>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</si>
  <si>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</si>
  <si>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</si>
  <si>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</si>
  <si>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</si>
  <si>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</si>
  <si>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</si>
  <si>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</si>
  <si>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</si>
  <si>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</si>
  <si>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</si>
  <si>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</si>
  <si>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</si>
  <si>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</si>
  <si>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</si>
  <si>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</si>
  <si>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</si>
  <si>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</si>
  <si>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</si>
  <si>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</si>
  <si>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</si>
  <si>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</si>
  <si>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</si>
  <si>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</si>
  <si>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</si>
  <si>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</si>
  <si>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</si>
  <si>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</si>
  <si>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</si>
  <si>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</si>
  <si>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</si>
  <si>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</si>
  <si>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</si>
  <si>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</si>
  <si>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</si>
  <si>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</si>
  <si>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</si>
  <si>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</si>
  <si>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</si>
  <si>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</si>
  <si>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</si>
  <si>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</si>
  <si>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</si>
  <si>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</si>
  <si>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</si>
  <si>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</si>
  <si>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</si>
  <si>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</si>
  <si>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</si>
  <si>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</si>
  <si>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</si>
  <si>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</si>
  <si>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</si>
  <si>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</si>
  <si>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</si>
  <si>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</si>
  <si>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</si>
  <si>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</si>
  <si>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</si>
  <si>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</si>
  <si>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</si>
  <si>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</si>
  <si>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</si>
  <si>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</si>
  <si>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</si>
  <si>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</si>
  <si>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</si>
  <si>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</si>
  <si>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</si>
  <si>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</si>
  <si>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</si>
  <si>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</si>
  <si>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</si>
  <si>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</si>
  <si>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</si>
  <si>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</si>
  <si>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</si>
  <si>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</si>
  <si>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</si>
  <si>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</si>
  <si>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</si>
  <si>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</si>
  <si>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</si>
  <si>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</si>
  <si>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</si>
  <si>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</si>
  <si>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</si>
  <si>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</si>
  <si>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</si>
  <si>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</si>
  <si>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</si>
  <si>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</si>
  <si>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</si>
  <si>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</si>
  <si>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</si>
  <si>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</si>
  <si>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</si>
  <si>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</si>
  <si>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</si>
  <si>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</si>
  <si>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</si>
  <si>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</si>
  <si>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</si>
  <si>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</si>
  <si>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</si>
  <si>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</si>
  <si>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</si>
  <si>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</si>
  <si>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</si>
  <si>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</si>
  <si>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</si>
  <si>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</si>
  <si>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</si>
  <si>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</si>
  <si>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</si>
  <si>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</si>
  <si>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</si>
  <si>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</si>
  <si>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</si>
  <si>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</si>
  <si>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</si>
  <si>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</si>
  <si>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</si>
  <si>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</si>
  <si>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</si>
  <si>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</si>
  <si>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</si>
  <si>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</si>
  <si>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</si>
  <si>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</si>
  <si>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</si>
  <si>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</si>
  <si>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</si>
  <si>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</si>
  <si>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</si>
  <si>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</si>
  <si>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</si>
  <si>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</si>
  <si>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</si>
  <si>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</si>
  <si>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</si>
  <si>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</si>
  <si>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</si>
  <si>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</si>
  <si>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</si>
  <si>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</si>
  <si>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</si>
  <si>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</si>
  <si>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</si>
  <si>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</si>
  <si>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</si>
  <si>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</si>
  <si>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</si>
  <si>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</si>
  <si>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</si>
  <si>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</si>
  <si>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</si>
  <si>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</si>
  <si>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</si>
  <si>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</si>
  <si>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</si>
  <si>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</si>
  <si>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</si>
  <si>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</si>
  <si>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</si>
  <si>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</si>
  <si>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</si>
  <si>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</si>
  <si>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</si>
  <si>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</si>
  <si>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</si>
  <si>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</si>
  <si>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</si>
  <si>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</si>
  <si>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</si>
  <si>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</si>
  <si>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</si>
  <si>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</si>
  <si>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</si>
  <si>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</si>
  <si>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</si>
  <si>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</si>
  <si>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</si>
  <si>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</si>
  <si>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</si>
  <si>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</si>
  <si>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</si>
  <si>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</si>
  <si>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</si>
  <si>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</si>
  <si>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</si>
  <si>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</si>
  <si>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</si>
  <si>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</si>
  <si>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</si>
  <si>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</si>
  <si>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</si>
  <si>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</si>
  <si>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</si>
  <si>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</si>
  <si>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</si>
  <si>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</si>
  <si>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</si>
  <si>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</si>
  <si>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</si>
  <si>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</si>
  <si>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</si>
  <si>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</si>
  <si>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</si>
  <si>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</si>
  <si>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</si>
  <si>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</si>
  <si>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</si>
  <si>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</si>
  <si>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</si>
  <si>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</si>
  <si>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</si>
  <si>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</si>
  <si>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</si>
  <si>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</si>
  <si>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</si>
  <si>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</si>
  <si>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</si>
  <si>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</si>
  <si>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</si>
  <si>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</si>
  <si>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</si>
  <si>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</si>
  <si>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</si>
  <si>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</si>
  <si>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</si>
  <si>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</si>
  <si>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</si>
  <si>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</si>
  <si>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</si>
  <si>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</si>
  <si>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</si>
  <si>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</si>
  <si>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</si>
  <si>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</si>
  <si>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</si>
  <si>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</si>
  <si>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</si>
  <si>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</si>
  <si>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</si>
  <si>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</si>
  <si>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</si>
  <si>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</si>
  <si>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</si>
  <si>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</si>
  <si>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</si>
  <si>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</si>
  <si>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</si>
  <si>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</si>
  <si>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</si>
  <si>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</si>
  <si>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</si>
  <si>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</si>
  <si>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</si>
  <si>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</si>
  <si>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</si>
  <si>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</si>
  <si>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</si>
  <si>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</si>
  <si>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</si>
  <si>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</si>
  <si>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</si>
  <si>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</si>
  <si>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</si>
  <si>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</si>
  <si>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</si>
  <si>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</si>
  <si>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</si>
  <si>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</si>
  <si>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</si>
  <si>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</si>
  <si>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</si>
  <si>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</si>
  <si>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</si>
  <si>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</si>
  <si>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</si>
  <si>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</si>
  <si>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</si>
  <si>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</si>
  <si>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</si>
  <si>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</si>
  <si>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</si>
  <si>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</si>
  <si>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</si>
  <si>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</si>
  <si>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</si>
  <si>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</si>
  <si>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</si>
  <si>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</si>
  <si>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</si>
  <si>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</si>
  <si>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</si>
  <si>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</si>
  <si>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</si>
  <si>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</si>
  <si>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</si>
  <si>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</si>
  <si>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</si>
  <si>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</si>
  <si>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</si>
  <si>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</si>
  <si>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</si>
  <si>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</si>
  <si>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</si>
  <si>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</si>
  <si>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</si>
  <si>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</si>
  <si>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</si>
  <si>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</si>
  <si>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</si>
  <si>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</si>
  <si>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</si>
  <si>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</si>
  <si>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</si>
  <si>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</si>
  <si>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</si>
  <si>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</si>
  <si>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</si>
  <si>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</si>
  <si>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</si>
  <si>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</si>
  <si>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</si>
  <si>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</si>
  <si>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</si>
  <si>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</si>
  <si>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</si>
  <si>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</si>
  <si>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</si>
  <si>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</si>
  <si>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</si>
  <si>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</si>
  <si>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</si>
  <si>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</si>
  <si>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</si>
  <si>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</si>
  <si>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</si>
  <si>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</si>
  <si>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</si>
  <si>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</si>
  <si>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</si>
  <si>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</si>
  <si>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</si>
  <si>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</si>
  <si>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</si>
  <si>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</si>
  <si>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</si>
  <si>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</si>
  <si>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</si>
  <si>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</si>
  <si>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</si>
  <si>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</si>
  <si>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</si>
  <si>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</si>
  <si>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</si>
  <si>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</si>
  <si>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</si>
  <si>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</si>
  <si>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</si>
  <si>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</si>
  <si>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</si>
  <si>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</si>
  <si>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</si>
  <si>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</si>
  <si>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</si>
  <si>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</si>
  <si>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</si>
  <si>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</si>
  <si>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</si>
  <si>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</si>
  <si>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</si>
  <si>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</si>
  <si>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</si>
  <si>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</si>
  <si>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</si>
  <si>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</si>
  <si>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</si>
  <si>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</si>
  <si>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</si>
  <si>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</si>
  <si>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</si>
  <si>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</si>
  <si>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</si>
  <si>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</si>
  <si>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</si>
  <si>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</si>
  <si>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</si>
  <si>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</si>
  <si>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</si>
  <si>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</si>
  <si>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</si>
  <si>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</si>
  <si>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</si>
  <si>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</si>
  <si>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</si>
  <si>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</si>
  <si>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</si>
  <si>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</si>
  <si>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</si>
  <si>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</si>
  <si>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</si>
  <si>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</si>
  <si>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</si>
  <si>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</si>
  <si>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</si>
  <si>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</si>
  <si>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</si>
  <si>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</si>
  <si>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</si>
  <si>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</si>
  <si>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</si>
  <si>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</si>
  <si>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</si>
  <si>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</si>
  <si>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</si>
  <si>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</si>
  <si>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</si>
  <si>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</si>
  <si>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</si>
  <si>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</si>
  <si>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</si>
  <si>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</si>
  <si>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</si>
  <si>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</si>
  <si>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</si>
  <si>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</si>
  <si>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</si>
  <si>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</si>
  <si>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</si>
  <si>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</si>
  <si>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</si>
  <si>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</si>
  <si>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</si>
  <si>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</si>
  <si>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</si>
  <si>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</si>
  <si>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</si>
  <si>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</si>
  <si>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</si>
  <si>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</si>
  <si>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</si>
  <si>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</si>
  <si>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</si>
  <si>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</si>
  <si>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</si>
  <si>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</si>
  <si>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</si>
  <si>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</si>
  <si>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</si>
  <si>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</si>
  <si>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</si>
  <si>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</si>
  <si>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</si>
  <si>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</si>
  <si>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</si>
  <si>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</si>
  <si>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</si>
  <si>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</si>
  <si>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</si>
  <si>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</si>
  <si>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</si>
  <si>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</si>
  <si>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</si>
  <si>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</si>
  <si>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</si>
  <si>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</si>
  <si>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</si>
  <si>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</si>
  <si>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</si>
  <si>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</si>
  <si>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</si>
  <si>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</si>
  <si>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</si>
  <si>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</si>
  <si>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</si>
  <si>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</si>
  <si>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</si>
  <si>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</si>
  <si>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</si>
  <si>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</si>
  <si>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</si>
  <si>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</si>
  <si>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</si>
  <si>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</si>
  <si>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</si>
  <si>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</si>
  <si>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</si>
  <si>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</si>
  <si>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</si>
  <si>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</si>
  <si>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</si>
  <si>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</si>
  <si>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</si>
  <si>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</si>
  <si>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</si>
  <si>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</si>
  <si>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</si>
  <si>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</si>
  <si>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</si>
  <si>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</si>
  <si>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</si>
  <si>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</si>
  <si>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</si>
  <si>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</si>
  <si>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</si>
  <si>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</si>
  <si>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</si>
  <si>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</si>
  <si>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</si>
  <si>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</si>
  <si>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</si>
  <si>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</si>
  <si>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</si>
  <si>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</si>
  <si>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</si>
  <si>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</si>
  <si>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</si>
  <si>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</si>
  <si>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</si>
  <si>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</si>
  <si>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</si>
  <si>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</si>
  <si>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</si>
  <si>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</si>
  <si>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</si>
  <si>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</si>
  <si>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</si>
  <si>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</si>
  <si>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</si>
  <si>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</si>
  <si>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</si>
  <si>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</si>
  <si>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</si>
  <si>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</si>
  <si>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</si>
  <si>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</si>
  <si>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</si>
  <si>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</si>
  <si>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</si>
  <si>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</si>
  <si>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</si>
  <si>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</si>
  <si>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</si>
  <si>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</si>
  <si>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</si>
  <si>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</si>
  <si>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</si>
  <si>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</si>
  <si>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</si>
  <si>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</si>
  <si>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</si>
  <si>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</si>
  <si>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</si>
  <si>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</si>
  <si>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</si>
  <si>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</si>
  <si>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</si>
  <si>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</si>
  <si>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</si>
  <si>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</si>
  <si>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</si>
  <si>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</si>
  <si>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</si>
  <si>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</si>
  <si>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</si>
  <si>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</si>
  <si>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</si>
  <si>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</si>
  <si>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</si>
  <si>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</si>
  <si>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</si>
  <si>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</si>
  <si>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</si>
  <si>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</si>
  <si>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</si>
  <si>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</si>
  <si>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</si>
  <si>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</si>
  <si>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</si>
  <si>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</si>
  <si>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</si>
  <si>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</si>
  <si>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</si>
  <si>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</si>
  <si>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</si>
  <si>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</si>
  <si>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</si>
  <si>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</si>
  <si>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</si>
  <si>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</si>
  <si>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</si>
  <si>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</si>
  <si>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</si>
  <si>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</si>
  <si>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</si>
  <si>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</si>
  <si>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</si>
  <si>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</si>
  <si>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</si>
  <si>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</si>
  <si>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</si>
  <si>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</si>
  <si>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</si>
  <si>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</si>
  <si>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</si>
  <si>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</si>
  <si>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</si>
  <si>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</si>
  <si>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</si>
  <si>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</si>
  <si>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</si>
  <si>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</si>
  <si>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</si>
  <si>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</si>
  <si>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</si>
  <si>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</si>
  <si>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</si>
  <si>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</si>
  <si>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</si>
  <si>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</si>
  <si>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</si>
  <si>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</si>
  <si>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</si>
  <si>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</si>
  <si>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</si>
  <si>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</si>
  <si>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</si>
  <si>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</si>
  <si>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</si>
  <si>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</si>
  <si>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</si>
  <si>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</si>
  <si>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</si>
  <si>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</si>
  <si>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</si>
  <si>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</si>
  <si>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</si>
  <si>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</si>
  <si>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</si>
  <si>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</si>
  <si>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</si>
  <si>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</si>
  <si>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</si>
  <si>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</si>
  <si>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</si>
  <si>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</si>
  <si>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</si>
  <si>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</si>
  <si>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</si>
  <si>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</si>
  <si>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</si>
  <si>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</si>
  <si>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</si>
  <si>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</si>
  <si>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</si>
  <si>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</si>
  <si>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</si>
  <si>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</si>
  <si>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</si>
  <si>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</si>
  <si>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</si>
  <si>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</si>
  <si>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</si>
  <si>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</si>
  <si>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</si>
  <si>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</si>
  <si>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</si>
  <si>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</si>
  <si>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</si>
  <si>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</si>
  <si>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</si>
  <si>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</si>
  <si>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</si>
  <si>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</si>
  <si>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</si>
  <si>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</si>
  <si>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</si>
  <si>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</si>
  <si>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</si>
  <si>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</si>
  <si>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</si>
  <si>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</si>
  <si>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</si>
  <si>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</si>
  <si>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</si>
  <si>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</si>
  <si>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</si>
  <si>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</si>
  <si>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</si>
  <si>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</si>
  <si>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</si>
  <si>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</si>
  <si>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</si>
  <si>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</si>
  <si>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</si>
  <si>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</si>
  <si>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</si>
  <si>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</si>
  <si>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</si>
  <si>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</si>
  <si>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</si>
  <si>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</si>
  <si>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</si>
  <si>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</si>
  <si>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</si>
  <si>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</si>
  <si>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</si>
  <si>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</si>
  <si>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</si>
  <si>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</si>
  <si>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</si>
  <si>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</si>
  <si>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</si>
  <si>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</si>
  <si>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</si>
  <si>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</si>
  <si>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</si>
  <si>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</si>
  <si>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</si>
  <si>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</si>
  <si>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</si>
  <si>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</si>
  <si>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</si>
  <si>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</si>
  <si>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</si>
  <si>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</si>
  <si>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</si>
  <si>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</si>
  <si>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</si>
  <si>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</si>
  <si>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</si>
  <si>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</si>
  <si>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</si>
  <si>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</si>
  <si>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</si>
  <si>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</si>
  <si>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</si>
  <si>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</si>
  <si>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</si>
  <si>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</si>
  <si>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</si>
  <si>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</si>
  <si>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</si>
  <si>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</si>
  <si>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</si>
  <si>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</si>
  <si>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</si>
  <si>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</si>
  <si>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</si>
  <si>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</si>
  <si>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</si>
  <si>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</si>
  <si>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</si>
  <si>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</si>
  <si>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</si>
  <si>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</si>
  <si>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</si>
  <si>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</si>
  <si>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</si>
  <si>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</si>
  <si>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</si>
  <si>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</si>
  <si>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</si>
  <si>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</si>
  <si>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</si>
  <si>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</si>
  <si>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</si>
  <si>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</si>
  <si>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</si>
  <si>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</si>
  <si>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</si>
  <si>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</si>
  <si>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</si>
  <si>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</si>
  <si>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</si>
  <si>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</si>
  <si>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</si>
  <si>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</si>
  <si>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</si>
  <si>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</si>
  <si>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</si>
  <si>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</si>
  <si>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</si>
  <si>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</si>
  <si>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</si>
  <si>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</si>
  <si>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</si>
  <si>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</si>
  <si>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</si>
  <si>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</si>
  <si>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</si>
  <si>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</si>
  <si>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</si>
  <si>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</si>
  <si>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</si>
  <si>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</si>
  <si>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</si>
  <si>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</si>
  <si>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</si>
  <si>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</si>
  <si>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</si>
  <si>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</si>
  <si>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</si>
  <si>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</si>
  <si>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</si>
  <si>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</si>
  <si>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</si>
  <si>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</si>
  <si>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</si>
  <si>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</si>
  <si>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</si>
  <si>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</si>
  <si>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</si>
  <si>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</si>
  <si>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</si>
  <si>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</si>
  <si>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</si>
  <si>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</si>
  <si>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</si>
  <si>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</si>
  <si>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</si>
  <si>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</si>
  <si>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</si>
  <si>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</si>
  <si>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</si>
  <si>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</si>
  <si>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</si>
  <si>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</si>
  <si>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</si>
  <si>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</si>
  <si>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</si>
  <si>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</si>
  <si>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</si>
  <si>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</si>
  <si>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</si>
  <si>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</si>
  <si>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</si>
  <si>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</si>
  <si>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</si>
  <si>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</si>
  <si>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</si>
  <si>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</si>
  <si>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</si>
  <si>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</si>
  <si>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</si>
  <si>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</si>
  <si>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</si>
  <si>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</si>
  <si>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</si>
  <si>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</si>
  <si>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</si>
  <si>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</si>
  <si>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</si>
  <si>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</si>
  <si>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</si>
  <si>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</si>
  <si>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</si>
  <si>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</si>
  <si>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</si>
  <si>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</si>
  <si>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</si>
  <si>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</si>
  <si>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</si>
  <si>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</si>
  <si>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</si>
  <si>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</si>
  <si>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</si>
  <si>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</si>
  <si>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</si>
  <si>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</si>
  <si>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</si>
  <si>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</si>
  <si>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</si>
  <si>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</si>
  <si>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</si>
  <si>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</si>
  <si>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</si>
  <si>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</si>
  <si>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</si>
  <si>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</si>
  <si>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</si>
  <si>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</si>
  <si>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</si>
  <si>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</si>
  <si>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</si>
  <si>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</si>
  <si>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</si>
  <si>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</si>
  <si>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</si>
  <si>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</si>
  <si>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</si>
  <si>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</si>
  <si>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</si>
  <si>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</si>
  <si>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</si>
  <si>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</si>
  <si>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</si>
  <si>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</si>
  <si>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</si>
  <si>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</si>
  <si>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</si>
  <si>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</si>
  <si>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</si>
  <si>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</si>
  <si>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</si>
  <si>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</si>
  <si>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</si>
  <si>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</si>
  <si>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</si>
  <si>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</si>
  <si>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</si>
  <si>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</si>
  <si>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</si>
  <si>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</si>
  <si>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</si>
  <si>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</si>
  <si>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</si>
  <si>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IRW006</t>
  </si>
  <si>
    <t>006</t>
  </si>
  <si>
    <t>Ironwood</t>
  </si>
  <si>
    <t xml:space="preserve">Planned: 2/7(3), 2/8(2), 2/9(4), 2/13(1), 2/14(2), 2/16, 2/20(3), 2/21(2), 2/22(2), 2/28(2)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</si>
</sst>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topLeftCell="A22" zoomScale="80" zoomScaleNormal="80" workbookViewId="0">
      <selection activeCell="D71" sqref="D71:D7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154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44985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>
        <v>0</v>
      </c>
      <c r="F8" s="155">
        <v>0</v>
      </c>
      <c r="M8"/>
      <c r="N8" s="2"/>
      <c r="AE8"/>
    </row>
    <row r="9" spans="2:31" x14ac:dyDescent="0.25">
      <c r="B9" s="297"/>
      <c r="C9" s="298"/>
      <c r="D9" s="52" t="s">
        <v>23</v>
      </c>
      <c r="E9" s="174">
        <v>0</v>
      </c>
      <c r="F9" s="156">
        <v>0</v>
      </c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>
        <v>0</v>
      </c>
      <c r="F10" s="157">
        <v>0</v>
      </c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>
        <v>0</v>
      </c>
      <c r="F11" s="158">
        <v>0</v>
      </c>
      <c r="M11"/>
      <c r="N11" s="2"/>
      <c r="AE11"/>
    </row>
    <row r="12" spans="2:31" x14ac:dyDescent="0.25">
      <c r="B12" s="297"/>
      <c r="C12" s="298"/>
      <c r="D12" s="52" t="s">
        <v>23</v>
      </c>
      <c r="E12" s="174">
        <v>0</v>
      </c>
      <c r="F12" s="156">
        <v>0</v>
      </c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>
        <v>0</v>
      </c>
      <c r="F13" s="159">
        <v>0</v>
      </c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>
        <v>0</v>
      </c>
      <c r="F14" s="155">
        <v>0</v>
      </c>
      <c r="M14"/>
      <c r="N14" s="2"/>
      <c r="AE14"/>
    </row>
    <row r="15" spans="2:31" x14ac:dyDescent="0.25">
      <c r="B15" s="297"/>
      <c r="C15" s="298"/>
      <c r="D15" s="52" t="s">
        <v>23</v>
      </c>
      <c r="E15" s="174">
        <v>0</v>
      </c>
      <c r="F15" s="156">
        <v>0</v>
      </c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>
        <v>0</v>
      </c>
      <c r="F16" s="159">
        <v>0</v>
      </c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>
        <v>0</v>
      </c>
      <c r="F17" s="155">
        <v>0</v>
      </c>
      <c r="M17"/>
      <c r="N17" s="2"/>
      <c r="AE17"/>
    </row>
    <row r="18" spans="2:31" x14ac:dyDescent="0.25">
      <c r="B18" s="297"/>
      <c r="C18" s="298"/>
      <c r="D18" s="52" t="s">
        <v>23</v>
      </c>
      <c r="E18" s="174">
        <v>0</v>
      </c>
      <c r="F18" s="156">
        <v>0</v>
      </c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>
        <v>0</v>
      </c>
      <c r="F19" s="159">
        <v>0</v>
      </c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/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1426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 t="s">
        <v>1427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11.396303901437372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v>16.120558375634516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v>9.679558011049723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14.917440660474716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v>30.206852791878173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v>12.25414364640884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26.853457172342623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788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181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1428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>
        <v>49938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>
        <v>950500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>
        <v>44434</v>
      </c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1429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/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1426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 t="s">
        <v>1427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11.396303901437372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v>0.12690355329949238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v>6.0773480662983423E-2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v>0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0.11455108359133127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v>0.21319796954314721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v>7.7348066298342538E-2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v>0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0.18782249742002063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793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181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0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1428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>
        <v>49938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>
        <v>950500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44434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1429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>
        <v>107</v>
      </c>
      <c r="E68" s="203">
        <v>13</v>
      </c>
      <c r="F68" s="203">
        <v>0</v>
      </c>
      <c r="G68" s="203">
        <v>0</v>
      </c>
      <c r="H68" s="203">
        <v>0</v>
      </c>
      <c r="I68" s="203">
        <v>0</v>
      </c>
      <c r="J68" s="203">
        <v>0</v>
      </c>
      <c r="K68" s="203">
        <v>0</v>
      </c>
      <c r="L68" s="203">
        <v>0</v>
      </c>
      <c r="M68" s="204">
        <v>0</v>
      </c>
      <c r="N68" s="2"/>
      <c r="AE68"/>
    </row>
    <row r="69" spans="2:54" ht="52.15" customHeight="1" thickBot="1" x14ac:dyDescent="0.3">
      <c r="B69" s="273" t="s">
        <v>134</v>
      </c>
      <c r="C69" s="274"/>
      <c r="D69" s="202">
        <v>173</v>
      </c>
      <c r="E69" s="203">
        <v>25</v>
      </c>
      <c r="F69" s="203">
        <v>1</v>
      </c>
      <c r="G69" s="203">
        <v>0</v>
      </c>
      <c r="H69" s="203">
        <v>0</v>
      </c>
      <c r="I69" s="203">
        <v>0</v>
      </c>
      <c r="J69" s="203">
        <v>0</v>
      </c>
      <c r="K69" s="203">
        <v>0</v>
      </c>
      <c r="L69" s="203">
        <v>0</v>
      </c>
      <c r="M69" s="204">
        <v>0</v>
      </c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1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29.25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>
        <v>0.98870000000000002</v>
      </c>
      <c r="D11" s="217"/>
      <c r="E11" s="218"/>
      <c r="F11" s="219">
        <v>1</v>
      </c>
      <c r="G11" s="220">
        <v>1</v>
      </c>
      <c r="H11" s="221">
        <v>1</v>
      </c>
      <c r="I11" s="222"/>
      <c r="J11" s="220"/>
      <c r="K11" s="230">
        <v>0</v>
      </c>
      <c r="L11" s="232">
        <v>0</v>
      </c>
      <c r="M11" s="233">
        <v>0</v>
      </c>
      <c r="N11" s="233">
        <v>0</v>
      </c>
      <c r="O11" s="234">
        <v>0</v>
      </c>
      <c r="P11" s="235">
        <v>1</v>
      </c>
      <c r="Q11" s="236">
        <v>1</v>
      </c>
      <c r="R11" s="237">
        <v>26</v>
      </c>
      <c r="S11" s="238">
        <v>0</v>
      </c>
      <c r="T11" s="239">
        <v>0</v>
      </c>
      <c r="U11" s="239">
        <v>22</v>
      </c>
      <c r="V11" s="239">
        <v>0</v>
      </c>
      <c r="W11" s="239">
        <v>0</v>
      </c>
      <c r="X11" s="239">
        <v>1</v>
      </c>
      <c r="Y11" s="239">
        <v>0</v>
      </c>
      <c r="Z11" s="239">
        <v>3</v>
      </c>
      <c r="AA11" s="239">
        <v>0</v>
      </c>
      <c r="AB11" s="239">
        <v>0</v>
      </c>
      <c r="AC11" s="234">
        <v>1.7920349032330238</v>
      </c>
      <c r="AD11" s="234">
        <v>1.4878621769772905E-2</v>
      </c>
      <c r="AE11" s="240">
        <v>120.44360902255639</v>
      </c>
      <c r="AF11" s="241">
        <v>0.99995555468990005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>
        <v>0.98880000000000001</v>
      </c>
      <c r="D12" s="224"/>
      <c r="E12" s="225"/>
      <c r="F12" s="226">
        <v>0.67</v>
      </c>
      <c r="G12" s="227">
        <v>1</v>
      </c>
      <c r="H12" s="228">
        <v>1</v>
      </c>
      <c r="I12" s="229"/>
      <c r="J12" s="227"/>
      <c r="K12" s="231">
        <v>0</v>
      </c>
      <c r="L12" s="232">
        <v>0</v>
      </c>
      <c r="M12" s="233">
        <v>0</v>
      </c>
      <c r="N12" s="233">
        <v>0</v>
      </c>
      <c r="O12" s="234">
        <v>0</v>
      </c>
      <c r="P12" s="235">
        <v>1</v>
      </c>
      <c r="Q12" s="236">
        <v>1</v>
      </c>
      <c r="R12" s="237">
        <v>50</v>
      </c>
      <c r="S12" s="238">
        <v>0</v>
      </c>
      <c r="T12" s="239">
        <v>0</v>
      </c>
      <c r="U12" s="239">
        <v>44</v>
      </c>
      <c r="V12" s="239">
        <v>0</v>
      </c>
      <c r="W12" s="239">
        <v>0</v>
      </c>
      <c r="X12" s="239">
        <v>1</v>
      </c>
      <c r="Y12" s="239">
        <v>0</v>
      </c>
      <c r="Z12" s="239">
        <v>3</v>
      </c>
      <c r="AA12" s="239">
        <v>0</v>
      </c>
      <c r="AB12" s="239">
        <v>2</v>
      </c>
      <c r="AC12" s="234">
        <v>3.8847689898198898</v>
      </c>
      <c r="AD12" s="234">
        <v>2.5953686094641458E-2</v>
      </c>
      <c r="AE12" s="240">
        <v>149.68081896551723</v>
      </c>
      <c r="AF12" s="241">
        <v>0.99995555468990005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Northern States Power Co. (Xcel)</v>
      </c>
      <c r="C2" s="246" cm="1">
        <f t="array" aca="1" ref="C2" ca="1">INDIRECT("'"&amp;C7)</f>
        <v>44985</v>
      </c>
      <c r="D2" s="189" t="str" cm="1">
        <f t="array" aca="1" ref="D2" ca="1">IF(ISBLANK(INDIRECT("'"&amp;D7)),"",TRIM(CLEAN(INDIRECT("'"&amp;D7))))</f>
        <v>0</v>
      </c>
      <c r="E2" s="189" t="str" cm="1">
        <f t="array" aca="1" ref="E2" ca="1">IF(ISBLANK(INDIRECT("'"&amp;E7)),"",TRIM(CLEAN(INDIRECT("'"&amp;E7))))</f>
        <v>0</v>
      </c>
      <c r="F2" s="189" t="str" cm="1">
        <f t="array" aca="1" ref="F2" ca="1">IF(ISBLANK(INDIRECT("'"&amp;F7)),"",TRIM(CLEAN(INDIRECT("'"&amp;F7))))</f>
        <v>0</v>
      </c>
      <c r="G2" s="189" t="str" cm="1">
        <f t="array" aca="1" ref="G2" ca="1">IF(ISBLANK(INDIRECT("'"&amp;G7)),"",TRIM(CLEAN(INDIRECT("'"&amp;G7))))</f>
        <v>0</v>
      </c>
      <c r="H2" s="189" t="str" cm="1">
        <f t="array" aca="1" ref="H2" ca="1">IF(ISBLANK(INDIRECT("'"&amp;H7)),"",TRIM(CLEAN(INDIRECT("'"&amp;H7))))</f>
        <v>0</v>
      </c>
      <c r="I2" s="189" t="str" cm="1">
        <f t="array" aca="1" ref="I2" ca="1">IF(ISBLANK(INDIRECT("'"&amp;I7)),"",TRIM(CLEAN(INDIRECT("'"&amp;I7))))</f>
        <v>0</v>
      </c>
      <c r="J2" s="189" t="str" cm="1">
        <f t="array" aca="1" ref="J2" ca="1">IF(ISBLANK(INDIRECT("'"&amp;J7)),"",TRIM(CLEAN(INDIRECT("'"&amp;J7))))</f>
        <v>0</v>
      </c>
      <c r="K2" s="189" t="str" cm="1">
        <f t="array" aca="1" ref="K2" ca="1">IF(ISBLANK(INDIRECT("'"&amp;K7)),"",TRIM(CLEAN(INDIRECT("'"&amp;K7))))</f>
        <v>0</v>
      </c>
      <c r="L2" s="189" t="str" cm="1">
        <f t="array" aca="1" ref="L2" ca="1">IF(ISBLANK(INDIRECT("'"&amp;L7)),"",TRIM(CLEAN(INDIRECT("'"&amp;L7))))</f>
        <v>0</v>
      </c>
      <c r="M2" s="189" t="str" cm="1">
        <f t="array" aca="1" ref="M2" ca="1">IF(ISBLANK(INDIRECT("'"&amp;M7)),"",TRIM(CLEAN(INDIRECT("'"&amp;M7))))</f>
        <v>0</v>
      </c>
      <c r="N2" s="189" t="str" cm="1">
        <f t="array" aca="1" ref="N2" ca="1">IF(ISBLANK(INDIRECT("'"&amp;N7)),"",TRIM(CLEAN(INDIRECT("'"&amp;N7))))</f>
        <v>0</v>
      </c>
      <c r="O2" s="189" t="str" cm="1">
        <f t="array" aca="1" ref="O2" ca="1">IF(ISBLANK(INDIRECT("'"&amp;O7)),"",TRIM(CLEAN(INDIRECT("'"&amp;O7))))</f>
        <v>0</v>
      </c>
      <c r="P2" s="189" t="str" cm="1">
        <f t="array" aca="1" ref="P2" ca="1">IF(ISBLANK(INDIRECT("'"&amp;P7)),"",TRIM(CLEAN(INDIRECT("'"&amp;P7))))</f>
        <v>0</v>
      </c>
      <c r="Q2" s="189" t="str" cm="1">
        <f t="array" aca="1" ref="Q2" ca="1">IF(ISBLANK(INDIRECT("'"&amp;Q7)),"",TRIM(CLEAN(INDIRECT("'"&amp;Q7))))</f>
        <v>0</v>
      </c>
      <c r="R2" s="189" t="str" cm="1">
        <f t="array" aca="1" ref="R2" ca="1">IF(ISBLANK(INDIRECT("'"&amp;R7)),"",TRIM(CLEAN(INDIRECT("'"&amp;R7))))</f>
        <v>0</v>
      </c>
      <c r="S2" s="189" t="str" cm="1">
        <f t="array" aca="1" ref="S2" ca="1">IF(ISBLANK(INDIRECT("'"&amp;S7)),"",TRIM(CLEAN(INDIRECT("'"&amp;S7))))</f>
        <v>0</v>
      </c>
      <c r="T2" s="189" t="str" cm="1">
        <f t="array" aca="1" ref="T2" ca="1">IF(ISBLANK(INDIRECT("'"&amp;T7)),"",TRIM(CLEAN(INDIRECT("'"&amp;T7))))</f>
        <v>0</v>
      </c>
      <c r="U2" s="189" t="str" cm="1">
        <f t="array" aca="1" ref="U2" ca="1">IF(ISBLANK(INDIRECT("'"&amp;U7)),"",TRIM(CLEAN(INDIRECT("'"&amp;U7))))</f>
        <v>0</v>
      </c>
      <c r="V2" s="189" t="str" cm="1">
        <f t="array" aca="1" ref="V2" ca="1">IF(ISBLANK(INDIRECT("'"&amp;V7)),"",TRIM(CLEAN(INDIRECT("'"&amp;V7))))</f>
        <v>0</v>
      </c>
      <c r="W2" s="189" t="str" cm="1">
        <f t="array" aca="1" ref="W2" ca="1">IF(ISBLANK(INDIRECT("'"&amp;W7)),"",TRIM(CLEAN(INDIRECT("'"&amp;W7))))</f>
        <v>0</v>
      </c>
      <c r="X2" s="189" t="str" cm="1">
        <f t="array" aca="1" ref="X2" ca="1">IF(ISBLANK(INDIRECT("'"&amp;X7)),"",TRIM(CLEAN(INDIRECT("'"&amp;X7))))</f>
        <v>0</v>
      </c>
      <c r="Y2" s="189" t="str" cm="1">
        <f t="array" aca="1" ref="Y2" ca="1">IF(ISBLANK(INDIRECT("'"&amp;Y7)),"",TRIM(CLEAN(INDIRECT("'"&amp;Y7))))</f>
        <v>0</v>
      </c>
      <c r="Z2" s="189" t="str" cm="1">
        <f t="array" aca="1" ref="Z2" ca="1">IF(ISBLANK(INDIRECT("'"&amp;Z7)),"",TRIM(CLEAN(INDIRECT("'"&amp;Z7))))</f>
        <v>0</v>
      </c>
      <c r="AA2" s="189" t="str" cm="1">
        <f t="array" aca="1" ref="AA2" ca="1">IF(ISBLANK(INDIRECT("'"&amp;AA7)),"",TRIM(CLEAN(INDIRECT("'"&amp;AA7))))</f>
        <v>0</v>
      </c>
      <c r="AB2" s="189" t="str" cm="1">
        <f t="array" aca="1" ref="AB2" ca="1">IF(ISBLANK(INDIRECT("'"&amp;AB7)),"",TRIM(CLEAN(INDIRECT("'"&amp;AB7))))</f>
        <v>107</v>
      </c>
      <c r="AC2" s="189" t="str" cm="1">
        <f t="array" aca="1" ref="AC2" ca="1">IF(ISBLANK(INDIRECT("'"&amp;AC7)),"",TRIM(CLEAN(INDIRECT("'"&amp;AC7))))</f>
        <v>173</v>
      </c>
      <c r="AD2" s="189" t="str" cm="1">
        <f t="array" aca="1" ref="AD2" ca="1">IF(ISBLANK(INDIRECT("'"&amp;AD7)),"",TRIM(CLEAN(INDIRECT("'"&amp;AD7))))</f>
        <v>13</v>
      </c>
      <c r="AE2" s="189" t="str" cm="1">
        <f t="array" aca="1" ref="AE2" ca="1">IF(ISBLANK(INDIRECT("'"&amp;AE7)),"",TRIM(CLEAN(INDIRECT("'"&amp;AE7))))</f>
        <v>25</v>
      </c>
      <c r="AF2" s="189" t="str" cm="1">
        <f t="array" aca="1" ref="AF2" ca="1">IF(ISBLANK(INDIRECT("'"&amp;AF7)),"",TRIM(CLEAN(INDIRECT("'"&amp;AF7))))</f>
        <v>0</v>
      </c>
      <c r="AG2" s="189" t="str" cm="1">
        <f t="array" aca="1" ref="AG2" ca="1">IF(ISBLANK(INDIRECT("'"&amp;AG7)),"",TRIM(CLEAN(INDIRECT("'"&amp;AG7))))</f>
        <v>1</v>
      </c>
      <c r="AH2" s="189" t="str" cm="1">
        <f t="array" aca="1" ref="AH2" ca="1">IF(ISBLANK(INDIRECT("'"&amp;AH7)),"",TRIM(CLEAN(INDIRECT("'"&amp;AH7))))</f>
        <v>0</v>
      </c>
      <c r="AI2" s="189" t="str" cm="1">
        <f t="array" aca="1" ref="AI2" ca="1">IF(ISBLANK(INDIRECT("'"&amp;AI7)),"",TRIM(CLEAN(INDIRECT("'"&amp;AI7))))</f>
        <v>0</v>
      </c>
      <c r="AJ2" s="189" t="str" cm="1">
        <f t="array" aca="1" ref="AJ2" ca="1">IF(ISBLANK(INDIRECT("'"&amp;AJ7)),"",TRIM(CLEAN(INDIRECT("'"&amp;AJ7))))</f>
        <v>0</v>
      </c>
      <c r="AK2" s="189" t="str" cm="1">
        <f t="array" aca="1" ref="AK2" ca="1">IF(ISBLANK(INDIRECT("'"&amp;AK7)),"",TRIM(CLEAN(INDIRECT("'"&amp;AK7))))</f>
        <v>0</v>
      </c>
      <c r="AL2" s="189" t="str" cm="1">
        <f t="array" aca="1" ref="AL2" ca="1">IF(ISBLANK(INDIRECT("'"&amp;AL7)),"",TRIM(CLEAN(INDIRECT("'"&amp;AL7))))</f>
        <v>0</v>
      </c>
      <c r="AM2" s="189" t="str" cm="1">
        <f t="array" aca="1" ref="AM2" ca="1">IF(ISBLANK(INDIRECT("'"&amp;AM7)),"",TRIM(CLEAN(INDIRECT("'"&amp;AM7))))</f>
        <v>0</v>
      </c>
      <c r="AN2" s="189" t="str" cm="1">
        <f t="array" aca="1" ref="AN2" ca="1">IF(ISBLANK(INDIRECT("'"&amp;AN7)),"",TRIM(CLEAN(INDIRECT("'"&amp;AN7))))</f>
        <v>0</v>
      </c>
      <c r="AO2" s="189" t="str" cm="1">
        <f t="array" aca="1" ref="AO2" ca="1">IF(ISBLANK(INDIRECT("'"&amp;AO7)),"",TRIM(CLEAN(INDIRECT("'"&amp;AO7))))</f>
        <v>0</v>
      </c>
      <c r="AP2" s="189" t="str" cm="1">
        <f t="array" aca="1" ref="AP2" ca="1">IF(ISBLANK(INDIRECT("'"&amp;AP7)),"",TRIM(CLEAN(INDIRECT("'"&amp;AP7))))</f>
        <v>0</v>
      </c>
      <c r="AQ2" s="189" t="str" cm="1">
        <f t="array" aca="1" ref="AQ2" ca="1">IF(ISBLANK(INDIRECT("'"&amp;AQ7)),"",TRIM(CLEAN(INDIRECT("'"&amp;AQ7))))</f>
        <v>0</v>
      </c>
      <c r="AR2" s="189" t="str" cm="1">
        <f t="array" aca="1" ref="AR2" ca="1">IF(ISBLANK(INDIRECT("'"&amp;AR7)),"",TRIM(CLEAN(INDIRECT("'"&amp;AR7))))</f>
        <v>0</v>
      </c>
      <c r="AS2" s="189" t="str" cm="1">
        <f t="array" aca="1" ref="AS2" ca="1">IF(ISBLANK(INDIRECT("'"&amp;AS7)),"",TRIM(CLEAN(INDIRECT("'"&amp;AS7))))</f>
        <v>0</v>
      </c>
      <c r="AT2" s="189" t="str" cm="1">
        <f t="array" aca="1" ref="AT2" ca="1">IF(ISBLANK(INDIRECT("'"&amp;AT7)),"",TRIM(CLEAN(INDIRECT("'"&amp;AT7))))</f>
        <v>0</v>
      </c>
      <c r="AU2" s="189" t="str" cm="1">
        <f t="array" aca="1" ref="AU2" ca="1">IF(ISBLANK(INDIRECT("'"&amp;AU7)),"",TRIM(CLEAN(INDIRECT("'"&amp;AU7))))</f>
        <v>0</v>
      </c>
      <c r="AV2" s="189" t="str" cm="1">
        <f t="array" aca="1" ref="AV2" ca="1">IF(ISBLANK(INDIRECT("'"&amp;AV7)),"",TRIM(CLEAN(INDIRECT("'"&amp;AV7))))</f>
        <v>1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Northern States Power Co. (Xcel)</v>
      </c>
      <c r="C6" s="104">
        <f>'Credits, worst circuits, storms'!C4</f>
        <v>44985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107</v>
      </c>
      <c r="AC6" s="189">
        <f>'Credits, worst circuits, storms'!D69</f>
        <v>173</v>
      </c>
      <c r="AD6" s="189">
        <f>'Credits, worst circuits, storms'!E68</f>
        <v>13</v>
      </c>
      <c r="AE6" s="189">
        <f>'Credits, worst circuits, storms'!E69</f>
        <v>25</v>
      </c>
      <c r="AF6" s="189">
        <f>'Credits, worst circuits, storms'!F68</f>
        <v>0</v>
      </c>
      <c r="AG6" s="189">
        <f>'Credits, worst circuits, storms'!F69</f>
        <v>1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1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Northern States Power Co. (Xcel)</v>
      </c>
      <c r="C11" s="246" cm="1">
        <f t="array" aca="1" ref="C11" ca="1">INDIRECT("'"&amp;C16)</f>
        <v>44985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IRW006</v>
      </c>
      <c r="F11" t="str" cm="1">
        <f t="array" aca="1" ref="F11" ca="1">IF(ISBLANK(INDIRECT("'"&amp;F16)),"",TRIM(CLEAN(INDIRECT("'"&amp;F16))))</f>
        <v>006</v>
      </c>
      <c r="G11" t="str" cm="1">
        <f t="array" aca="1" ref="G11" ca="1">IF(ISBLANK(INDIRECT("'"&amp;G16)),"",TRIM(CLEAN(INDIRECT("'"&amp;G16))))</f>
        <v>11.3963039014374</v>
      </c>
      <c r="H11" t="str" cm="1">
        <f t="array" aca="1" ref="H11" ca="1">IF(ISBLANK(INDIRECT("'"&amp;H16)),"",TRIM(CLEAN(INDIRECT("'"&amp;H16))))</f>
        <v>16.1205583756345</v>
      </c>
      <c r="I11" t="str" cm="1">
        <f t="array" aca="1" ref="I11" ca="1">IF(ISBLANK(INDIRECT("'"&amp;I16)),"",TRIM(CLEAN(INDIRECT("'"&amp;I16))))</f>
        <v>9.67955801104972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14.9174406604747</v>
      </c>
      <c r="L11" t="str" cm="1">
        <f t="array" aca="1" ref="L11" ca="1">IF(ISBLANK(INDIRECT("'"&amp;L16)),"",TRIM(CLEAN(INDIRECT("'"&amp;L16))))</f>
        <v>30.2068527918782</v>
      </c>
      <c r="M11" t="str" cm="1">
        <f t="array" aca="1" ref="M11" ca="1">IF(ISBLANK(INDIRECT("'"&amp;M16)),"",TRIM(CLEAN(INDIRECT("'"&amp;M16))))</f>
        <v>12.2541436464088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26.8534571723426</v>
      </c>
      <c r="P11" t="str" cm="1">
        <f t="array" aca="1" ref="P11" ca="1">IF(ISBLANK(INDIRECT("'"&amp;P16)),"",TRIM(CLEAN(INDIRECT("'"&amp;P16))))</f>
        <v>788</v>
      </c>
      <c r="Q11" t="str" cm="1">
        <f t="array" aca="1" ref="Q11" ca="1">IF(ISBLANK(INDIRECT("'"&amp;Q16)),"",TRIM(CLEAN(INDIRECT("'"&amp;Q16))))</f>
        <v>181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44434</v>
      </c>
      <c r="W11" t="str" cm="1">
        <f t="array" aca="1" ref="W11" ca="1">IF(ISBLANK(INDIRECT("'"&amp;W16)),"",TRIM(CLEAN(INDIRECT("'"&amp;W16))))</f>
        <v>Planned: 2/7(3), 2/8(2), 2/9(4), 2/13(1), 2/14(2), 2/16, 2/20(3), 2/21(2), 2/22(2), 2/28(2)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Northern States Power Co. (Xcel)</v>
      </c>
      <c r="C15" s="104">
        <f>'Credits, worst circuits, storms'!C4</f>
        <v>44985</v>
      </c>
      <c r="D15">
        <f>'Credits, worst circuits, storms'!D25</f>
        <v>0</v>
      </c>
      <c r="E15" t="str">
        <f>'Credits, worst circuits, storms'!D26</f>
        <v>IRW006</v>
      </c>
      <c r="F15" t="str">
        <f>'Credits, worst circuits, storms'!D27</f>
        <v>006</v>
      </c>
      <c r="G15">
        <f>'Credits, worst circuits, storms'!D28</f>
        <v>11.396303901437372</v>
      </c>
      <c r="H15" s="189">
        <f>'Credits, worst circuits, storms'!D29</f>
        <v>16.120558375634516</v>
      </c>
      <c r="I15" s="189">
        <f>'Credits, worst circuits, storms'!D30</f>
        <v>9.679558011049723</v>
      </c>
      <c r="J15" s="189">
        <f>'Credits, worst circuits, storms'!D31</f>
        <v>0</v>
      </c>
      <c r="K15" s="189">
        <f>'Credits, worst circuits, storms'!D32</f>
        <v>14.917440660474716</v>
      </c>
      <c r="L15" s="189">
        <f>'Credits, worst circuits, storms'!D33</f>
        <v>30.206852791878173</v>
      </c>
      <c r="M15" s="189">
        <f>'Credits, worst circuits, storms'!D34</f>
        <v>12.25414364640884</v>
      </c>
      <c r="N15" s="189">
        <f>'Credits, worst circuits, storms'!D35</f>
        <v>0</v>
      </c>
      <c r="O15" s="189">
        <f>'Credits, worst circuits, storms'!D36</f>
        <v>26.853457172342623</v>
      </c>
      <c r="P15" s="189">
        <f>'Credits, worst circuits, storms'!D37</f>
        <v>788</v>
      </c>
      <c r="Q15" s="189">
        <f>'Credits, worst circuits, storms'!D38</f>
        <v>181</v>
      </c>
      <c r="R15" s="189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104">
        <f>'Credits, worst circuits, storms'!D43</f>
        <v>44434</v>
      </c>
      <c r="W15" t="str">
        <f>'Credits, worst circuits, storms'!D44</f>
        <v xml:space="preserve">Planned: 2/7(3), 2/8(2), 2/9(4), 2/13(1), 2/14(2), 2/16, 2/20(3), 2/21(2), 2/22(2), 2/28(2)
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Northern States Power Co. (Xcel)</v>
      </c>
      <c r="C21" s="246" cm="1">
        <f t="array" aca="1" ref="C21" ca="1">INDIRECT("'"&amp;C26)</f>
        <v>44985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IRW006</v>
      </c>
      <c r="F21" t="str" cm="1">
        <f t="array" aca="1" ref="F21" ca="1">IF(ISBLANK(INDIRECT("'"&amp;F26)),"",TRIM(CLEAN(INDIRECT("'"&amp;F26))))</f>
        <v>006</v>
      </c>
      <c r="G21" t="str" cm="1">
        <f t="array" aca="1" ref="G21" ca="1">IF(ISBLANK(INDIRECT("'"&amp;G26)),"",TRIM(CLEAN(INDIRECT("'"&amp;G26))))</f>
        <v>11.3963039014374</v>
      </c>
      <c r="H21" t="str" cm="1">
        <f t="array" aca="1" ref="H21" ca="1">IF(ISBLANK(INDIRECT("'"&amp;H26)),"",TRIM(CLEAN(INDIRECT("'"&amp;H26))))</f>
        <v>0.126903553299492</v>
      </c>
      <c r="I21" t="str" cm="1">
        <f t="array" aca="1" ref="I21" ca="1">IF(ISBLANK(INDIRECT("'"&amp;I26)),"",TRIM(CLEAN(INDIRECT("'"&amp;I26))))</f>
        <v>0.0607734806629834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0.114551083591331</v>
      </c>
      <c r="L21" t="str" cm="1">
        <f t="array" aca="1" ref="L21" ca="1">IF(ISBLANK(INDIRECT("'"&amp;L26)),"",TRIM(CLEAN(INDIRECT("'"&amp;L26))))</f>
        <v>0.213197969543147</v>
      </c>
      <c r="M21" t="str" cm="1">
        <f t="array" aca="1" ref="M21" ca="1">IF(ISBLANK(INDIRECT("'"&amp;M26)),"",TRIM(CLEAN(INDIRECT("'"&amp;M26))))</f>
        <v>0.0773480662983425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0.187822497420021</v>
      </c>
      <c r="P21" t="str" cm="1">
        <f t="array" aca="1" ref="P21" ca="1">IF(ISBLANK(INDIRECT("'"&amp;P26)),"",TRIM(CLEAN(INDIRECT("'"&amp;P26))))</f>
        <v>793</v>
      </c>
      <c r="Q21" t="str" cm="1">
        <f t="array" aca="1" ref="Q21" ca="1">IF(ISBLANK(INDIRECT("'"&amp;Q26)),"",TRIM(CLEAN(INDIRECT("'"&amp;Q26))))</f>
        <v>181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44434</v>
      </c>
      <c r="W21" t="str" cm="1">
        <f t="array" aca="1" ref="W21" ca="1">IF(ISBLANK(INDIRECT("'"&amp;W26)),"",TRIM(CLEAN(INDIRECT("'"&amp;W26))))</f>
        <v>Planned: 2/7(3), 2/8(2), 2/9(4), 2/13(1), 2/14(2), 2/16, 2/20(3), 2/21(2), 2/22(2), 2/28(2)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Northern States Power Co. (Xcel)</v>
      </c>
      <c r="C25" s="104">
        <f>'Credits, worst circuits, storms'!C4</f>
        <v>44985</v>
      </c>
      <c r="D25">
        <f>'Credits, worst circuits, storms'!D46</f>
        <v>0</v>
      </c>
      <c r="E25" t="str">
        <f>'Credits, worst circuits, storms'!D47</f>
        <v>IRW006</v>
      </c>
      <c r="F25" t="str">
        <f>'Credits, worst circuits, storms'!D48</f>
        <v>006</v>
      </c>
      <c r="G25">
        <f>'Credits, worst circuits, storms'!D49</f>
        <v>11.396303901437372</v>
      </c>
      <c r="H25" s="189">
        <f>'Credits, worst circuits, storms'!D50</f>
        <v>0.12690355329949238</v>
      </c>
      <c r="I25" s="189">
        <f>'Credits, worst circuits, storms'!D51</f>
        <v>6.0773480662983423E-2</v>
      </c>
      <c r="J25" s="189">
        <f>'Credits, worst circuits, storms'!D52</f>
        <v>0</v>
      </c>
      <c r="K25" s="189">
        <f>'Credits, worst circuits, storms'!D53</f>
        <v>0.11455108359133127</v>
      </c>
      <c r="L25" s="189">
        <f>'Credits, worst circuits, storms'!D54</f>
        <v>0.21319796954314721</v>
      </c>
      <c r="M25" s="189">
        <f>'Credits, worst circuits, storms'!D55</f>
        <v>7.7348066298342538E-2</v>
      </c>
      <c r="N25" s="189">
        <f>'Credits, worst circuits, storms'!D56</f>
        <v>0</v>
      </c>
      <c r="O25" s="189">
        <f>'Credits, worst circuits, storms'!D57</f>
        <v>0.18782249742002063</v>
      </c>
      <c r="P25" s="189">
        <f>'Credits, worst circuits, storms'!D58</f>
        <v>793</v>
      </c>
      <c r="Q25" s="189">
        <f>'Credits, worst circuits, storms'!D59</f>
        <v>181</v>
      </c>
      <c r="R25" s="189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104">
        <f>'Credits, worst circuits, storms'!D64</f>
        <v>44434</v>
      </c>
      <c r="W25" t="str">
        <f>'Credits, worst circuits, storms'!D65</f>
        <v xml:space="preserve">Planned: 2/7(3), 2/8(2), 2/9(4), 2/13(1), 2/14(2), 2/16, 2/20(3), 2/21(2), 2/22(2), 2/28(2)
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Northern States Power Co. (Xcel)</v>
      </c>
      <c r="C31" s="246" cm="1">
        <f t="array" aca="1" ref="C31" ca="1">INDIRECT("'"&amp;C36)</f>
        <v>44985</v>
      </c>
      <c r="D31" t="str" cm="1">
        <f t="array" aca="1" ref="D31" ca="1">IF(ISBLANK(INDIRECT("'"&amp;D36)),"",TRIM(CLEAN(INDIRECT("'"&amp;D36))))</f>
        <v>0.9887</v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0</v>
      </c>
      <c r="P31" t="str" cm="1">
        <f t="array" aca="1" ref="P31" ca="1">IF(ISBLANK(INDIRECT("'"&amp;P36)),"",TRIM(CLEAN(INDIRECT("'"&amp;P36))))</f>
        <v>0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26</v>
      </c>
      <c r="T31" t="str" cm="1">
        <f t="array" aca="1" ref="T31" ca="1">IF(ISBLANK(INDIRECT("'"&amp;T36)),"",TRIM(CLEAN(INDIRECT("'"&amp;T36))))</f>
        <v>0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22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1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3</v>
      </c>
      <c r="AB31" t="str" cm="1">
        <f t="array" aca="1" ref="AB31" ca="1">IF(ISBLANK(INDIRECT("'"&amp;AB36)),"",TRIM(CLEAN(INDIRECT("'"&amp;AB36))))</f>
        <v>0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1.79203490323302</v>
      </c>
      <c r="AE31" t="str" cm="1">
        <f t="array" aca="1" ref="AE31" ca="1">IF(ISBLANK(INDIRECT("'"&amp;AE36)),"",TRIM(CLEAN(INDIRECT("'"&amp;AE36))))</f>
        <v>0.0148786217697729</v>
      </c>
      <c r="AF31" t="str" cm="1">
        <f t="array" aca="1" ref="AF31" ca="1">IF(ISBLANK(INDIRECT("'"&amp;AF36)),"",TRIM(CLEAN(INDIRECT("'"&amp;AF36))))</f>
        <v>120.443609022556</v>
      </c>
      <c r="AG31" t="str" cm="1">
        <f t="array" aca="1" ref="AG31" ca="1">IF(ISBLANK(INDIRECT("'"&amp;AG36)),"",TRIM(CLEAN(INDIRECT("'"&amp;AG36))))</f>
        <v>0.9999555546899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0.9888</v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0.67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/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0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0</v>
      </c>
      <c r="AU31" t="str" cm="1">
        <f t="array" aca="1" ref="AU31" ca="1">IF(ISBLANK(INDIRECT("'"&amp;AU36)),"",TRIM(CLEAN(INDIRECT("'"&amp;AU36))))</f>
        <v>0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50</v>
      </c>
      <c r="AY31" t="str" cm="1">
        <f t="array" aca="1" ref="AY31" ca="1">IF(ISBLANK(INDIRECT("'"&amp;AY36)),"",TRIM(CLEAN(INDIRECT("'"&amp;AY36))))</f>
        <v>0</v>
      </c>
      <c r="AZ31" t="str" cm="1">
        <f t="array" aca="1" ref="AZ31" ca="1">IF(ISBLANK(INDIRECT("'"&amp;AZ36)),"",TRIM(CLEAN(INDIRECT("'"&amp;AZ36))))</f>
        <v>0</v>
      </c>
      <c r="BA31" t="str" cm="1">
        <f t="array" aca="1" ref="BA31" ca="1">IF(ISBLANK(INDIRECT("'"&amp;BA36)),"",TRIM(CLEAN(INDIRECT("'"&amp;BA36))))</f>
        <v>44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0</v>
      </c>
      <c r="BD31" t="str" cm="1">
        <f t="array" aca="1" ref="BD31" ca="1">IF(ISBLANK(INDIRECT("'"&amp;BD36)),"",TRIM(CLEAN(INDIRECT("'"&amp;BD36))))</f>
        <v>1</v>
      </c>
      <c r="BE31" t="str" cm="1">
        <f t="array" aca="1" ref="BE31" ca="1">IF(ISBLANK(INDIRECT("'"&amp;BE36)),"",TRIM(CLEAN(INDIRECT("'"&amp;BE36))))</f>
        <v>0</v>
      </c>
      <c r="BF31" t="str" cm="1">
        <f t="array" aca="1" ref="BF31" ca="1">IF(ISBLANK(INDIRECT("'"&amp;BF36)),"",TRIM(CLEAN(INDIRECT("'"&amp;BF36))))</f>
        <v>3</v>
      </c>
      <c r="BG31" t="str" cm="1">
        <f t="array" aca="1" ref="BG31" ca="1">IF(ISBLANK(INDIRECT("'"&amp;BG36)),"",TRIM(CLEAN(INDIRECT("'"&amp;BG36))))</f>
        <v>0</v>
      </c>
      <c r="BH31" t="str" cm="1">
        <f t="array" aca="1" ref="BH31" ca="1">IF(ISBLANK(INDIRECT("'"&amp;BH36)),"",TRIM(CLEAN(INDIRECT("'"&amp;BH36))))</f>
        <v>2</v>
      </c>
      <c r="BI31" t="str" cm="1">
        <f t="array" aca="1" ref="BI31" ca="1">IF(ISBLANK(INDIRECT("'"&amp;BI36)),"",TRIM(CLEAN(INDIRECT("'"&amp;BI36))))</f>
        <v>3.88476898981989</v>
      </c>
      <c r="BJ31" t="str" cm="1">
        <f t="array" aca="1" ref="BJ31" ca="1">IF(ISBLANK(INDIRECT("'"&amp;BJ36)),"",TRIM(CLEAN(INDIRECT("'"&amp;BJ36))))</f>
        <v>0.0259536860946415</v>
      </c>
      <c r="BK31" t="str" cm="1">
        <f t="array" aca="1" ref="BK31" ca="1">IF(ISBLANK(INDIRECT("'"&amp;BK36)),"",TRIM(CLEAN(INDIRECT("'"&amp;BK36))))</f>
        <v>149.680818965517</v>
      </c>
      <c r="BL31" t="str" cm="1">
        <f t="array" aca="1" ref="BL31" ca="1">IF(ISBLANK(INDIRECT("'"&amp;BL36)),"",TRIM(CLEAN(INDIRECT("'"&amp;BL36))))</f>
        <v>0.9999555546899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Northern States Power Co. (Xcel)</v>
      </c>
      <c r="C35" s="104">
        <f>'System Reliability Data'!C4</f>
        <v>44985</v>
      </c>
      <c r="D35" s="244">
        <f>'System Reliability Data'!C11</f>
        <v>0.98870000000000002</v>
      </c>
      <c r="E35" s="244">
        <f>'System Reliability Data'!D11</f>
        <v>0</v>
      </c>
      <c r="F35" s="244">
        <f>'System Reliability Data'!E11</f>
        <v>0</v>
      </c>
      <c r="G35" s="244">
        <f>'System Reliability Data'!F11</f>
        <v>1</v>
      </c>
      <c r="H35" s="244">
        <f>'System Reliability Data'!G11</f>
        <v>1</v>
      </c>
      <c r="I35" s="244">
        <f>'System Reliability Data'!H11</f>
        <v>1</v>
      </c>
      <c r="J35" s="244">
        <f>'System Reliability Data'!I11</f>
        <v>0</v>
      </c>
      <c r="K35" s="244">
        <f>'System Reliability Data'!J11</f>
        <v>0</v>
      </c>
      <c r="L35" s="245">
        <f>'System Reliability Data'!K11</f>
        <v>0</v>
      </c>
      <c r="M35" s="189">
        <f>'System Reliability Data'!L11</f>
        <v>0</v>
      </c>
      <c r="N35">
        <f>'System Reliability Data'!M11</f>
        <v>0</v>
      </c>
      <c r="O35">
        <f>'System Reliability Data'!N11</f>
        <v>0</v>
      </c>
      <c r="P35" s="189">
        <f>'System Reliability Data'!O11</f>
        <v>0</v>
      </c>
      <c r="Q35" s="244">
        <f>'System Reliability Data'!P11</f>
        <v>1</v>
      </c>
      <c r="R35" s="244">
        <f>'System Reliability Data'!Q11</f>
        <v>1</v>
      </c>
      <c r="S35" s="245">
        <f>'System Reliability Data'!R11</f>
        <v>26</v>
      </c>
      <c r="T35" s="245">
        <f>'System Reliability Data'!S11</f>
        <v>0</v>
      </c>
      <c r="U35" s="245">
        <f>'System Reliability Data'!T11</f>
        <v>0</v>
      </c>
      <c r="V35" s="245">
        <f>'System Reliability Data'!U11</f>
        <v>22</v>
      </c>
      <c r="W35" s="245">
        <f>'System Reliability Data'!V11</f>
        <v>0</v>
      </c>
      <c r="X35" s="245">
        <f>'System Reliability Data'!W11</f>
        <v>0</v>
      </c>
      <c r="Y35" s="245">
        <f>'System Reliability Data'!X11</f>
        <v>1</v>
      </c>
      <c r="Z35" s="245">
        <f>'System Reliability Data'!Y11</f>
        <v>0</v>
      </c>
      <c r="AA35" s="245">
        <f>'System Reliability Data'!Z11</f>
        <v>3</v>
      </c>
      <c r="AB35" s="245">
        <f>'System Reliability Data'!AA11</f>
        <v>0</v>
      </c>
      <c r="AC35" s="245">
        <f>'System Reliability Data'!AB11</f>
        <v>0</v>
      </c>
      <c r="AD35" s="189">
        <f>'System Reliability Data'!AC11</f>
        <v>1.7920349032330238</v>
      </c>
      <c r="AE35" s="189">
        <f>'System Reliability Data'!AD11</f>
        <v>1.4878621769772905E-2</v>
      </c>
      <c r="AF35" s="189">
        <f>'System Reliability Data'!AE11</f>
        <v>120.44360902255639</v>
      </c>
      <c r="AG35" s="189">
        <f>'System Reliability Data'!AF11</f>
        <v>0.99995555468990005</v>
      </c>
      <c r="AH35" s="244">
        <f>'System Reliability Data'!AG11</f>
        <v>0</v>
      </c>
      <c r="AI35" s="244">
        <f>'System Reliability Data'!C12</f>
        <v>0.98880000000000001</v>
      </c>
      <c r="AJ35" s="244">
        <f>'System Reliability Data'!D12</f>
        <v>0</v>
      </c>
      <c r="AK35" s="244">
        <f>'System Reliability Data'!E12</f>
        <v>0</v>
      </c>
      <c r="AL35" s="244">
        <f>'System Reliability Data'!F12</f>
        <v>0.67</v>
      </c>
      <c r="AM35" s="244">
        <f>'System Reliability Data'!G12</f>
        <v>1</v>
      </c>
      <c r="AN35" s="244">
        <f>'System Reliability Data'!H12</f>
        <v>1</v>
      </c>
      <c r="AO35" s="244">
        <f>'System Reliability Data'!I12</f>
        <v>0</v>
      </c>
      <c r="AP35" s="245">
        <f>'System Reliability Data'!J12</f>
        <v>0</v>
      </c>
      <c r="AQ35" s="189">
        <f>'System Reliability Data'!K12</f>
        <v>0</v>
      </c>
      <c r="AR35" s="189">
        <f>'System Reliability Data'!L12</f>
        <v>0</v>
      </c>
      <c r="AS35">
        <f>'System Reliability Data'!M12</f>
        <v>0</v>
      </c>
      <c r="AT35" s="189">
        <f>'System Reliability Data'!N12</f>
        <v>0</v>
      </c>
      <c r="AU35" s="244">
        <f>'System Reliability Data'!O12</f>
        <v>0</v>
      </c>
      <c r="AV35" s="244">
        <f>'System Reliability Data'!P12</f>
        <v>1</v>
      </c>
      <c r="AW35" s="245">
        <f>'System Reliability Data'!Q12</f>
        <v>1</v>
      </c>
      <c r="AX35" s="245">
        <f>'System Reliability Data'!R12</f>
        <v>50</v>
      </c>
      <c r="AY35" s="245">
        <f>'System Reliability Data'!S12</f>
        <v>0</v>
      </c>
      <c r="AZ35" s="245">
        <f>'System Reliability Data'!T12</f>
        <v>0</v>
      </c>
      <c r="BA35" s="245">
        <f>'System Reliability Data'!U12</f>
        <v>44</v>
      </c>
      <c r="BB35" s="245">
        <f>'System Reliability Data'!V12</f>
        <v>0</v>
      </c>
      <c r="BC35" s="245">
        <f>'System Reliability Data'!W12</f>
        <v>0</v>
      </c>
      <c r="BD35" s="245">
        <f>'System Reliability Data'!X12</f>
        <v>1</v>
      </c>
      <c r="BE35" s="245">
        <f>'System Reliability Data'!Y12</f>
        <v>0</v>
      </c>
      <c r="BF35" s="245">
        <f>'System Reliability Data'!Z12</f>
        <v>3</v>
      </c>
      <c r="BG35" s="245">
        <f>'System Reliability Data'!AA12</f>
        <v>0</v>
      </c>
      <c r="BH35" s="189">
        <f>'System Reliability Data'!AB12</f>
        <v>2</v>
      </c>
      <c r="BI35" s="189">
        <f>'System Reliability Data'!AC12</f>
        <v>3.8847689898198898</v>
      </c>
      <c r="BJ35" s="189">
        <f>'System Reliability Data'!AD12</f>
        <v>2.5953686094641458E-2</v>
      </c>
      <c r="BK35" s="189">
        <f>'System Reliability Data'!AE12</f>
        <v>149.68081896551723</v>
      </c>
      <c r="BL35" s="189">
        <f>'System Reliability Data'!AF12</f>
        <v>0.99995555468990005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5CDFA15-50AB-4FDA-93BE-217FE664AC5D}"/>
</file>

<file path=customXml/itemProps3.xml><?xml version="1.0" encoding="utf-8"?>
<ds:datastoreItem xmlns:ds="http://schemas.openxmlformats.org/officeDocument/2006/customXml" ds:itemID="{C8B60BB6-F1F8-40FE-95C3-7C6E55EF4858}"/>
</file>

<file path=customXml/itemProps4.xml><?xml version="1.0" encoding="utf-8"?>
<ds:datastoreItem xmlns:ds="http://schemas.openxmlformats.org/officeDocument/2006/customXml" ds:itemID="{EA08075C-86FF-47DB-BAC4-68879C1CD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