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620"/>
  </bookViews>
  <sheets>
    <sheet name="Burndown Chart" sheetId="1" r:id="rId1"/>
    <sheet name="PBI task" sheetId="2" r:id="rId2"/>
  </sheets>
  <definedNames>
    <definedName name="_xlnm._FilterDatabase" localSheetId="1" hidden="1">'PBI task'!$B$3:$E$23</definedName>
  </definedNames>
  <calcPr calcId="145621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E17" i="1" l="1"/>
  <c r="H17" i="1" s="1"/>
  <c r="D10" i="1"/>
  <c r="E11" i="1"/>
  <c r="H11" i="1" s="1"/>
  <c r="D16" i="1"/>
  <c r="D7" i="1"/>
  <c r="D15" i="1"/>
  <c r="D9" i="1"/>
  <c r="E16" i="1"/>
  <c r="H16" i="1" s="1"/>
  <c r="E10" i="1"/>
  <c r="H10" i="1" s="1"/>
  <c r="D14" i="1"/>
  <c r="D8" i="1"/>
  <c r="E15" i="1"/>
  <c r="H15" i="1" s="1"/>
  <c r="E9" i="1"/>
  <c r="H9" i="1" s="1"/>
  <c r="D13" i="1"/>
  <c r="E14" i="1"/>
  <c r="H14" i="1" s="1"/>
  <c r="E8" i="1"/>
  <c r="D18" i="1"/>
  <c r="D12" i="1"/>
  <c r="E13" i="1"/>
  <c r="H13" i="1" s="1"/>
  <c r="E7" i="1"/>
  <c r="H7" i="1" s="1"/>
  <c r="D17" i="1"/>
  <c r="D11" i="1"/>
  <c r="E18" i="1"/>
  <c r="H18" i="1" s="1"/>
  <c r="E12" i="1"/>
  <c r="H12" i="1" s="1"/>
  <c r="D19" i="1" l="1"/>
  <c r="E19" i="1"/>
  <c r="F6" i="1"/>
  <c r="F8" i="1" s="1"/>
  <c r="H8" i="1"/>
  <c r="F11" i="1" l="1"/>
  <c r="F16" i="1"/>
  <c r="F7" i="1"/>
  <c r="F18" i="1"/>
  <c r="F9" i="1"/>
  <c r="F15" i="1"/>
  <c r="F12" i="1"/>
  <c r="G6" i="1"/>
  <c r="G8" i="1" s="1"/>
  <c r="F17" i="1"/>
  <c r="F10" i="1"/>
  <c r="F14" i="1"/>
  <c r="F13" i="1"/>
  <c r="G18" i="1" l="1"/>
  <c r="G12" i="1"/>
  <c r="G10" i="1"/>
  <c r="G14" i="1"/>
  <c r="G13" i="1"/>
  <c r="G11" i="1"/>
  <c r="G7" i="1"/>
  <c r="G16" i="1"/>
  <c r="G9" i="1"/>
  <c r="G17" i="1"/>
  <c r="G15" i="1"/>
</calcChain>
</file>

<file path=xl/sharedStrings.xml><?xml version="1.0" encoding="utf-8"?>
<sst xmlns="http://schemas.openxmlformats.org/spreadsheetml/2006/main" count="27" uniqueCount="25">
  <si>
    <t>Day</t>
  </si>
  <si>
    <t>Planned</t>
  </si>
  <si>
    <t>Actual</t>
  </si>
  <si>
    <t>Burned down</t>
  </si>
  <si>
    <t>Daily Completed</t>
  </si>
  <si>
    <t>Balance</t>
  </si>
  <si>
    <t>#PBI</t>
  </si>
  <si>
    <t>Tarea</t>
  </si>
  <si>
    <t>Prueba de funcionamiento</t>
  </si>
  <si>
    <t>Burn Down Chart</t>
  </si>
  <si>
    <t>Start</t>
  </si>
  <si>
    <t>Planeada</t>
  </si>
  <si>
    <t>Ejecutada</t>
  </si>
  <si>
    <t>Fecha</t>
  </si>
  <si>
    <t>Documento con las posibles funcionalidad para asociar con el equipo</t>
  </si>
  <si>
    <t>Documentacion del proceso</t>
  </si>
  <si>
    <t>Como un usuario registrado, necesito oprimir el boton del ver información dentro del perfil, para ver la información del usuario.</t>
  </si>
  <si>
    <t>Como un usuario registrado, necesito realizar cambio de contraseña, con la finalidad de recuperar en caso de olvido</t>
  </si>
  <si>
    <t>Como un usuario registrado, necesito oprimir el boton de galeria en el perfil de usuario, con la finalidad de ver todos lo albums del usuario</t>
  </si>
  <si>
    <t>Como un usuario registrado, necesito oprimir el botón del album dentro de galería del perfil, con la finalidad de ver las imágenes dentro del almbum</t>
  </si>
  <si>
    <t>Como un usuario registrado, necesito oprimir una foto de los albums, para ver la imagen ampliada.</t>
  </si>
  <si>
    <t>Como un usuario sin registrar, necesito llenar el formulario, de registrar la información.</t>
  </si>
  <si>
    <t>Como un usuario registrado, necesito oprimir el boton de editar perfil, con la finalidad de editar la informacion del usuario.</t>
  </si>
  <si>
    <t>Como un usuario sin registrar, puedo ingresar el código de pareja, para confirmar que son pareja.</t>
  </si>
  <si>
    <t>Investigación de aplicaciones sobre nuevas objetos, librería para su uso en la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</si>
</sst>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16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Título 1" xfId="1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42660192573077E-2"/>
          <c:y val="0.12000408949483041"/>
          <c:w val="0.85851820775241505"/>
          <c:h val="0.6800231738040389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Chart'!$H$4</c:f>
              <c:strCache>
                <c:ptCount val="1"/>
                <c:pt idx="0">
                  <c:v>Daily Completed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'Burndown Chart'!$C$6:$C$18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Chart'!$H$6:$H$18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CA-46B2-8888-4F6E764A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9652992"/>
        <c:axId val="46543232"/>
      </c:barChart>
      <c:lineChart>
        <c:grouping val="standard"/>
        <c:varyColors val="0"/>
        <c:ser>
          <c:idx val="0"/>
          <c:order val="0"/>
          <c:tx>
            <c:strRef>
              <c:f>'Burndown Chart'!$F$5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chemeClr val="accent3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'Burndown Chart'!$C$6:$C$18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Chart'!$F$6:$F$18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CA-46B2-8888-4F6E764A1358}"/>
            </c:ext>
          </c:extLst>
        </c:ser>
        <c:ser>
          <c:idx val="1"/>
          <c:order val="1"/>
          <c:tx>
            <c:strRef>
              <c:f>'Burndown Chart'!$G$5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'Burndown Chart'!$C$6:$C$18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'Burndown Chart'!$G$6:$G$18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CA-46B2-8888-4F6E764A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52992"/>
        <c:axId val="46543232"/>
      </c:lineChart>
      <c:catAx>
        <c:axId val="1096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543232"/>
        <c:crosses val="autoZero"/>
        <c:auto val="1"/>
        <c:lblAlgn val="ctr"/>
        <c:lblOffset val="100"/>
        <c:noMultiLvlLbl val="0"/>
      </c:catAx>
      <c:valAx>
        <c:axId val="465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185370</xdr:rowOff>
    </xdr:from>
    <xdr:to>
      <xdr:col>17</xdr:col>
      <xdr:colOff>571500</xdr:colOff>
      <xdr:row>18</xdr:row>
      <xdr:rowOff>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xmlns="" id="{F9C116ED-1582-420A-878B-75A53859C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showGridLines="0" tabSelected="1" zoomScaleNormal="100" workbookViewId="0">
      <selection activeCell="B6" sqref="B6:B18"/>
    </sheetView>
  </sheetViews>
  <sheetFormatPr baseColWidth="10" defaultColWidth="8.85546875" defaultRowHeight="15" customHeight="1" x14ac:dyDescent="0.25"/>
  <cols>
    <col min="1" max="1" width="4.140625" style="1" bestFit="1" customWidth="1"/>
    <col min="2" max="2" width="11.140625" style="1" customWidth="1"/>
    <col min="3" max="3" width="6.7109375" style="2" customWidth="1"/>
    <col min="4" max="8" width="10.7109375" style="2" customWidth="1"/>
  </cols>
  <sheetData>
    <row r="2" spans="2:8" ht="15" customHeight="1" x14ac:dyDescent="0.25">
      <c r="B2" s="4" t="s">
        <v>9</v>
      </c>
      <c r="C2" s="5"/>
      <c r="D2" s="5"/>
      <c r="E2" s="5"/>
    </row>
    <row r="4" spans="2:8" ht="15" customHeight="1" x14ac:dyDescent="0.25">
      <c r="B4" s="7" t="s">
        <v>10</v>
      </c>
      <c r="C4" s="8"/>
      <c r="D4" s="14" t="s">
        <v>3</v>
      </c>
      <c r="E4" s="14"/>
      <c r="F4" s="14" t="s">
        <v>5</v>
      </c>
      <c r="G4" s="14"/>
      <c r="H4" s="15" t="s">
        <v>4</v>
      </c>
    </row>
    <row r="5" spans="2:8" ht="15" customHeight="1" x14ac:dyDescent="0.25">
      <c r="B5" s="11">
        <v>43323</v>
      </c>
      <c r="C5" s="7" t="s">
        <v>0</v>
      </c>
      <c r="D5" s="7" t="s">
        <v>1</v>
      </c>
      <c r="E5" s="7" t="s">
        <v>2</v>
      </c>
      <c r="F5" s="7" t="s">
        <v>1</v>
      </c>
      <c r="G5" s="7" t="s">
        <v>2</v>
      </c>
      <c r="H5" s="16"/>
    </row>
    <row r="6" spans="2:8" ht="15" customHeight="1" x14ac:dyDescent="0.25">
      <c r="B6" s="12">
        <f>+B5</f>
        <v>43323</v>
      </c>
      <c r="C6" s="13">
        <v>0</v>
      </c>
      <c r="D6" s="13"/>
      <c r="E6" s="13"/>
      <c r="F6" s="13">
        <f>+SUM(D7:D18)</f>
        <v>11</v>
      </c>
      <c r="G6" s="13">
        <f>+F6</f>
        <v>11</v>
      </c>
      <c r="H6" s="13">
        <v>0</v>
      </c>
    </row>
    <row r="7" spans="2:8" ht="15" customHeight="1" x14ac:dyDescent="0.25">
      <c r="B7" s="12">
        <f t="shared" ref="B7:B18" si="0">+B6+1</f>
        <v>43324</v>
      </c>
      <c r="C7" s="13">
        <f>+C6+1</f>
        <v>1</v>
      </c>
      <c r="D7" s="13">
        <f>+COUNTIF('PBI task'!$D$4:$D$29,'Burndown Chart'!B7)</f>
        <v>0</v>
      </c>
      <c r="E7" s="13">
        <f>+COUNTIF('PBI task'!$E$4:$E$29,'Burndown Chart'!B7)</f>
        <v>0</v>
      </c>
      <c r="F7" s="13">
        <f>$F$6-SUM($D$7:D7)</f>
        <v>11</v>
      </c>
      <c r="G7" s="13">
        <f>IF(E7="",NA(),$G$6-SUM($E$7:E7))</f>
        <v>11</v>
      </c>
      <c r="H7" s="13">
        <f t="shared" ref="H7:H18" si="1">IF(E7="",NA(),E7)</f>
        <v>0</v>
      </c>
    </row>
    <row r="8" spans="2:8" ht="15" customHeight="1" x14ac:dyDescent="0.25">
      <c r="B8" s="12">
        <f t="shared" si="0"/>
        <v>43325</v>
      </c>
      <c r="C8" s="13">
        <f t="shared" ref="C8:C18" si="2">+C7+1</f>
        <v>2</v>
      </c>
      <c r="D8" s="13">
        <f>+COUNTIF('PBI task'!$D$4:$D$29,'Burndown Chart'!B8)</f>
        <v>1</v>
      </c>
      <c r="E8" s="13">
        <f>+COUNTIF('PBI task'!$E$4:$E$29,'Burndown Chart'!B8)</f>
        <v>0</v>
      </c>
      <c r="F8" s="13">
        <f>$F$6-SUM($D$7:D8)</f>
        <v>10</v>
      </c>
      <c r="G8" s="13">
        <f>IF(E8="",NA(),$G$6-SUM($E$7:E8))</f>
        <v>11</v>
      </c>
      <c r="H8" s="13">
        <f t="shared" si="1"/>
        <v>0</v>
      </c>
    </row>
    <row r="9" spans="2:8" ht="15" customHeight="1" x14ac:dyDescent="0.25">
      <c r="B9" s="12">
        <f t="shared" si="0"/>
        <v>43326</v>
      </c>
      <c r="C9" s="13">
        <f t="shared" si="2"/>
        <v>3</v>
      </c>
      <c r="D9" s="13">
        <f>+COUNTIF('PBI task'!$D$4:$D$29,'Burndown Chart'!B9)</f>
        <v>1</v>
      </c>
      <c r="E9" s="13">
        <f>+COUNTIF('PBI task'!$E$4:$E$29,'Burndown Chart'!B9)</f>
        <v>0</v>
      </c>
      <c r="F9" s="13">
        <f>$F$6-SUM($D$7:D9)</f>
        <v>9</v>
      </c>
      <c r="G9" s="13">
        <f>IF(E9="",NA(),$G$6-SUM($E$7:E9))</f>
        <v>11</v>
      </c>
      <c r="H9" s="13">
        <f t="shared" si="1"/>
        <v>0</v>
      </c>
    </row>
    <row r="10" spans="2:8" ht="15" customHeight="1" x14ac:dyDescent="0.25">
      <c r="B10" s="12">
        <f t="shared" si="0"/>
        <v>43327</v>
      </c>
      <c r="C10" s="13">
        <f t="shared" si="2"/>
        <v>4</v>
      </c>
      <c r="D10" s="13">
        <f>+COUNTIF('PBI task'!$D$4:$D$29,'Burndown Chart'!B10)</f>
        <v>0</v>
      </c>
      <c r="E10" s="13">
        <f>+COUNTIF('PBI task'!$E$4:$E$29,'Burndown Chart'!B10)</f>
        <v>0</v>
      </c>
      <c r="F10" s="13">
        <f>$F$6-SUM($D$7:D10)</f>
        <v>9</v>
      </c>
      <c r="G10" s="13">
        <f>IF(E10="",NA(),$G$6-SUM($E$7:E10))</f>
        <v>11</v>
      </c>
      <c r="H10" s="13">
        <f t="shared" si="1"/>
        <v>0</v>
      </c>
    </row>
    <row r="11" spans="2:8" ht="15" customHeight="1" x14ac:dyDescent="0.25">
      <c r="B11" s="12">
        <f t="shared" si="0"/>
        <v>43328</v>
      </c>
      <c r="C11" s="13">
        <f t="shared" si="2"/>
        <v>5</v>
      </c>
      <c r="D11" s="13">
        <f>+COUNTIF('PBI task'!$D$4:$D$29,'Burndown Chart'!B11)</f>
        <v>2</v>
      </c>
      <c r="E11" s="13">
        <f>+COUNTIF('PBI task'!$E$4:$E$29,'Burndown Chart'!B11)</f>
        <v>1</v>
      </c>
      <c r="F11" s="13">
        <f>$F$6-SUM($D$7:D11)</f>
        <v>7</v>
      </c>
      <c r="G11" s="13">
        <f>IF(E11="",NA(),$G$6-SUM($E$7:E11))</f>
        <v>10</v>
      </c>
      <c r="H11" s="13">
        <f t="shared" si="1"/>
        <v>1</v>
      </c>
    </row>
    <row r="12" spans="2:8" ht="15" customHeight="1" x14ac:dyDescent="0.25">
      <c r="B12" s="12">
        <f t="shared" si="0"/>
        <v>43329</v>
      </c>
      <c r="C12" s="13">
        <f t="shared" si="2"/>
        <v>6</v>
      </c>
      <c r="D12" s="13">
        <f>+COUNTIF('PBI task'!$D$4:$D$29,'Burndown Chart'!B12)</f>
        <v>1</v>
      </c>
      <c r="E12" s="13">
        <f>+COUNTIF('PBI task'!$E$4:$E$29,'Burndown Chart'!B12)</f>
        <v>1</v>
      </c>
      <c r="F12" s="13">
        <f>$F$6-SUM($D$7:D12)</f>
        <v>6</v>
      </c>
      <c r="G12" s="13">
        <f>IF(E12="",NA(),$G$6-SUM($E$7:E12))</f>
        <v>9</v>
      </c>
      <c r="H12" s="13">
        <f t="shared" si="1"/>
        <v>1</v>
      </c>
    </row>
    <row r="13" spans="2:8" ht="15" customHeight="1" x14ac:dyDescent="0.25">
      <c r="B13" s="12">
        <f t="shared" si="0"/>
        <v>43330</v>
      </c>
      <c r="C13" s="13">
        <f t="shared" si="2"/>
        <v>7</v>
      </c>
      <c r="D13" s="13">
        <f>+COUNTIF('PBI task'!$D$4:$D$29,'Burndown Chart'!B13)</f>
        <v>2</v>
      </c>
      <c r="E13" s="13">
        <f>+COUNTIF('PBI task'!$E$4:$E$29,'Burndown Chart'!B13)</f>
        <v>0</v>
      </c>
      <c r="F13" s="13">
        <f>$F$6-SUM($D$7:D13)</f>
        <v>4</v>
      </c>
      <c r="G13" s="13">
        <f>IF(E13="",NA(),$G$6-SUM($E$7:E13))</f>
        <v>9</v>
      </c>
      <c r="H13" s="13">
        <f t="shared" si="1"/>
        <v>0</v>
      </c>
    </row>
    <row r="14" spans="2:8" ht="15" customHeight="1" x14ac:dyDescent="0.25">
      <c r="B14" s="12">
        <f t="shared" si="0"/>
        <v>43331</v>
      </c>
      <c r="C14" s="13">
        <f t="shared" si="2"/>
        <v>8</v>
      </c>
      <c r="D14" s="13">
        <f>+COUNTIF('PBI task'!$D$4:$D$29,'Burndown Chart'!B14)</f>
        <v>1</v>
      </c>
      <c r="E14" s="13">
        <f>+COUNTIF('PBI task'!$E$4:$E$29,'Burndown Chart'!B14)</f>
        <v>3</v>
      </c>
      <c r="F14" s="13">
        <f>$F$6-SUM($D$7:D14)</f>
        <v>3</v>
      </c>
      <c r="G14" s="13">
        <f>IF(E14="",NA(),$G$6-SUM($E$7:E14))</f>
        <v>6</v>
      </c>
      <c r="H14" s="13">
        <f t="shared" si="1"/>
        <v>3</v>
      </c>
    </row>
    <row r="15" spans="2:8" ht="15" customHeight="1" x14ac:dyDescent="0.25">
      <c r="B15" s="12">
        <f t="shared" si="0"/>
        <v>43332</v>
      </c>
      <c r="C15" s="13">
        <f t="shared" si="2"/>
        <v>9</v>
      </c>
      <c r="D15" s="13">
        <f>+COUNTIF('PBI task'!$D$4:$D$29,'Burndown Chart'!B15)</f>
        <v>0</v>
      </c>
      <c r="E15" s="13">
        <f>+COUNTIF('PBI task'!$E$4:$E$29,'Burndown Chart'!B15)</f>
        <v>0</v>
      </c>
      <c r="F15" s="13">
        <f>$F$6-SUM($D$7:D15)</f>
        <v>3</v>
      </c>
      <c r="G15" s="13">
        <f>IF(E15="",NA(),$G$6-SUM($E$7:E15))</f>
        <v>6</v>
      </c>
      <c r="H15" s="13">
        <f t="shared" si="1"/>
        <v>0</v>
      </c>
    </row>
    <row r="16" spans="2:8" ht="15" customHeight="1" x14ac:dyDescent="0.25">
      <c r="B16" s="12">
        <f t="shared" si="0"/>
        <v>43333</v>
      </c>
      <c r="C16" s="13">
        <f t="shared" si="2"/>
        <v>10</v>
      </c>
      <c r="D16" s="13">
        <f>+COUNTIF('PBI task'!$D$4:$D$29,'Burndown Chart'!B16)</f>
        <v>0</v>
      </c>
      <c r="E16" s="13">
        <f>+COUNTIF('PBI task'!$E$4:$E$29,'Burndown Chart'!B16)</f>
        <v>2</v>
      </c>
      <c r="F16" s="13">
        <f>$F$6-SUM($D$7:D16)</f>
        <v>3</v>
      </c>
      <c r="G16" s="13">
        <f>IF(E16="",NA(),$G$6-SUM($E$7:E16))</f>
        <v>4</v>
      </c>
      <c r="H16" s="13">
        <f t="shared" si="1"/>
        <v>2</v>
      </c>
    </row>
    <row r="17" spans="2:8" ht="15" customHeight="1" x14ac:dyDescent="0.25">
      <c r="B17" s="12">
        <f t="shared" si="0"/>
        <v>43334</v>
      </c>
      <c r="C17" s="13">
        <f t="shared" si="2"/>
        <v>11</v>
      </c>
      <c r="D17" s="13">
        <f>+COUNTIF('PBI task'!$D$4:$D$29,'Burndown Chart'!B17)</f>
        <v>1</v>
      </c>
      <c r="E17" s="13">
        <f>+COUNTIF('PBI task'!$E$4:$E$29,'Burndown Chart'!B17)</f>
        <v>0</v>
      </c>
      <c r="F17" s="13">
        <f>$F$6-SUM($D$7:D17)</f>
        <v>2</v>
      </c>
      <c r="G17" s="13">
        <f>IF(E17="",NA(),$G$6-SUM($E$7:E17))</f>
        <v>4</v>
      </c>
      <c r="H17" s="13">
        <f t="shared" si="1"/>
        <v>0</v>
      </c>
    </row>
    <row r="18" spans="2:8" ht="15" customHeight="1" x14ac:dyDescent="0.25">
      <c r="B18" s="12">
        <f t="shared" si="0"/>
        <v>43335</v>
      </c>
      <c r="C18" s="13">
        <f t="shared" si="2"/>
        <v>12</v>
      </c>
      <c r="D18" s="13">
        <f>+COUNTIF('PBI task'!$D$4:$D$29,'Burndown Chart'!B18)</f>
        <v>2</v>
      </c>
      <c r="E18" s="13">
        <f>+COUNTIF('PBI task'!$E$4:$E$29,'Burndown Chart'!B18)</f>
        <v>1</v>
      </c>
      <c r="F18" s="13">
        <f>$F$6-SUM($D$7:D18)</f>
        <v>0</v>
      </c>
      <c r="G18" s="13">
        <f>IF(E18="",NA(),$G$6-SUM($E$7:E18))</f>
        <v>3</v>
      </c>
      <c r="H18" s="13">
        <f t="shared" si="1"/>
        <v>1</v>
      </c>
    </row>
    <row r="19" spans="2:8" ht="15" customHeight="1" x14ac:dyDescent="0.25">
      <c r="B19" s="9"/>
      <c r="C19" s="3"/>
      <c r="D19" s="2">
        <f>SUM(D7:D18)</f>
        <v>11</v>
      </c>
      <c r="E19" s="2">
        <f>SUM(E7:E18)</f>
        <v>8</v>
      </c>
    </row>
    <row r="20" spans="2:8" ht="15" customHeight="1" x14ac:dyDescent="0.25">
      <c r="B20" s="9"/>
    </row>
    <row r="21" spans="2:8" ht="15" customHeight="1" x14ac:dyDescent="0.25">
      <c r="B21" s="9"/>
    </row>
    <row r="22" spans="2:8" ht="15" customHeight="1" x14ac:dyDescent="0.25">
      <c r="B22" s="9"/>
    </row>
    <row r="23" spans="2:8" ht="15" customHeight="1" x14ac:dyDescent="0.25">
      <c r="B23" s="9"/>
    </row>
    <row r="24" spans="2:8" ht="15" customHeight="1" x14ac:dyDescent="0.25">
      <c r="B24" s="9"/>
    </row>
    <row r="25" spans="2:8" ht="15" customHeight="1" x14ac:dyDescent="0.25">
      <c r="B25" s="9"/>
    </row>
    <row r="26" spans="2:8" ht="15" customHeight="1" x14ac:dyDescent="0.25">
      <c r="B26" s="9"/>
    </row>
  </sheetData>
  <mergeCells count="3">
    <mergeCell ref="D4:E4"/>
    <mergeCell ref="F4:G4"/>
    <mergeCell ref="H4:H5"/>
  </mergeCells>
  <phoneticPr fontId="1" type="noConversion"/>
  <pageMargins left="0.7" right="0.7" top="0.75" bottom="0.75" header="0.3" footer="0.3"/>
  <ignoredErrors>
    <ignoredError sqref="F8:F18 G10:G1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workbookViewId="0">
      <pane ySplit="3" topLeftCell="A4" activePane="bottomLeft" state="frozen"/>
      <selection pane="bottomLeft" activeCell="E12" sqref="E12"/>
    </sheetView>
  </sheetViews>
  <sheetFormatPr baseColWidth="10" defaultRowHeight="15" x14ac:dyDescent="0.25"/>
  <cols>
    <col min="1" max="1" width="3" customWidth="1"/>
    <col min="2" max="2" width="4.85546875" bestFit="1" customWidth="1"/>
    <col min="3" max="3" width="86.28515625" bestFit="1" customWidth="1"/>
  </cols>
  <sheetData>
    <row r="1" spans="2:7" x14ac:dyDescent="0.25">
      <c r="D1" s="18">
        <v>43309</v>
      </c>
      <c r="E1" s="18"/>
    </row>
    <row r="2" spans="2:7" x14ac:dyDescent="0.25">
      <c r="D2" s="17" t="s">
        <v>13</v>
      </c>
      <c r="E2" s="17"/>
    </row>
    <row r="3" spans="2:7" x14ac:dyDescent="0.25">
      <c r="B3" s="7" t="s">
        <v>6</v>
      </c>
      <c r="C3" s="7" t="s">
        <v>7</v>
      </c>
      <c r="D3" s="10" t="s">
        <v>11</v>
      </c>
      <c r="E3" s="10" t="s">
        <v>12</v>
      </c>
    </row>
    <row r="4" spans="2:7" ht="30" x14ac:dyDescent="0.25">
      <c r="B4" s="3">
        <v>1</v>
      </c>
      <c r="C4" s="19" t="s">
        <v>16</v>
      </c>
      <c r="D4" s="6">
        <v>43325</v>
      </c>
      <c r="E4" s="6">
        <v>43328</v>
      </c>
      <c r="F4">
        <f>+COUNTIF($D$4:$D$23,D4)</f>
        <v>1</v>
      </c>
      <c r="G4">
        <f>+COUNTIF($E$4:$E$23,E4)</f>
        <v>1</v>
      </c>
    </row>
    <row r="5" spans="2:7" ht="30" x14ac:dyDescent="0.25">
      <c r="B5" s="3">
        <v>2</v>
      </c>
      <c r="C5" s="19" t="s">
        <v>17</v>
      </c>
      <c r="D5" s="6">
        <v>43326</v>
      </c>
      <c r="E5" s="6">
        <v>43329</v>
      </c>
      <c r="F5">
        <f t="shared" ref="F5:F23" si="0">+COUNTIF($D$4:$D$23,D5)</f>
        <v>1</v>
      </c>
      <c r="G5">
        <f t="shared" ref="G5:G23" si="1">+COUNTIF($E$4:$E$23,E5)</f>
        <v>1</v>
      </c>
    </row>
    <row r="6" spans="2:7" ht="30" x14ac:dyDescent="0.25">
      <c r="B6" s="3">
        <v>3</v>
      </c>
      <c r="C6" s="19" t="s">
        <v>18</v>
      </c>
      <c r="D6" s="6">
        <v>43328</v>
      </c>
      <c r="E6" s="6"/>
      <c r="F6">
        <f t="shared" si="0"/>
        <v>2</v>
      </c>
      <c r="G6">
        <f t="shared" si="1"/>
        <v>0</v>
      </c>
    </row>
    <row r="7" spans="2:7" ht="30" x14ac:dyDescent="0.25">
      <c r="B7" s="3">
        <v>4</v>
      </c>
      <c r="C7" s="19" t="s">
        <v>19</v>
      </c>
      <c r="D7" s="6">
        <v>43328</v>
      </c>
      <c r="E7" s="6">
        <v>43331</v>
      </c>
      <c r="F7">
        <f t="shared" si="0"/>
        <v>2</v>
      </c>
      <c r="G7">
        <f t="shared" si="1"/>
        <v>3</v>
      </c>
    </row>
    <row r="8" spans="2:7" ht="30" x14ac:dyDescent="0.25">
      <c r="B8" s="3">
        <v>5</v>
      </c>
      <c r="C8" s="19" t="s">
        <v>20</v>
      </c>
      <c r="D8" s="6">
        <v>43329</v>
      </c>
      <c r="E8" s="6">
        <v>43331</v>
      </c>
      <c r="F8">
        <f t="shared" si="0"/>
        <v>1</v>
      </c>
      <c r="G8">
        <f t="shared" si="1"/>
        <v>3</v>
      </c>
    </row>
    <row r="9" spans="2:7" x14ac:dyDescent="0.25">
      <c r="B9" s="3">
        <v>6</v>
      </c>
      <c r="C9" s="19" t="s">
        <v>21</v>
      </c>
      <c r="D9" s="6">
        <v>43330</v>
      </c>
      <c r="E9" s="6">
        <v>43331</v>
      </c>
      <c r="F9">
        <f t="shared" si="0"/>
        <v>2</v>
      </c>
      <c r="G9">
        <f t="shared" si="1"/>
        <v>3</v>
      </c>
    </row>
    <row r="10" spans="2:7" ht="30" x14ac:dyDescent="0.25">
      <c r="B10" s="3">
        <v>7</v>
      </c>
      <c r="C10" s="19" t="s">
        <v>22</v>
      </c>
      <c r="D10" s="6">
        <v>43330</v>
      </c>
      <c r="E10" s="6">
        <v>43333</v>
      </c>
      <c r="F10">
        <f t="shared" si="0"/>
        <v>2</v>
      </c>
      <c r="G10">
        <f t="shared" si="1"/>
        <v>2</v>
      </c>
    </row>
    <row r="11" spans="2:7" ht="30" x14ac:dyDescent="0.25">
      <c r="B11" s="3">
        <v>8</v>
      </c>
      <c r="C11" s="19" t="s">
        <v>23</v>
      </c>
      <c r="D11" s="6">
        <v>43331</v>
      </c>
      <c r="E11" s="6">
        <v>43333</v>
      </c>
      <c r="F11">
        <f t="shared" si="0"/>
        <v>1</v>
      </c>
      <c r="G11">
        <f t="shared" si="1"/>
        <v>2</v>
      </c>
    </row>
    <row r="12" spans="2:7" x14ac:dyDescent="0.25">
      <c r="B12" s="3">
        <v>9</v>
      </c>
      <c r="C12" s="20" t="s">
        <v>8</v>
      </c>
      <c r="D12" s="6">
        <v>43334</v>
      </c>
      <c r="E12" s="6">
        <v>43335</v>
      </c>
      <c r="F12">
        <f t="shared" si="0"/>
        <v>1</v>
      </c>
      <c r="G12">
        <f t="shared" si="1"/>
        <v>1</v>
      </c>
    </row>
    <row r="13" spans="2:7" x14ac:dyDescent="0.25">
      <c r="B13" s="3">
        <v>10</v>
      </c>
      <c r="C13" s="21" t="s">
        <v>14</v>
      </c>
      <c r="D13" s="6">
        <v>43335</v>
      </c>
      <c r="E13" s="6">
        <v>43336</v>
      </c>
      <c r="F13">
        <f t="shared" si="0"/>
        <v>2</v>
      </c>
      <c r="G13">
        <f t="shared" si="1"/>
        <v>2</v>
      </c>
    </row>
    <row r="14" spans="2:7" x14ac:dyDescent="0.25">
      <c r="B14" s="3">
        <v>11</v>
      </c>
      <c r="C14" s="21" t="s">
        <v>24</v>
      </c>
      <c r="D14" s="6">
        <v>43335</v>
      </c>
      <c r="E14" s="6">
        <v>43336</v>
      </c>
      <c r="F14">
        <f t="shared" si="0"/>
        <v>2</v>
      </c>
      <c r="G14">
        <f t="shared" si="1"/>
        <v>2</v>
      </c>
    </row>
    <row r="15" spans="2:7" x14ac:dyDescent="0.25">
      <c r="B15" s="3">
        <v>12</v>
      </c>
      <c r="C15" s="21" t="s">
        <v>15</v>
      </c>
      <c r="D15" s="6"/>
      <c r="E15" s="6"/>
      <c r="F15">
        <f t="shared" si="0"/>
        <v>0</v>
      </c>
      <c r="G15">
        <f t="shared" si="1"/>
        <v>0</v>
      </c>
    </row>
    <row r="16" spans="2:7" x14ac:dyDescent="0.25">
      <c r="B16" s="3"/>
      <c r="D16" s="6"/>
      <c r="E16" s="6"/>
      <c r="F16">
        <f t="shared" si="0"/>
        <v>0</v>
      </c>
      <c r="G16">
        <f t="shared" si="1"/>
        <v>0</v>
      </c>
    </row>
    <row r="17" spans="2:5" x14ac:dyDescent="0.25">
      <c r="B17" s="3"/>
      <c r="D17" s="6"/>
      <c r="E17" s="6"/>
    </row>
    <row r="18" spans="2:5" x14ac:dyDescent="0.25">
      <c r="B18" s="3"/>
      <c r="D18" s="6"/>
      <c r="E18" s="6"/>
    </row>
    <row r="19" spans="2:5" x14ac:dyDescent="0.25">
      <c r="B19" s="3"/>
      <c r="D19" s="6"/>
      <c r="E19" s="6"/>
    </row>
    <row r="20" spans="2:5" x14ac:dyDescent="0.25">
      <c r="B20" s="3"/>
      <c r="D20" s="6"/>
      <c r="E20" s="6"/>
    </row>
    <row r="21" spans="2:5" x14ac:dyDescent="0.25">
      <c r="B21" s="3"/>
      <c r="D21" s="6"/>
      <c r="E21" s="6"/>
    </row>
    <row r="22" spans="2:5" x14ac:dyDescent="0.25">
      <c r="B22" s="3"/>
      <c r="D22" s="6"/>
      <c r="E22" s="6"/>
    </row>
    <row r="23" spans="2:5" x14ac:dyDescent="0.25">
      <c r="B23" s="3"/>
      <c r="D23" s="6"/>
      <c r="E23" s="6"/>
    </row>
  </sheetData>
  <autoFilter ref="B3:E23"/>
  <mergeCells count="2">
    <mergeCell ref="D2:E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Burndown Chart</vt:lpstr>
      <vt:lpstr>PBI task</vt:lpstr>
    </vt:vector>
  </TitlesOfParts>
  <Company>Codan Forsikring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MARIAJOSE</cp:lastModifiedBy>
  <dcterms:created xsi:type="dcterms:W3CDTF">2009-07-20T08:39:33Z</dcterms:created>
  <dcterms:modified xsi:type="dcterms:W3CDTF">2018-08-25T07:55:54Z</dcterms:modified>
</cp:coreProperties>
</file>